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.m.s.sumabong\Documents\"/>
    </mc:Choice>
  </mc:AlternateContent>
  <xr:revisionPtr revIDLastSave="0" documentId="8_{CAE3C7B4-AFA2-4E53-B632-7EEF8D52C4A8}" xr6:coauthVersionLast="47" xr6:coauthVersionMax="47" xr10:uidLastSave="{00000000-0000-0000-0000-000000000000}"/>
  <bookViews>
    <workbookView xWindow="-110" yWindow="-110" windowWidth="19420" windowHeight="10300" firstSheet="3" activeTab="3" xr2:uid="{6C18CDC6-14B4-400A-A9BA-82BD700C36EC}"/>
  </bookViews>
  <sheets>
    <sheet name="Retain Reasons" sheetId="13" state="hidden" r:id="rId1"/>
    <sheet name="Detail1" sheetId="17" state="hidden" r:id="rId2"/>
    <sheet name="Summary" sheetId="5" state="hidden" r:id="rId3"/>
    <sheet name="Data" sheetId="11" r:id="rId4"/>
    <sheet name="Data2" sheetId="1" state="hidden" r:id="rId5"/>
    <sheet name="CHG00552898" sheetId="15" state="hidden" r:id="rId6"/>
    <sheet name="CHG00555741" sheetId="16" state="hidden" r:id="rId7"/>
    <sheet name="Serverlookup" sheetId="7" state="hidden" r:id="rId8"/>
    <sheet name="CMDB" sheetId="6" state="hidden" r:id="rId9"/>
    <sheet name="PCN" sheetId="8" state="hidden" r:id="rId10"/>
    <sheet name="LastestUsage" sheetId="12" state="hidden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</externalReferences>
  <calcPr calcId="191028"/>
  <pivotCaches>
    <pivotCache cacheId="0" r:id="rId18"/>
    <pivotCache cacheId="1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5" i="11" l="1"/>
  <c r="Z15" i="11"/>
  <c r="Y15" i="11"/>
  <c r="X15" i="11"/>
  <c r="U15" i="11"/>
  <c r="S15" i="11"/>
  <c r="R15" i="11"/>
  <c r="O15" i="11"/>
  <c r="M15" i="11"/>
  <c r="L15" i="11"/>
  <c r="K15" i="11"/>
  <c r="J15" i="11"/>
  <c r="I15" i="11"/>
  <c r="AA14" i="11"/>
  <c r="Z14" i="11"/>
  <c r="Y14" i="11"/>
  <c r="X14" i="11"/>
  <c r="U14" i="11"/>
  <c r="S14" i="11"/>
  <c r="R14" i="11"/>
  <c r="O14" i="11"/>
  <c r="M14" i="11"/>
  <c r="L14" i="11"/>
  <c r="K14" i="11"/>
  <c r="J14" i="11"/>
  <c r="I14" i="11"/>
  <c r="AA13" i="11"/>
  <c r="Z13" i="11"/>
  <c r="Y13" i="11"/>
  <c r="X13" i="11"/>
  <c r="U13" i="11"/>
  <c r="R13" i="11"/>
  <c r="O13" i="11"/>
  <c r="M13" i="11"/>
  <c r="L13" i="11"/>
  <c r="K13" i="11"/>
  <c r="J13" i="11"/>
  <c r="I13" i="11"/>
  <c r="AA12" i="11"/>
  <c r="Z12" i="11"/>
  <c r="Y12" i="11"/>
  <c r="X12" i="11"/>
  <c r="U12" i="11"/>
  <c r="R12" i="11"/>
  <c r="O12" i="11"/>
  <c r="M12" i="11"/>
  <c r="L12" i="11"/>
  <c r="K12" i="11"/>
  <c r="J12" i="11"/>
  <c r="I12" i="11"/>
  <c r="AA11" i="11"/>
  <c r="Z11" i="11"/>
  <c r="Y11" i="11"/>
  <c r="X11" i="11"/>
  <c r="U11" i="11"/>
  <c r="R11" i="11"/>
  <c r="O11" i="11"/>
  <c r="M11" i="11"/>
  <c r="L11" i="11"/>
  <c r="K11" i="11"/>
  <c r="J11" i="11"/>
  <c r="I11" i="11"/>
  <c r="AA10" i="11"/>
  <c r="Z10" i="11"/>
  <c r="Y10" i="11"/>
  <c r="X10" i="11"/>
  <c r="U10" i="11"/>
  <c r="S10" i="11"/>
  <c r="R10" i="11"/>
  <c r="O10" i="11"/>
  <c r="M10" i="11"/>
  <c r="L10" i="11"/>
  <c r="K10" i="11"/>
  <c r="J10" i="11"/>
  <c r="I10" i="11"/>
  <c r="AA9" i="11"/>
  <c r="Z9" i="11"/>
  <c r="Y9" i="11"/>
  <c r="X9" i="11"/>
  <c r="U9" i="11"/>
  <c r="S9" i="11"/>
  <c r="R9" i="11"/>
  <c r="O9" i="11"/>
  <c r="M9" i="11"/>
  <c r="L9" i="11"/>
  <c r="K9" i="11"/>
  <c r="J9" i="11"/>
  <c r="I9" i="11"/>
  <c r="AA8" i="11"/>
  <c r="Z8" i="11"/>
  <c r="Y8" i="11"/>
  <c r="X8" i="11"/>
  <c r="U8" i="11"/>
  <c r="S8" i="11"/>
  <c r="R8" i="11"/>
  <c r="O8" i="11"/>
  <c r="M8" i="11"/>
  <c r="L8" i="11"/>
  <c r="K8" i="11"/>
  <c r="J8" i="11"/>
  <c r="I8" i="11"/>
  <c r="AA7" i="11"/>
  <c r="Z7" i="11"/>
  <c r="Y7" i="11"/>
  <c r="X7" i="11"/>
  <c r="U7" i="11"/>
  <c r="S7" i="11"/>
  <c r="R7" i="11"/>
  <c r="O7" i="11"/>
  <c r="M7" i="11"/>
  <c r="L7" i="11"/>
  <c r="K7" i="11"/>
  <c r="J7" i="11"/>
  <c r="I7" i="11"/>
  <c r="AA6" i="11"/>
  <c r="Z6" i="11"/>
  <c r="Y6" i="11"/>
  <c r="X6" i="11"/>
  <c r="U6" i="11"/>
  <c r="R6" i="11"/>
  <c r="O6" i="11"/>
  <c r="M6" i="11"/>
  <c r="L6" i="11"/>
  <c r="K6" i="11"/>
  <c r="J6" i="11"/>
  <c r="I6" i="11"/>
  <c r="AA5" i="11"/>
  <c r="Z5" i="11"/>
  <c r="Y5" i="11"/>
  <c r="X5" i="11"/>
  <c r="U5" i="11"/>
  <c r="R5" i="11"/>
  <c r="O5" i="11"/>
  <c r="M5" i="11"/>
  <c r="L5" i="11"/>
  <c r="K5" i="11"/>
  <c r="J5" i="11"/>
  <c r="I5" i="11"/>
  <c r="AA4" i="11"/>
  <c r="Z4" i="11"/>
  <c r="Y4" i="11"/>
  <c r="X4" i="11"/>
  <c r="U4" i="11"/>
  <c r="R4" i="11"/>
  <c r="O4" i="11"/>
  <c r="M4" i="11"/>
  <c r="L4" i="11"/>
  <c r="K4" i="11"/>
  <c r="J4" i="11"/>
  <c r="I4" i="11"/>
  <c r="AA3" i="11"/>
  <c r="Z3" i="11"/>
  <c r="Y3" i="11"/>
  <c r="X3" i="11"/>
  <c r="U3" i="11"/>
  <c r="S3" i="11"/>
  <c r="R3" i="11"/>
  <c r="O3" i="11"/>
  <c r="M3" i="11"/>
  <c r="L3" i="11"/>
  <c r="K3" i="11"/>
  <c r="J3" i="11"/>
  <c r="I3" i="11"/>
  <c r="O2" i="11"/>
  <c r="R3" i="6"/>
  <c r="R2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R435" i="6"/>
  <c r="R436" i="6"/>
  <c r="R437" i="6"/>
  <c r="R438" i="6"/>
  <c r="R439" i="6"/>
  <c r="R440" i="6"/>
  <c r="R441" i="6"/>
  <c r="R442" i="6"/>
  <c r="R443" i="6"/>
  <c r="R444" i="6"/>
  <c r="R445" i="6"/>
  <c r="R446" i="6"/>
  <c r="R447" i="6"/>
  <c r="R448" i="6"/>
  <c r="R449" i="6"/>
  <c r="R450" i="6"/>
  <c r="R451" i="6"/>
  <c r="R452" i="6"/>
  <c r="R453" i="6"/>
  <c r="R454" i="6"/>
  <c r="R455" i="6"/>
  <c r="R456" i="6"/>
  <c r="R457" i="6"/>
  <c r="R458" i="6"/>
  <c r="R459" i="6"/>
  <c r="R460" i="6"/>
  <c r="R461" i="6"/>
  <c r="R462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R486" i="6"/>
  <c r="R487" i="6"/>
  <c r="R488" i="6"/>
  <c r="R489" i="6"/>
  <c r="R490" i="6"/>
  <c r="R491" i="6"/>
  <c r="R492" i="6"/>
  <c r="R493" i="6"/>
  <c r="R494" i="6"/>
  <c r="R495" i="6"/>
  <c r="R496" i="6"/>
  <c r="R497" i="6"/>
  <c r="R498" i="6"/>
  <c r="R499" i="6"/>
  <c r="R500" i="6"/>
  <c r="R501" i="6"/>
  <c r="R502" i="6"/>
  <c r="R503" i="6"/>
  <c r="R504" i="6"/>
  <c r="R505" i="6"/>
  <c r="R506" i="6"/>
  <c r="R507" i="6"/>
  <c r="R508" i="6"/>
  <c r="R509" i="6"/>
  <c r="R510" i="6"/>
  <c r="R511" i="6"/>
  <c r="R512" i="6"/>
  <c r="R513" i="6"/>
  <c r="R514" i="6"/>
  <c r="R515" i="6"/>
  <c r="R516" i="6"/>
  <c r="R517" i="6"/>
  <c r="R518" i="6"/>
  <c r="R519" i="6"/>
  <c r="R520" i="6"/>
  <c r="R521" i="6"/>
  <c r="R522" i="6"/>
  <c r="R523" i="6"/>
  <c r="R524" i="6"/>
  <c r="R525" i="6"/>
  <c r="R526" i="6"/>
  <c r="R527" i="6"/>
  <c r="R528" i="6"/>
  <c r="R529" i="6"/>
  <c r="R530" i="6"/>
  <c r="R531" i="6"/>
  <c r="R532" i="6"/>
  <c r="R533" i="6"/>
  <c r="R534" i="6"/>
  <c r="R535" i="6"/>
  <c r="R536" i="6"/>
  <c r="R537" i="6"/>
  <c r="R538" i="6"/>
  <c r="R539" i="6"/>
  <c r="R540" i="6"/>
  <c r="R541" i="6"/>
  <c r="R542" i="6"/>
  <c r="R543" i="6"/>
  <c r="R544" i="6"/>
  <c r="R545" i="6"/>
  <c r="R546" i="6"/>
  <c r="R547" i="6"/>
  <c r="R548" i="6"/>
  <c r="R549" i="6"/>
  <c r="R550" i="6"/>
  <c r="R551" i="6"/>
  <c r="R552" i="6"/>
  <c r="R553" i="6"/>
  <c r="R554" i="6"/>
  <c r="R555" i="6"/>
  <c r="R556" i="6"/>
  <c r="R557" i="6"/>
  <c r="R558" i="6"/>
  <c r="R559" i="6"/>
  <c r="R560" i="6"/>
  <c r="R561" i="6"/>
  <c r="R562" i="6"/>
  <c r="R563" i="6"/>
  <c r="R564" i="6"/>
  <c r="R565" i="6"/>
  <c r="R566" i="6"/>
  <c r="R567" i="6"/>
  <c r="R568" i="6"/>
  <c r="R569" i="6"/>
  <c r="R570" i="6"/>
  <c r="R571" i="6"/>
  <c r="R572" i="6"/>
  <c r="R573" i="6"/>
  <c r="R574" i="6"/>
  <c r="R575" i="6"/>
  <c r="R576" i="6"/>
  <c r="R577" i="6"/>
  <c r="R578" i="6"/>
  <c r="R579" i="6"/>
  <c r="R580" i="6"/>
  <c r="R581" i="6"/>
  <c r="R582" i="6"/>
  <c r="R583" i="6"/>
  <c r="R584" i="6"/>
  <c r="R585" i="6"/>
  <c r="R586" i="6"/>
  <c r="R587" i="6"/>
  <c r="R588" i="6"/>
  <c r="R589" i="6"/>
  <c r="R590" i="6"/>
  <c r="R591" i="6"/>
  <c r="R592" i="6"/>
  <c r="R593" i="6"/>
  <c r="R594" i="6"/>
  <c r="R595" i="6"/>
  <c r="R596" i="6"/>
  <c r="R597" i="6"/>
  <c r="R598" i="6"/>
  <c r="R599" i="6"/>
  <c r="R600" i="6"/>
  <c r="R601" i="6"/>
  <c r="R602" i="6"/>
  <c r="R603" i="6"/>
  <c r="R604" i="6"/>
  <c r="R605" i="6"/>
  <c r="R606" i="6"/>
  <c r="R607" i="6"/>
  <c r="R608" i="6"/>
  <c r="R609" i="6"/>
  <c r="R610" i="6"/>
  <c r="R611" i="6"/>
  <c r="R612" i="6"/>
  <c r="R613" i="6"/>
  <c r="R614" i="6"/>
  <c r="R615" i="6"/>
  <c r="R616" i="6"/>
  <c r="R617" i="6"/>
  <c r="R618" i="6"/>
  <c r="R619" i="6"/>
  <c r="R620" i="6"/>
  <c r="R621" i="6"/>
  <c r="R622" i="6"/>
  <c r="R623" i="6"/>
  <c r="R624" i="6"/>
  <c r="R625" i="6"/>
  <c r="R626" i="6"/>
  <c r="R627" i="6"/>
  <c r="R628" i="6"/>
  <c r="R629" i="6"/>
  <c r="R630" i="6"/>
  <c r="R631" i="6"/>
  <c r="R632" i="6"/>
  <c r="R633" i="6"/>
  <c r="R634" i="6"/>
  <c r="R635" i="6"/>
  <c r="R636" i="6"/>
  <c r="R637" i="6"/>
  <c r="R638" i="6"/>
  <c r="R639" i="6"/>
  <c r="R640" i="6"/>
  <c r="R641" i="6"/>
  <c r="R642" i="6"/>
  <c r="R643" i="6"/>
  <c r="R644" i="6"/>
  <c r="R645" i="6"/>
  <c r="R646" i="6"/>
  <c r="R647" i="6"/>
  <c r="R648" i="6"/>
  <c r="R649" i="6"/>
  <c r="R650" i="6"/>
  <c r="R651" i="6"/>
  <c r="R652" i="6"/>
  <c r="R653" i="6"/>
  <c r="R654" i="6"/>
  <c r="R655" i="6"/>
  <c r="R656" i="6"/>
  <c r="R657" i="6"/>
  <c r="R658" i="6"/>
  <c r="R659" i="6"/>
  <c r="R660" i="6"/>
  <c r="R661" i="6"/>
  <c r="R662" i="6"/>
  <c r="R663" i="6"/>
  <c r="R664" i="6"/>
  <c r="R665" i="6"/>
  <c r="R666" i="6"/>
  <c r="R667" i="6"/>
  <c r="R668" i="6"/>
  <c r="R669" i="6"/>
  <c r="R670" i="6"/>
  <c r="R671" i="6"/>
  <c r="R672" i="6"/>
  <c r="R673" i="6"/>
  <c r="R674" i="6"/>
  <c r="R675" i="6"/>
  <c r="R676" i="6"/>
  <c r="R677" i="6"/>
  <c r="R678" i="6"/>
  <c r="R679" i="6"/>
  <c r="R680" i="6"/>
  <c r="R681" i="6"/>
  <c r="R682" i="6"/>
  <c r="R683" i="6"/>
  <c r="R684" i="6"/>
  <c r="R685" i="6"/>
  <c r="R686" i="6"/>
  <c r="R687" i="6"/>
  <c r="R688" i="6"/>
  <c r="R689" i="6"/>
  <c r="R690" i="6"/>
  <c r="R691" i="6"/>
  <c r="R692" i="6"/>
  <c r="R693" i="6"/>
  <c r="R694" i="6"/>
  <c r="R695" i="6"/>
  <c r="R696" i="6"/>
  <c r="R697" i="6"/>
  <c r="R698" i="6"/>
  <c r="R699" i="6"/>
  <c r="R700" i="6"/>
  <c r="R701" i="6"/>
  <c r="R702" i="6"/>
  <c r="R703" i="6"/>
  <c r="R704" i="6"/>
  <c r="R705" i="6"/>
  <c r="R706" i="6"/>
  <c r="R707" i="6"/>
  <c r="R708" i="6"/>
  <c r="R709" i="6"/>
  <c r="R710" i="6"/>
  <c r="R711" i="6"/>
  <c r="R712" i="6"/>
  <c r="R713" i="6"/>
  <c r="R714" i="6"/>
  <c r="R715" i="6"/>
  <c r="R716" i="6"/>
  <c r="R717" i="6"/>
  <c r="R718" i="6"/>
  <c r="R719" i="6"/>
  <c r="R720" i="6"/>
  <c r="R721" i="6"/>
  <c r="R722" i="6"/>
  <c r="R723" i="6"/>
  <c r="R724" i="6"/>
  <c r="R725" i="6"/>
  <c r="R726" i="6"/>
  <c r="R727" i="6"/>
  <c r="R728" i="6"/>
  <c r="R729" i="6"/>
  <c r="R730" i="6"/>
  <c r="R731" i="6"/>
  <c r="R732" i="6"/>
  <c r="R733" i="6"/>
  <c r="R734" i="6"/>
  <c r="R735" i="6"/>
  <c r="R736" i="6"/>
  <c r="R737" i="6"/>
  <c r="R738" i="6"/>
  <c r="R739" i="6"/>
  <c r="R740" i="6"/>
  <c r="R741" i="6"/>
  <c r="R742" i="6"/>
  <c r="R743" i="6"/>
  <c r="R744" i="6"/>
  <c r="R745" i="6"/>
  <c r="R746" i="6"/>
  <c r="R747" i="6"/>
  <c r="R748" i="6"/>
  <c r="R749" i="6"/>
  <c r="R750" i="6"/>
  <c r="R751" i="6"/>
  <c r="R752" i="6"/>
  <c r="R753" i="6"/>
  <c r="R754" i="6"/>
  <c r="R755" i="6"/>
  <c r="R756" i="6"/>
  <c r="R757" i="6"/>
  <c r="R758" i="6"/>
  <c r="R759" i="6"/>
  <c r="R760" i="6"/>
  <c r="R761" i="6"/>
  <c r="R762" i="6"/>
  <c r="R763" i="6"/>
  <c r="R764" i="6"/>
  <c r="R765" i="6"/>
  <c r="R766" i="6"/>
  <c r="R767" i="6"/>
  <c r="R768" i="6"/>
  <c r="R769" i="6"/>
  <c r="R770" i="6"/>
  <c r="R771" i="6"/>
  <c r="R772" i="6"/>
  <c r="R773" i="6"/>
  <c r="R774" i="6"/>
  <c r="R775" i="6"/>
  <c r="R776" i="6"/>
  <c r="R777" i="6"/>
  <c r="R778" i="6"/>
  <c r="R779" i="6"/>
  <c r="R780" i="6"/>
  <c r="R781" i="6"/>
  <c r="R782" i="6"/>
  <c r="R783" i="6"/>
  <c r="R784" i="6"/>
  <c r="R785" i="6"/>
  <c r="R786" i="6"/>
  <c r="R787" i="6"/>
  <c r="R788" i="6"/>
  <c r="R789" i="6"/>
  <c r="R790" i="6"/>
  <c r="R791" i="6"/>
  <c r="R792" i="6"/>
  <c r="R793" i="6"/>
  <c r="R794" i="6"/>
  <c r="R795" i="6"/>
  <c r="R796" i="6"/>
  <c r="R797" i="6"/>
  <c r="R798" i="6"/>
  <c r="R799" i="6"/>
  <c r="R800" i="6"/>
  <c r="R801" i="6"/>
  <c r="R802" i="6"/>
  <c r="R803" i="6"/>
  <c r="R804" i="6"/>
  <c r="R805" i="6"/>
  <c r="R806" i="6"/>
  <c r="R807" i="6"/>
  <c r="R808" i="6"/>
  <c r="R809" i="6"/>
  <c r="R810" i="6"/>
  <c r="R811" i="6"/>
  <c r="R812" i="6"/>
  <c r="R813" i="6"/>
  <c r="R814" i="6"/>
  <c r="R815" i="6"/>
  <c r="R816" i="6"/>
  <c r="R817" i="6"/>
  <c r="R818" i="6"/>
  <c r="R819" i="6"/>
  <c r="R820" i="6"/>
  <c r="R821" i="6"/>
  <c r="R822" i="6"/>
  <c r="R823" i="6"/>
  <c r="R824" i="6"/>
  <c r="R825" i="6"/>
  <c r="R826" i="6"/>
  <c r="R827" i="6"/>
  <c r="R828" i="6"/>
  <c r="R829" i="6"/>
  <c r="R830" i="6"/>
  <c r="R831" i="6"/>
  <c r="R832" i="6"/>
  <c r="R833" i="6"/>
  <c r="R834" i="6"/>
  <c r="R835" i="6"/>
  <c r="R836" i="6"/>
  <c r="R837" i="6"/>
  <c r="R838" i="6"/>
  <c r="R839" i="6"/>
  <c r="R840" i="6"/>
  <c r="R841" i="6"/>
  <c r="R842" i="6"/>
  <c r="R843" i="6"/>
  <c r="R844" i="6"/>
  <c r="R845" i="6"/>
  <c r="R846" i="6"/>
  <c r="R847" i="6"/>
  <c r="R848" i="6"/>
  <c r="R849" i="6"/>
  <c r="R850" i="6"/>
  <c r="R851" i="6"/>
  <c r="R852" i="6"/>
  <c r="R853" i="6"/>
  <c r="R854" i="6"/>
  <c r="R855" i="6"/>
  <c r="R856" i="6"/>
  <c r="R857" i="6"/>
  <c r="R858" i="6"/>
  <c r="R859" i="6"/>
  <c r="R860" i="6"/>
  <c r="R861" i="6"/>
  <c r="R862" i="6"/>
  <c r="R863" i="6"/>
  <c r="R864" i="6"/>
  <c r="R865" i="6"/>
  <c r="R866" i="6"/>
  <c r="R867" i="6"/>
  <c r="R868" i="6"/>
  <c r="R869" i="6"/>
  <c r="R870" i="6"/>
  <c r="R871" i="6"/>
  <c r="R872" i="6"/>
  <c r="R873" i="6"/>
  <c r="R874" i="6"/>
  <c r="R875" i="6"/>
  <c r="R876" i="6"/>
  <c r="R877" i="6"/>
  <c r="R878" i="6"/>
  <c r="R879" i="6"/>
  <c r="R880" i="6"/>
  <c r="R881" i="6"/>
  <c r="R882" i="6"/>
  <c r="R883" i="6"/>
  <c r="R884" i="6"/>
  <c r="R885" i="6"/>
  <c r="R886" i="6"/>
  <c r="R887" i="6"/>
  <c r="R888" i="6"/>
  <c r="R889" i="6"/>
  <c r="R890" i="6"/>
  <c r="R891" i="6"/>
  <c r="R892" i="6"/>
  <c r="R893" i="6"/>
  <c r="R894" i="6"/>
  <c r="R895" i="6"/>
  <c r="R896" i="6"/>
  <c r="R897" i="6"/>
  <c r="R898" i="6"/>
  <c r="R899" i="6"/>
  <c r="R900" i="6"/>
  <c r="R901" i="6"/>
  <c r="R902" i="6"/>
  <c r="R903" i="6"/>
  <c r="R904" i="6"/>
  <c r="R905" i="6"/>
  <c r="R906" i="6"/>
  <c r="R907" i="6"/>
  <c r="R908" i="6"/>
  <c r="R909" i="6"/>
  <c r="R910" i="6"/>
  <c r="R911" i="6"/>
  <c r="R912" i="6"/>
  <c r="R913" i="6"/>
  <c r="R914" i="6"/>
  <c r="R915" i="6"/>
  <c r="R916" i="6"/>
  <c r="R917" i="6"/>
  <c r="R918" i="6"/>
  <c r="R919" i="6"/>
  <c r="R920" i="6"/>
  <c r="R921" i="6"/>
  <c r="R922" i="6"/>
  <c r="R923" i="6"/>
  <c r="R924" i="6"/>
  <c r="R925" i="6"/>
  <c r="R926" i="6"/>
  <c r="R927" i="6"/>
  <c r="R928" i="6"/>
  <c r="R929" i="6"/>
  <c r="R930" i="6"/>
  <c r="R931" i="6"/>
  <c r="R932" i="6"/>
  <c r="R933" i="6"/>
  <c r="R934" i="6"/>
  <c r="R935" i="6"/>
  <c r="R936" i="6"/>
  <c r="R937" i="6"/>
  <c r="R938" i="6"/>
  <c r="R939" i="6"/>
  <c r="R940" i="6"/>
  <c r="R941" i="6"/>
  <c r="R942" i="6"/>
  <c r="R943" i="6"/>
  <c r="R944" i="6"/>
  <c r="R945" i="6"/>
  <c r="R946" i="6"/>
  <c r="R947" i="6"/>
  <c r="R948" i="6"/>
  <c r="R949" i="6"/>
  <c r="R950" i="6"/>
  <c r="R951" i="6"/>
  <c r="R952" i="6"/>
  <c r="R953" i="6"/>
  <c r="R954" i="6"/>
  <c r="R955" i="6"/>
  <c r="R956" i="6"/>
  <c r="R957" i="6"/>
  <c r="R958" i="6"/>
  <c r="R959" i="6"/>
  <c r="R960" i="6"/>
  <c r="R961" i="6"/>
  <c r="R962" i="6"/>
  <c r="R963" i="6"/>
  <c r="R964" i="6"/>
  <c r="R965" i="6"/>
  <c r="R966" i="6"/>
  <c r="R967" i="6"/>
  <c r="R968" i="6"/>
  <c r="R969" i="6"/>
  <c r="R970" i="6"/>
  <c r="R971" i="6"/>
  <c r="R972" i="6"/>
  <c r="R973" i="6"/>
  <c r="R974" i="6"/>
  <c r="R975" i="6"/>
  <c r="R976" i="6"/>
  <c r="R977" i="6"/>
  <c r="R978" i="6"/>
  <c r="R979" i="6"/>
  <c r="R980" i="6"/>
  <c r="R981" i="6"/>
  <c r="R982" i="6"/>
  <c r="R983" i="6"/>
  <c r="R984" i="6"/>
  <c r="R985" i="6"/>
  <c r="R986" i="6"/>
  <c r="R987" i="6"/>
  <c r="R988" i="6"/>
  <c r="R989" i="6"/>
  <c r="R990" i="6"/>
  <c r="R991" i="6"/>
  <c r="R992" i="6"/>
  <c r="R993" i="6"/>
  <c r="R994" i="6"/>
  <c r="R995" i="6"/>
  <c r="R996" i="6"/>
  <c r="R997" i="6"/>
  <c r="R998" i="6"/>
  <c r="R999" i="6"/>
  <c r="R1000" i="6"/>
  <c r="R1001" i="6"/>
  <c r="R1002" i="6"/>
  <c r="R1003" i="6"/>
  <c r="R1004" i="6"/>
  <c r="R1005" i="6"/>
  <c r="R1006" i="6"/>
  <c r="R1007" i="6"/>
  <c r="R1008" i="6"/>
  <c r="R1009" i="6"/>
  <c r="R1010" i="6"/>
  <c r="R1011" i="6"/>
  <c r="R1012" i="6"/>
  <c r="R1013" i="6"/>
  <c r="R1014" i="6"/>
  <c r="R1015" i="6"/>
  <c r="R1016" i="6"/>
  <c r="R1017" i="6"/>
  <c r="R1018" i="6"/>
  <c r="R1019" i="6"/>
  <c r="R1020" i="6"/>
  <c r="R1021" i="6"/>
  <c r="R1022" i="6"/>
  <c r="R1023" i="6"/>
  <c r="R1024" i="6"/>
  <c r="R1025" i="6"/>
  <c r="R1026" i="6"/>
  <c r="R1027" i="6"/>
  <c r="R1028" i="6"/>
  <c r="R1029" i="6"/>
  <c r="R1030" i="6"/>
  <c r="R1031" i="6"/>
  <c r="R1032" i="6"/>
  <c r="R1033" i="6"/>
  <c r="R1034" i="6"/>
  <c r="R1035" i="6"/>
  <c r="R1036" i="6"/>
  <c r="R1037" i="6"/>
  <c r="R1038" i="6"/>
  <c r="R1039" i="6"/>
  <c r="R1040" i="6"/>
  <c r="R1041" i="6"/>
  <c r="R1042" i="6"/>
  <c r="R1043" i="6"/>
  <c r="R1044" i="6"/>
  <c r="R1045" i="6"/>
  <c r="R1046" i="6"/>
  <c r="R1047" i="6"/>
  <c r="R1048" i="6"/>
  <c r="R1049" i="6"/>
  <c r="R1050" i="6"/>
  <c r="R1051" i="6"/>
  <c r="R1052" i="6"/>
  <c r="R1053" i="6"/>
  <c r="R1054" i="6"/>
  <c r="R1055" i="6"/>
  <c r="R1056" i="6"/>
  <c r="R1057" i="6"/>
  <c r="R1058" i="6"/>
  <c r="R1059" i="6"/>
  <c r="R1060" i="6"/>
  <c r="R1061" i="6"/>
  <c r="R1062" i="6"/>
  <c r="R1063" i="6"/>
  <c r="R1064" i="6"/>
  <c r="R1065" i="6"/>
  <c r="R1066" i="6"/>
  <c r="R1067" i="6"/>
  <c r="R1068" i="6"/>
  <c r="R1069" i="6"/>
  <c r="R1070" i="6"/>
  <c r="R1071" i="6"/>
  <c r="R1072" i="6"/>
  <c r="R1073" i="6"/>
  <c r="R1074" i="6"/>
  <c r="R1075" i="6"/>
  <c r="R1076" i="6"/>
  <c r="R1077" i="6"/>
  <c r="R1078" i="6"/>
  <c r="R1079" i="6"/>
  <c r="R1080" i="6"/>
  <c r="R1081" i="6"/>
  <c r="R1082" i="6"/>
  <c r="R1083" i="6"/>
  <c r="R1084" i="6"/>
  <c r="R1085" i="6"/>
  <c r="R1086" i="6"/>
  <c r="R1087" i="6"/>
  <c r="R1088" i="6"/>
  <c r="R1089" i="6"/>
  <c r="R1090" i="6"/>
  <c r="R1091" i="6"/>
  <c r="R1092" i="6"/>
  <c r="R1093" i="6"/>
  <c r="R1094" i="6"/>
  <c r="R1095" i="6"/>
  <c r="R1096" i="6"/>
  <c r="R1097" i="6"/>
  <c r="R1098" i="6"/>
  <c r="R1099" i="6"/>
  <c r="R1100" i="6"/>
  <c r="R1101" i="6"/>
  <c r="R1102" i="6"/>
  <c r="R1103" i="6"/>
  <c r="R1104" i="6"/>
  <c r="R1105" i="6"/>
  <c r="R1106" i="6"/>
  <c r="R1107" i="6"/>
  <c r="R1108" i="6"/>
  <c r="R1109" i="6"/>
  <c r="R1110" i="6"/>
  <c r="R1111" i="6"/>
  <c r="R1112" i="6"/>
  <c r="R1113" i="6"/>
  <c r="R1114" i="6"/>
  <c r="R1115" i="6"/>
  <c r="R1116" i="6"/>
  <c r="R1117" i="6"/>
  <c r="R1118" i="6"/>
  <c r="R1119" i="6"/>
  <c r="R1120" i="6"/>
  <c r="R1121" i="6"/>
  <c r="R1122" i="6"/>
  <c r="R1123" i="6"/>
  <c r="R1124" i="6"/>
  <c r="R1125" i="6"/>
  <c r="R1126" i="6"/>
  <c r="R1127" i="6"/>
  <c r="R1128" i="6"/>
  <c r="R1129" i="6"/>
  <c r="R1130" i="6"/>
  <c r="R1131" i="6"/>
  <c r="R1132" i="6"/>
  <c r="R1133" i="6"/>
  <c r="R1134" i="6"/>
  <c r="R1135" i="6"/>
  <c r="R1136" i="6"/>
  <c r="R1137" i="6"/>
  <c r="R1138" i="6"/>
  <c r="R1139" i="6"/>
  <c r="R1140" i="6"/>
  <c r="R1141" i="6"/>
  <c r="R1142" i="6"/>
  <c r="R1143" i="6"/>
  <c r="R1144" i="6"/>
  <c r="R1145" i="6"/>
  <c r="R1146" i="6"/>
  <c r="R1147" i="6"/>
  <c r="R1148" i="6"/>
  <c r="R1149" i="6"/>
  <c r="R1150" i="6"/>
  <c r="R1151" i="6"/>
  <c r="R1152" i="6"/>
  <c r="R1153" i="6"/>
  <c r="R1154" i="6"/>
  <c r="R1155" i="6"/>
  <c r="R1156" i="6"/>
  <c r="R1157" i="6"/>
  <c r="R1158" i="6"/>
  <c r="R1159" i="6"/>
  <c r="R1160" i="6"/>
  <c r="R1161" i="6"/>
  <c r="R1162" i="6"/>
  <c r="R1163" i="6"/>
  <c r="R1164" i="6"/>
  <c r="R1165" i="6"/>
  <c r="R1166" i="6"/>
  <c r="R1167" i="6"/>
  <c r="R1168" i="6"/>
  <c r="R1169" i="6"/>
  <c r="R1170" i="6"/>
  <c r="R1171" i="6"/>
  <c r="R1172" i="6"/>
  <c r="R1173" i="6"/>
  <c r="R1174" i="6"/>
  <c r="R1175" i="6"/>
  <c r="R1176" i="6"/>
  <c r="R1177" i="6"/>
  <c r="R1178" i="6"/>
  <c r="R1179" i="6"/>
  <c r="R1180" i="6"/>
  <c r="R1181" i="6"/>
  <c r="R1182" i="6"/>
  <c r="R1183" i="6"/>
  <c r="R1184" i="6"/>
  <c r="R1185" i="6"/>
  <c r="AA2" i="11" l="1"/>
  <c r="Z2" i="11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40" i="16"/>
  <c r="L39" i="16"/>
  <c r="L38" i="16"/>
  <c r="L37" i="16"/>
  <c r="L36" i="16"/>
  <c r="L35" i="16"/>
  <c r="L34" i="16"/>
  <c r="L33" i="16"/>
  <c r="L32" i="16"/>
  <c r="L31" i="16"/>
  <c r="L30" i="16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" i="16"/>
  <c r="K19" i="16"/>
  <c r="K41" i="16"/>
  <c r="K42" i="16"/>
  <c r="K43" i="16"/>
  <c r="K44" i="16"/>
  <c r="K45" i="16"/>
  <c r="K46" i="16"/>
  <c r="K49" i="16"/>
  <c r="K50" i="16"/>
  <c r="K51" i="16"/>
  <c r="K52" i="16"/>
  <c r="K53" i="16"/>
  <c r="K54" i="16"/>
  <c r="K55" i="16"/>
  <c r="K56" i="16"/>
  <c r="K72" i="16"/>
  <c r="K73" i="16"/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73" i="15"/>
  <c r="O174" i="15"/>
  <c r="O175" i="15"/>
  <c r="O176" i="15"/>
  <c r="O177" i="15"/>
  <c r="O178" i="15"/>
  <c r="O179" i="15"/>
  <c r="O180" i="15"/>
  <c r="O181" i="15"/>
  <c r="O182" i="15"/>
  <c r="O183" i="15"/>
  <c r="O184" i="15"/>
  <c r="O185" i="15"/>
  <c r="O186" i="15"/>
  <c r="O187" i="15"/>
  <c r="O188" i="15"/>
  <c r="O189" i="15"/>
  <c r="O190" i="15"/>
  <c r="O191" i="15"/>
  <c r="O192" i="15"/>
  <c r="O193" i="15"/>
  <c r="O194" i="15"/>
  <c r="O195" i="15"/>
  <c r="O196" i="15"/>
  <c r="O197" i="15"/>
  <c r="O198" i="15"/>
  <c r="O199" i="15"/>
  <c r="O200" i="15"/>
  <c r="O201" i="15"/>
  <c r="O202" i="15"/>
  <c r="O203" i="15"/>
  <c r="O204" i="15"/>
  <c r="O205" i="15"/>
  <c r="O206" i="15"/>
  <c r="O207" i="15"/>
  <c r="O208" i="15"/>
  <c r="O209" i="15"/>
  <c r="O210" i="15"/>
  <c r="O211" i="15"/>
  <c r="O212" i="15"/>
  <c r="O213" i="15"/>
  <c r="O214" i="15"/>
  <c r="O215" i="15"/>
  <c r="O216" i="15"/>
  <c r="O217" i="15"/>
  <c r="O218" i="15"/>
  <c r="O219" i="15"/>
  <c r="O220" i="15"/>
  <c r="O221" i="15"/>
  <c r="O222" i="15"/>
  <c r="O223" i="15"/>
  <c r="O224" i="15"/>
  <c r="O225" i="15"/>
  <c r="O226" i="15"/>
  <c r="O227" i="15"/>
  <c r="O228" i="15"/>
  <c r="O229" i="15"/>
  <c r="O230" i="15"/>
  <c r="O231" i="15"/>
  <c r="O232" i="15"/>
  <c r="O233" i="15"/>
  <c r="O234" i="15"/>
  <c r="O235" i="15"/>
  <c r="O236" i="15"/>
  <c r="O237" i="15"/>
  <c r="O238" i="15"/>
  <c r="O239" i="15"/>
  <c r="O240" i="15"/>
  <c r="O241" i="15"/>
  <c r="O242" i="15"/>
  <c r="O243" i="15"/>
  <c r="O244" i="15"/>
  <c r="O245" i="15"/>
  <c r="O246" i="15"/>
  <c r="O247" i="15"/>
  <c r="O248" i="15"/>
  <c r="O249" i="15"/>
  <c r="O250" i="15"/>
  <c r="O251" i="15"/>
  <c r="O252" i="15"/>
  <c r="O253" i="15"/>
  <c r="O254" i="15"/>
  <c r="O255" i="15"/>
  <c r="O256" i="15"/>
  <c r="O257" i="15"/>
  <c r="O258" i="15"/>
  <c r="O259" i="15"/>
  <c r="O260" i="15"/>
  <c r="O261" i="15"/>
  <c r="O262" i="15"/>
  <c r="O263" i="15"/>
  <c r="O264" i="15"/>
  <c r="O265" i="15"/>
  <c r="O266" i="15"/>
  <c r="O267" i="15"/>
  <c r="O268" i="15"/>
  <c r="O269" i="15"/>
  <c r="O270" i="15"/>
  <c r="O271" i="15"/>
  <c r="O272" i="15"/>
  <c r="O273" i="15"/>
  <c r="O274" i="15"/>
  <c r="O275" i="15"/>
  <c r="O276" i="15"/>
  <c r="O277" i="15"/>
  <c r="O278" i="15"/>
  <c r="O279" i="15"/>
  <c r="O280" i="15"/>
  <c r="O281" i="15"/>
  <c r="O282" i="15"/>
  <c r="O283" i="15"/>
  <c r="O284" i="15"/>
  <c r="O285" i="15"/>
  <c r="O286" i="15"/>
  <c r="O287" i="15"/>
  <c r="O288" i="15"/>
  <c r="O289" i="15"/>
  <c r="O290" i="15"/>
  <c r="O291" i="15"/>
  <c r="O292" i="15"/>
  <c r="O293" i="15"/>
  <c r="O294" i="15"/>
  <c r="O295" i="15"/>
  <c r="O296" i="15"/>
  <c r="O297" i="15"/>
  <c r="O298" i="15"/>
  <c r="O299" i="15"/>
  <c r="O300" i="15"/>
  <c r="O301" i="15"/>
  <c r="O302" i="15"/>
  <c r="O303" i="15"/>
  <c r="O304" i="15"/>
  <c r="O305" i="15"/>
  <c r="O306" i="15"/>
  <c r="O307" i="15"/>
  <c r="O308" i="15"/>
  <c r="O309" i="15"/>
  <c r="O2" i="15"/>
  <c r="P304" i="15"/>
  <c r="P276" i="15"/>
  <c r="P242" i="15"/>
  <c r="P241" i="15"/>
  <c r="P240" i="15"/>
  <c r="P238" i="15"/>
  <c r="P237" i="15"/>
  <c r="P236" i="15"/>
  <c r="P235" i="15"/>
  <c r="P234" i="15"/>
  <c r="P231" i="15"/>
  <c r="P230" i="15"/>
  <c r="P229" i="15"/>
  <c r="P228" i="15"/>
  <c r="P227" i="15"/>
  <c r="P224" i="15"/>
  <c r="P200" i="15"/>
  <c r="P199" i="15"/>
  <c r="P153" i="15"/>
  <c r="P68" i="15"/>
  <c r="P65" i="15"/>
  <c r="P62" i="15"/>
  <c r="P21" i="15"/>
  <c r="P8" i="15"/>
  <c r="AA2" i="15"/>
  <c r="AA3" i="15"/>
  <c r="AA4" i="15"/>
  <c r="AA5" i="15"/>
  <c r="AA6" i="15"/>
  <c r="AA7" i="15"/>
  <c r="AA8" i="15"/>
  <c r="AA9" i="15"/>
  <c r="AA10" i="15"/>
  <c r="AA11" i="15"/>
  <c r="AA12" i="15"/>
  <c r="AA13" i="15"/>
  <c r="AA14" i="15"/>
  <c r="AA15" i="15"/>
  <c r="AA16" i="15"/>
  <c r="AA17" i="15"/>
  <c r="AA18" i="15"/>
  <c r="AA19" i="15"/>
  <c r="AA20" i="15"/>
  <c r="AA21" i="15"/>
  <c r="AA22" i="15"/>
  <c r="AA23" i="15"/>
  <c r="AA24" i="15"/>
  <c r="AA25" i="15"/>
  <c r="AA26" i="15"/>
  <c r="AA27" i="15"/>
  <c r="AA28" i="15"/>
  <c r="AA29" i="15"/>
  <c r="AA30" i="15"/>
  <c r="AA31" i="15"/>
  <c r="AA32" i="15"/>
  <c r="AA33" i="15"/>
  <c r="AA34" i="15"/>
  <c r="AA35" i="15"/>
  <c r="AA36" i="15"/>
  <c r="AA37" i="15"/>
  <c r="AA38" i="15"/>
  <c r="AA39" i="15"/>
  <c r="AA40" i="15"/>
  <c r="AA41" i="15"/>
  <c r="AA42" i="15"/>
  <c r="AA43" i="15"/>
  <c r="AA44" i="15"/>
  <c r="AA45" i="15"/>
  <c r="AA46" i="15"/>
  <c r="AA47" i="15"/>
  <c r="AA48" i="15"/>
  <c r="AA49" i="15"/>
  <c r="AA50" i="15"/>
  <c r="AA51" i="15"/>
  <c r="AA52" i="15"/>
  <c r="AA53" i="15"/>
  <c r="AA54" i="15"/>
  <c r="AA55" i="15"/>
  <c r="AA56" i="15"/>
  <c r="AA57" i="15"/>
  <c r="AA58" i="15"/>
  <c r="AA59" i="15"/>
  <c r="AA60" i="15"/>
  <c r="AA61" i="15"/>
  <c r="AA62" i="15"/>
  <c r="AA63" i="15"/>
  <c r="AA64" i="15"/>
  <c r="AA65" i="15"/>
  <c r="AA66" i="15"/>
  <c r="AA67" i="15"/>
  <c r="AA68" i="15"/>
  <c r="AA69" i="15"/>
  <c r="AA70" i="15"/>
  <c r="AA71" i="15"/>
  <c r="AA72" i="15"/>
  <c r="AA73" i="15"/>
  <c r="AA74" i="15"/>
  <c r="AA75" i="15"/>
  <c r="AA76" i="15"/>
  <c r="AA77" i="15"/>
  <c r="AA78" i="15"/>
  <c r="AA79" i="15"/>
  <c r="AA80" i="15"/>
  <c r="AA81" i="15"/>
  <c r="AA82" i="15"/>
  <c r="AA83" i="15"/>
  <c r="AA84" i="15"/>
  <c r="AA85" i="15"/>
  <c r="AA86" i="15"/>
  <c r="AA87" i="15"/>
  <c r="AA88" i="15"/>
  <c r="AA89" i="15"/>
  <c r="AA90" i="15"/>
  <c r="AA91" i="15"/>
  <c r="AA92" i="15"/>
  <c r="AA93" i="15"/>
  <c r="AA94" i="15"/>
  <c r="AA95" i="15"/>
  <c r="AA96" i="15"/>
  <c r="AA97" i="15"/>
  <c r="AA98" i="15"/>
  <c r="AA99" i="15"/>
  <c r="AA100" i="15"/>
  <c r="AA101" i="15"/>
  <c r="AA102" i="15"/>
  <c r="AA103" i="15"/>
  <c r="AA104" i="15"/>
  <c r="AA105" i="15"/>
  <c r="AA106" i="15"/>
  <c r="AA107" i="15"/>
  <c r="AA108" i="15"/>
  <c r="AA109" i="15"/>
  <c r="AA110" i="15"/>
  <c r="AA111" i="15"/>
  <c r="AA112" i="15"/>
  <c r="AA113" i="15"/>
  <c r="AA114" i="15"/>
  <c r="AA115" i="15"/>
  <c r="AA116" i="15"/>
  <c r="AA117" i="15"/>
  <c r="AA118" i="15"/>
  <c r="AA119" i="15"/>
  <c r="AA120" i="15"/>
  <c r="AA121" i="15"/>
  <c r="AA122" i="15"/>
  <c r="AA123" i="15"/>
  <c r="AA124" i="15"/>
  <c r="AA125" i="15"/>
  <c r="AA126" i="15"/>
  <c r="AA127" i="15"/>
  <c r="AA128" i="15"/>
  <c r="AA129" i="15"/>
  <c r="AA130" i="15"/>
  <c r="AA131" i="15"/>
  <c r="AA132" i="15"/>
  <c r="AA133" i="15"/>
  <c r="AA134" i="15"/>
  <c r="AA135" i="15"/>
  <c r="AA136" i="15"/>
  <c r="AA137" i="15"/>
  <c r="AA138" i="15"/>
  <c r="AA139" i="15"/>
  <c r="AA140" i="15"/>
  <c r="AA141" i="15"/>
  <c r="AA142" i="15"/>
  <c r="AA143" i="15"/>
  <c r="AA144" i="15"/>
  <c r="AA145" i="15"/>
  <c r="AA146" i="15"/>
  <c r="AA147" i="15"/>
  <c r="AA148" i="15"/>
  <c r="AA149" i="15"/>
  <c r="AA150" i="15"/>
  <c r="AA151" i="15"/>
  <c r="AA152" i="15"/>
  <c r="AA153" i="15"/>
  <c r="AA154" i="15"/>
  <c r="AA155" i="15"/>
  <c r="AA156" i="15"/>
  <c r="AA157" i="15"/>
  <c r="AA158" i="15"/>
  <c r="AA159" i="15"/>
  <c r="AA160" i="15"/>
  <c r="AA161" i="15"/>
  <c r="AA162" i="15"/>
  <c r="AA163" i="15"/>
  <c r="AA164" i="15"/>
  <c r="AA165" i="15"/>
  <c r="AA166" i="15"/>
  <c r="AA167" i="15"/>
  <c r="AA168" i="15"/>
  <c r="AA169" i="15"/>
  <c r="AA170" i="15"/>
  <c r="AA171" i="15"/>
  <c r="AA172" i="15"/>
  <c r="AA173" i="15"/>
  <c r="AA174" i="15"/>
  <c r="AA175" i="15"/>
  <c r="AA176" i="15"/>
  <c r="AA177" i="15"/>
  <c r="AA178" i="15"/>
  <c r="AA179" i="15"/>
  <c r="AA180" i="15"/>
  <c r="AA181" i="15"/>
  <c r="AA182" i="15"/>
  <c r="AA183" i="15"/>
  <c r="AA184" i="15"/>
  <c r="AA185" i="15"/>
  <c r="AA186" i="15"/>
  <c r="AA187" i="15"/>
  <c r="AA188" i="15"/>
  <c r="AA189" i="15"/>
  <c r="AA190" i="15"/>
  <c r="AA191" i="15"/>
  <c r="AA192" i="15"/>
  <c r="AA193" i="15"/>
  <c r="AA194" i="15"/>
  <c r="AA195" i="15"/>
  <c r="AA196" i="15"/>
  <c r="AA197" i="15"/>
  <c r="AA198" i="15"/>
  <c r="AA199" i="15"/>
  <c r="AA200" i="15"/>
  <c r="AA201" i="15"/>
  <c r="AA202" i="15"/>
  <c r="AA203" i="15"/>
  <c r="AA204" i="15"/>
  <c r="AA205" i="15"/>
  <c r="AA206" i="15"/>
  <c r="AA207" i="15"/>
  <c r="AA208" i="15"/>
  <c r="AA209" i="15"/>
  <c r="AA210" i="15"/>
  <c r="AA211" i="15"/>
  <c r="AA212" i="15"/>
  <c r="AA213" i="15"/>
  <c r="AA214" i="15"/>
  <c r="AA215" i="15"/>
  <c r="AA216" i="15"/>
  <c r="AA217" i="15"/>
  <c r="AA218" i="15"/>
  <c r="AA219" i="15"/>
  <c r="AA220" i="15"/>
  <c r="AA221" i="15"/>
  <c r="AA222" i="15"/>
  <c r="AA223" i="15"/>
  <c r="AA224" i="15"/>
  <c r="AA225" i="15"/>
  <c r="AA226" i="15"/>
  <c r="AA227" i="15"/>
  <c r="AA228" i="15"/>
  <c r="AA229" i="15"/>
  <c r="AA230" i="15"/>
  <c r="AA231" i="15"/>
  <c r="AA232" i="15"/>
  <c r="AA233" i="15"/>
  <c r="AA234" i="15"/>
  <c r="AA235" i="15"/>
  <c r="AA236" i="15"/>
  <c r="AA237" i="15"/>
  <c r="AA238" i="15"/>
  <c r="AA239" i="15"/>
  <c r="AA240" i="15"/>
  <c r="AA241" i="15"/>
  <c r="AA242" i="15"/>
  <c r="AA243" i="15"/>
  <c r="AA244" i="15"/>
  <c r="AA245" i="15"/>
  <c r="AA246" i="15"/>
  <c r="AA247" i="15"/>
  <c r="AA248" i="15"/>
  <c r="AA249" i="15"/>
  <c r="AA250" i="15"/>
  <c r="AA251" i="15"/>
  <c r="AA252" i="15"/>
  <c r="AA253" i="15"/>
  <c r="AA254" i="15"/>
  <c r="AA255" i="15"/>
  <c r="AA256" i="15"/>
  <c r="AA257" i="15"/>
  <c r="AA258" i="15"/>
  <c r="AA259" i="15"/>
  <c r="AA260" i="15"/>
  <c r="AA261" i="15"/>
  <c r="AA262" i="15"/>
  <c r="AA263" i="15"/>
  <c r="AA264" i="15"/>
  <c r="AA265" i="15"/>
  <c r="AA266" i="15"/>
  <c r="AA267" i="15"/>
  <c r="AA268" i="15"/>
  <c r="AA269" i="15"/>
  <c r="AA270" i="15"/>
  <c r="AA271" i="15"/>
  <c r="AA272" i="15"/>
  <c r="AA273" i="15"/>
  <c r="AA274" i="15"/>
  <c r="AA275" i="15"/>
  <c r="AA276" i="15"/>
  <c r="AA277" i="15"/>
  <c r="AA278" i="15"/>
  <c r="AA279" i="15"/>
  <c r="AA280" i="15"/>
  <c r="AA281" i="15"/>
  <c r="AA282" i="15"/>
  <c r="AA283" i="15"/>
  <c r="AA284" i="15"/>
  <c r="AA285" i="15"/>
  <c r="AA286" i="15"/>
  <c r="AA287" i="15"/>
  <c r="AA288" i="15"/>
  <c r="AA289" i="15"/>
  <c r="AA290" i="15"/>
  <c r="AA291" i="15"/>
  <c r="AA292" i="15"/>
  <c r="AA293" i="15"/>
  <c r="AA294" i="15"/>
  <c r="AA295" i="15"/>
  <c r="AA296" i="15"/>
  <c r="AA297" i="15"/>
  <c r="AA298" i="15"/>
  <c r="AA299" i="15"/>
  <c r="AA300" i="15"/>
  <c r="AA301" i="15"/>
  <c r="AA302" i="15"/>
  <c r="AA303" i="15"/>
  <c r="AA304" i="15"/>
  <c r="AA305" i="15"/>
  <c r="AA306" i="15"/>
  <c r="AA307" i="15"/>
  <c r="AA308" i="15"/>
  <c r="AA309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2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G354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578" i="7"/>
  <c r="H579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153" i="7"/>
  <c r="H154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80" i="7"/>
  <c r="H577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1090" i="7"/>
  <c r="H1091" i="7"/>
  <c r="H1092" i="7"/>
  <c r="H1093" i="7"/>
  <c r="H1094" i="7"/>
  <c r="H1095" i="7"/>
  <c r="H1096" i="7"/>
  <c r="H1097" i="7"/>
  <c r="H1098" i="7"/>
  <c r="H1099" i="7"/>
  <c r="H1100" i="7"/>
  <c r="H1101" i="7"/>
  <c r="H1102" i="7"/>
  <c r="H1103" i="7"/>
  <c r="H1104" i="7"/>
  <c r="H1105" i="7"/>
  <c r="H1106" i="7"/>
  <c r="H1107" i="7"/>
  <c r="H1108" i="7"/>
  <c r="H1109" i="7"/>
  <c r="H1110" i="7"/>
  <c r="H1111" i="7"/>
  <c r="H1112" i="7"/>
  <c r="H1113" i="7"/>
  <c r="H1114" i="7"/>
  <c r="H1115" i="7"/>
  <c r="H1116" i="7"/>
  <c r="H1117" i="7"/>
  <c r="H1118" i="7"/>
  <c r="H1119" i="7"/>
  <c r="H1120" i="7"/>
  <c r="H1121" i="7"/>
  <c r="H1122" i="7"/>
  <c r="H1123" i="7"/>
  <c r="H1124" i="7"/>
  <c r="H1125" i="7"/>
  <c r="H1126" i="7"/>
  <c r="H1127" i="7"/>
  <c r="H1128" i="7"/>
  <c r="H1129" i="7"/>
  <c r="H1130" i="7"/>
  <c r="H1131" i="7"/>
  <c r="H1132" i="7"/>
  <c r="H1133" i="7"/>
  <c r="H1134" i="7"/>
  <c r="H1135" i="7"/>
  <c r="H1136" i="7"/>
  <c r="H1137" i="7"/>
  <c r="H1138" i="7"/>
  <c r="H1139" i="7"/>
  <c r="H1140" i="7"/>
  <c r="H1141" i="7"/>
  <c r="H1142" i="7"/>
  <c r="H1143" i="7"/>
  <c r="H1144" i="7"/>
  <c r="H1145" i="7"/>
  <c r="H1146" i="7"/>
  <c r="H1147" i="7"/>
  <c r="H1148" i="7"/>
  <c r="H1149" i="7"/>
  <c r="H1150" i="7"/>
  <c r="H1151" i="7"/>
  <c r="H1152" i="7"/>
  <c r="H1153" i="7"/>
  <c r="H1154" i="7"/>
  <c r="H1155" i="7"/>
  <c r="H1156" i="7"/>
  <c r="H1157" i="7"/>
  <c r="H1158" i="7"/>
  <c r="H1159" i="7"/>
  <c r="H1160" i="7"/>
  <c r="H1161" i="7"/>
  <c r="H1162" i="7"/>
  <c r="H1163" i="7"/>
  <c r="H1164" i="7"/>
  <c r="H1165" i="7"/>
  <c r="H1166" i="7"/>
  <c r="H1167" i="7"/>
  <c r="H1168" i="7"/>
  <c r="H1169" i="7"/>
  <c r="H1170" i="7"/>
  <c r="H1171" i="7"/>
  <c r="H1172" i="7"/>
  <c r="H1173" i="7"/>
  <c r="H1174" i="7"/>
  <c r="H1175" i="7"/>
  <c r="H1176" i="7"/>
  <c r="H1177" i="7"/>
  <c r="H1178" i="7"/>
  <c r="H1179" i="7"/>
  <c r="H1180" i="7"/>
  <c r="H1181" i="7"/>
  <c r="H1182" i="7"/>
  <c r="H1183" i="7"/>
  <c r="H1184" i="7"/>
  <c r="H1185" i="7"/>
  <c r="H1186" i="7"/>
  <c r="H1187" i="7"/>
  <c r="H1188" i="7"/>
  <c r="H1189" i="7"/>
  <c r="H1190" i="7"/>
  <c r="H1191" i="7"/>
  <c r="H1192" i="7"/>
  <c r="H1193" i="7"/>
  <c r="H1194" i="7"/>
  <c r="H1195" i="7"/>
  <c r="H1196" i="7"/>
  <c r="H1197" i="7"/>
  <c r="H1198" i="7"/>
  <c r="H1199" i="7"/>
  <c r="H1200" i="7"/>
  <c r="H1201" i="7"/>
  <c r="H1202" i="7"/>
  <c r="H1203" i="7"/>
  <c r="H1204" i="7"/>
  <c r="H1205" i="7"/>
  <c r="H1206" i="7"/>
  <c r="H1207" i="7"/>
  <c r="H1208" i="7"/>
  <c r="H1209" i="7"/>
  <c r="H1210" i="7"/>
  <c r="H1211" i="7"/>
  <c r="H1212" i="7"/>
  <c r="H1213" i="7"/>
  <c r="H1214" i="7"/>
  <c r="H1215" i="7"/>
  <c r="H1216" i="7"/>
  <c r="H1217" i="7"/>
  <c r="H1218" i="7"/>
  <c r="H1219" i="7"/>
  <c r="H1220" i="7"/>
  <c r="H1221" i="7"/>
  <c r="G414" i="7"/>
  <c r="G316" i="7"/>
  <c r="G347" i="7"/>
  <c r="G708" i="7"/>
  <c r="G35" i="7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578" i="7"/>
  <c r="G579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55" i="7"/>
  <c r="G317" i="7"/>
  <c r="G318" i="7"/>
  <c r="G319" i="7"/>
  <c r="G320" i="7"/>
  <c r="G321" i="7"/>
  <c r="G356" i="7"/>
  <c r="G439" i="7"/>
  <c r="G325" i="7"/>
  <c r="G455" i="7"/>
  <c r="G357" i="7"/>
  <c r="G358" i="7"/>
  <c r="G366" i="7"/>
  <c r="G330" i="7"/>
  <c r="G419" i="7"/>
  <c r="G338" i="7"/>
  <c r="G339" i="7"/>
  <c r="G367" i="7"/>
  <c r="G368" i="7"/>
  <c r="G369" i="7"/>
  <c r="G326" i="7"/>
  <c r="G340" i="7"/>
  <c r="G370" i="7"/>
  <c r="G371" i="7"/>
  <c r="G372" i="7"/>
  <c r="G424" i="7"/>
  <c r="G329" i="7"/>
  <c r="G438" i="7"/>
  <c r="G422" i="7"/>
  <c r="G423" i="7"/>
  <c r="G348" i="7"/>
  <c r="G349" i="7"/>
  <c r="G350" i="7"/>
  <c r="G341" i="7"/>
  <c r="G342" i="7"/>
  <c r="G343" i="7"/>
  <c r="G344" i="7"/>
  <c r="G345" i="7"/>
  <c r="G346" i="7"/>
  <c r="G351" i="7"/>
  <c r="G352" i="7"/>
  <c r="G359" i="7"/>
  <c r="G360" i="7"/>
  <c r="G361" i="7"/>
  <c r="G362" i="7"/>
  <c r="G363" i="7"/>
  <c r="G364" i="7"/>
  <c r="G365" i="7"/>
  <c r="G377" i="7"/>
  <c r="G378" i="7"/>
  <c r="G333" i="7"/>
  <c r="G445" i="7"/>
  <c r="G380" i="7"/>
  <c r="G334" i="7"/>
  <c r="G417" i="7"/>
  <c r="G383" i="7"/>
  <c r="G384" i="7"/>
  <c r="G385" i="7"/>
  <c r="G328" i="7"/>
  <c r="G436" i="7"/>
  <c r="G335" i="7"/>
  <c r="G336" i="7"/>
  <c r="G395" i="7"/>
  <c r="G381" i="7"/>
  <c r="G428" i="7"/>
  <c r="G416" i="7"/>
  <c r="G337" i="7"/>
  <c r="G456" i="7"/>
  <c r="G457" i="7"/>
  <c r="G323" i="7"/>
  <c r="G453" i="7"/>
  <c r="G430" i="7"/>
  <c r="G431" i="7"/>
  <c r="G400" i="7"/>
  <c r="G401" i="7"/>
  <c r="G402" i="7"/>
  <c r="G403" i="7"/>
  <c r="G404" i="7"/>
  <c r="G405" i="7"/>
  <c r="G406" i="7"/>
  <c r="G407" i="7"/>
  <c r="G408" i="7"/>
  <c r="G410" i="7"/>
  <c r="G411" i="7"/>
  <c r="G412" i="7"/>
  <c r="G413" i="7"/>
  <c r="G458" i="7"/>
  <c r="G409" i="7"/>
  <c r="G393" i="7"/>
  <c r="G375" i="7"/>
  <c r="G376" i="7"/>
  <c r="G432" i="7"/>
  <c r="G418" i="7"/>
  <c r="G459" i="7"/>
  <c r="G440" i="7"/>
  <c r="G435" i="7"/>
  <c r="G460" i="7"/>
  <c r="G332" i="7"/>
  <c r="G451" i="7"/>
  <c r="G452" i="7"/>
  <c r="G322" i="7"/>
  <c r="G442" i="7"/>
  <c r="G461" i="7"/>
  <c r="G394" i="7"/>
  <c r="G421" i="7"/>
  <c r="G389" i="7"/>
  <c r="G429" i="7"/>
  <c r="G388" i="7"/>
  <c r="G353" i="7"/>
  <c r="G390" i="7"/>
  <c r="G433" i="7"/>
  <c r="G434" i="7"/>
  <c r="G425" i="7"/>
  <c r="G437" i="7"/>
  <c r="G382" i="7"/>
  <c r="G386" i="7"/>
  <c r="G387" i="7"/>
  <c r="G426" i="7"/>
  <c r="G443" i="7"/>
  <c r="G444" i="7"/>
  <c r="G441" i="7"/>
  <c r="G462" i="7"/>
  <c r="G463" i="7"/>
  <c r="G464" i="7"/>
  <c r="G379" i="7"/>
  <c r="G465" i="7"/>
  <c r="G446" i="7"/>
  <c r="G447" i="7"/>
  <c r="G448" i="7"/>
  <c r="G449" i="7"/>
  <c r="G450" i="7"/>
  <c r="G427" i="7"/>
  <c r="G454" i="7"/>
  <c r="G331" i="7"/>
  <c r="G415" i="7"/>
  <c r="G374" i="7"/>
  <c r="G420" i="7"/>
  <c r="G397" i="7"/>
  <c r="G398" i="7"/>
  <c r="G399" i="7"/>
  <c r="G327" i="7"/>
  <c r="G324" i="7"/>
  <c r="G396" i="7"/>
  <c r="G391" i="7"/>
  <c r="G392" i="7"/>
  <c r="G373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153" i="7"/>
  <c r="G154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80" i="7"/>
  <c r="G577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J2" i="11"/>
  <c r="Y2" i="11"/>
  <c r="X2" i="11"/>
  <c r="U2" i="11"/>
  <c r="S2" i="11"/>
  <c r="R2" i="11"/>
  <c r="M2" i="11"/>
  <c r="L2" i="11"/>
  <c r="K2" i="11"/>
  <c r="I2" i="1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7" i="1"/>
  <c r="S1049" i="1"/>
  <c r="S1050" i="1"/>
  <c r="S1051" i="1"/>
  <c r="S1052" i="1"/>
  <c r="S1053" i="1"/>
  <c r="S1054" i="1"/>
  <c r="S1055" i="1"/>
  <c r="S1056" i="1"/>
  <c r="S1057" i="1"/>
  <c r="S1058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6" i="1"/>
  <c r="S1157" i="1"/>
  <c r="S1159" i="1"/>
  <c r="S1160" i="1"/>
  <c r="S1164" i="1"/>
  <c r="S1168" i="1"/>
  <c r="S1170" i="1"/>
  <c r="S1171" i="1"/>
  <c r="S1172" i="1"/>
  <c r="S1173" i="1"/>
  <c r="S1174" i="1"/>
  <c r="S1175" i="1"/>
  <c r="S1176" i="1"/>
  <c r="S1177" i="1"/>
  <c r="S1180" i="1"/>
  <c r="S1181" i="1"/>
  <c r="S1182" i="1"/>
  <c r="S1183" i="1"/>
  <c r="S1184" i="1"/>
  <c r="S1185" i="1"/>
  <c r="S1186" i="1"/>
  <c r="S1187" i="1"/>
  <c r="S1188" i="1"/>
  <c r="S1189" i="1"/>
  <c r="S1196" i="1"/>
  <c r="S1197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5" i="1"/>
  <c r="S1226" i="1"/>
  <c r="S1228" i="1"/>
  <c r="S1229" i="1"/>
  <c r="S1230" i="1"/>
  <c r="S1231" i="1"/>
  <c r="S1234" i="1"/>
  <c r="S1235" i="1"/>
  <c r="S1236" i="1"/>
  <c r="S2" i="1"/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R1224" i="1"/>
  <c r="K3" i="1"/>
  <c r="L3" i="1"/>
  <c r="M3" i="1"/>
  <c r="P3" i="1"/>
  <c r="Q3" i="1"/>
  <c r="R3" i="1"/>
  <c r="T3" i="1"/>
  <c r="K4" i="1"/>
  <c r="L4" i="1"/>
  <c r="M4" i="1"/>
  <c r="P4" i="1"/>
  <c r="Q4" i="1"/>
  <c r="R4" i="1"/>
  <c r="T4" i="1"/>
  <c r="K5" i="1"/>
  <c r="L5" i="1"/>
  <c r="M5" i="1"/>
  <c r="P5" i="1"/>
  <c r="Q5" i="1"/>
  <c r="R5" i="1"/>
  <c r="T5" i="1"/>
  <c r="K6" i="1"/>
  <c r="L6" i="1"/>
  <c r="M6" i="1"/>
  <c r="P6" i="1"/>
  <c r="Q6" i="1"/>
  <c r="R6" i="1"/>
  <c r="T6" i="1"/>
  <c r="K7" i="1"/>
  <c r="L7" i="1"/>
  <c r="M7" i="1"/>
  <c r="P7" i="1"/>
  <c r="Q7" i="1"/>
  <c r="R7" i="1"/>
  <c r="T7" i="1"/>
  <c r="K8" i="1"/>
  <c r="L8" i="1"/>
  <c r="M8" i="1"/>
  <c r="P8" i="1"/>
  <c r="Q8" i="1"/>
  <c r="R8" i="1"/>
  <c r="T8" i="1"/>
  <c r="K9" i="1"/>
  <c r="L9" i="1"/>
  <c r="M9" i="1"/>
  <c r="P9" i="1"/>
  <c r="Q9" i="1"/>
  <c r="R9" i="1"/>
  <c r="T9" i="1"/>
  <c r="K10" i="1"/>
  <c r="L10" i="1"/>
  <c r="M10" i="1"/>
  <c r="P10" i="1"/>
  <c r="Q10" i="1"/>
  <c r="R10" i="1"/>
  <c r="T10" i="1"/>
  <c r="K11" i="1"/>
  <c r="L11" i="1"/>
  <c r="M11" i="1"/>
  <c r="P11" i="1"/>
  <c r="Q11" i="1"/>
  <c r="R11" i="1"/>
  <c r="T11" i="1"/>
  <c r="K12" i="1"/>
  <c r="L12" i="1"/>
  <c r="M12" i="1"/>
  <c r="P12" i="1"/>
  <c r="Q12" i="1"/>
  <c r="R12" i="1"/>
  <c r="T12" i="1"/>
  <c r="K13" i="1"/>
  <c r="L13" i="1"/>
  <c r="M13" i="1"/>
  <c r="P13" i="1"/>
  <c r="Q13" i="1"/>
  <c r="R13" i="1"/>
  <c r="T13" i="1"/>
  <c r="K14" i="1"/>
  <c r="L14" i="1"/>
  <c r="M14" i="1"/>
  <c r="P14" i="1"/>
  <c r="Q14" i="1"/>
  <c r="R14" i="1"/>
  <c r="T14" i="1"/>
  <c r="K15" i="1"/>
  <c r="L15" i="1"/>
  <c r="M15" i="1"/>
  <c r="P15" i="1"/>
  <c r="Q15" i="1"/>
  <c r="R15" i="1"/>
  <c r="T15" i="1"/>
  <c r="K16" i="1"/>
  <c r="L16" i="1"/>
  <c r="M16" i="1"/>
  <c r="P16" i="1"/>
  <c r="Q16" i="1"/>
  <c r="R16" i="1"/>
  <c r="T16" i="1"/>
  <c r="K17" i="1"/>
  <c r="L17" i="1"/>
  <c r="M17" i="1"/>
  <c r="P17" i="1"/>
  <c r="Q17" i="1"/>
  <c r="R17" i="1"/>
  <c r="T17" i="1"/>
  <c r="K18" i="1"/>
  <c r="L18" i="1"/>
  <c r="M18" i="1"/>
  <c r="P18" i="1"/>
  <c r="Q18" i="1"/>
  <c r="R18" i="1"/>
  <c r="T18" i="1"/>
  <c r="K19" i="1"/>
  <c r="L19" i="1"/>
  <c r="M19" i="1"/>
  <c r="P19" i="1"/>
  <c r="Q19" i="1"/>
  <c r="R19" i="1"/>
  <c r="T19" i="1"/>
  <c r="K20" i="1"/>
  <c r="L20" i="1"/>
  <c r="M20" i="1"/>
  <c r="P20" i="1"/>
  <c r="Q20" i="1"/>
  <c r="R20" i="1"/>
  <c r="T20" i="1"/>
  <c r="K21" i="1"/>
  <c r="L21" i="1"/>
  <c r="M21" i="1"/>
  <c r="P21" i="1"/>
  <c r="Q21" i="1"/>
  <c r="R21" i="1"/>
  <c r="T21" i="1"/>
  <c r="K22" i="1"/>
  <c r="L22" i="1"/>
  <c r="M22" i="1"/>
  <c r="P22" i="1"/>
  <c r="Q22" i="1"/>
  <c r="R22" i="1"/>
  <c r="T22" i="1"/>
  <c r="K23" i="1"/>
  <c r="L23" i="1"/>
  <c r="M23" i="1"/>
  <c r="P23" i="1"/>
  <c r="Q23" i="1"/>
  <c r="R23" i="1"/>
  <c r="T23" i="1"/>
  <c r="K24" i="1"/>
  <c r="L24" i="1"/>
  <c r="M24" i="1"/>
  <c r="P24" i="1"/>
  <c r="Q24" i="1"/>
  <c r="R24" i="1"/>
  <c r="T24" i="1"/>
  <c r="K25" i="1"/>
  <c r="L25" i="1"/>
  <c r="M25" i="1"/>
  <c r="P25" i="1"/>
  <c r="Q25" i="1"/>
  <c r="R25" i="1"/>
  <c r="T25" i="1"/>
  <c r="K26" i="1"/>
  <c r="L26" i="1"/>
  <c r="M26" i="1"/>
  <c r="P26" i="1"/>
  <c r="Q26" i="1"/>
  <c r="R26" i="1"/>
  <c r="T26" i="1"/>
  <c r="K27" i="1"/>
  <c r="L27" i="1"/>
  <c r="M27" i="1"/>
  <c r="P27" i="1"/>
  <c r="Q27" i="1"/>
  <c r="R27" i="1"/>
  <c r="T27" i="1"/>
  <c r="K28" i="1"/>
  <c r="L28" i="1"/>
  <c r="M28" i="1"/>
  <c r="P28" i="1"/>
  <c r="Q28" i="1"/>
  <c r="R28" i="1"/>
  <c r="T28" i="1"/>
  <c r="K29" i="1"/>
  <c r="L29" i="1"/>
  <c r="M29" i="1"/>
  <c r="P29" i="1"/>
  <c r="Q29" i="1"/>
  <c r="R29" i="1"/>
  <c r="T29" i="1"/>
  <c r="K30" i="1"/>
  <c r="L30" i="1"/>
  <c r="M30" i="1"/>
  <c r="P30" i="1"/>
  <c r="Q30" i="1"/>
  <c r="R30" i="1"/>
  <c r="T30" i="1"/>
  <c r="K31" i="1"/>
  <c r="L31" i="1"/>
  <c r="M31" i="1"/>
  <c r="P31" i="1"/>
  <c r="Q31" i="1"/>
  <c r="R31" i="1"/>
  <c r="T31" i="1"/>
  <c r="K32" i="1"/>
  <c r="L32" i="1"/>
  <c r="M32" i="1"/>
  <c r="P32" i="1"/>
  <c r="Q32" i="1"/>
  <c r="R32" i="1"/>
  <c r="T32" i="1"/>
  <c r="K33" i="1"/>
  <c r="L33" i="1"/>
  <c r="M33" i="1"/>
  <c r="P33" i="1"/>
  <c r="Q33" i="1"/>
  <c r="R33" i="1"/>
  <c r="T33" i="1"/>
  <c r="K34" i="1"/>
  <c r="L34" i="1"/>
  <c r="M34" i="1"/>
  <c r="P34" i="1"/>
  <c r="Q34" i="1"/>
  <c r="R34" i="1"/>
  <c r="T34" i="1"/>
  <c r="K35" i="1"/>
  <c r="L35" i="1"/>
  <c r="M35" i="1"/>
  <c r="P35" i="1"/>
  <c r="Q35" i="1"/>
  <c r="R35" i="1"/>
  <c r="T35" i="1"/>
  <c r="K36" i="1"/>
  <c r="L36" i="1"/>
  <c r="M36" i="1"/>
  <c r="P36" i="1"/>
  <c r="Q36" i="1"/>
  <c r="R36" i="1"/>
  <c r="T36" i="1"/>
  <c r="K37" i="1"/>
  <c r="L37" i="1"/>
  <c r="M37" i="1"/>
  <c r="P37" i="1"/>
  <c r="Q37" i="1"/>
  <c r="R37" i="1"/>
  <c r="T37" i="1"/>
  <c r="K38" i="1"/>
  <c r="L38" i="1"/>
  <c r="M38" i="1"/>
  <c r="P38" i="1"/>
  <c r="Q38" i="1"/>
  <c r="R38" i="1"/>
  <c r="T38" i="1"/>
  <c r="K39" i="1"/>
  <c r="L39" i="1"/>
  <c r="M39" i="1"/>
  <c r="P39" i="1"/>
  <c r="Q39" i="1"/>
  <c r="R39" i="1"/>
  <c r="T39" i="1"/>
  <c r="K40" i="1"/>
  <c r="L40" i="1"/>
  <c r="M40" i="1"/>
  <c r="P40" i="1"/>
  <c r="Q40" i="1"/>
  <c r="R40" i="1"/>
  <c r="T40" i="1"/>
  <c r="K41" i="1"/>
  <c r="L41" i="1"/>
  <c r="M41" i="1"/>
  <c r="P41" i="1"/>
  <c r="Q41" i="1"/>
  <c r="R41" i="1"/>
  <c r="T41" i="1"/>
  <c r="K42" i="1"/>
  <c r="L42" i="1"/>
  <c r="M42" i="1"/>
  <c r="P42" i="1"/>
  <c r="Q42" i="1"/>
  <c r="R42" i="1"/>
  <c r="T42" i="1"/>
  <c r="K43" i="1"/>
  <c r="L43" i="1"/>
  <c r="M43" i="1"/>
  <c r="P43" i="1"/>
  <c r="Q43" i="1"/>
  <c r="R43" i="1"/>
  <c r="T43" i="1"/>
  <c r="K44" i="1"/>
  <c r="L44" i="1"/>
  <c r="M44" i="1"/>
  <c r="P44" i="1"/>
  <c r="Q44" i="1"/>
  <c r="R44" i="1"/>
  <c r="T44" i="1"/>
  <c r="K45" i="1"/>
  <c r="L45" i="1"/>
  <c r="M45" i="1"/>
  <c r="P45" i="1"/>
  <c r="Q45" i="1"/>
  <c r="R45" i="1"/>
  <c r="T45" i="1"/>
  <c r="K46" i="1"/>
  <c r="L46" i="1"/>
  <c r="M46" i="1"/>
  <c r="P46" i="1"/>
  <c r="Q46" i="1"/>
  <c r="R46" i="1"/>
  <c r="T46" i="1"/>
  <c r="K47" i="1"/>
  <c r="L47" i="1"/>
  <c r="M47" i="1"/>
  <c r="P47" i="1"/>
  <c r="Q47" i="1"/>
  <c r="R47" i="1"/>
  <c r="T47" i="1"/>
  <c r="K48" i="1"/>
  <c r="L48" i="1"/>
  <c r="M48" i="1"/>
  <c r="P48" i="1"/>
  <c r="Q48" i="1"/>
  <c r="R48" i="1"/>
  <c r="T48" i="1"/>
  <c r="K49" i="1"/>
  <c r="L49" i="1"/>
  <c r="M49" i="1"/>
  <c r="P49" i="1"/>
  <c r="Q49" i="1"/>
  <c r="R49" i="1"/>
  <c r="T49" i="1"/>
  <c r="K50" i="1"/>
  <c r="L50" i="1"/>
  <c r="M50" i="1"/>
  <c r="P50" i="1"/>
  <c r="Q50" i="1"/>
  <c r="R50" i="1"/>
  <c r="T50" i="1"/>
  <c r="K51" i="1"/>
  <c r="L51" i="1"/>
  <c r="M51" i="1"/>
  <c r="P51" i="1"/>
  <c r="Q51" i="1"/>
  <c r="R51" i="1"/>
  <c r="T51" i="1"/>
  <c r="K52" i="1"/>
  <c r="L52" i="1"/>
  <c r="M52" i="1"/>
  <c r="P52" i="1"/>
  <c r="Q52" i="1"/>
  <c r="R52" i="1"/>
  <c r="T52" i="1"/>
  <c r="K53" i="1"/>
  <c r="L53" i="1"/>
  <c r="M53" i="1"/>
  <c r="P53" i="1"/>
  <c r="Q53" i="1"/>
  <c r="R53" i="1"/>
  <c r="T53" i="1"/>
  <c r="K54" i="1"/>
  <c r="L54" i="1"/>
  <c r="M54" i="1"/>
  <c r="P54" i="1"/>
  <c r="Q54" i="1"/>
  <c r="R54" i="1"/>
  <c r="T54" i="1"/>
  <c r="K55" i="1"/>
  <c r="L55" i="1"/>
  <c r="M55" i="1"/>
  <c r="P55" i="1"/>
  <c r="Q55" i="1"/>
  <c r="R55" i="1"/>
  <c r="T55" i="1"/>
  <c r="K56" i="1"/>
  <c r="L56" i="1"/>
  <c r="M56" i="1"/>
  <c r="P56" i="1"/>
  <c r="Q56" i="1"/>
  <c r="R56" i="1"/>
  <c r="T56" i="1"/>
  <c r="K57" i="1"/>
  <c r="L57" i="1"/>
  <c r="M57" i="1"/>
  <c r="P57" i="1"/>
  <c r="Q57" i="1"/>
  <c r="R57" i="1"/>
  <c r="T57" i="1"/>
  <c r="K58" i="1"/>
  <c r="L58" i="1"/>
  <c r="M58" i="1"/>
  <c r="P58" i="1"/>
  <c r="Q58" i="1"/>
  <c r="R58" i="1"/>
  <c r="T58" i="1"/>
  <c r="K59" i="1"/>
  <c r="L59" i="1"/>
  <c r="M59" i="1"/>
  <c r="P59" i="1"/>
  <c r="Q59" i="1"/>
  <c r="R59" i="1"/>
  <c r="T59" i="1"/>
  <c r="K60" i="1"/>
  <c r="L60" i="1"/>
  <c r="M60" i="1"/>
  <c r="P60" i="1"/>
  <c r="Q60" i="1"/>
  <c r="R60" i="1"/>
  <c r="T60" i="1"/>
  <c r="K61" i="1"/>
  <c r="L61" i="1"/>
  <c r="M61" i="1"/>
  <c r="P61" i="1"/>
  <c r="Q61" i="1"/>
  <c r="R61" i="1"/>
  <c r="T61" i="1"/>
  <c r="K62" i="1"/>
  <c r="L62" i="1"/>
  <c r="M62" i="1"/>
  <c r="P62" i="1"/>
  <c r="Q62" i="1"/>
  <c r="R62" i="1"/>
  <c r="T62" i="1"/>
  <c r="K63" i="1"/>
  <c r="L63" i="1"/>
  <c r="M63" i="1"/>
  <c r="P63" i="1"/>
  <c r="Q63" i="1"/>
  <c r="R63" i="1"/>
  <c r="T63" i="1"/>
  <c r="K64" i="1"/>
  <c r="L64" i="1"/>
  <c r="M64" i="1"/>
  <c r="P64" i="1"/>
  <c r="Q64" i="1"/>
  <c r="R64" i="1"/>
  <c r="T64" i="1"/>
  <c r="K65" i="1"/>
  <c r="L65" i="1"/>
  <c r="M65" i="1"/>
  <c r="P65" i="1"/>
  <c r="Q65" i="1"/>
  <c r="R65" i="1"/>
  <c r="T65" i="1"/>
  <c r="K66" i="1"/>
  <c r="L66" i="1"/>
  <c r="M66" i="1"/>
  <c r="P66" i="1"/>
  <c r="Q66" i="1"/>
  <c r="R66" i="1"/>
  <c r="T66" i="1"/>
  <c r="K67" i="1"/>
  <c r="L67" i="1"/>
  <c r="M67" i="1"/>
  <c r="P67" i="1"/>
  <c r="Q67" i="1"/>
  <c r="R67" i="1"/>
  <c r="T67" i="1"/>
  <c r="K68" i="1"/>
  <c r="L68" i="1"/>
  <c r="M68" i="1"/>
  <c r="P68" i="1"/>
  <c r="Q68" i="1"/>
  <c r="R68" i="1"/>
  <c r="T68" i="1"/>
  <c r="K69" i="1"/>
  <c r="L69" i="1"/>
  <c r="M69" i="1"/>
  <c r="P69" i="1"/>
  <c r="Q69" i="1"/>
  <c r="R69" i="1"/>
  <c r="T69" i="1"/>
  <c r="K70" i="1"/>
  <c r="L70" i="1"/>
  <c r="M70" i="1"/>
  <c r="P70" i="1"/>
  <c r="Q70" i="1"/>
  <c r="R70" i="1"/>
  <c r="T70" i="1"/>
  <c r="K71" i="1"/>
  <c r="L71" i="1"/>
  <c r="M71" i="1"/>
  <c r="P71" i="1"/>
  <c r="Q71" i="1"/>
  <c r="R71" i="1"/>
  <c r="T71" i="1"/>
  <c r="K72" i="1"/>
  <c r="L72" i="1"/>
  <c r="M72" i="1"/>
  <c r="P72" i="1"/>
  <c r="Q72" i="1"/>
  <c r="R72" i="1"/>
  <c r="T72" i="1"/>
  <c r="K73" i="1"/>
  <c r="L73" i="1"/>
  <c r="M73" i="1"/>
  <c r="P73" i="1"/>
  <c r="Q73" i="1"/>
  <c r="R73" i="1"/>
  <c r="T73" i="1"/>
  <c r="K74" i="1"/>
  <c r="L74" i="1"/>
  <c r="M74" i="1"/>
  <c r="P74" i="1"/>
  <c r="Q74" i="1"/>
  <c r="R74" i="1"/>
  <c r="T74" i="1"/>
  <c r="K75" i="1"/>
  <c r="L75" i="1"/>
  <c r="M75" i="1"/>
  <c r="P75" i="1"/>
  <c r="Q75" i="1"/>
  <c r="R75" i="1"/>
  <c r="T75" i="1"/>
  <c r="K76" i="1"/>
  <c r="L76" i="1"/>
  <c r="M76" i="1"/>
  <c r="P76" i="1"/>
  <c r="Q76" i="1"/>
  <c r="R76" i="1"/>
  <c r="T76" i="1"/>
  <c r="K77" i="1"/>
  <c r="L77" i="1"/>
  <c r="M77" i="1"/>
  <c r="P77" i="1"/>
  <c r="Q77" i="1"/>
  <c r="R77" i="1"/>
  <c r="T77" i="1"/>
  <c r="K78" i="1"/>
  <c r="L78" i="1"/>
  <c r="M78" i="1"/>
  <c r="P78" i="1"/>
  <c r="Q78" i="1"/>
  <c r="R78" i="1"/>
  <c r="T78" i="1"/>
  <c r="K79" i="1"/>
  <c r="L79" i="1"/>
  <c r="M79" i="1"/>
  <c r="P79" i="1"/>
  <c r="Q79" i="1"/>
  <c r="R79" i="1"/>
  <c r="T79" i="1"/>
  <c r="K80" i="1"/>
  <c r="L80" i="1"/>
  <c r="M80" i="1"/>
  <c r="P80" i="1"/>
  <c r="Q80" i="1"/>
  <c r="R80" i="1"/>
  <c r="T80" i="1"/>
  <c r="K81" i="1"/>
  <c r="L81" i="1"/>
  <c r="M81" i="1"/>
  <c r="P81" i="1"/>
  <c r="Q81" i="1"/>
  <c r="R81" i="1"/>
  <c r="T81" i="1"/>
  <c r="K82" i="1"/>
  <c r="L82" i="1"/>
  <c r="M82" i="1"/>
  <c r="P82" i="1"/>
  <c r="Q82" i="1"/>
  <c r="R82" i="1"/>
  <c r="T82" i="1"/>
  <c r="K83" i="1"/>
  <c r="L83" i="1"/>
  <c r="M83" i="1"/>
  <c r="P83" i="1"/>
  <c r="Q83" i="1"/>
  <c r="R83" i="1"/>
  <c r="T83" i="1"/>
  <c r="K84" i="1"/>
  <c r="L84" i="1"/>
  <c r="M84" i="1"/>
  <c r="P84" i="1"/>
  <c r="Q84" i="1"/>
  <c r="R84" i="1"/>
  <c r="T84" i="1"/>
  <c r="K85" i="1"/>
  <c r="L85" i="1"/>
  <c r="M85" i="1"/>
  <c r="P85" i="1"/>
  <c r="Q85" i="1"/>
  <c r="R85" i="1"/>
  <c r="T85" i="1"/>
  <c r="K86" i="1"/>
  <c r="L86" i="1"/>
  <c r="M86" i="1"/>
  <c r="P86" i="1"/>
  <c r="Q86" i="1"/>
  <c r="R86" i="1"/>
  <c r="T86" i="1"/>
  <c r="K87" i="1"/>
  <c r="L87" i="1"/>
  <c r="M87" i="1"/>
  <c r="P87" i="1"/>
  <c r="Q87" i="1"/>
  <c r="R87" i="1"/>
  <c r="T87" i="1"/>
  <c r="K88" i="1"/>
  <c r="L88" i="1"/>
  <c r="M88" i="1"/>
  <c r="P88" i="1"/>
  <c r="Q88" i="1"/>
  <c r="R88" i="1"/>
  <c r="T88" i="1"/>
  <c r="K89" i="1"/>
  <c r="L89" i="1"/>
  <c r="M89" i="1"/>
  <c r="P89" i="1"/>
  <c r="Q89" i="1"/>
  <c r="R89" i="1"/>
  <c r="T89" i="1"/>
  <c r="K90" i="1"/>
  <c r="L90" i="1"/>
  <c r="M90" i="1"/>
  <c r="P90" i="1"/>
  <c r="Q90" i="1"/>
  <c r="R90" i="1"/>
  <c r="T90" i="1"/>
  <c r="K91" i="1"/>
  <c r="L91" i="1"/>
  <c r="M91" i="1"/>
  <c r="P91" i="1"/>
  <c r="Q91" i="1"/>
  <c r="R91" i="1"/>
  <c r="T91" i="1"/>
  <c r="K92" i="1"/>
  <c r="L92" i="1"/>
  <c r="M92" i="1"/>
  <c r="P92" i="1"/>
  <c r="Q92" i="1"/>
  <c r="R92" i="1"/>
  <c r="T92" i="1"/>
  <c r="K93" i="1"/>
  <c r="L93" i="1"/>
  <c r="M93" i="1"/>
  <c r="P93" i="1"/>
  <c r="Q93" i="1"/>
  <c r="R93" i="1"/>
  <c r="T93" i="1"/>
  <c r="K94" i="1"/>
  <c r="L94" i="1"/>
  <c r="M94" i="1"/>
  <c r="P94" i="1"/>
  <c r="Q94" i="1"/>
  <c r="R94" i="1"/>
  <c r="T94" i="1"/>
  <c r="K95" i="1"/>
  <c r="L95" i="1"/>
  <c r="M95" i="1"/>
  <c r="P95" i="1"/>
  <c r="Q95" i="1"/>
  <c r="R95" i="1"/>
  <c r="T95" i="1"/>
  <c r="K96" i="1"/>
  <c r="L96" i="1"/>
  <c r="M96" i="1"/>
  <c r="P96" i="1"/>
  <c r="Q96" i="1"/>
  <c r="R96" i="1"/>
  <c r="T96" i="1"/>
  <c r="K97" i="1"/>
  <c r="L97" i="1"/>
  <c r="M97" i="1"/>
  <c r="P97" i="1"/>
  <c r="Q97" i="1"/>
  <c r="R97" i="1"/>
  <c r="T97" i="1"/>
  <c r="K98" i="1"/>
  <c r="L98" i="1"/>
  <c r="M98" i="1"/>
  <c r="P98" i="1"/>
  <c r="Q98" i="1"/>
  <c r="R98" i="1"/>
  <c r="T98" i="1"/>
  <c r="K99" i="1"/>
  <c r="L99" i="1"/>
  <c r="M99" i="1"/>
  <c r="P99" i="1"/>
  <c r="Q99" i="1"/>
  <c r="R99" i="1"/>
  <c r="T99" i="1"/>
  <c r="K100" i="1"/>
  <c r="L100" i="1"/>
  <c r="M100" i="1"/>
  <c r="P100" i="1"/>
  <c r="Q100" i="1"/>
  <c r="R100" i="1"/>
  <c r="T100" i="1"/>
  <c r="K101" i="1"/>
  <c r="L101" i="1"/>
  <c r="M101" i="1"/>
  <c r="P101" i="1"/>
  <c r="Q101" i="1"/>
  <c r="R101" i="1"/>
  <c r="T101" i="1"/>
  <c r="K102" i="1"/>
  <c r="L102" i="1"/>
  <c r="M102" i="1"/>
  <c r="P102" i="1"/>
  <c r="Q102" i="1"/>
  <c r="R102" i="1"/>
  <c r="T102" i="1"/>
  <c r="K103" i="1"/>
  <c r="L103" i="1"/>
  <c r="M103" i="1"/>
  <c r="P103" i="1"/>
  <c r="Q103" i="1"/>
  <c r="R103" i="1"/>
  <c r="T103" i="1"/>
  <c r="K104" i="1"/>
  <c r="L104" i="1"/>
  <c r="M104" i="1"/>
  <c r="P104" i="1"/>
  <c r="Q104" i="1"/>
  <c r="R104" i="1"/>
  <c r="T104" i="1"/>
  <c r="K105" i="1"/>
  <c r="L105" i="1"/>
  <c r="M105" i="1"/>
  <c r="P105" i="1"/>
  <c r="Q105" i="1"/>
  <c r="R105" i="1"/>
  <c r="T105" i="1"/>
  <c r="K106" i="1"/>
  <c r="L106" i="1"/>
  <c r="M106" i="1"/>
  <c r="P106" i="1"/>
  <c r="Q106" i="1"/>
  <c r="R106" i="1"/>
  <c r="T106" i="1"/>
  <c r="K107" i="1"/>
  <c r="L107" i="1"/>
  <c r="M107" i="1"/>
  <c r="P107" i="1"/>
  <c r="Q107" i="1"/>
  <c r="R107" i="1"/>
  <c r="T107" i="1"/>
  <c r="K108" i="1"/>
  <c r="L108" i="1"/>
  <c r="M108" i="1"/>
  <c r="P108" i="1"/>
  <c r="Q108" i="1"/>
  <c r="R108" i="1"/>
  <c r="T108" i="1"/>
  <c r="K109" i="1"/>
  <c r="L109" i="1"/>
  <c r="M109" i="1"/>
  <c r="P109" i="1"/>
  <c r="Q109" i="1"/>
  <c r="R109" i="1"/>
  <c r="T109" i="1"/>
  <c r="K110" i="1"/>
  <c r="L110" i="1"/>
  <c r="M110" i="1"/>
  <c r="P110" i="1"/>
  <c r="Q110" i="1"/>
  <c r="R110" i="1"/>
  <c r="T110" i="1"/>
  <c r="K111" i="1"/>
  <c r="L111" i="1"/>
  <c r="M111" i="1"/>
  <c r="P111" i="1"/>
  <c r="Q111" i="1"/>
  <c r="R111" i="1"/>
  <c r="T111" i="1"/>
  <c r="K112" i="1"/>
  <c r="L112" i="1"/>
  <c r="M112" i="1"/>
  <c r="P112" i="1"/>
  <c r="Q112" i="1"/>
  <c r="R112" i="1"/>
  <c r="T112" i="1"/>
  <c r="K113" i="1"/>
  <c r="L113" i="1"/>
  <c r="M113" i="1"/>
  <c r="P113" i="1"/>
  <c r="Q113" i="1"/>
  <c r="R113" i="1"/>
  <c r="T113" i="1"/>
  <c r="K114" i="1"/>
  <c r="L114" i="1"/>
  <c r="M114" i="1"/>
  <c r="P114" i="1"/>
  <c r="Q114" i="1"/>
  <c r="R114" i="1"/>
  <c r="T114" i="1"/>
  <c r="K115" i="1"/>
  <c r="L115" i="1"/>
  <c r="M115" i="1"/>
  <c r="P115" i="1"/>
  <c r="Q115" i="1"/>
  <c r="R115" i="1"/>
  <c r="T115" i="1"/>
  <c r="K116" i="1"/>
  <c r="L116" i="1"/>
  <c r="M116" i="1"/>
  <c r="P116" i="1"/>
  <c r="Q116" i="1"/>
  <c r="R116" i="1"/>
  <c r="T116" i="1"/>
  <c r="K117" i="1"/>
  <c r="L117" i="1"/>
  <c r="M117" i="1"/>
  <c r="P117" i="1"/>
  <c r="Q117" i="1"/>
  <c r="R117" i="1"/>
  <c r="T117" i="1"/>
  <c r="K118" i="1"/>
  <c r="L118" i="1"/>
  <c r="M118" i="1"/>
  <c r="P118" i="1"/>
  <c r="Q118" i="1"/>
  <c r="R118" i="1"/>
  <c r="T118" i="1"/>
  <c r="K119" i="1"/>
  <c r="L119" i="1"/>
  <c r="M119" i="1"/>
  <c r="P119" i="1"/>
  <c r="Q119" i="1"/>
  <c r="R119" i="1"/>
  <c r="T119" i="1"/>
  <c r="K120" i="1"/>
  <c r="L120" i="1"/>
  <c r="M120" i="1"/>
  <c r="P120" i="1"/>
  <c r="Q120" i="1"/>
  <c r="R120" i="1"/>
  <c r="T120" i="1"/>
  <c r="K121" i="1"/>
  <c r="L121" i="1"/>
  <c r="M121" i="1"/>
  <c r="P121" i="1"/>
  <c r="Q121" i="1"/>
  <c r="R121" i="1"/>
  <c r="T121" i="1"/>
  <c r="K122" i="1"/>
  <c r="L122" i="1"/>
  <c r="M122" i="1"/>
  <c r="P122" i="1"/>
  <c r="Q122" i="1"/>
  <c r="R122" i="1"/>
  <c r="T122" i="1"/>
  <c r="K123" i="1"/>
  <c r="L123" i="1"/>
  <c r="M123" i="1"/>
  <c r="P123" i="1"/>
  <c r="Q123" i="1"/>
  <c r="R123" i="1"/>
  <c r="T123" i="1"/>
  <c r="K124" i="1"/>
  <c r="L124" i="1"/>
  <c r="M124" i="1"/>
  <c r="P124" i="1"/>
  <c r="Q124" i="1"/>
  <c r="R124" i="1"/>
  <c r="T124" i="1"/>
  <c r="K125" i="1"/>
  <c r="L125" i="1"/>
  <c r="M125" i="1"/>
  <c r="P125" i="1"/>
  <c r="Q125" i="1"/>
  <c r="R125" i="1"/>
  <c r="T125" i="1"/>
  <c r="K126" i="1"/>
  <c r="L126" i="1"/>
  <c r="M126" i="1"/>
  <c r="P126" i="1"/>
  <c r="Q126" i="1"/>
  <c r="R126" i="1"/>
  <c r="T126" i="1"/>
  <c r="K127" i="1"/>
  <c r="L127" i="1"/>
  <c r="M127" i="1"/>
  <c r="P127" i="1"/>
  <c r="Q127" i="1"/>
  <c r="R127" i="1"/>
  <c r="T127" i="1"/>
  <c r="K128" i="1"/>
  <c r="L128" i="1"/>
  <c r="M128" i="1"/>
  <c r="P128" i="1"/>
  <c r="Q128" i="1"/>
  <c r="R128" i="1"/>
  <c r="T128" i="1"/>
  <c r="K129" i="1"/>
  <c r="L129" i="1"/>
  <c r="M129" i="1"/>
  <c r="P129" i="1"/>
  <c r="Q129" i="1"/>
  <c r="R129" i="1"/>
  <c r="T129" i="1"/>
  <c r="K130" i="1"/>
  <c r="L130" i="1"/>
  <c r="M130" i="1"/>
  <c r="P130" i="1"/>
  <c r="Q130" i="1"/>
  <c r="R130" i="1"/>
  <c r="T130" i="1"/>
  <c r="K131" i="1"/>
  <c r="L131" i="1"/>
  <c r="M131" i="1"/>
  <c r="P131" i="1"/>
  <c r="Q131" i="1"/>
  <c r="R131" i="1"/>
  <c r="T131" i="1"/>
  <c r="K132" i="1"/>
  <c r="L132" i="1"/>
  <c r="M132" i="1"/>
  <c r="P132" i="1"/>
  <c r="Q132" i="1"/>
  <c r="R132" i="1"/>
  <c r="T132" i="1"/>
  <c r="K133" i="1"/>
  <c r="L133" i="1"/>
  <c r="M133" i="1"/>
  <c r="P133" i="1"/>
  <c r="Q133" i="1"/>
  <c r="R133" i="1"/>
  <c r="T133" i="1"/>
  <c r="K134" i="1"/>
  <c r="L134" i="1"/>
  <c r="M134" i="1"/>
  <c r="P134" i="1"/>
  <c r="Q134" i="1"/>
  <c r="R134" i="1"/>
  <c r="T134" i="1"/>
  <c r="K135" i="1"/>
  <c r="L135" i="1"/>
  <c r="M135" i="1"/>
  <c r="P135" i="1"/>
  <c r="Q135" i="1"/>
  <c r="R135" i="1"/>
  <c r="T135" i="1"/>
  <c r="K136" i="1"/>
  <c r="L136" i="1"/>
  <c r="M136" i="1"/>
  <c r="P136" i="1"/>
  <c r="Q136" i="1"/>
  <c r="R136" i="1"/>
  <c r="T136" i="1"/>
  <c r="K137" i="1"/>
  <c r="L137" i="1"/>
  <c r="M137" i="1"/>
  <c r="P137" i="1"/>
  <c r="Q137" i="1"/>
  <c r="R137" i="1"/>
  <c r="T137" i="1"/>
  <c r="K138" i="1"/>
  <c r="L138" i="1"/>
  <c r="M138" i="1"/>
  <c r="P138" i="1"/>
  <c r="Q138" i="1"/>
  <c r="R138" i="1"/>
  <c r="T138" i="1"/>
  <c r="K139" i="1"/>
  <c r="L139" i="1"/>
  <c r="M139" i="1"/>
  <c r="P139" i="1"/>
  <c r="Q139" i="1"/>
  <c r="R139" i="1"/>
  <c r="T139" i="1"/>
  <c r="K140" i="1"/>
  <c r="L140" i="1"/>
  <c r="M140" i="1"/>
  <c r="P140" i="1"/>
  <c r="Q140" i="1"/>
  <c r="R140" i="1"/>
  <c r="T140" i="1"/>
  <c r="K141" i="1"/>
  <c r="L141" i="1"/>
  <c r="M141" i="1"/>
  <c r="P141" i="1"/>
  <c r="Q141" i="1"/>
  <c r="R141" i="1"/>
  <c r="T141" i="1"/>
  <c r="K142" i="1"/>
  <c r="L142" i="1"/>
  <c r="M142" i="1"/>
  <c r="P142" i="1"/>
  <c r="Q142" i="1"/>
  <c r="R142" i="1"/>
  <c r="T142" i="1"/>
  <c r="K143" i="1"/>
  <c r="L143" i="1"/>
  <c r="M143" i="1"/>
  <c r="P143" i="1"/>
  <c r="Q143" i="1"/>
  <c r="R143" i="1"/>
  <c r="T143" i="1"/>
  <c r="K144" i="1"/>
  <c r="L144" i="1"/>
  <c r="M144" i="1"/>
  <c r="P144" i="1"/>
  <c r="Q144" i="1"/>
  <c r="R144" i="1"/>
  <c r="T144" i="1"/>
  <c r="K145" i="1"/>
  <c r="L145" i="1"/>
  <c r="M145" i="1"/>
  <c r="P145" i="1"/>
  <c r="Q145" i="1"/>
  <c r="R145" i="1"/>
  <c r="T145" i="1"/>
  <c r="K146" i="1"/>
  <c r="L146" i="1"/>
  <c r="M146" i="1"/>
  <c r="P146" i="1"/>
  <c r="Q146" i="1"/>
  <c r="R146" i="1"/>
  <c r="T146" i="1"/>
  <c r="K147" i="1"/>
  <c r="L147" i="1"/>
  <c r="M147" i="1"/>
  <c r="P147" i="1"/>
  <c r="Q147" i="1"/>
  <c r="R147" i="1"/>
  <c r="T147" i="1"/>
  <c r="K148" i="1"/>
  <c r="L148" i="1"/>
  <c r="M148" i="1"/>
  <c r="P148" i="1"/>
  <c r="Q148" i="1"/>
  <c r="R148" i="1"/>
  <c r="T148" i="1"/>
  <c r="K149" i="1"/>
  <c r="L149" i="1"/>
  <c r="M149" i="1"/>
  <c r="P149" i="1"/>
  <c r="Q149" i="1"/>
  <c r="R149" i="1"/>
  <c r="T149" i="1"/>
  <c r="K150" i="1"/>
  <c r="L150" i="1"/>
  <c r="M150" i="1"/>
  <c r="P150" i="1"/>
  <c r="Q150" i="1"/>
  <c r="R150" i="1"/>
  <c r="T150" i="1"/>
  <c r="K151" i="1"/>
  <c r="L151" i="1"/>
  <c r="M151" i="1"/>
  <c r="P151" i="1"/>
  <c r="Q151" i="1"/>
  <c r="R151" i="1"/>
  <c r="T151" i="1"/>
  <c r="K152" i="1"/>
  <c r="L152" i="1"/>
  <c r="M152" i="1"/>
  <c r="P152" i="1"/>
  <c r="Q152" i="1"/>
  <c r="R152" i="1"/>
  <c r="T152" i="1"/>
  <c r="K153" i="1"/>
  <c r="L153" i="1"/>
  <c r="M153" i="1"/>
  <c r="P153" i="1"/>
  <c r="Q153" i="1"/>
  <c r="R153" i="1"/>
  <c r="T153" i="1"/>
  <c r="K154" i="1"/>
  <c r="L154" i="1"/>
  <c r="M154" i="1"/>
  <c r="P154" i="1"/>
  <c r="Q154" i="1"/>
  <c r="R154" i="1"/>
  <c r="T154" i="1"/>
  <c r="K155" i="1"/>
  <c r="L155" i="1"/>
  <c r="M155" i="1"/>
  <c r="P155" i="1"/>
  <c r="Q155" i="1"/>
  <c r="R155" i="1"/>
  <c r="T155" i="1"/>
  <c r="K156" i="1"/>
  <c r="L156" i="1"/>
  <c r="M156" i="1"/>
  <c r="P156" i="1"/>
  <c r="Q156" i="1"/>
  <c r="R156" i="1"/>
  <c r="T156" i="1"/>
  <c r="K157" i="1"/>
  <c r="L157" i="1"/>
  <c r="M157" i="1"/>
  <c r="P157" i="1"/>
  <c r="Q157" i="1"/>
  <c r="R157" i="1"/>
  <c r="T157" i="1"/>
  <c r="K158" i="1"/>
  <c r="L158" i="1"/>
  <c r="M158" i="1"/>
  <c r="P158" i="1"/>
  <c r="Q158" i="1"/>
  <c r="R158" i="1"/>
  <c r="T158" i="1"/>
  <c r="K159" i="1"/>
  <c r="L159" i="1"/>
  <c r="M159" i="1"/>
  <c r="P159" i="1"/>
  <c r="Q159" i="1"/>
  <c r="R159" i="1"/>
  <c r="T159" i="1"/>
  <c r="K160" i="1"/>
  <c r="L160" i="1"/>
  <c r="M160" i="1"/>
  <c r="P160" i="1"/>
  <c r="Q160" i="1"/>
  <c r="R160" i="1"/>
  <c r="T160" i="1"/>
  <c r="K161" i="1"/>
  <c r="L161" i="1"/>
  <c r="M161" i="1"/>
  <c r="P161" i="1"/>
  <c r="Q161" i="1"/>
  <c r="R161" i="1"/>
  <c r="T161" i="1"/>
  <c r="K162" i="1"/>
  <c r="L162" i="1"/>
  <c r="M162" i="1"/>
  <c r="P162" i="1"/>
  <c r="Q162" i="1"/>
  <c r="R162" i="1"/>
  <c r="T162" i="1"/>
  <c r="K163" i="1"/>
  <c r="L163" i="1"/>
  <c r="M163" i="1"/>
  <c r="P163" i="1"/>
  <c r="Q163" i="1"/>
  <c r="R163" i="1"/>
  <c r="T163" i="1"/>
  <c r="K164" i="1"/>
  <c r="L164" i="1"/>
  <c r="M164" i="1"/>
  <c r="P164" i="1"/>
  <c r="Q164" i="1"/>
  <c r="R164" i="1"/>
  <c r="T164" i="1"/>
  <c r="K165" i="1"/>
  <c r="L165" i="1"/>
  <c r="M165" i="1"/>
  <c r="P165" i="1"/>
  <c r="Q165" i="1"/>
  <c r="R165" i="1"/>
  <c r="T165" i="1"/>
  <c r="K166" i="1"/>
  <c r="L166" i="1"/>
  <c r="M166" i="1"/>
  <c r="P166" i="1"/>
  <c r="Q166" i="1"/>
  <c r="R166" i="1"/>
  <c r="T166" i="1"/>
  <c r="K167" i="1"/>
  <c r="L167" i="1"/>
  <c r="M167" i="1"/>
  <c r="P167" i="1"/>
  <c r="Q167" i="1"/>
  <c r="R167" i="1"/>
  <c r="T167" i="1"/>
  <c r="K168" i="1"/>
  <c r="L168" i="1"/>
  <c r="M168" i="1"/>
  <c r="P168" i="1"/>
  <c r="Q168" i="1"/>
  <c r="R168" i="1"/>
  <c r="T168" i="1"/>
  <c r="K169" i="1"/>
  <c r="L169" i="1"/>
  <c r="M169" i="1"/>
  <c r="P169" i="1"/>
  <c r="Q169" i="1"/>
  <c r="R169" i="1"/>
  <c r="T169" i="1"/>
  <c r="K170" i="1"/>
  <c r="L170" i="1"/>
  <c r="M170" i="1"/>
  <c r="P170" i="1"/>
  <c r="Q170" i="1"/>
  <c r="R170" i="1"/>
  <c r="T170" i="1"/>
  <c r="K171" i="1"/>
  <c r="L171" i="1"/>
  <c r="M171" i="1"/>
  <c r="P171" i="1"/>
  <c r="Q171" i="1"/>
  <c r="R171" i="1"/>
  <c r="T171" i="1"/>
  <c r="K172" i="1"/>
  <c r="L172" i="1"/>
  <c r="M172" i="1"/>
  <c r="P172" i="1"/>
  <c r="Q172" i="1"/>
  <c r="R172" i="1"/>
  <c r="T172" i="1"/>
  <c r="K173" i="1"/>
  <c r="L173" i="1"/>
  <c r="M173" i="1"/>
  <c r="P173" i="1"/>
  <c r="Q173" i="1"/>
  <c r="R173" i="1"/>
  <c r="T173" i="1"/>
  <c r="K174" i="1"/>
  <c r="L174" i="1"/>
  <c r="M174" i="1"/>
  <c r="P174" i="1"/>
  <c r="Q174" i="1"/>
  <c r="R174" i="1"/>
  <c r="T174" i="1"/>
  <c r="K175" i="1"/>
  <c r="L175" i="1"/>
  <c r="M175" i="1"/>
  <c r="P175" i="1"/>
  <c r="Q175" i="1"/>
  <c r="R175" i="1"/>
  <c r="T175" i="1"/>
  <c r="K176" i="1"/>
  <c r="L176" i="1"/>
  <c r="M176" i="1"/>
  <c r="P176" i="1"/>
  <c r="Q176" i="1"/>
  <c r="R176" i="1"/>
  <c r="T176" i="1"/>
  <c r="K177" i="1"/>
  <c r="L177" i="1"/>
  <c r="M177" i="1"/>
  <c r="P177" i="1"/>
  <c r="Q177" i="1"/>
  <c r="R177" i="1"/>
  <c r="T177" i="1"/>
  <c r="K178" i="1"/>
  <c r="L178" i="1"/>
  <c r="M178" i="1"/>
  <c r="P178" i="1"/>
  <c r="Q178" i="1"/>
  <c r="R178" i="1"/>
  <c r="T178" i="1"/>
  <c r="K179" i="1"/>
  <c r="L179" i="1"/>
  <c r="M179" i="1"/>
  <c r="P179" i="1"/>
  <c r="Q179" i="1"/>
  <c r="R179" i="1"/>
  <c r="T179" i="1"/>
  <c r="K180" i="1"/>
  <c r="L180" i="1"/>
  <c r="M180" i="1"/>
  <c r="P180" i="1"/>
  <c r="Q180" i="1"/>
  <c r="R180" i="1"/>
  <c r="T180" i="1"/>
  <c r="K181" i="1"/>
  <c r="L181" i="1"/>
  <c r="M181" i="1"/>
  <c r="P181" i="1"/>
  <c r="Q181" i="1"/>
  <c r="R181" i="1"/>
  <c r="T181" i="1"/>
  <c r="K182" i="1"/>
  <c r="L182" i="1"/>
  <c r="M182" i="1"/>
  <c r="P182" i="1"/>
  <c r="Q182" i="1"/>
  <c r="R182" i="1"/>
  <c r="T182" i="1"/>
  <c r="K183" i="1"/>
  <c r="L183" i="1"/>
  <c r="M183" i="1"/>
  <c r="P183" i="1"/>
  <c r="Q183" i="1"/>
  <c r="R183" i="1"/>
  <c r="T183" i="1"/>
  <c r="K184" i="1"/>
  <c r="L184" i="1"/>
  <c r="M184" i="1"/>
  <c r="P184" i="1"/>
  <c r="Q184" i="1"/>
  <c r="R184" i="1"/>
  <c r="T184" i="1"/>
  <c r="K185" i="1"/>
  <c r="L185" i="1"/>
  <c r="M185" i="1"/>
  <c r="P185" i="1"/>
  <c r="Q185" i="1"/>
  <c r="R185" i="1"/>
  <c r="T185" i="1"/>
  <c r="K186" i="1"/>
  <c r="L186" i="1"/>
  <c r="M186" i="1"/>
  <c r="P186" i="1"/>
  <c r="Q186" i="1"/>
  <c r="R186" i="1"/>
  <c r="T186" i="1"/>
  <c r="K187" i="1"/>
  <c r="L187" i="1"/>
  <c r="M187" i="1"/>
  <c r="P187" i="1"/>
  <c r="Q187" i="1"/>
  <c r="R187" i="1"/>
  <c r="T187" i="1"/>
  <c r="K188" i="1"/>
  <c r="L188" i="1"/>
  <c r="M188" i="1"/>
  <c r="P188" i="1"/>
  <c r="Q188" i="1"/>
  <c r="R188" i="1"/>
  <c r="T188" i="1"/>
  <c r="K189" i="1"/>
  <c r="L189" i="1"/>
  <c r="M189" i="1"/>
  <c r="P189" i="1"/>
  <c r="Q189" i="1"/>
  <c r="R189" i="1"/>
  <c r="T189" i="1"/>
  <c r="K190" i="1"/>
  <c r="L190" i="1"/>
  <c r="M190" i="1"/>
  <c r="P190" i="1"/>
  <c r="Q190" i="1"/>
  <c r="R190" i="1"/>
  <c r="T190" i="1"/>
  <c r="K191" i="1"/>
  <c r="L191" i="1"/>
  <c r="M191" i="1"/>
  <c r="P191" i="1"/>
  <c r="Q191" i="1"/>
  <c r="R191" i="1"/>
  <c r="T191" i="1"/>
  <c r="K192" i="1"/>
  <c r="L192" i="1"/>
  <c r="M192" i="1"/>
  <c r="P192" i="1"/>
  <c r="Q192" i="1"/>
  <c r="R192" i="1"/>
  <c r="T192" i="1"/>
  <c r="K193" i="1"/>
  <c r="L193" i="1"/>
  <c r="M193" i="1"/>
  <c r="P193" i="1"/>
  <c r="Q193" i="1"/>
  <c r="R193" i="1"/>
  <c r="T193" i="1"/>
  <c r="K194" i="1"/>
  <c r="L194" i="1"/>
  <c r="M194" i="1"/>
  <c r="P194" i="1"/>
  <c r="Q194" i="1"/>
  <c r="R194" i="1"/>
  <c r="T194" i="1"/>
  <c r="K195" i="1"/>
  <c r="L195" i="1"/>
  <c r="M195" i="1"/>
  <c r="P195" i="1"/>
  <c r="Q195" i="1"/>
  <c r="R195" i="1"/>
  <c r="T195" i="1"/>
  <c r="K196" i="1"/>
  <c r="L196" i="1"/>
  <c r="M196" i="1"/>
  <c r="P196" i="1"/>
  <c r="Q196" i="1"/>
  <c r="R196" i="1"/>
  <c r="T196" i="1"/>
  <c r="K197" i="1"/>
  <c r="L197" i="1"/>
  <c r="M197" i="1"/>
  <c r="P197" i="1"/>
  <c r="Q197" i="1"/>
  <c r="R197" i="1"/>
  <c r="T197" i="1"/>
  <c r="K198" i="1"/>
  <c r="L198" i="1"/>
  <c r="M198" i="1"/>
  <c r="P198" i="1"/>
  <c r="Q198" i="1"/>
  <c r="R198" i="1"/>
  <c r="T198" i="1"/>
  <c r="K199" i="1"/>
  <c r="L199" i="1"/>
  <c r="M199" i="1"/>
  <c r="P199" i="1"/>
  <c r="Q199" i="1"/>
  <c r="R199" i="1"/>
  <c r="T199" i="1"/>
  <c r="K200" i="1"/>
  <c r="L200" i="1"/>
  <c r="M200" i="1"/>
  <c r="P200" i="1"/>
  <c r="Q200" i="1"/>
  <c r="R200" i="1"/>
  <c r="T200" i="1"/>
  <c r="K201" i="1"/>
  <c r="L201" i="1"/>
  <c r="M201" i="1"/>
  <c r="P201" i="1"/>
  <c r="Q201" i="1"/>
  <c r="R201" i="1"/>
  <c r="T201" i="1"/>
  <c r="K202" i="1"/>
  <c r="L202" i="1"/>
  <c r="M202" i="1"/>
  <c r="P202" i="1"/>
  <c r="Q202" i="1"/>
  <c r="R202" i="1"/>
  <c r="T202" i="1"/>
  <c r="K203" i="1"/>
  <c r="L203" i="1"/>
  <c r="M203" i="1"/>
  <c r="P203" i="1"/>
  <c r="Q203" i="1"/>
  <c r="R203" i="1"/>
  <c r="T203" i="1"/>
  <c r="K204" i="1"/>
  <c r="L204" i="1"/>
  <c r="M204" i="1"/>
  <c r="P204" i="1"/>
  <c r="Q204" i="1"/>
  <c r="R204" i="1"/>
  <c r="T204" i="1"/>
  <c r="K205" i="1"/>
  <c r="L205" i="1"/>
  <c r="M205" i="1"/>
  <c r="P205" i="1"/>
  <c r="Q205" i="1"/>
  <c r="R205" i="1"/>
  <c r="T205" i="1"/>
  <c r="K206" i="1"/>
  <c r="L206" i="1"/>
  <c r="M206" i="1"/>
  <c r="P206" i="1"/>
  <c r="Q206" i="1"/>
  <c r="R206" i="1"/>
  <c r="T206" i="1"/>
  <c r="K207" i="1"/>
  <c r="L207" i="1"/>
  <c r="M207" i="1"/>
  <c r="P207" i="1"/>
  <c r="Q207" i="1"/>
  <c r="R207" i="1"/>
  <c r="T207" i="1"/>
  <c r="K208" i="1"/>
  <c r="L208" i="1"/>
  <c r="M208" i="1"/>
  <c r="P208" i="1"/>
  <c r="Q208" i="1"/>
  <c r="R208" i="1"/>
  <c r="T208" i="1"/>
  <c r="K209" i="1"/>
  <c r="L209" i="1"/>
  <c r="M209" i="1"/>
  <c r="P209" i="1"/>
  <c r="Q209" i="1"/>
  <c r="R209" i="1"/>
  <c r="T209" i="1"/>
  <c r="K210" i="1"/>
  <c r="L210" i="1"/>
  <c r="M210" i="1"/>
  <c r="P210" i="1"/>
  <c r="Q210" i="1"/>
  <c r="R210" i="1"/>
  <c r="T210" i="1"/>
  <c r="K211" i="1"/>
  <c r="L211" i="1"/>
  <c r="M211" i="1"/>
  <c r="P211" i="1"/>
  <c r="Q211" i="1"/>
  <c r="R211" i="1"/>
  <c r="T211" i="1"/>
  <c r="K212" i="1"/>
  <c r="L212" i="1"/>
  <c r="M212" i="1"/>
  <c r="P212" i="1"/>
  <c r="Q212" i="1"/>
  <c r="R212" i="1"/>
  <c r="T212" i="1"/>
  <c r="K213" i="1"/>
  <c r="L213" i="1"/>
  <c r="M213" i="1"/>
  <c r="P213" i="1"/>
  <c r="Q213" i="1"/>
  <c r="R213" i="1"/>
  <c r="T213" i="1"/>
  <c r="K214" i="1"/>
  <c r="L214" i="1"/>
  <c r="M214" i="1"/>
  <c r="P214" i="1"/>
  <c r="Q214" i="1"/>
  <c r="R214" i="1"/>
  <c r="T214" i="1"/>
  <c r="K215" i="1"/>
  <c r="L215" i="1"/>
  <c r="M215" i="1"/>
  <c r="P215" i="1"/>
  <c r="Q215" i="1"/>
  <c r="R215" i="1"/>
  <c r="T215" i="1"/>
  <c r="K216" i="1"/>
  <c r="L216" i="1"/>
  <c r="M216" i="1"/>
  <c r="P216" i="1"/>
  <c r="Q216" i="1"/>
  <c r="R216" i="1"/>
  <c r="T216" i="1"/>
  <c r="K217" i="1"/>
  <c r="L217" i="1"/>
  <c r="M217" i="1"/>
  <c r="P217" i="1"/>
  <c r="Q217" i="1"/>
  <c r="R217" i="1"/>
  <c r="T217" i="1"/>
  <c r="K218" i="1"/>
  <c r="L218" i="1"/>
  <c r="M218" i="1"/>
  <c r="P218" i="1"/>
  <c r="Q218" i="1"/>
  <c r="R218" i="1"/>
  <c r="T218" i="1"/>
  <c r="K219" i="1"/>
  <c r="L219" i="1"/>
  <c r="M219" i="1"/>
  <c r="P219" i="1"/>
  <c r="Q219" i="1"/>
  <c r="R219" i="1"/>
  <c r="T219" i="1"/>
  <c r="K220" i="1"/>
  <c r="L220" i="1"/>
  <c r="M220" i="1"/>
  <c r="P220" i="1"/>
  <c r="Q220" i="1"/>
  <c r="R220" i="1"/>
  <c r="T220" i="1"/>
  <c r="K221" i="1"/>
  <c r="L221" i="1"/>
  <c r="M221" i="1"/>
  <c r="P221" i="1"/>
  <c r="Q221" i="1"/>
  <c r="R221" i="1"/>
  <c r="T221" i="1"/>
  <c r="K222" i="1"/>
  <c r="L222" i="1"/>
  <c r="M222" i="1"/>
  <c r="P222" i="1"/>
  <c r="Q222" i="1"/>
  <c r="R222" i="1"/>
  <c r="T222" i="1"/>
  <c r="K223" i="1"/>
  <c r="L223" i="1"/>
  <c r="M223" i="1"/>
  <c r="P223" i="1"/>
  <c r="Q223" i="1"/>
  <c r="R223" i="1"/>
  <c r="T223" i="1"/>
  <c r="K224" i="1"/>
  <c r="L224" i="1"/>
  <c r="M224" i="1"/>
  <c r="P224" i="1"/>
  <c r="Q224" i="1"/>
  <c r="R224" i="1"/>
  <c r="T224" i="1"/>
  <c r="K225" i="1"/>
  <c r="L225" i="1"/>
  <c r="M225" i="1"/>
  <c r="P225" i="1"/>
  <c r="Q225" i="1"/>
  <c r="R225" i="1"/>
  <c r="T225" i="1"/>
  <c r="K226" i="1"/>
  <c r="L226" i="1"/>
  <c r="M226" i="1"/>
  <c r="P226" i="1"/>
  <c r="Q226" i="1"/>
  <c r="R226" i="1"/>
  <c r="T226" i="1"/>
  <c r="K227" i="1"/>
  <c r="L227" i="1"/>
  <c r="M227" i="1"/>
  <c r="P227" i="1"/>
  <c r="Q227" i="1"/>
  <c r="R227" i="1"/>
  <c r="T227" i="1"/>
  <c r="K228" i="1"/>
  <c r="L228" i="1"/>
  <c r="M228" i="1"/>
  <c r="P228" i="1"/>
  <c r="Q228" i="1"/>
  <c r="R228" i="1"/>
  <c r="T228" i="1"/>
  <c r="K229" i="1"/>
  <c r="L229" i="1"/>
  <c r="M229" i="1"/>
  <c r="P229" i="1"/>
  <c r="Q229" i="1"/>
  <c r="R229" i="1"/>
  <c r="T229" i="1"/>
  <c r="K230" i="1"/>
  <c r="L230" i="1"/>
  <c r="M230" i="1"/>
  <c r="P230" i="1"/>
  <c r="Q230" i="1"/>
  <c r="R230" i="1"/>
  <c r="T230" i="1"/>
  <c r="K231" i="1"/>
  <c r="L231" i="1"/>
  <c r="M231" i="1"/>
  <c r="P231" i="1"/>
  <c r="Q231" i="1"/>
  <c r="R231" i="1"/>
  <c r="T231" i="1"/>
  <c r="K232" i="1"/>
  <c r="L232" i="1"/>
  <c r="M232" i="1"/>
  <c r="P232" i="1"/>
  <c r="Q232" i="1"/>
  <c r="R232" i="1"/>
  <c r="T232" i="1"/>
  <c r="K233" i="1"/>
  <c r="L233" i="1"/>
  <c r="M233" i="1"/>
  <c r="P233" i="1"/>
  <c r="Q233" i="1"/>
  <c r="R233" i="1"/>
  <c r="T233" i="1"/>
  <c r="K234" i="1"/>
  <c r="L234" i="1"/>
  <c r="M234" i="1"/>
  <c r="P234" i="1"/>
  <c r="Q234" i="1"/>
  <c r="R234" i="1"/>
  <c r="T234" i="1"/>
  <c r="K235" i="1"/>
  <c r="L235" i="1"/>
  <c r="M235" i="1"/>
  <c r="P235" i="1"/>
  <c r="Q235" i="1"/>
  <c r="R235" i="1"/>
  <c r="T235" i="1"/>
  <c r="K236" i="1"/>
  <c r="L236" i="1"/>
  <c r="M236" i="1"/>
  <c r="P236" i="1"/>
  <c r="Q236" i="1"/>
  <c r="R236" i="1"/>
  <c r="T236" i="1"/>
  <c r="K237" i="1"/>
  <c r="L237" i="1"/>
  <c r="M237" i="1"/>
  <c r="P237" i="1"/>
  <c r="Q237" i="1"/>
  <c r="R237" i="1"/>
  <c r="T237" i="1"/>
  <c r="K238" i="1"/>
  <c r="L238" i="1"/>
  <c r="M238" i="1"/>
  <c r="P238" i="1"/>
  <c r="Q238" i="1"/>
  <c r="R238" i="1"/>
  <c r="T238" i="1"/>
  <c r="K239" i="1"/>
  <c r="L239" i="1"/>
  <c r="M239" i="1"/>
  <c r="P239" i="1"/>
  <c r="Q239" i="1"/>
  <c r="R239" i="1"/>
  <c r="T239" i="1"/>
  <c r="K240" i="1"/>
  <c r="L240" i="1"/>
  <c r="M240" i="1"/>
  <c r="P240" i="1"/>
  <c r="Q240" i="1"/>
  <c r="R240" i="1"/>
  <c r="T240" i="1"/>
  <c r="K241" i="1"/>
  <c r="L241" i="1"/>
  <c r="M241" i="1"/>
  <c r="P241" i="1"/>
  <c r="Q241" i="1"/>
  <c r="R241" i="1"/>
  <c r="T241" i="1"/>
  <c r="K242" i="1"/>
  <c r="L242" i="1"/>
  <c r="M242" i="1"/>
  <c r="P242" i="1"/>
  <c r="Q242" i="1"/>
  <c r="R242" i="1"/>
  <c r="T242" i="1"/>
  <c r="K243" i="1"/>
  <c r="L243" i="1"/>
  <c r="M243" i="1"/>
  <c r="P243" i="1"/>
  <c r="Q243" i="1"/>
  <c r="R243" i="1"/>
  <c r="T243" i="1"/>
  <c r="K244" i="1"/>
  <c r="L244" i="1"/>
  <c r="M244" i="1"/>
  <c r="P244" i="1"/>
  <c r="Q244" i="1"/>
  <c r="R244" i="1"/>
  <c r="T244" i="1"/>
  <c r="K245" i="1"/>
  <c r="L245" i="1"/>
  <c r="M245" i="1"/>
  <c r="P245" i="1"/>
  <c r="Q245" i="1"/>
  <c r="R245" i="1"/>
  <c r="T245" i="1"/>
  <c r="K246" i="1"/>
  <c r="L246" i="1"/>
  <c r="M246" i="1"/>
  <c r="P246" i="1"/>
  <c r="Q246" i="1"/>
  <c r="R246" i="1"/>
  <c r="T246" i="1"/>
  <c r="K247" i="1"/>
  <c r="L247" i="1"/>
  <c r="M247" i="1"/>
  <c r="P247" i="1"/>
  <c r="Q247" i="1"/>
  <c r="R247" i="1"/>
  <c r="T247" i="1"/>
  <c r="K248" i="1"/>
  <c r="L248" i="1"/>
  <c r="M248" i="1"/>
  <c r="P248" i="1"/>
  <c r="Q248" i="1"/>
  <c r="R248" i="1"/>
  <c r="T248" i="1"/>
  <c r="K249" i="1"/>
  <c r="L249" i="1"/>
  <c r="M249" i="1"/>
  <c r="P249" i="1"/>
  <c r="Q249" i="1"/>
  <c r="R249" i="1"/>
  <c r="T249" i="1"/>
  <c r="K250" i="1"/>
  <c r="L250" i="1"/>
  <c r="M250" i="1"/>
  <c r="P250" i="1"/>
  <c r="Q250" i="1"/>
  <c r="R250" i="1"/>
  <c r="T250" i="1"/>
  <c r="K251" i="1"/>
  <c r="L251" i="1"/>
  <c r="M251" i="1"/>
  <c r="P251" i="1"/>
  <c r="Q251" i="1"/>
  <c r="R251" i="1"/>
  <c r="T251" i="1"/>
  <c r="K252" i="1"/>
  <c r="L252" i="1"/>
  <c r="M252" i="1"/>
  <c r="P252" i="1"/>
  <c r="Q252" i="1"/>
  <c r="R252" i="1"/>
  <c r="T252" i="1"/>
  <c r="K253" i="1"/>
  <c r="L253" i="1"/>
  <c r="M253" i="1"/>
  <c r="P253" i="1"/>
  <c r="Q253" i="1"/>
  <c r="R253" i="1"/>
  <c r="T253" i="1"/>
  <c r="K254" i="1"/>
  <c r="L254" i="1"/>
  <c r="M254" i="1"/>
  <c r="P254" i="1"/>
  <c r="Q254" i="1"/>
  <c r="R254" i="1"/>
  <c r="T254" i="1"/>
  <c r="K255" i="1"/>
  <c r="L255" i="1"/>
  <c r="M255" i="1"/>
  <c r="P255" i="1"/>
  <c r="Q255" i="1"/>
  <c r="R255" i="1"/>
  <c r="T255" i="1"/>
  <c r="K256" i="1"/>
  <c r="L256" i="1"/>
  <c r="M256" i="1"/>
  <c r="P256" i="1"/>
  <c r="Q256" i="1"/>
  <c r="R256" i="1"/>
  <c r="T256" i="1"/>
  <c r="K257" i="1"/>
  <c r="L257" i="1"/>
  <c r="M257" i="1"/>
  <c r="P257" i="1"/>
  <c r="Q257" i="1"/>
  <c r="R257" i="1"/>
  <c r="T257" i="1"/>
  <c r="K258" i="1"/>
  <c r="L258" i="1"/>
  <c r="M258" i="1"/>
  <c r="P258" i="1"/>
  <c r="Q258" i="1"/>
  <c r="R258" i="1"/>
  <c r="T258" i="1"/>
  <c r="K259" i="1"/>
  <c r="L259" i="1"/>
  <c r="M259" i="1"/>
  <c r="P259" i="1"/>
  <c r="Q259" i="1"/>
  <c r="R259" i="1"/>
  <c r="T259" i="1"/>
  <c r="K260" i="1"/>
  <c r="L260" i="1"/>
  <c r="M260" i="1"/>
  <c r="P260" i="1"/>
  <c r="Q260" i="1"/>
  <c r="R260" i="1"/>
  <c r="T260" i="1"/>
  <c r="K261" i="1"/>
  <c r="L261" i="1"/>
  <c r="M261" i="1"/>
  <c r="P261" i="1"/>
  <c r="Q261" i="1"/>
  <c r="R261" i="1"/>
  <c r="T261" i="1"/>
  <c r="K262" i="1"/>
  <c r="L262" i="1"/>
  <c r="M262" i="1"/>
  <c r="P262" i="1"/>
  <c r="Q262" i="1"/>
  <c r="R262" i="1"/>
  <c r="T262" i="1"/>
  <c r="K263" i="1"/>
  <c r="L263" i="1"/>
  <c r="M263" i="1"/>
  <c r="P263" i="1"/>
  <c r="Q263" i="1"/>
  <c r="R263" i="1"/>
  <c r="T263" i="1"/>
  <c r="K264" i="1"/>
  <c r="L264" i="1"/>
  <c r="M264" i="1"/>
  <c r="P264" i="1"/>
  <c r="Q264" i="1"/>
  <c r="R264" i="1"/>
  <c r="T264" i="1"/>
  <c r="K265" i="1"/>
  <c r="L265" i="1"/>
  <c r="M265" i="1"/>
  <c r="P265" i="1"/>
  <c r="Q265" i="1"/>
  <c r="R265" i="1"/>
  <c r="T265" i="1"/>
  <c r="K266" i="1"/>
  <c r="L266" i="1"/>
  <c r="M266" i="1"/>
  <c r="P266" i="1"/>
  <c r="Q266" i="1"/>
  <c r="R266" i="1"/>
  <c r="T266" i="1"/>
  <c r="K267" i="1"/>
  <c r="L267" i="1"/>
  <c r="M267" i="1"/>
  <c r="P267" i="1"/>
  <c r="Q267" i="1"/>
  <c r="R267" i="1"/>
  <c r="T267" i="1"/>
  <c r="K268" i="1"/>
  <c r="L268" i="1"/>
  <c r="M268" i="1"/>
  <c r="P268" i="1"/>
  <c r="Q268" i="1"/>
  <c r="R268" i="1"/>
  <c r="T268" i="1"/>
  <c r="K269" i="1"/>
  <c r="L269" i="1"/>
  <c r="M269" i="1"/>
  <c r="P269" i="1"/>
  <c r="Q269" i="1"/>
  <c r="R269" i="1"/>
  <c r="T269" i="1"/>
  <c r="K270" i="1"/>
  <c r="L270" i="1"/>
  <c r="M270" i="1"/>
  <c r="P270" i="1"/>
  <c r="Q270" i="1"/>
  <c r="R270" i="1"/>
  <c r="T270" i="1"/>
  <c r="K271" i="1"/>
  <c r="L271" i="1"/>
  <c r="M271" i="1"/>
  <c r="P271" i="1"/>
  <c r="Q271" i="1"/>
  <c r="R271" i="1"/>
  <c r="T271" i="1"/>
  <c r="K272" i="1"/>
  <c r="L272" i="1"/>
  <c r="M272" i="1"/>
  <c r="P272" i="1"/>
  <c r="Q272" i="1"/>
  <c r="R272" i="1"/>
  <c r="T272" i="1"/>
  <c r="K273" i="1"/>
  <c r="L273" i="1"/>
  <c r="M273" i="1"/>
  <c r="P273" i="1"/>
  <c r="Q273" i="1"/>
  <c r="R273" i="1"/>
  <c r="T273" i="1"/>
  <c r="K274" i="1"/>
  <c r="L274" i="1"/>
  <c r="M274" i="1"/>
  <c r="P274" i="1"/>
  <c r="Q274" i="1"/>
  <c r="R274" i="1"/>
  <c r="T274" i="1"/>
  <c r="K275" i="1"/>
  <c r="L275" i="1"/>
  <c r="M275" i="1"/>
  <c r="P275" i="1"/>
  <c r="Q275" i="1"/>
  <c r="R275" i="1"/>
  <c r="T275" i="1"/>
  <c r="K276" i="1"/>
  <c r="L276" i="1"/>
  <c r="M276" i="1"/>
  <c r="P276" i="1"/>
  <c r="Q276" i="1"/>
  <c r="R276" i="1"/>
  <c r="T276" i="1"/>
  <c r="K277" i="1"/>
  <c r="L277" i="1"/>
  <c r="M277" i="1"/>
  <c r="P277" i="1"/>
  <c r="Q277" i="1"/>
  <c r="R277" i="1"/>
  <c r="T277" i="1"/>
  <c r="K278" i="1"/>
  <c r="L278" i="1"/>
  <c r="M278" i="1"/>
  <c r="P278" i="1"/>
  <c r="Q278" i="1"/>
  <c r="R278" i="1"/>
  <c r="T278" i="1"/>
  <c r="K279" i="1"/>
  <c r="L279" i="1"/>
  <c r="M279" i="1"/>
  <c r="P279" i="1"/>
  <c r="Q279" i="1"/>
  <c r="R279" i="1"/>
  <c r="T279" i="1"/>
  <c r="K280" i="1"/>
  <c r="L280" i="1"/>
  <c r="M280" i="1"/>
  <c r="P280" i="1"/>
  <c r="Q280" i="1"/>
  <c r="R280" i="1"/>
  <c r="T280" i="1"/>
  <c r="K281" i="1"/>
  <c r="L281" i="1"/>
  <c r="M281" i="1"/>
  <c r="P281" i="1"/>
  <c r="Q281" i="1"/>
  <c r="R281" i="1"/>
  <c r="T281" i="1"/>
  <c r="K282" i="1"/>
  <c r="L282" i="1"/>
  <c r="M282" i="1"/>
  <c r="P282" i="1"/>
  <c r="Q282" i="1"/>
  <c r="R282" i="1"/>
  <c r="T282" i="1"/>
  <c r="K283" i="1"/>
  <c r="L283" i="1"/>
  <c r="M283" i="1"/>
  <c r="P283" i="1"/>
  <c r="Q283" i="1"/>
  <c r="R283" i="1"/>
  <c r="T283" i="1"/>
  <c r="K284" i="1"/>
  <c r="L284" i="1"/>
  <c r="M284" i="1"/>
  <c r="P284" i="1"/>
  <c r="Q284" i="1"/>
  <c r="R284" i="1"/>
  <c r="T284" i="1"/>
  <c r="K285" i="1"/>
  <c r="L285" i="1"/>
  <c r="M285" i="1"/>
  <c r="P285" i="1"/>
  <c r="Q285" i="1"/>
  <c r="R285" i="1"/>
  <c r="T285" i="1"/>
  <c r="K286" i="1"/>
  <c r="L286" i="1"/>
  <c r="M286" i="1"/>
  <c r="P286" i="1"/>
  <c r="Q286" i="1"/>
  <c r="R286" i="1"/>
  <c r="T286" i="1"/>
  <c r="K287" i="1"/>
  <c r="L287" i="1"/>
  <c r="M287" i="1"/>
  <c r="P287" i="1"/>
  <c r="Q287" i="1"/>
  <c r="R287" i="1"/>
  <c r="T287" i="1"/>
  <c r="K288" i="1"/>
  <c r="L288" i="1"/>
  <c r="M288" i="1"/>
  <c r="P288" i="1"/>
  <c r="Q288" i="1"/>
  <c r="R288" i="1"/>
  <c r="T288" i="1"/>
  <c r="K289" i="1"/>
  <c r="L289" i="1"/>
  <c r="M289" i="1"/>
  <c r="P289" i="1"/>
  <c r="Q289" i="1"/>
  <c r="R289" i="1"/>
  <c r="T289" i="1"/>
  <c r="K290" i="1"/>
  <c r="L290" i="1"/>
  <c r="M290" i="1"/>
  <c r="P290" i="1"/>
  <c r="Q290" i="1"/>
  <c r="R290" i="1"/>
  <c r="T290" i="1"/>
  <c r="K291" i="1"/>
  <c r="L291" i="1"/>
  <c r="M291" i="1"/>
  <c r="P291" i="1"/>
  <c r="Q291" i="1"/>
  <c r="R291" i="1"/>
  <c r="T291" i="1"/>
  <c r="K292" i="1"/>
  <c r="L292" i="1"/>
  <c r="M292" i="1"/>
  <c r="P292" i="1"/>
  <c r="Q292" i="1"/>
  <c r="R292" i="1"/>
  <c r="T292" i="1"/>
  <c r="K293" i="1"/>
  <c r="L293" i="1"/>
  <c r="M293" i="1"/>
  <c r="P293" i="1"/>
  <c r="Q293" i="1"/>
  <c r="R293" i="1"/>
  <c r="T293" i="1"/>
  <c r="K294" i="1"/>
  <c r="L294" i="1"/>
  <c r="M294" i="1"/>
  <c r="P294" i="1"/>
  <c r="Q294" i="1"/>
  <c r="R294" i="1"/>
  <c r="T294" i="1"/>
  <c r="K295" i="1"/>
  <c r="L295" i="1"/>
  <c r="M295" i="1"/>
  <c r="P295" i="1"/>
  <c r="Q295" i="1"/>
  <c r="R295" i="1"/>
  <c r="T295" i="1"/>
  <c r="K296" i="1"/>
  <c r="L296" i="1"/>
  <c r="M296" i="1"/>
  <c r="P296" i="1"/>
  <c r="Q296" i="1"/>
  <c r="R296" i="1"/>
  <c r="T296" i="1"/>
  <c r="K297" i="1"/>
  <c r="L297" i="1"/>
  <c r="M297" i="1"/>
  <c r="P297" i="1"/>
  <c r="Q297" i="1"/>
  <c r="R297" i="1"/>
  <c r="T297" i="1"/>
  <c r="K298" i="1"/>
  <c r="L298" i="1"/>
  <c r="M298" i="1"/>
  <c r="P298" i="1"/>
  <c r="Q298" i="1"/>
  <c r="R298" i="1"/>
  <c r="T298" i="1"/>
  <c r="K299" i="1"/>
  <c r="L299" i="1"/>
  <c r="M299" i="1"/>
  <c r="P299" i="1"/>
  <c r="Q299" i="1"/>
  <c r="R299" i="1"/>
  <c r="T299" i="1"/>
  <c r="K300" i="1"/>
  <c r="L300" i="1"/>
  <c r="M300" i="1"/>
  <c r="P300" i="1"/>
  <c r="Q300" i="1"/>
  <c r="R300" i="1"/>
  <c r="T300" i="1"/>
  <c r="K301" i="1"/>
  <c r="L301" i="1"/>
  <c r="M301" i="1"/>
  <c r="P301" i="1"/>
  <c r="Q301" i="1"/>
  <c r="R301" i="1"/>
  <c r="T301" i="1"/>
  <c r="K302" i="1"/>
  <c r="L302" i="1"/>
  <c r="M302" i="1"/>
  <c r="P302" i="1"/>
  <c r="Q302" i="1"/>
  <c r="R302" i="1"/>
  <c r="T302" i="1"/>
  <c r="K303" i="1"/>
  <c r="L303" i="1"/>
  <c r="M303" i="1"/>
  <c r="P303" i="1"/>
  <c r="Q303" i="1"/>
  <c r="R303" i="1"/>
  <c r="T303" i="1"/>
  <c r="K304" i="1"/>
  <c r="L304" i="1"/>
  <c r="M304" i="1"/>
  <c r="P304" i="1"/>
  <c r="Q304" i="1"/>
  <c r="R304" i="1"/>
  <c r="T304" i="1"/>
  <c r="K305" i="1"/>
  <c r="L305" i="1"/>
  <c r="M305" i="1"/>
  <c r="P305" i="1"/>
  <c r="Q305" i="1"/>
  <c r="R305" i="1"/>
  <c r="T305" i="1"/>
  <c r="K306" i="1"/>
  <c r="L306" i="1"/>
  <c r="M306" i="1"/>
  <c r="P306" i="1"/>
  <c r="Q306" i="1"/>
  <c r="R306" i="1"/>
  <c r="T306" i="1"/>
  <c r="K307" i="1"/>
  <c r="L307" i="1"/>
  <c r="M307" i="1"/>
  <c r="P307" i="1"/>
  <c r="Q307" i="1"/>
  <c r="R307" i="1"/>
  <c r="T307" i="1"/>
  <c r="K308" i="1"/>
  <c r="L308" i="1"/>
  <c r="M308" i="1"/>
  <c r="P308" i="1"/>
  <c r="Q308" i="1"/>
  <c r="R308" i="1"/>
  <c r="T308" i="1"/>
  <c r="K309" i="1"/>
  <c r="L309" i="1"/>
  <c r="M309" i="1"/>
  <c r="P309" i="1"/>
  <c r="Q309" i="1"/>
  <c r="R309" i="1"/>
  <c r="T309" i="1"/>
  <c r="K310" i="1"/>
  <c r="L310" i="1"/>
  <c r="M310" i="1"/>
  <c r="P310" i="1"/>
  <c r="Q310" i="1"/>
  <c r="R310" i="1"/>
  <c r="T310" i="1"/>
  <c r="K311" i="1"/>
  <c r="L311" i="1"/>
  <c r="M311" i="1"/>
  <c r="P311" i="1"/>
  <c r="Q311" i="1"/>
  <c r="R311" i="1"/>
  <c r="T311" i="1"/>
  <c r="K312" i="1"/>
  <c r="L312" i="1"/>
  <c r="M312" i="1"/>
  <c r="P312" i="1"/>
  <c r="Q312" i="1"/>
  <c r="R312" i="1"/>
  <c r="T312" i="1"/>
  <c r="K313" i="1"/>
  <c r="L313" i="1"/>
  <c r="M313" i="1"/>
  <c r="P313" i="1"/>
  <c r="Q313" i="1"/>
  <c r="R313" i="1"/>
  <c r="T313" i="1"/>
  <c r="K314" i="1"/>
  <c r="L314" i="1"/>
  <c r="M314" i="1"/>
  <c r="P314" i="1"/>
  <c r="Q314" i="1"/>
  <c r="R314" i="1"/>
  <c r="T314" i="1"/>
  <c r="K315" i="1"/>
  <c r="L315" i="1"/>
  <c r="M315" i="1"/>
  <c r="P315" i="1"/>
  <c r="Q315" i="1"/>
  <c r="R315" i="1"/>
  <c r="T315" i="1"/>
  <c r="K316" i="1"/>
  <c r="L316" i="1"/>
  <c r="M316" i="1"/>
  <c r="P316" i="1"/>
  <c r="Q316" i="1"/>
  <c r="R316" i="1"/>
  <c r="T316" i="1"/>
  <c r="K317" i="1"/>
  <c r="L317" i="1"/>
  <c r="M317" i="1"/>
  <c r="P317" i="1"/>
  <c r="Q317" i="1"/>
  <c r="R317" i="1"/>
  <c r="T317" i="1"/>
  <c r="K318" i="1"/>
  <c r="L318" i="1"/>
  <c r="M318" i="1"/>
  <c r="P318" i="1"/>
  <c r="Q318" i="1"/>
  <c r="R318" i="1"/>
  <c r="T318" i="1"/>
  <c r="K319" i="1"/>
  <c r="L319" i="1"/>
  <c r="M319" i="1"/>
  <c r="P319" i="1"/>
  <c r="Q319" i="1"/>
  <c r="R319" i="1"/>
  <c r="T319" i="1"/>
  <c r="K320" i="1"/>
  <c r="L320" i="1"/>
  <c r="M320" i="1"/>
  <c r="P320" i="1"/>
  <c r="Q320" i="1"/>
  <c r="R320" i="1"/>
  <c r="T320" i="1"/>
  <c r="K321" i="1"/>
  <c r="L321" i="1"/>
  <c r="M321" i="1"/>
  <c r="P321" i="1"/>
  <c r="Q321" i="1"/>
  <c r="R321" i="1"/>
  <c r="T321" i="1"/>
  <c r="K322" i="1"/>
  <c r="L322" i="1"/>
  <c r="M322" i="1"/>
  <c r="P322" i="1"/>
  <c r="Q322" i="1"/>
  <c r="R322" i="1"/>
  <c r="T322" i="1"/>
  <c r="K323" i="1"/>
  <c r="L323" i="1"/>
  <c r="M323" i="1"/>
  <c r="P323" i="1"/>
  <c r="Q323" i="1"/>
  <c r="R323" i="1"/>
  <c r="T323" i="1"/>
  <c r="K324" i="1"/>
  <c r="L324" i="1"/>
  <c r="M324" i="1"/>
  <c r="P324" i="1"/>
  <c r="Q324" i="1"/>
  <c r="R324" i="1"/>
  <c r="T324" i="1"/>
  <c r="K325" i="1"/>
  <c r="L325" i="1"/>
  <c r="M325" i="1"/>
  <c r="P325" i="1"/>
  <c r="Q325" i="1"/>
  <c r="R325" i="1"/>
  <c r="T325" i="1"/>
  <c r="K326" i="1"/>
  <c r="L326" i="1"/>
  <c r="M326" i="1"/>
  <c r="P326" i="1"/>
  <c r="Q326" i="1"/>
  <c r="R326" i="1"/>
  <c r="T326" i="1"/>
  <c r="K327" i="1"/>
  <c r="L327" i="1"/>
  <c r="M327" i="1"/>
  <c r="P327" i="1"/>
  <c r="Q327" i="1"/>
  <c r="R327" i="1"/>
  <c r="T327" i="1"/>
  <c r="K328" i="1"/>
  <c r="L328" i="1"/>
  <c r="M328" i="1"/>
  <c r="P328" i="1"/>
  <c r="Q328" i="1"/>
  <c r="R328" i="1"/>
  <c r="T328" i="1"/>
  <c r="K329" i="1"/>
  <c r="L329" i="1"/>
  <c r="M329" i="1"/>
  <c r="P329" i="1"/>
  <c r="Q329" i="1"/>
  <c r="R329" i="1"/>
  <c r="T329" i="1"/>
  <c r="K330" i="1"/>
  <c r="L330" i="1"/>
  <c r="M330" i="1"/>
  <c r="P330" i="1"/>
  <c r="Q330" i="1"/>
  <c r="R330" i="1"/>
  <c r="T330" i="1"/>
  <c r="K331" i="1"/>
  <c r="L331" i="1"/>
  <c r="M331" i="1"/>
  <c r="P331" i="1"/>
  <c r="Q331" i="1"/>
  <c r="R331" i="1"/>
  <c r="T331" i="1"/>
  <c r="K332" i="1"/>
  <c r="L332" i="1"/>
  <c r="M332" i="1"/>
  <c r="P332" i="1"/>
  <c r="Q332" i="1"/>
  <c r="R332" i="1"/>
  <c r="T332" i="1"/>
  <c r="K333" i="1"/>
  <c r="L333" i="1"/>
  <c r="M333" i="1"/>
  <c r="P333" i="1"/>
  <c r="Q333" i="1"/>
  <c r="R333" i="1"/>
  <c r="T333" i="1"/>
  <c r="K334" i="1"/>
  <c r="L334" i="1"/>
  <c r="M334" i="1"/>
  <c r="P334" i="1"/>
  <c r="Q334" i="1"/>
  <c r="R334" i="1"/>
  <c r="T334" i="1"/>
  <c r="K335" i="1"/>
  <c r="L335" i="1"/>
  <c r="M335" i="1"/>
  <c r="P335" i="1"/>
  <c r="Q335" i="1"/>
  <c r="R335" i="1"/>
  <c r="T335" i="1"/>
  <c r="K336" i="1"/>
  <c r="L336" i="1"/>
  <c r="M336" i="1"/>
  <c r="P336" i="1"/>
  <c r="Q336" i="1"/>
  <c r="R336" i="1"/>
  <c r="T336" i="1"/>
  <c r="K337" i="1"/>
  <c r="L337" i="1"/>
  <c r="M337" i="1"/>
  <c r="P337" i="1"/>
  <c r="Q337" i="1"/>
  <c r="R337" i="1"/>
  <c r="T337" i="1"/>
  <c r="K338" i="1"/>
  <c r="L338" i="1"/>
  <c r="M338" i="1"/>
  <c r="P338" i="1"/>
  <c r="Q338" i="1"/>
  <c r="R338" i="1"/>
  <c r="T338" i="1"/>
  <c r="K339" i="1"/>
  <c r="L339" i="1"/>
  <c r="M339" i="1"/>
  <c r="P339" i="1"/>
  <c r="Q339" i="1"/>
  <c r="R339" i="1"/>
  <c r="T339" i="1"/>
  <c r="K340" i="1"/>
  <c r="L340" i="1"/>
  <c r="M340" i="1"/>
  <c r="P340" i="1"/>
  <c r="Q340" i="1"/>
  <c r="R340" i="1"/>
  <c r="T340" i="1"/>
  <c r="K341" i="1"/>
  <c r="L341" i="1"/>
  <c r="M341" i="1"/>
  <c r="P341" i="1"/>
  <c r="Q341" i="1"/>
  <c r="R341" i="1"/>
  <c r="T341" i="1"/>
  <c r="K342" i="1"/>
  <c r="L342" i="1"/>
  <c r="M342" i="1"/>
  <c r="P342" i="1"/>
  <c r="Q342" i="1"/>
  <c r="R342" i="1"/>
  <c r="T342" i="1"/>
  <c r="K343" i="1"/>
  <c r="L343" i="1"/>
  <c r="M343" i="1"/>
  <c r="P343" i="1"/>
  <c r="Q343" i="1"/>
  <c r="R343" i="1"/>
  <c r="T343" i="1"/>
  <c r="K344" i="1"/>
  <c r="L344" i="1"/>
  <c r="M344" i="1"/>
  <c r="P344" i="1"/>
  <c r="Q344" i="1"/>
  <c r="R344" i="1"/>
  <c r="T344" i="1"/>
  <c r="K345" i="1"/>
  <c r="L345" i="1"/>
  <c r="M345" i="1"/>
  <c r="P345" i="1"/>
  <c r="Q345" i="1"/>
  <c r="R345" i="1"/>
  <c r="T345" i="1"/>
  <c r="K346" i="1"/>
  <c r="L346" i="1"/>
  <c r="M346" i="1"/>
  <c r="P346" i="1"/>
  <c r="Q346" i="1"/>
  <c r="R346" i="1"/>
  <c r="T346" i="1"/>
  <c r="K347" i="1"/>
  <c r="L347" i="1"/>
  <c r="M347" i="1"/>
  <c r="P347" i="1"/>
  <c r="Q347" i="1"/>
  <c r="R347" i="1"/>
  <c r="T347" i="1"/>
  <c r="K348" i="1"/>
  <c r="L348" i="1"/>
  <c r="M348" i="1"/>
  <c r="P348" i="1"/>
  <c r="Q348" i="1"/>
  <c r="R348" i="1"/>
  <c r="T348" i="1"/>
  <c r="K349" i="1"/>
  <c r="L349" i="1"/>
  <c r="M349" i="1"/>
  <c r="P349" i="1"/>
  <c r="Q349" i="1"/>
  <c r="R349" i="1"/>
  <c r="T349" i="1"/>
  <c r="K350" i="1"/>
  <c r="L350" i="1"/>
  <c r="M350" i="1"/>
  <c r="P350" i="1"/>
  <c r="Q350" i="1"/>
  <c r="R350" i="1"/>
  <c r="T350" i="1"/>
  <c r="K351" i="1"/>
  <c r="L351" i="1"/>
  <c r="M351" i="1"/>
  <c r="P351" i="1"/>
  <c r="Q351" i="1"/>
  <c r="R351" i="1"/>
  <c r="T351" i="1"/>
  <c r="K352" i="1"/>
  <c r="L352" i="1"/>
  <c r="M352" i="1"/>
  <c r="P352" i="1"/>
  <c r="Q352" i="1"/>
  <c r="R352" i="1"/>
  <c r="T352" i="1"/>
  <c r="K353" i="1"/>
  <c r="L353" i="1"/>
  <c r="M353" i="1"/>
  <c r="P353" i="1"/>
  <c r="Q353" i="1"/>
  <c r="R353" i="1"/>
  <c r="T353" i="1"/>
  <c r="K354" i="1"/>
  <c r="L354" i="1"/>
  <c r="M354" i="1"/>
  <c r="P354" i="1"/>
  <c r="Q354" i="1"/>
  <c r="R354" i="1"/>
  <c r="T354" i="1"/>
  <c r="K355" i="1"/>
  <c r="L355" i="1"/>
  <c r="M355" i="1"/>
  <c r="P355" i="1"/>
  <c r="Q355" i="1"/>
  <c r="R355" i="1"/>
  <c r="T355" i="1"/>
  <c r="K356" i="1"/>
  <c r="L356" i="1"/>
  <c r="M356" i="1"/>
  <c r="P356" i="1"/>
  <c r="Q356" i="1"/>
  <c r="R356" i="1"/>
  <c r="T356" i="1"/>
  <c r="K357" i="1"/>
  <c r="L357" i="1"/>
  <c r="M357" i="1"/>
  <c r="P357" i="1"/>
  <c r="Q357" i="1"/>
  <c r="R357" i="1"/>
  <c r="T357" i="1"/>
  <c r="K358" i="1"/>
  <c r="L358" i="1"/>
  <c r="M358" i="1"/>
  <c r="P358" i="1"/>
  <c r="Q358" i="1"/>
  <c r="R358" i="1"/>
  <c r="T358" i="1"/>
  <c r="K359" i="1"/>
  <c r="L359" i="1"/>
  <c r="M359" i="1"/>
  <c r="P359" i="1"/>
  <c r="Q359" i="1"/>
  <c r="R359" i="1"/>
  <c r="T359" i="1"/>
  <c r="K360" i="1"/>
  <c r="L360" i="1"/>
  <c r="M360" i="1"/>
  <c r="P360" i="1"/>
  <c r="Q360" i="1"/>
  <c r="R360" i="1"/>
  <c r="T360" i="1"/>
  <c r="K361" i="1"/>
  <c r="L361" i="1"/>
  <c r="M361" i="1"/>
  <c r="P361" i="1"/>
  <c r="Q361" i="1"/>
  <c r="R361" i="1"/>
  <c r="T361" i="1"/>
  <c r="K362" i="1"/>
  <c r="L362" i="1"/>
  <c r="M362" i="1"/>
  <c r="P362" i="1"/>
  <c r="Q362" i="1"/>
  <c r="R362" i="1"/>
  <c r="T362" i="1"/>
  <c r="K363" i="1"/>
  <c r="L363" i="1"/>
  <c r="M363" i="1"/>
  <c r="P363" i="1"/>
  <c r="Q363" i="1"/>
  <c r="R363" i="1"/>
  <c r="T363" i="1"/>
  <c r="K364" i="1"/>
  <c r="L364" i="1"/>
  <c r="M364" i="1"/>
  <c r="P364" i="1"/>
  <c r="Q364" i="1"/>
  <c r="R364" i="1"/>
  <c r="T364" i="1"/>
  <c r="K365" i="1"/>
  <c r="L365" i="1"/>
  <c r="M365" i="1"/>
  <c r="P365" i="1"/>
  <c r="Q365" i="1"/>
  <c r="R365" i="1"/>
  <c r="T365" i="1"/>
  <c r="K366" i="1"/>
  <c r="L366" i="1"/>
  <c r="M366" i="1"/>
  <c r="P366" i="1"/>
  <c r="Q366" i="1"/>
  <c r="R366" i="1"/>
  <c r="T366" i="1"/>
  <c r="K367" i="1"/>
  <c r="L367" i="1"/>
  <c r="M367" i="1"/>
  <c r="P367" i="1"/>
  <c r="Q367" i="1"/>
  <c r="R367" i="1"/>
  <c r="T367" i="1"/>
  <c r="K368" i="1"/>
  <c r="L368" i="1"/>
  <c r="M368" i="1"/>
  <c r="P368" i="1"/>
  <c r="Q368" i="1"/>
  <c r="R368" i="1"/>
  <c r="T368" i="1"/>
  <c r="K369" i="1"/>
  <c r="L369" i="1"/>
  <c r="M369" i="1"/>
  <c r="P369" i="1"/>
  <c r="Q369" i="1"/>
  <c r="R369" i="1"/>
  <c r="T369" i="1"/>
  <c r="K370" i="1"/>
  <c r="L370" i="1"/>
  <c r="M370" i="1"/>
  <c r="P370" i="1"/>
  <c r="Q370" i="1"/>
  <c r="R370" i="1"/>
  <c r="T370" i="1"/>
  <c r="K371" i="1"/>
  <c r="L371" i="1"/>
  <c r="M371" i="1"/>
  <c r="P371" i="1"/>
  <c r="Q371" i="1"/>
  <c r="R371" i="1"/>
  <c r="T371" i="1"/>
  <c r="K372" i="1"/>
  <c r="L372" i="1"/>
  <c r="M372" i="1"/>
  <c r="P372" i="1"/>
  <c r="Q372" i="1"/>
  <c r="R372" i="1"/>
  <c r="T372" i="1"/>
  <c r="K373" i="1"/>
  <c r="L373" i="1"/>
  <c r="M373" i="1"/>
  <c r="P373" i="1"/>
  <c r="Q373" i="1"/>
  <c r="R373" i="1"/>
  <c r="T373" i="1"/>
  <c r="K374" i="1"/>
  <c r="L374" i="1"/>
  <c r="M374" i="1"/>
  <c r="P374" i="1"/>
  <c r="Q374" i="1"/>
  <c r="R374" i="1"/>
  <c r="T374" i="1"/>
  <c r="K375" i="1"/>
  <c r="L375" i="1"/>
  <c r="M375" i="1"/>
  <c r="P375" i="1"/>
  <c r="Q375" i="1"/>
  <c r="R375" i="1"/>
  <c r="T375" i="1"/>
  <c r="K376" i="1"/>
  <c r="L376" i="1"/>
  <c r="M376" i="1"/>
  <c r="P376" i="1"/>
  <c r="Q376" i="1"/>
  <c r="R376" i="1"/>
  <c r="T376" i="1"/>
  <c r="K377" i="1"/>
  <c r="L377" i="1"/>
  <c r="M377" i="1"/>
  <c r="P377" i="1"/>
  <c r="Q377" i="1"/>
  <c r="R377" i="1"/>
  <c r="T377" i="1"/>
  <c r="K378" i="1"/>
  <c r="L378" i="1"/>
  <c r="M378" i="1"/>
  <c r="P378" i="1"/>
  <c r="Q378" i="1"/>
  <c r="R378" i="1"/>
  <c r="T378" i="1"/>
  <c r="K379" i="1"/>
  <c r="L379" i="1"/>
  <c r="M379" i="1"/>
  <c r="P379" i="1"/>
  <c r="Q379" i="1"/>
  <c r="R379" i="1"/>
  <c r="T379" i="1"/>
  <c r="K380" i="1"/>
  <c r="L380" i="1"/>
  <c r="M380" i="1"/>
  <c r="P380" i="1"/>
  <c r="Q380" i="1"/>
  <c r="R380" i="1"/>
  <c r="T380" i="1"/>
  <c r="K381" i="1"/>
  <c r="L381" i="1"/>
  <c r="M381" i="1"/>
  <c r="P381" i="1"/>
  <c r="Q381" i="1"/>
  <c r="R381" i="1"/>
  <c r="T381" i="1"/>
  <c r="K382" i="1"/>
  <c r="L382" i="1"/>
  <c r="M382" i="1"/>
  <c r="P382" i="1"/>
  <c r="Q382" i="1"/>
  <c r="R382" i="1"/>
  <c r="T382" i="1"/>
  <c r="K383" i="1"/>
  <c r="L383" i="1"/>
  <c r="M383" i="1"/>
  <c r="P383" i="1"/>
  <c r="Q383" i="1"/>
  <c r="R383" i="1"/>
  <c r="T383" i="1"/>
  <c r="K384" i="1"/>
  <c r="L384" i="1"/>
  <c r="M384" i="1"/>
  <c r="P384" i="1"/>
  <c r="Q384" i="1"/>
  <c r="R384" i="1"/>
  <c r="T384" i="1"/>
  <c r="K385" i="1"/>
  <c r="L385" i="1"/>
  <c r="M385" i="1"/>
  <c r="P385" i="1"/>
  <c r="Q385" i="1"/>
  <c r="R385" i="1"/>
  <c r="T385" i="1"/>
  <c r="K386" i="1"/>
  <c r="L386" i="1"/>
  <c r="M386" i="1"/>
  <c r="P386" i="1"/>
  <c r="Q386" i="1"/>
  <c r="R386" i="1"/>
  <c r="T386" i="1"/>
  <c r="K387" i="1"/>
  <c r="L387" i="1"/>
  <c r="M387" i="1"/>
  <c r="P387" i="1"/>
  <c r="Q387" i="1"/>
  <c r="R387" i="1"/>
  <c r="T387" i="1"/>
  <c r="K388" i="1"/>
  <c r="L388" i="1"/>
  <c r="M388" i="1"/>
  <c r="P388" i="1"/>
  <c r="Q388" i="1"/>
  <c r="R388" i="1"/>
  <c r="T388" i="1"/>
  <c r="K389" i="1"/>
  <c r="L389" i="1"/>
  <c r="M389" i="1"/>
  <c r="P389" i="1"/>
  <c r="Q389" i="1"/>
  <c r="R389" i="1"/>
  <c r="T389" i="1"/>
  <c r="K390" i="1"/>
  <c r="L390" i="1"/>
  <c r="M390" i="1"/>
  <c r="P390" i="1"/>
  <c r="Q390" i="1"/>
  <c r="R390" i="1"/>
  <c r="T390" i="1"/>
  <c r="K391" i="1"/>
  <c r="L391" i="1"/>
  <c r="M391" i="1"/>
  <c r="P391" i="1"/>
  <c r="Q391" i="1"/>
  <c r="R391" i="1"/>
  <c r="T391" i="1"/>
  <c r="K392" i="1"/>
  <c r="L392" i="1"/>
  <c r="M392" i="1"/>
  <c r="P392" i="1"/>
  <c r="Q392" i="1"/>
  <c r="R392" i="1"/>
  <c r="T392" i="1"/>
  <c r="K393" i="1"/>
  <c r="L393" i="1"/>
  <c r="M393" i="1"/>
  <c r="P393" i="1"/>
  <c r="Q393" i="1"/>
  <c r="R393" i="1"/>
  <c r="T393" i="1"/>
  <c r="K394" i="1"/>
  <c r="L394" i="1"/>
  <c r="M394" i="1"/>
  <c r="P394" i="1"/>
  <c r="Q394" i="1"/>
  <c r="R394" i="1"/>
  <c r="T394" i="1"/>
  <c r="K395" i="1"/>
  <c r="L395" i="1"/>
  <c r="M395" i="1"/>
  <c r="P395" i="1"/>
  <c r="Q395" i="1"/>
  <c r="R395" i="1"/>
  <c r="T395" i="1"/>
  <c r="K396" i="1"/>
  <c r="L396" i="1"/>
  <c r="M396" i="1"/>
  <c r="P396" i="1"/>
  <c r="Q396" i="1"/>
  <c r="R396" i="1"/>
  <c r="T396" i="1"/>
  <c r="K397" i="1"/>
  <c r="L397" i="1"/>
  <c r="M397" i="1"/>
  <c r="P397" i="1"/>
  <c r="Q397" i="1"/>
  <c r="R397" i="1"/>
  <c r="T397" i="1"/>
  <c r="K398" i="1"/>
  <c r="L398" i="1"/>
  <c r="M398" i="1"/>
  <c r="P398" i="1"/>
  <c r="Q398" i="1"/>
  <c r="R398" i="1"/>
  <c r="T398" i="1"/>
  <c r="K399" i="1"/>
  <c r="L399" i="1"/>
  <c r="M399" i="1"/>
  <c r="P399" i="1"/>
  <c r="Q399" i="1"/>
  <c r="R399" i="1"/>
  <c r="T399" i="1"/>
  <c r="K400" i="1"/>
  <c r="L400" i="1"/>
  <c r="M400" i="1"/>
  <c r="P400" i="1"/>
  <c r="Q400" i="1"/>
  <c r="R400" i="1"/>
  <c r="T400" i="1"/>
  <c r="K401" i="1"/>
  <c r="L401" i="1"/>
  <c r="M401" i="1"/>
  <c r="P401" i="1"/>
  <c r="Q401" i="1"/>
  <c r="R401" i="1"/>
  <c r="T401" i="1"/>
  <c r="K402" i="1"/>
  <c r="L402" i="1"/>
  <c r="M402" i="1"/>
  <c r="P402" i="1"/>
  <c r="Q402" i="1"/>
  <c r="R402" i="1"/>
  <c r="T402" i="1"/>
  <c r="K403" i="1"/>
  <c r="L403" i="1"/>
  <c r="M403" i="1"/>
  <c r="P403" i="1"/>
  <c r="Q403" i="1"/>
  <c r="R403" i="1"/>
  <c r="T403" i="1"/>
  <c r="K404" i="1"/>
  <c r="L404" i="1"/>
  <c r="M404" i="1"/>
  <c r="P404" i="1"/>
  <c r="Q404" i="1"/>
  <c r="R404" i="1"/>
  <c r="T404" i="1"/>
  <c r="K405" i="1"/>
  <c r="L405" i="1"/>
  <c r="M405" i="1"/>
  <c r="P405" i="1"/>
  <c r="Q405" i="1"/>
  <c r="R405" i="1"/>
  <c r="T405" i="1"/>
  <c r="K406" i="1"/>
  <c r="L406" i="1"/>
  <c r="M406" i="1"/>
  <c r="P406" i="1"/>
  <c r="Q406" i="1"/>
  <c r="R406" i="1"/>
  <c r="T406" i="1"/>
  <c r="K407" i="1"/>
  <c r="L407" i="1"/>
  <c r="M407" i="1"/>
  <c r="P407" i="1"/>
  <c r="Q407" i="1"/>
  <c r="R407" i="1"/>
  <c r="T407" i="1"/>
  <c r="K408" i="1"/>
  <c r="L408" i="1"/>
  <c r="M408" i="1"/>
  <c r="P408" i="1"/>
  <c r="Q408" i="1"/>
  <c r="R408" i="1"/>
  <c r="T408" i="1"/>
  <c r="K409" i="1"/>
  <c r="L409" i="1"/>
  <c r="M409" i="1"/>
  <c r="P409" i="1"/>
  <c r="Q409" i="1"/>
  <c r="R409" i="1"/>
  <c r="T409" i="1"/>
  <c r="K410" i="1"/>
  <c r="L410" i="1"/>
  <c r="M410" i="1"/>
  <c r="P410" i="1"/>
  <c r="Q410" i="1"/>
  <c r="R410" i="1"/>
  <c r="T410" i="1"/>
  <c r="K411" i="1"/>
  <c r="L411" i="1"/>
  <c r="M411" i="1"/>
  <c r="P411" i="1"/>
  <c r="Q411" i="1"/>
  <c r="R411" i="1"/>
  <c r="T411" i="1"/>
  <c r="K412" i="1"/>
  <c r="L412" i="1"/>
  <c r="M412" i="1"/>
  <c r="P412" i="1"/>
  <c r="Q412" i="1"/>
  <c r="R412" i="1"/>
  <c r="T412" i="1"/>
  <c r="K413" i="1"/>
  <c r="L413" i="1"/>
  <c r="M413" i="1"/>
  <c r="P413" i="1"/>
  <c r="Q413" i="1"/>
  <c r="R413" i="1"/>
  <c r="T413" i="1"/>
  <c r="K414" i="1"/>
  <c r="L414" i="1"/>
  <c r="M414" i="1"/>
  <c r="P414" i="1"/>
  <c r="Q414" i="1"/>
  <c r="R414" i="1"/>
  <c r="T414" i="1"/>
  <c r="K415" i="1"/>
  <c r="L415" i="1"/>
  <c r="M415" i="1"/>
  <c r="P415" i="1"/>
  <c r="Q415" i="1"/>
  <c r="R415" i="1"/>
  <c r="T415" i="1"/>
  <c r="K416" i="1"/>
  <c r="L416" i="1"/>
  <c r="M416" i="1"/>
  <c r="P416" i="1"/>
  <c r="Q416" i="1"/>
  <c r="R416" i="1"/>
  <c r="T416" i="1"/>
  <c r="K417" i="1"/>
  <c r="L417" i="1"/>
  <c r="M417" i="1"/>
  <c r="P417" i="1"/>
  <c r="Q417" i="1"/>
  <c r="R417" i="1"/>
  <c r="T417" i="1"/>
  <c r="K418" i="1"/>
  <c r="L418" i="1"/>
  <c r="M418" i="1"/>
  <c r="P418" i="1"/>
  <c r="Q418" i="1"/>
  <c r="R418" i="1"/>
  <c r="T418" i="1"/>
  <c r="K419" i="1"/>
  <c r="L419" i="1"/>
  <c r="M419" i="1"/>
  <c r="P419" i="1"/>
  <c r="Q419" i="1"/>
  <c r="R419" i="1"/>
  <c r="T419" i="1"/>
  <c r="K420" i="1"/>
  <c r="L420" i="1"/>
  <c r="M420" i="1"/>
  <c r="P420" i="1"/>
  <c r="Q420" i="1"/>
  <c r="R420" i="1"/>
  <c r="T420" i="1"/>
  <c r="K421" i="1"/>
  <c r="L421" i="1"/>
  <c r="M421" i="1"/>
  <c r="P421" i="1"/>
  <c r="Q421" i="1"/>
  <c r="R421" i="1"/>
  <c r="T421" i="1"/>
  <c r="K422" i="1"/>
  <c r="L422" i="1"/>
  <c r="M422" i="1"/>
  <c r="P422" i="1"/>
  <c r="Q422" i="1"/>
  <c r="R422" i="1"/>
  <c r="T422" i="1"/>
  <c r="K423" i="1"/>
  <c r="L423" i="1"/>
  <c r="M423" i="1"/>
  <c r="P423" i="1"/>
  <c r="Q423" i="1"/>
  <c r="R423" i="1"/>
  <c r="T423" i="1"/>
  <c r="K424" i="1"/>
  <c r="L424" i="1"/>
  <c r="M424" i="1"/>
  <c r="P424" i="1"/>
  <c r="Q424" i="1"/>
  <c r="R424" i="1"/>
  <c r="T424" i="1"/>
  <c r="K425" i="1"/>
  <c r="L425" i="1"/>
  <c r="M425" i="1"/>
  <c r="P425" i="1"/>
  <c r="Q425" i="1"/>
  <c r="R425" i="1"/>
  <c r="T425" i="1"/>
  <c r="K426" i="1"/>
  <c r="L426" i="1"/>
  <c r="M426" i="1"/>
  <c r="P426" i="1"/>
  <c r="Q426" i="1"/>
  <c r="R426" i="1"/>
  <c r="T426" i="1"/>
  <c r="K427" i="1"/>
  <c r="L427" i="1"/>
  <c r="M427" i="1"/>
  <c r="P427" i="1"/>
  <c r="Q427" i="1"/>
  <c r="R427" i="1"/>
  <c r="T427" i="1"/>
  <c r="K428" i="1"/>
  <c r="L428" i="1"/>
  <c r="M428" i="1"/>
  <c r="P428" i="1"/>
  <c r="Q428" i="1"/>
  <c r="R428" i="1"/>
  <c r="T428" i="1"/>
  <c r="K429" i="1"/>
  <c r="L429" i="1"/>
  <c r="M429" i="1"/>
  <c r="P429" i="1"/>
  <c r="Q429" i="1"/>
  <c r="R429" i="1"/>
  <c r="T429" i="1"/>
  <c r="K430" i="1"/>
  <c r="L430" i="1"/>
  <c r="M430" i="1"/>
  <c r="P430" i="1"/>
  <c r="Q430" i="1"/>
  <c r="R430" i="1"/>
  <c r="T430" i="1"/>
  <c r="K431" i="1"/>
  <c r="L431" i="1"/>
  <c r="M431" i="1"/>
  <c r="P431" i="1"/>
  <c r="Q431" i="1"/>
  <c r="R431" i="1"/>
  <c r="T431" i="1"/>
  <c r="K432" i="1"/>
  <c r="L432" i="1"/>
  <c r="M432" i="1"/>
  <c r="P432" i="1"/>
  <c r="Q432" i="1"/>
  <c r="R432" i="1"/>
  <c r="T432" i="1"/>
  <c r="K433" i="1"/>
  <c r="L433" i="1"/>
  <c r="M433" i="1"/>
  <c r="P433" i="1"/>
  <c r="Q433" i="1"/>
  <c r="R433" i="1"/>
  <c r="T433" i="1"/>
  <c r="K434" i="1"/>
  <c r="L434" i="1"/>
  <c r="M434" i="1"/>
  <c r="P434" i="1"/>
  <c r="Q434" i="1"/>
  <c r="R434" i="1"/>
  <c r="T434" i="1"/>
  <c r="K435" i="1"/>
  <c r="L435" i="1"/>
  <c r="M435" i="1"/>
  <c r="P435" i="1"/>
  <c r="Q435" i="1"/>
  <c r="R435" i="1"/>
  <c r="T435" i="1"/>
  <c r="K436" i="1"/>
  <c r="L436" i="1"/>
  <c r="M436" i="1"/>
  <c r="P436" i="1"/>
  <c r="Q436" i="1"/>
  <c r="R436" i="1"/>
  <c r="T436" i="1"/>
  <c r="K437" i="1"/>
  <c r="L437" i="1"/>
  <c r="M437" i="1"/>
  <c r="P437" i="1"/>
  <c r="Q437" i="1"/>
  <c r="R437" i="1"/>
  <c r="T437" i="1"/>
  <c r="K438" i="1"/>
  <c r="L438" i="1"/>
  <c r="M438" i="1"/>
  <c r="P438" i="1"/>
  <c r="Q438" i="1"/>
  <c r="R438" i="1"/>
  <c r="T438" i="1"/>
  <c r="K439" i="1"/>
  <c r="L439" i="1"/>
  <c r="M439" i="1"/>
  <c r="P439" i="1"/>
  <c r="Q439" i="1"/>
  <c r="R439" i="1"/>
  <c r="T439" i="1"/>
  <c r="K440" i="1"/>
  <c r="L440" i="1"/>
  <c r="M440" i="1"/>
  <c r="P440" i="1"/>
  <c r="Q440" i="1"/>
  <c r="R440" i="1"/>
  <c r="T440" i="1"/>
  <c r="K441" i="1"/>
  <c r="L441" i="1"/>
  <c r="M441" i="1"/>
  <c r="P441" i="1"/>
  <c r="Q441" i="1"/>
  <c r="R441" i="1"/>
  <c r="T441" i="1"/>
  <c r="K442" i="1"/>
  <c r="L442" i="1"/>
  <c r="M442" i="1"/>
  <c r="P442" i="1"/>
  <c r="Q442" i="1"/>
  <c r="R442" i="1"/>
  <c r="T442" i="1"/>
  <c r="K443" i="1"/>
  <c r="L443" i="1"/>
  <c r="M443" i="1"/>
  <c r="P443" i="1"/>
  <c r="Q443" i="1"/>
  <c r="R443" i="1"/>
  <c r="T443" i="1"/>
  <c r="K444" i="1"/>
  <c r="L444" i="1"/>
  <c r="M444" i="1"/>
  <c r="P444" i="1"/>
  <c r="Q444" i="1"/>
  <c r="R444" i="1"/>
  <c r="T444" i="1"/>
  <c r="K445" i="1"/>
  <c r="L445" i="1"/>
  <c r="M445" i="1"/>
  <c r="P445" i="1"/>
  <c r="Q445" i="1"/>
  <c r="R445" i="1"/>
  <c r="T445" i="1"/>
  <c r="K446" i="1"/>
  <c r="L446" i="1"/>
  <c r="M446" i="1"/>
  <c r="P446" i="1"/>
  <c r="Q446" i="1"/>
  <c r="R446" i="1"/>
  <c r="T446" i="1"/>
  <c r="K447" i="1"/>
  <c r="L447" i="1"/>
  <c r="M447" i="1"/>
  <c r="P447" i="1"/>
  <c r="Q447" i="1"/>
  <c r="R447" i="1"/>
  <c r="T447" i="1"/>
  <c r="K448" i="1"/>
  <c r="L448" i="1"/>
  <c r="M448" i="1"/>
  <c r="P448" i="1"/>
  <c r="Q448" i="1"/>
  <c r="R448" i="1"/>
  <c r="T448" i="1"/>
  <c r="K449" i="1"/>
  <c r="L449" i="1"/>
  <c r="M449" i="1"/>
  <c r="P449" i="1"/>
  <c r="Q449" i="1"/>
  <c r="R449" i="1"/>
  <c r="T449" i="1"/>
  <c r="K450" i="1"/>
  <c r="L450" i="1"/>
  <c r="M450" i="1"/>
  <c r="P450" i="1"/>
  <c r="Q450" i="1"/>
  <c r="R450" i="1"/>
  <c r="T450" i="1"/>
  <c r="K451" i="1"/>
  <c r="L451" i="1"/>
  <c r="M451" i="1"/>
  <c r="P451" i="1"/>
  <c r="Q451" i="1"/>
  <c r="R451" i="1"/>
  <c r="T451" i="1"/>
  <c r="K452" i="1"/>
  <c r="L452" i="1"/>
  <c r="M452" i="1"/>
  <c r="P452" i="1"/>
  <c r="Q452" i="1"/>
  <c r="R452" i="1"/>
  <c r="T452" i="1"/>
  <c r="K453" i="1"/>
  <c r="L453" i="1"/>
  <c r="M453" i="1"/>
  <c r="P453" i="1"/>
  <c r="Q453" i="1"/>
  <c r="R453" i="1"/>
  <c r="T453" i="1"/>
  <c r="K454" i="1"/>
  <c r="L454" i="1"/>
  <c r="M454" i="1"/>
  <c r="P454" i="1"/>
  <c r="Q454" i="1"/>
  <c r="R454" i="1"/>
  <c r="T454" i="1"/>
  <c r="K455" i="1"/>
  <c r="L455" i="1"/>
  <c r="M455" i="1"/>
  <c r="P455" i="1"/>
  <c r="Q455" i="1"/>
  <c r="R455" i="1"/>
  <c r="T455" i="1"/>
  <c r="K456" i="1"/>
  <c r="L456" i="1"/>
  <c r="M456" i="1"/>
  <c r="P456" i="1"/>
  <c r="Q456" i="1"/>
  <c r="R456" i="1"/>
  <c r="T456" i="1"/>
  <c r="K457" i="1"/>
  <c r="L457" i="1"/>
  <c r="M457" i="1"/>
  <c r="P457" i="1"/>
  <c r="Q457" i="1"/>
  <c r="R457" i="1"/>
  <c r="T457" i="1"/>
  <c r="K458" i="1"/>
  <c r="L458" i="1"/>
  <c r="M458" i="1"/>
  <c r="P458" i="1"/>
  <c r="Q458" i="1"/>
  <c r="R458" i="1"/>
  <c r="T458" i="1"/>
  <c r="K459" i="1"/>
  <c r="L459" i="1"/>
  <c r="M459" i="1"/>
  <c r="P459" i="1"/>
  <c r="Q459" i="1"/>
  <c r="R459" i="1"/>
  <c r="T459" i="1"/>
  <c r="K460" i="1"/>
  <c r="L460" i="1"/>
  <c r="M460" i="1"/>
  <c r="P460" i="1"/>
  <c r="Q460" i="1"/>
  <c r="R460" i="1"/>
  <c r="T460" i="1"/>
  <c r="K461" i="1"/>
  <c r="L461" i="1"/>
  <c r="M461" i="1"/>
  <c r="P461" i="1"/>
  <c r="Q461" i="1"/>
  <c r="R461" i="1"/>
  <c r="T461" i="1"/>
  <c r="K462" i="1"/>
  <c r="L462" i="1"/>
  <c r="M462" i="1"/>
  <c r="P462" i="1"/>
  <c r="Q462" i="1"/>
  <c r="R462" i="1"/>
  <c r="T462" i="1"/>
  <c r="K463" i="1"/>
  <c r="L463" i="1"/>
  <c r="M463" i="1"/>
  <c r="P463" i="1"/>
  <c r="Q463" i="1"/>
  <c r="R463" i="1"/>
  <c r="T463" i="1"/>
  <c r="K464" i="1"/>
  <c r="L464" i="1"/>
  <c r="M464" i="1"/>
  <c r="P464" i="1"/>
  <c r="Q464" i="1"/>
  <c r="R464" i="1"/>
  <c r="T464" i="1"/>
  <c r="K465" i="1"/>
  <c r="L465" i="1"/>
  <c r="M465" i="1"/>
  <c r="P465" i="1"/>
  <c r="Q465" i="1"/>
  <c r="R465" i="1"/>
  <c r="T465" i="1"/>
  <c r="K466" i="1"/>
  <c r="L466" i="1"/>
  <c r="M466" i="1"/>
  <c r="P466" i="1"/>
  <c r="Q466" i="1"/>
  <c r="R466" i="1"/>
  <c r="T466" i="1"/>
  <c r="K467" i="1"/>
  <c r="L467" i="1"/>
  <c r="M467" i="1"/>
  <c r="P467" i="1"/>
  <c r="Q467" i="1"/>
  <c r="R467" i="1"/>
  <c r="T467" i="1"/>
  <c r="K468" i="1"/>
  <c r="L468" i="1"/>
  <c r="M468" i="1"/>
  <c r="P468" i="1"/>
  <c r="Q468" i="1"/>
  <c r="R468" i="1"/>
  <c r="T468" i="1"/>
  <c r="K469" i="1"/>
  <c r="L469" i="1"/>
  <c r="M469" i="1"/>
  <c r="P469" i="1"/>
  <c r="Q469" i="1"/>
  <c r="R469" i="1"/>
  <c r="T469" i="1"/>
  <c r="K470" i="1"/>
  <c r="L470" i="1"/>
  <c r="M470" i="1"/>
  <c r="P470" i="1"/>
  <c r="Q470" i="1"/>
  <c r="R470" i="1"/>
  <c r="T470" i="1"/>
  <c r="K471" i="1"/>
  <c r="L471" i="1"/>
  <c r="M471" i="1"/>
  <c r="P471" i="1"/>
  <c r="Q471" i="1"/>
  <c r="R471" i="1"/>
  <c r="T471" i="1"/>
  <c r="K472" i="1"/>
  <c r="L472" i="1"/>
  <c r="M472" i="1"/>
  <c r="P472" i="1"/>
  <c r="Q472" i="1"/>
  <c r="R472" i="1"/>
  <c r="T472" i="1"/>
  <c r="K473" i="1"/>
  <c r="L473" i="1"/>
  <c r="M473" i="1"/>
  <c r="P473" i="1"/>
  <c r="Q473" i="1"/>
  <c r="R473" i="1"/>
  <c r="T473" i="1"/>
  <c r="K474" i="1"/>
  <c r="L474" i="1"/>
  <c r="M474" i="1"/>
  <c r="P474" i="1"/>
  <c r="Q474" i="1"/>
  <c r="R474" i="1"/>
  <c r="T474" i="1"/>
  <c r="K475" i="1"/>
  <c r="L475" i="1"/>
  <c r="M475" i="1"/>
  <c r="P475" i="1"/>
  <c r="Q475" i="1"/>
  <c r="R475" i="1"/>
  <c r="T475" i="1"/>
  <c r="K476" i="1"/>
  <c r="L476" i="1"/>
  <c r="M476" i="1"/>
  <c r="P476" i="1"/>
  <c r="Q476" i="1"/>
  <c r="R476" i="1"/>
  <c r="T476" i="1"/>
  <c r="K477" i="1"/>
  <c r="L477" i="1"/>
  <c r="M477" i="1"/>
  <c r="P477" i="1"/>
  <c r="Q477" i="1"/>
  <c r="R477" i="1"/>
  <c r="T477" i="1"/>
  <c r="K478" i="1"/>
  <c r="L478" i="1"/>
  <c r="M478" i="1"/>
  <c r="P478" i="1"/>
  <c r="Q478" i="1"/>
  <c r="R478" i="1"/>
  <c r="T478" i="1"/>
  <c r="K479" i="1"/>
  <c r="L479" i="1"/>
  <c r="M479" i="1"/>
  <c r="P479" i="1"/>
  <c r="Q479" i="1"/>
  <c r="R479" i="1"/>
  <c r="T479" i="1"/>
  <c r="K480" i="1"/>
  <c r="L480" i="1"/>
  <c r="M480" i="1"/>
  <c r="P480" i="1"/>
  <c r="Q480" i="1"/>
  <c r="R480" i="1"/>
  <c r="T480" i="1"/>
  <c r="K481" i="1"/>
  <c r="L481" i="1"/>
  <c r="M481" i="1"/>
  <c r="P481" i="1"/>
  <c r="Q481" i="1"/>
  <c r="R481" i="1"/>
  <c r="T481" i="1"/>
  <c r="K482" i="1"/>
  <c r="L482" i="1"/>
  <c r="M482" i="1"/>
  <c r="P482" i="1"/>
  <c r="Q482" i="1"/>
  <c r="R482" i="1"/>
  <c r="T482" i="1"/>
  <c r="K483" i="1"/>
  <c r="L483" i="1"/>
  <c r="M483" i="1"/>
  <c r="P483" i="1"/>
  <c r="Q483" i="1"/>
  <c r="R483" i="1"/>
  <c r="T483" i="1"/>
  <c r="K484" i="1"/>
  <c r="L484" i="1"/>
  <c r="M484" i="1"/>
  <c r="P484" i="1"/>
  <c r="Q484" i="1"/>
  <c r="R484" i="1"/>
  <c r="T484" i="1"/>
  <c r="K485" i="1"/>
  <c r="L485" i="1"/>
  <c r="M485" i="1"/>
  <c r="P485" i="1"/>
  <c r="Q485" i="1"/>
  <c r="R485" i="1"/>
  <c r="T485" i="1"/>
  <c r="K486" i="1"/>
  <c r="L486" i="1"/>
  <c r="M486" i="1"/>
  <c r="P486" i="1"/>
  <c r="Q486" i="1"/>
  <c r="R486" i="1"/>
  <c r="T486" i="1"/>
  <c r="K487" i="1"/>
  <c r="L487" i="1"/>
  <c r="M487" i="1"/>
  <c r="P487" i="1"/>
  <c r="Q487" i="1"/>
  <c r="R487" i="1"/>
  <c r="T487" i="1"/>
  <c r="K488" i="1"/>
  <c r="L488" i="1"/>
  <c r="M488" i="1"/>
  <c r="P488" i="1"/>
  <c r="Q488" i="1"/>
  <c r="R488" i="1"/>
  <c r="T488" i="1"/>
  <c r="K489" i="1"/>
  <c r="L489" i="1"/>
  <c r="M489" i="1"/>
  <c r="P489" i="1"/>
  <c r="Q489" i="1"/>
  <c r="R489" i="1"/>
  <c r="T489" i="1"/>
  <c r="K490" i="1"/>
  <c r="L490" i="1"/>
  <c r="M490" i="1"/>
  <c r="P490" i="1"/>
  <c r="Q490" i="1"/>
  <c r="R490" i="1"/>
  <c r="T490" i="1"/>
  <c r="K491" i="1"/>
  <c r="L491" i="1"/>
  <c r="M491" i="1"/>
  <c r="P491" i="1"/>
  <c r="Q491" i="1"/>
  <c r="R491" i="1"/>
  <c r="T491" i="1"/>
  <c r="K492" i="1"/>
  <c r="L492" i="1"/>
  <c r="M492" i="1"/>
  <c r="P492" i="1"/>
  <c r="Q492" i="1"/>
  <c r="R492" i="1"/>
  <c r="T492" i="1"/>
  <c r="K493" i="1"/>
  <c r="L493" i="1"/>
  <c r="M493" i="1"/>
  <c r="P493" i="1"/>
  <c r="Q493" i="1"/>
  <c r="R493" i="1"/>
  <c r="T493" i="1"/>
  <c r="K494" i="1"/>
  <c r="L494" i="1"/>
  <c r="M494" i="1"/>
  <c r="P494" i="1"/>
  <c r="Q494" i="1"/>
  <c r="R494" i="1"/>
  <c r="T494" i="1"/>
  <c r="K495" i="1"/>
  <c r="L495" i="1"/>
  <c r="M495" i="1"/>
  <c r="P495" i="1"/>
  <c r="Q495" i="1"/>
  <c r="R495" i="1"/>
  <c r="T495" i="1"/>
  <c r="K496" i="1"/>
  <c r="L496" i="1"/>
  <c r="M496" i="1"/>
  <c r="P496" i="1"/>
  <c r="Q496" i="1"/>
  <c r="R496" i="1"/>
  <c r="T496" i="1"/>
  <c r="K497" i="1"/>
  <c r="L497" i="1"/>
  <c r="M497" i="1"/>
  <c r="P497" i="1"/>
  <c r="Q497" i="1"/>
  <c r="R497" i="1"/>
  <c r="T497" i="1"/>
  <c r="K498" i="1"/>
  <c r="L498" i="1"/>
  <c r="M498" i="1"/>
  <c r="P498" i="1"/>
  <c r="Q498" i="1"/>
  <c r="R498" i="1"/>
  <c r="T498" i="1"/>
  <c r="K499" i="1"/>
  <c r="L499" i="1"/>
  <c r="M499" i="1"/>
  <c r="P499" i="1"/>
  <c r="Q499" i="1"/>
  <c r="R499" i="1"/>
  <c r="T499" i="1"/>
  <c r="K500" i="1"/>
  <c r="L500" i="1"/>
  <c r="M500" i="1"/>
  <c r="P500" i="1"/>
  <c r="Q500" i="1"/>
  <c r="R500" i="1"/>
  <c r="T500" i="1"/>
  <c r="K501" i="1"/>
  <c r="L501" i="1"/>
  <c r="M501" i="1"/>
  <c r="P501" i="1"/>
  <c r="Q501" i="1"/>
  <c r="R501" i="1"/>
  <c r="T501" i="1"/>
  <c r="K502" i="1"/>
  <c r="L502" i="1"/>
  <c r="M502" i="1"/>
  <c r="P502" i="1"/>
  <c r="Q502" i="1"/>
  <c r="R502" i="1"/>
  <c r="T502" i="1"/>
  <c r="K503" i="1"/>
  <c r="L503" i="1"/>
  <c r="M503" i="1"/>
  <c r="P503" i="1"/>
  <c r="Q503" i="1"/>
  <c r="R503" i="1"/>
  <c r="T503" i="1"/>
  <c r="K504" i="1"/>
  <c r="L504" i="1"/>
  <c r="M504" i="1"/>
  <c r="P504" i="1"/>
  <c r="Q504" i="1"/>
  <c r="R504" i="1"/>
  <c r="T504" i="1"/>
  <c r="K505" i="1"/>
  <c r="L505" i="1"/>
  <c r="M505" i="1"/>
  <c r="P505" i="1"/>
  <c r="Q505" i="1"/>
  <c r="R505" i="1"/>
  <c r="T505" i="1"/>
  <c r="K506" i="1"/>
  <c r="L506" i="1"/>
  <c r="M506" i="1"/>
  <c r="P506" i="1"/>
  <c r="Q506" i="1"/>
  <c r="R506" i="1"/>
  <c r="T506" i="1"/>
  <c r="K507" i="1"/>
  <c r="L507" i="1"/>
  <c r="M507" i="1"/>
  <c r="P507" i="1"/>
  <c r="Q507" i="1"/>
  <c r="R507" i="1"/>
  <c r="T507" i="1"/>
  <c r="K508" i="1"/>
  <c r="L508" i="1"/>
  <c r="M508" i="1"/>
  <c r="P508" i="1"/>
  <c r="Q508" i="1"/>
  <c r="R508" i="1"/>
  <c r="T508" i="1"/>
  <c r="K509" i="1"/>
  <c r="L509" i="1"/>
  <c r="M509" i="1"/>
  <c r="P509" i="1"/>
  <c r="Q509" i="1"/>
  <c r="R509" i="1"/>
  <c r="T509" i="1"/>
  <c r="K510" i="1"/>
  <c r="L510" i="1"/>
  <c r="M510" i="1"/>
  <c r="P510" i="1"/>
  <c r="Q510" i="1"/>
  <c r="R510" i="1"/>
  <c r="T510" i="1"/>
  <c r="K511" i="1"/>
  <c r="L511" i="1"/>
  <c r="M511" i="1"/>
  <c r="P511" i="1"/>
  <c r="Q511" i="1"/>
  <c r="R511" i="1"/>
  <c r="T511" i="1"/>
  <c r="K512" i="1"/>
  <c r="L512" i="1"/>
  <c r="M512" i="1"/>
  <c r="P512" i="1"/>
  <c r="Q512" i="1"/>
  <c r="R512" i="1"/>
  <c r="T512" i="1"/>
  <c r="K513" i="1"/>
  <c r="L513" i="1"/>
  <c r="M513" i="1"/>
  <c r="P513" i="1"/>
  <c r="Q513" i="1"/>
  <c r="R513" i="1"/>
  <c r="T513" i="1"/>
  <c r="K514" i="1"/>
  <c r="L514" i="1"/>
  <c r="M514" i="1"/>
  <c r="P514" i="1"/>
  <c r="Q514" i="1"/>
  <c r="R514" i="1"/>
  <c r="T514" i="1"/>
  <c r="K515" i="1"/>
  <c r="L515" i="1"/>
  <c r="M515" i="1"/>
  <c r="P515" i="1"/>
  <c r="Q515" i="1"/>
  <c r="R515" i="1"/>
  <c r="T515" i="1"/>
  <c r="K516" i="1"/>
  <c r="L516" i="1"/>
  <c r="M516" i="1"/>
  <c r="P516" i="1"/>
  <c r="Q516" i="1"/>
  <c r="R516" i="1"/>
  <c r="T516" i="1"/>
  <c r="K517" i="1"/>
  <c r="L517" i="1"/>
  <c r="M517" i="1"/>
  <c r="P517" i="1"/>
  <c r="Q517" i="1"/>
  <c r="R517" i="1"/>
  <c r="T517" i="1"/>
  <c r="K518" i="1"/>
  <c r="L518" i="1"/>
  <c r="M518" i="1"/>
  <c r="P518" i="1"/>
  <c r="Q518" i="1"/>
  <c r="R518" i="1"/>
  <c r="T518" i="1"/>
  <c r="K519" i="1"/>
  <c r="L519" i="1"/>
  <c r="M519" i="1"/>
  <c r="P519" i="1"/>
  <c r="Q519" i="1"/>
  <c r="R519" i="1"/>
  <c r="T519" i="1"/>
  <c r="K520" i="1"/>
  <c r="L520" i="1"/>
  <c r="M520" i="1"/>
  <c r="P520" i="1"/>
  <c r="Q520" i="1"/>
  <c r="R520" i="1"/>
  <c r="T520" i="1"/>
  <c r="K521" i="1"/>
  <c r="L521" i="1"/>
  <c r="M521" i="1"/>
  <c r="P521" i="1"/>
  <c r="Q521" i="1"/>
  <c r="R521" i="1"/>
  <c r="T521" i="1"/>
  <c r="K522" i="1"/>
  <c r="L522" i="1"/>
  <c r="M522" i="1"/>
  <c r="P522" i="1"/>
  <c r="Q522" i="1"/>
  <c r="R522" i="1"/>
  <c r="T522" i="1"/>
  <c r="K523" i="1"/>
  <c r="L523" i="1"/>
  <c r="M523" i="1"/>
  <c r="P523" i="1"/>
  <c r="Q523" i="1"/>
  <c r="R523" i="1"/>
  <c r="T523" i="1"/>
  <c r="K524" i="1"/>
  <c r="L524" i="1"/>
  <c r="M524" i="1"/>
  <c r="P524" i="1"/>
  <c r="Q524" i="1"/>
  <c r="R524" i="1"/>
  <c r="T524" i="1"/>
  <c r="K525" i="1"/>
  <c r="L525" i="1"/>
  <c r="M525" i="1"/>
  <c r="P525" i="1"/>
  <c r="Q525" i="1"/>
  <c r="R525" i="1"/>
  <c r="T525" i="1"/>
  <c r="K526" i="1"/>
  <c r="L526" i="1"/>
  <c r="M526" i="1"/>
  <c r="P526" i="1"/>
  <c r="Q526" i="1"/>
  <c r="R526" i="1"/>
  <c r="T526" i="1"/>
  <c r="K527" i="1"/>
  <c r="L527" i="1"/>
  <c r="M527" i="1"/>
  <c r="P527" i="1"/>
  <c r="Q527" i="1"/>
  <c r="R527" i="1"/>
  <c r="T527" i="1"/>
  <c r="K528" i="1"/>
  <c r="L528" i="1"/>
  <c r="M528" i="1"/>
  <c r="P528" i="1"/>
  <c r="Q528" i="1"/>
  <c r="R528" i="1"/>
  <c r="T528" i="1"/>
  <c r="K529" i="1"/>
  <c r="L529" i="1"/>
  <c r="M529" i="1"/>
  <c r="P529" i="1"/>
  <c r="Q529" i="1"/>
  <c r="R529" i="1"/>
  <c r="T529" i="1"/>
  <c r="K530" i="1"/>
  <c r="L530" i="1"/>
  <c r="M530" i="1"/>
  <c r="P530" i="1"/>
  <c r="Q530" i="1"/>
  <c r="R530" i="1"/>
  <c r="T530" i="1"/>
  <c r="K531" i="1"/>
  <c r="L531" i="1"/>
  <c r="M531" i="1"/>
  <c r="P531" i="1"/>
  <c r="Q531" i="1"/>
  <c r="R531" i="1"/>
  <c r="T531" i="1"/>
  <c r="K532" i="1"/>
  <c r="L532" i="1"/>
  <c r="M532" i="1"/>
  <c r="P532" i="1"/>
  <c r="Q532" i="1"/>
  <c r="R532" i="1"/>
  <c r="T532" i="1"/>
  <c r="K533" i="1"/>
  <c r="L533" i="1"/>
  <c r="M533" i="1"/>
  <c r="P533" i="1"/>
  <c r="Q533" i="1"/>
  <c r="R533" i="1"/>
  <c r="T533" i="1"/>
  <c r="K534" i="1"/>
  <c r="L534" i="1"/>
  <c r="M534" i="1"/>
  <c r="P534" i="1"/>
  <c r="Q534" i="1"/>
  <c r="R534" i="1"/>
  <c r="T534" i="1"/>
  <c r="K535" i="1"/>
  <c r="L535" i="1"/>
  <c r="M535" i="1"/>
  <c r="P535" i="1"/>
  <c r="Q535" i="1"/>
  <c r="R535" i="1"/>
  <c r="T535" i="1"/>
  <c r="K536" i="1"/>
  <c r="L536" i="1"/>
  <c r="M536" i="1"/>
  <c r="P536" i="1"/>
  <c r="Q536" i="1"/>
  <c r="R536" i="1"/>
  <c r="T536" i="1"/>
  <c r="K537" i="1"/>
  <c r="L537" i="1"/>
  <c r="M537" i="1"/>
  <c r="P537" i="1"/>
  <c r="Q537" i="1"/>
  <c r="R537" i="1"/>
  <c r="T537" i="1"/>
  <c r="K538" i="1"/>
  <c r="L538" i="1"/>
  <c r="M538" i="1"/>
  <c r="P538" i="1"/>
  <c r="Q538" i="1"/>
  <c r="R538" i="1"/>
  <c r="T538" i="1"/>
  <c r="K539" i="1"/>
  <c r="L539" i="1"/>
  <c r="M539" i="1"/>
  <c r="P539" i="1"/>
  <c r="Q539" i="1"/>
  <c r="R539" i="1"/>
  <c r="T539" i="1"/>
  <c r="K540" i="1"/>
  <c r="L540" i="1"/>
  <c r="M540" i="1"/>
  <c r="P540" i="1"/>
  <c r="Q540" i="1"/>
  <c r="R540" i="1"/>
  <c r="T540" i="1"/>
  <c r="K541" i="1"/>
  <c r="L541" i="1"/>
  <c r="M541" i="1"/>
  <c r="P541" i="1"/>
  <c r="Q541" i="1"/>
  <c r="R541" i="1"/>
  <c r="T541" i="1"/>
  <c r="K542" i="1"/>
  <c r="L542" i="1"/>
  <c r="M542" i="1"/>
  <c r="P542" i="1"/>
  <c r="Q542" i="1"/>
  <c r="R542" i="1"/>
  <c r="T542" i="1"/>
  <c r="K543" i="1"/>
  <c r="L543" i="1"/>
  <c r="M543" i="1"/>
  <c r="P543" i="1"/>
  <c r="Q543" i="1"/>
  <c r="R543" i="1"/>
  <c r="T543" i="1"/>
  <c r="K544" i="1"/>
  <c r="L544" i="1"/>
  <c r="M544" i="1"/>
  <c r="P544" i="1"/>
  <c r="Q544" i="1"/>
  <c r="R544" i="1"/>
  <c r="T544" i="1"/>
  <c r="K545" i="1"/>
  <c r="L545" i="1"/>
  <c r="M545" i="1"/>
  <c r="P545" i="1"/>
  <c r="Q545" i="1"/>
  <c r="R545" i="1"/>
  <c r="T545" i="1"/>
  <c r="K546" i="1"/>
  <c r="L546" i="1"/>
  <c r="M546" i="1"/>
  <c r="P546" i="1"/>
  <c r="Q546" i="1"/>
  <c r="R546" i="1"/>
  <c r="T546" i="1"/>
  <c r="K547" i="1"/>
  <c r="L547" i="1"/>
  <c r="M547" i="1"/>
  <c r="P547" i="1"/>
  <c r="Q547" i="1"/>
  <c r="R547" i="1"/>
  <c r="T547" i="1"/>
  <c r="K548" i="1"/>
  <c r="L548" i="1"/>
  <c r="M548" i="1"/>
  <c r="P548" i="1"/>
  <c r="Q548" i="1"/>
  <c r="R548" i="1"/>
  <c r="T548" i="1"/>
  <c r="K549" i="1"/>
  <c r="L549" i="1"/>
  <c r="M549" i="1"/>
  <c r="P549" i="1"/>
  <c r="Q549" i="1"/>
  <c r="R549" i="1"/>
  <c r="T549" i="1"/>
  <c r="K550" i="1"/>
  <c r="L550" i="1"/>
  <c r="M550" i="1"/>
  <c r="P550" i="1"/>
  <c r="Q550" i="1"/>
  <c r="R550" i="1"/>
  <c r="T550" i="1"/>
  <c r="K551" i="1"/>
  <c r="L551" i="1"/>
  <c r="M551" i="1"/>
  <c r="P551" i="1"/>
  <c r="Q551" i="1"/>
  <c r="R551" i="1"/>
  <c r="T551" i="1"/>
  <c r="K552" i="1"/>
  <c r="L552" i="1"/>
  <c r="M552" i="1"/>
  <c r="P552" i="1"/>
  <c r="Q552" i="1"/>
  <c r="R552" i="1"/>
  <c r="T552" i="1"/>
  <c r="K553" i="1"/>
  <c r="L553" i="1"/>
  <c r="M553" i="1"/>
  <c r="P553" i="1"/>
  <c r="Q553" i="1"/>
  <c r="R553" i="1"/>
  <c r="T553" i="1"/>
  <c r="K554" i="1"/>
  <c r="L554" i="1"/>
  <c r="M554" i="1"/>
  <c r="P554" i="1"/>
  <c r="Q554" i="1"/>
  <c r="R554" i="1"/>
  <c r="T554" i="1"/>
  <c r="K555" i="1"/>
  <c r="L555" i="1"/>
  <c r="M555" i="1"/>
  <c r="P555" i="1"/>
  <c r="Q555" i="1"/>
  <c r="R555" i="1"/>
  <c r="T555" i="1"/>
  <c r="K556" i="1"/>
  <c r="L556" i="1"/>
  <c r="M556" i="1"/>
  <c r="P556" i="1"/>
  <c r="Q556" i="1"/>
  <c r="R556" i="1"/>
  <c r="T556" i="1"/>
  <c r="K557" i="1"/>
  <c r="L557" i="1"/>
  <c r="M557" i="1"/>
  <c r="P557" i="1"/>
  <c r="Q557" i="1"/>
  <c r="R557" i="1"/>
  <c r="T557" i="1"/>
  <c r="K558" i="1"/>
  <c r="L558" i="1"/>
  <c r="M558" i="1"/>
  <c r="P558" i="1"/>
  <c r="Q558" i="1"/>
  <c r="R558" i="1"/>
  <c r="T558" i="1"/>
  <c r="K559" i="1"/>
  <c r="L559" i="1"/>
  <c r="M559" i="1"/>
  <c r="P559" i="1"/>
  <c r="Q559" i="1"/>
  <c r="R559" i="1"/>
  <c r="T559" i="1"/>
  <c r="K560" i="1"/>
  <c r="L560" i="1"/>
  <c r="M560" i="1"/>
  <c r="P560" i="1"/>
  <c r="Q560" i="1"/>
  <c r="R560" i="1"/>
  <c r="T560" i="1"/>
  <c r="K561" i="1"/>
  <c r="L561" i="1"/>
  <c r="M561" i="1"/>
  <c r="P561" i="1"/>
  <c r="Q561" i="1"/>
  <c r="R561" i="1"/>
  <c r="T561" i="1"/>
  <c r="K562" i="1"/>
  <c r="L562" i="1"/>
  <c r="M562" i="1"/>
  <c r="P562" i="1"/>
  <c r="Q562" i="1"/>
  <c r="R562" i="1"/>
  <c r="T562" i="1"/>
  <c r="K563" i="1"/>
  <c r="L563" i="1"/>
  <c r="M563" i="1"/>
  <c r="P563" i="1"/>
  <c r="Q563" i="1"/>
  <c r="R563" i="1"/>
  <c r="T563" i="1"/>
  <c r="K564" i="1"/>
  <c r="L564" i="1"/>
  <c r="M564" i="1"/>
  <c r="P564" i="1"/>
  <c r="Q564" i="1"/>
  <c r="R564" i="1"/>
  <c r="T564" i="1"/>
  <c r="K565" i="1"/>
  <c r="L565" i="1"/>
  <c r="M565" i="1"/>
  <c r="P565" i="1"/>
  <c r="Q565" i="1"/>
  <c r="R565" i="1"/>
  <c r="T565" i="1"/>
  <c r="K566" i="1"/>
  <c r="L566" i="1"/>
  <c r="M566" i="1"/>
  <c r="P566" i="1"/>
  <c r="Q566" i="1"/>
  <c r="R566" i="1"/>
  <c r="T566" i="1"/>
  <c r="K567" i="1"/>
  <c r="L567" i="1"/>
  <c r="M567" i="1"/>
  <c r="P567" i="1"/>
  <c r="Q567" i="1"/>
  <c r="R567" i="1"/>
  <c r="T567" i="1"/>
  <c r="K568" i="1"/>
  <c r="L568" i="1"/>
  <c r="M568" i="1"/>
  <c r="P568" i="1"/>
  <c r="Q568" i="1"/>
  <c r="R568" i="1"/>
  <c r="T568" i="1"/>
  <c r="K569" i="1"/>
  <c r="L569" i="1"/>
  <c r="M569" i="1"/>
  <c r="P569" i="1"/>
  <c r="Q569" i="1"/>
  <c r="R569" i="1"/>
  <c r="T569" i="1"/>
  <c r="K570" i="1"/>
  <c r="L570" i="1"/>
  <c r="M570" i="1"/>
  <c r="P570" i="1"/>
  <c r="Q570" i="1"/>
  <c r="R570" i="1"/>
  <c r="T570" i="1"/>
  <c r="K571" i="1"/>
  <c r="L571" i="1"/>
  <c r="M571" i="1"/>
  <c r="P571" i="1"/>
  <c r="Q571" i="1"/>
  <c r="R571" i="1"/>
  <c r="T571" i="1"/>
  <c r="K572" i="1"/>
  <c r="L572" i="1"/>
  <c r="M572" i="1"/>
  <c r="P572" i="1"/>
  <c r="Q572" i="1"/>
  <c r="R572" i="1"/>
  <c r="T572" i="1"/>
  <c r="K573" i="1"/>
  <c r="L573" i="1"/>
  <c r="M573" i="1"/>
  <c r="P573" i="1"/>
  <c r="Q573" i="1"/>
  <c r="R573" i="1"/>
  <c r="T573" i="1"/>
  <c r="K574" i="1"/>
  <c r="L574" i="1"/>
  <c r="M574" i="1"/>
  <c r="P574" i="1"/>
  <c r="Q574" i="1"/>
  <c r="R574" i="1"/>
  <c r="T574" i="1"/>
  <c r="K575" i="1"/>
  <c r="L575" i="1"/>
  <c r="M575" i="1"/>
  <c r="P575" i="1"/>
  <c r="Q575" i="1"/>
  <c r="R575" i="1"/>
  <c r="T575" i="1"/>
  <c r="K576" i="1"/>
  <c r="L576" i="1"/>
  <c r="M576" i="1"/>
  <c r="P576" i="1"/>
  <c r="Q576" i="1"/>
  <c r="R576" i="1"/>
  <c r="T576" i="1"/>
  <c r="K577" i="1"/>
  <c r="L577" i="1"/>
  <c r="M577" i="1"/>
  <c r="P577" i="1"/>
  <c r="Q577" i="1"/>
  <c r="R577" i="1"/>
  <c r="T577" i="1"/>
  <c r="K578" i="1"/>
  <c r="L578" i="1"/>
  <c r="M578" i="1"/>
  <c r="P578" i="1"/>
  <c r="Q578" i="1"/>
  <c r="R578" i="1"/>
  <c r="T578" i="1"/>
  <c r="K579" i="1"/>
  <c r="L579" i="1"/>
  <c r="M579" i="1"/>
  <c r="P579" i="1"/>
  <c r="Q579" i="1"/>
  <c r="R579" i="1"/>
  <c r="T579" i="1"/>
  <c r="K580" i="1"/>
  <c r="L580" i="1"/>
  <c r="M580" i="1"/>
  <c r="P580" i="1"/>
  <c r="Q580" i="1"/>
  <c r="R580" i="1"/>
  <c r="T580" i="1"/>
  <c r="K581" i="1"/>
  <c r="L581" i="1"/>
  <c r="M581" i="1"/>
  <c r="P581" i="1"/>
  <c r="Q581" i="1"/>
  <c r="R581" i="1"/>
  <c r="T581" i="1"/>
  <c r="K582" i="1"/>
  <c r="L582" i="1"/>
  <c r="M582" i="1"/>
  <c r="P582" i="1"/>
  <c r="Q582" i="1"/>
  <c r="R582" i="1"/>
  <c r="T582" i="1"/>
  <c r="K583" i="1"/>
  <c r="L583" i="1"/>
  <c r="M583" i="1"/>
  <c r="P583" i="1"/>
  <c r="Q583" i="1"/>
  <c r="R583" i="1"/>
  <c r="T583" i="1"/>
  <c r="K584" i="1"/>
  <c r="L584" i="1"/>
  <c r="M584" i="1"/>
  <c r="P584" i="1"/>
  <c r="Q584" i="1"/>
  <c r="R584" i="1"/>
  <c r="T584" i="1"/>
  <c r="K585" i="1"/>
  <c r="L585" i="1"/>
  <c r="M585" i="1"/>
  <c r="P585" i="1"/>
  <c r="Q585" i="1"/>
  <c r="R585" i="1"/>
  <c r="T585" i="1"/>
  <c r="K586" i="1"/>
  <c r="L586" i="1"/>
  <c r="M586" i="1"/>
  <c r="P586" i="1"/>
  <c r="Q586" i="1"/>
  <c r="R586" i="1"/>
  <c r="T586" i="1"/>
  <c r="K587" i="1"/>
  <c r="L587" i="1"/>
  <c r="M587" i="1"/>
  <c r="P587" i="1"/>
  <c r="Q587" i="1"/>
  <c r="R587" i="1"/>
  <c r="T587" i="1"/>
  <c r="K588" i="1"/>
  <c r="L588" i="1"/>
  <c r="M588" i="1"/>
  <c r="P588" i="1"/>
  <c r="Q588" i="1"/>
  <c r="R588" i="1"/>
  <c r="T588" i="1"/>
  <c r="K589" i="1"/>
  <c r="L589" i="1"/>
  <c r="M589" i="1"/>
  <c r="P589" i="1"/>
  <c r="Q589" i="1"/>
  <c r="R589" i="1"/>
  <c r="T589" i="1"/>
  <c r="K590" i="1"/>
  <c r="L590" i="1"/>
  <c r="M590" i="1"/>
  <c r="P590" i="1"/>
  <c r="Q590" i="1"/>
  <c r="R590" i="1"/>
  <c r="T590" i="1"/>
  <c r="K591" i="1"/>
  <c r="L591" i="1"/>
  <c r="M591" i="1"/>
  <c r="P591" i="1"/>
  <c r="Q591" i="1"/>
  <c r="R591" i="1"/>
  <c r="T591" i="1"/>
  <c r="K592" i="1"/>
  <c r="L592" i="1"/>
  <c r="M592" i="1"/>
  <c r="P592" i="1"/>
  <c r="Q592" i="1"/>
  <c r="R592" i="1"/>
  <c r="T592" i="1"/>
  <c r="K593" i="1"/>
  <c r="L593" i="1"/>
  <c r="M593" i="1"/>
  <c r="P593" i="1"/>
  <c r="Q593" i="1"/>
  <c r="R593" i="1"/>
  <c r="T593" i="1"/>
  <c r="K594" i="1"/>
  <c r="L594" i="1"/>
  <c r="M594" i="1"/>
  <c r="P594" i="1"/>
  <c r="Q594" i="1"/>
  <c r="R594" i="1"/>
  <c r="T594" i="1"/>
  <c r="K595" i="1"/>
  <c r="L595" i="1"/>
  <c r="M595" i="1"/>
  <c r="P595" i="1"/>
  <c r="Q595" i="1"/>
  <c r="R595" i="1"/>
  <c r="T595" i="1"/>
  <c r="K596" i="1"/>
  <c r="L596" i="1"/>
  <c r="M596" i="1"/>
  <c r="P596" i="1"/>
  <c r="Q596" i="1"/>
  <c r="R596" i="1"/>
  <c r="T596" i="1"/>
  <c r="K597" i="1"/>
  <c r="L597" i="1"/>
  <c r="M597" i="1"/>
  <c r="P597" i="1"/>
  <c r="Q597" i="1"/>
  <c r="R597" i="1"/>
  <c r="T597" i="1"/>
  <c r="K598" i="1"/>
  <c r="L598" i="1"/>
  <c r="M598" i="1"/>
  <c r="P598" i="1"/>
  <c r="Q598" i="1"/>
  <c r="R598" i="1"/>
  <c r="T598" i="1"/>
  <c r="K599" i="1"/>
  <c r="L599" i="1"/>
  <c r="M599" i="1"/>
  <c r="P599" i="1"/>
  <c r="Q599" i="1"/>
  <c r="R599" i="1"/>
  <c r="T599" i="1"/>
  <c r="K600" i="1"/>
  <c r="L600" i="1"/>
  <c r="M600" i="1"/>
  <c r="P600" i="1"/>
  <c r="Q600" i="1"/>
  <c r="R600" i="1"/>
  <c r="T600" i="1"/>
  <c r="K601" i="1"/>
  <c r="L601" i="1"/>
  <c r="M601" i="1"/>
  <c r="P601" i="1"/>
  <c r="Q601" i="1"/>
  <c r="R601" i="1"/>
  <c r="T601" i="1"/>
  <c r="K602" i="1"/>
  <c r="L602" i="1"/>
  <c r="M602" i="1"/>
  <c r="P602" i="1"/>
  <c r="Q602" i="1"/>
  <c r="R602" i="1"/>
  <c r="T602" i="1"/>
  <c r="K603" i="1"/>
  <c r="L603" i="1"/>
  <c r="M603" i="1"/>
  <c r="P603" i="1"/>
  <c r="Q603" i="1"/>
  <c r="R603" i="1"/>
  <c r="T603" i="1"/>
  <c r="K604" i="1"/>
  <c r="L604" i="1"/>
  <c r="M604" i="1"/>
  <c r="P604" i="1"/>
  <c r="Q604" i="1"/>
  <c r="R604" i="1"/>
  <c r="T604" i="1"/>
  <c r="K605" i="1"/>
  <c r="L605" i="1"/>
  <c r="M605" i="1"/>
  <c r="P605" i="1"/>
  <c r="Q605" i="1"/>
  <c r="R605" i="1"/>
  <c r="T605" i="1"/>
  <c r="K606" i="1"/>
  <c r="L606" i="1"/>
  <c r="M606" i="1"/>
  <c r="P606" i="1"/>
  <c r="Q606" i="1"/>
  <c r="R606" i="1"/>
  <c r="T606" i="1"/>
  <c r="K607" i="1"/>
  <c r="L607" i="1"/>
  <c r="M607" i="1"/>
  <c r="P607" i="1"/>
  <c r="Q607" i="1"/>
  <c r="R607" i="1"/>
  <c r="T607" i="1"/>
  <c r="K608" i="1"/>
  <c r="L608" i="1"/>
  <c r="M608" i="1"/>
  <c r="P608" i="1"/>
  <c r="Q608" i="1"/>
  <c r="R608" i="1"/>
  <c r="T608" i="1"/>
  <c r="K609" i="1"/>
  <c r="L609" i="1"/>
  <c r="M609" i="1"/>
  <c r="P609" i="1"/>
  <c r="Q609" i="1"/>
  <c r="R609" i="1"/>
  <c r="T609" i="1"/>
  <c r="K610" i="1"/>
  <c r="L610" i="1"/>
  <c r="M610" i="1"/>
  <c r="P610" i="1"/>
  <c r="Q610" i="1"/>
  <c r="R610" i="1"/>
  <c r="T610" i="1"/>
  <c r="K611" i="1"/>
  <c r="L611" i="1"/>
  <c r="M611" i="1"/>
  <c r="P611" i="1"/>
  <c r="Q611" i="1"/>
  <c r="R611" i="1"/>
  <c r="T611" i="1"/>
  <c r="K612" i="1"/>
  <c r="L612" i="1"/>
  <c r="M612" i="1"/>
  <c r="P612" i="1"/>
  <c r="Q612" i="1"/>
  <c r="R612" i="1"/>
  <c r="T612" i="1"/>
  <c r="K613" i="1"/>
  <c r="L613" i="1"/>
  <c r="M613" i="1"/>
  <c r="P613" i="1"/>
  <c r="Q613" i="1"/>
  <c r="R613" i="1"/>
  <c r="T613" i="1"/>
  <c r="K614" i="1"/>
  <c r="L614" i="1"/>
  <c r="M614" i="1"/>
  <c r="P614" i="1"/>
  <c r="Q614" i="1"/>
  <c r="R614" i="1"/>
  <c r="T614" i="1"/>
  <c r="K615" i="1"/>
  <c r="L615" i="1"/>
  <c r="M615" i="1"/>
  <c r="P615" i="1"/>
  <c r="Q615" i="1"/>
  <c r="R615" i="1"/>
  <c r="T615" i="1"/>
  <c r="K616" i="1"/>
  <c r="L616" i="1"/>
  <c r="M616" i="1"/>
  <c r="P616" i="1"/>
  <c r="Q616" i="1"/>
  <c r="R616" i="1"/>
  <c r="T616" i="1"/>
  <c r="K617" i="1"/>
  <c r="L617" i="1"/>
  <c r="M617" i="1"/>
  <c r="P617" i="1"/>
  <c r="Q617" i="1"/>
  <c r="R617" i="1"/>
  <c r="T617" i="1"/>
  <c r="K618" i="1"/>
  <c r="L618" i="1"/>
  <c r="M618" i="1"/>
  <c r="P618" i="1"/>
  <c r="Q618" i="1"/>
  <c r="R618" i="1"/>
  <c r="T618" i="1"/>
  <c r="K619" i="1"/>
  <c r="L619" i="1"/>
  <c r="M619" i="1"/>
  <c r="P619" i="1"/>
  <c r="Q619" i="1"/>
  <c r="R619" i="1"/>
  <c r="T619" i="1"/>
  <c r="K620" i="1"/>
  <c r="L620" i="1"/>
  <c r="M620" i="1"/>
  <c r="P620" i="1"/>
  <c r="Q620" i="1"/>
  <c r="R620" i="1"/>
  <c r="T620" i="1"/>
  <c r="K621" i="1"/>
  <c r="L621" i="1"/>
  <c r="M621" i="1"/>
  <c r="P621" i="1"/>
  <c r="Q621" i="1"/>
  <c r="R621" i="1"/>
  <c r="T621" i="1"/>
  <c r="K622" i="1"/>
  <c r="L622" i="1"/>
  <c r="M622" i="1"/>
  <c r="P622" i="1"/>
  <c r="Q622" i="1"/>
  <c r="R622" i="1"/>
  <c r="T622" i="1"/>
  <c r="K623" i="1"/>
  <c r="L623" i="1"/>
  <c r="M623" i="1"/>
  <c r="P623" i="1"/>
  <c r="Q623" i="1"/>
  <c r="R623" i="1"/>
  <c r="T623" i="1"/>
  <c r="K624" i="1"/>
  <c r="L624" i="1"/>
  <c r="M624" i="1"/>
  <c r="P624" i="1"/>
  <c r="Q624" i="1"/>
  <c r="R624" i="1"/>
  <c r="T624" i="1"/>
  <c r="K625" i="1"/>
  <c r="L625" i="1"/>
  <c r="M625" i="1"/>
  <c r="P625" i="1"/>
  <c r="Q625" i="1"/>
  <c r="R625" i="1"/>
  <c r="T625" i="1"/>
  <c r="K626" i="1"/>
  <c r="L626" i="1"/>
  <c r="M626" i="1"/>
  <c r="P626" i="1"/>
  <c r="Q626" i="1"/>
  <c r="R626" i="1"/>
  <c r="T626" i="1"/>
  <c r="K627" i="1"/>
  <c r="L627" i="1"/>
  <c r="M627" i="1"/>
  <c r="P627" i="1"/>
  <c r="Q627" i="1"/>
  <c r="R627" i="1"/>
  <c r="T627" i="1"/>
  <c r="K628" i="1"/>
  <c r="L628" i="1"/>
  <c r="M628" i="1"/>
  <c r="P628" i="1"/>
  <c r="Q628" i="1"/>
  <c r="R628" i="1"/>
  <c r="T628" i="1"/>
  <c r="K629" i="1"/>
  <c r="L629" i="1"/>
  <c r="M629" i="1"/>
  <c r="P629" i="1"/>
  <c r="Q629" i="1"/>
  <c r="R629" i="1"/>
  <c r="T629" i="1"/>
  <c r="K630" i="1"/>
  <c r="L630" i="1"/>
  <c r="M630" i="1"/>
  <c r="P630" i="1"/>
  <c r="Q630" i="1"/>
  <c r="R630" i="1"/>
  <c r="T630" i="1"/>
  <c r="K631" i="1"/>
  <c r="L631" i="1"/>
  <c r="M631" i="1"/>
  <c r="P631" i="1"/>
  <c r="Q631" i="1"/>
  <c r="R631" i="1"/>
  <c r="T631" i="1"/>
  <c r="K632" i="1"/>
  <c r="L632" i="1"/>
  <c r="M632" i="1"/>
  <c r="P632" i="1"/>
  <c r="Q632" i="1"/>
  <c r="R632" i="1"/>
  <c r="T632" i="1"/>
  <c r="K633" i="1"/>
  <c r="L633" i="1"/>
  <c r="M633" i="1"/>
  <c r="P633" i="1"/>
  <c r="Q633" i="1"/>
  <c r="R633" i="1"/>
  <c r="T633" i="1"/>
  <c r="K634" i="1"/>
  <c r="L634" i="1"/>
  <c r="M634" i="1"/>
  <c r="P634" i="1"/>
  <c r="Q634" i="1"/>
  <c r="R634" i="1"/>
  <c r="T634" i="1"/>
  <c r="K635" i="1"/>
  <c r="L635" i="1"/>
  <c r="M635" i="1"/>
  <c r="P635" i="1"/>
  <c r="Q635" i="1"/>
  <c r="R635" i="1"/>
  <c r="T635" i="1"/>
  <c r="K636" i="1"/>
  <c r="L636" i="1"/>
  <c r="M636" i="1"/>
  <c r="P636" i="1"/>
  <c r="Q636" i="1"/>
  <c r="R636" i="1"/>
  <c r="T636" i="1"/>
  <c r="K637" i="1"/>
  <c r="L637" i="1"/>
  <c r="M637" i="1"/>
  <c r="P637" i="1"/>
  <c r="Q637" i="1"/>
  <c r="R637" i="1"/>
  <c r="T637" i="1"/>
  <c r="K638" i="1"/>
  <c r="L638" i="1"/>
  <c r="M638" i="1"/>
  <c r="P638" i="1"/>
  <c r="Q638" i="1"/>
  <c r="R638" i="1"/>
  <c r="T638" i="1"/>
  <c r="K639" i="1"/>
  <c r="L639" i="1"/>
  <c r="M639" i="1"/>
  <c r="P639" i="1"/>
  <c r="Q639" i="1"/>
  <c r="R639" i="1"/>
  <c r="T639" i="1"/>
  <c r="K640" i="1"/>
  <c r="L640" i="1"/>
  <c r="M640" i="1"/>
  <c r="P640" i="1"/>
  <c r="Q640" i="1"/>
  <c r="R640" i="1"/>
  <c r="T640" i="1"/>
  <c r="K641" i="1"/>
  <c r="L641" i="1"/>
  <c r="M641" i="1"/>
  <c r="P641" i="1"/>
  <c r="Q641" i="1"/>
  <c r="R641" i="1"/>
  <c r="T641" i="1"/>
  <c r="K642" i="1"/>
  <c r="L642" i="1"/>
  <c r="M642" i="1"/>
  <c r="P642" i="1"/>
  <c r="Q642" i="1"/>
  <c r="R642" i="1"/>
  <c r="T642" i="1"/>
  <c r="K643" i="1"/>
  <c r="L643" i="1"/>
  <c r="M643" i="1"/>
  <c r="P643" i="1"/>
  <c r="Q643" i="1"/>
  <c r="R643" i="1"/>
  <c r="T643" i="1"/>
  <c r="K644" i="1"/>
  <c r="L644" i="1"/>
  <c r="M644" i="1"/>
  <c r="P644" i="1"/>
  <c r="Q644" i="1"/>
  <c r="R644" i="1"/>
  <c r="T644" i="1"/>
  <c r="K645" i="1"/>
  <c r="L645" i="1"/>
  <c r="M645" i="1"/>
  <c r="P645" i="1"/>
  <c r="Q645" i="1"/>
  <c r="R645" i="1"/>
  <c r="T645" i="1"/>
  <c r="K646" i="1"/>
  <c r="L646" i="1"/>
  <c r="M646" i="1"/>
  <c r="P646" i="1"/>
  <c r="Q646" i="1"/>
  <c r="R646" i="1"/>
  <c r="T646" i="1"/>
  <c r="K647" i="1"/>
  <c r="L647" i="1"/>
  <c r="M647" i="1"/>
  <c r="P647" i="1"/>
  <c r="Q647" i="1"/>
  <c r="R647" i="1"/>
  <c r="T647" i="1"/>
  <c r="K648" i="1"/>
  <c r="L648" i="1"/>
  <c r="M648" i="1"/>
  <c r="P648" i="1"/>
  <c r="Q648" i="1"/>
  <c r="R648" i="1"/>
  <c r="T648" i="1"/>
  <c r="K649" i="1"/>
  <c r="L649" i="1"/>
  <c r="M649" i="1"/>
  <c r="P649" i="1"/>
  <c r="Q649" i="1"/>
  <c r="R649" i="1"/>
  <c r="T649" i="1"/>
  <c r="K650" i="1"/>
  <c r="L650" i="1"/>
  <c r="M650" i="1"/>
  <c r="P650" i="1"/>
  <c r="Q650" i="1"/>
  <c r="R650" i="1"/>
  <c r="T650" i="1"/>
  <c r="K651" i="1"/>
  <c r="L651" i="1"/>
  <c r="M651" i="1"/>
  <c r="P651" i="1"/>
  <c r="Q651" i="1"/>
  <c r="R651" i="1"/>
  <c r="T651" i="1"/>
  <c r="K652" i="1"/>
  <c r="L652" i="1"/>
  <c r="M652" i="1"/>
  <c r="P652" i="1"/>
  <c r="Q652" i="1"/>
  <c r="R652" i="1"/>
  <c r="T652" i="1"/>
  <c r="K653" i="1"/>
  <c r="L653" i="1"/>
  <c r="M653" i="1"/>
  <c r="P653" i="1"/>
  <c r="Q653" i="1"/>
  <c r="R653" i="1"/>
  <c r="T653" i="1"/>
  <c r="K654" i="1"/>
  <c r="L654" i="1"/>
  <c r="M654" i="1"/>
  <c r="P654" i="1"/>
  <c r="Q654" i="1"/>
  <c r="R654" i="1"/>
  <c r="T654" i="1"/>
  <c r="K655" i="1"/>
  <c r="L655" i="1"/>
  <c r="M655" i="1"/>
  <c r="P655" i="1"/>
  <c r="Q655" i="1"/>
  <c r="R655" i="1"/>
  <c r="T655" i="1"/>
  <c r="K656" i="1"/>
  <c r="L656" i="1"/>
  <c r="M656" i="1"/>
  <c r="P656" i="1"/>
  <c r="Q656" i="1"/>
  <c r="R656" i="1"/>
  <c r="T656" i="1"/>
  <c r="K657" i="1"/>
  <c r="L657" i="1"/>
  <c r="M657" i="1"/>
  <c r="P657" i="1"/>
  <c r="Q657" i="1"/>
  <c r="R657" i="1"/>
  <c r="T657" i="1"/>
  <c r="K658" i="1"/>
  <c r="L658" i="1"/>
  <c r="M658" i="1"/>
  <c r="P658" i="1"/>
  <c r="Q658" i="1"/>
  <c r="R658" i="1"/>
  <c r="T658" i="1"/>
  <c r="K659" i="1"/>
  <c r="L659" i="1"/>
  <c r="M659" i="1"/>
  <c r="P659" i="1"/>
  <c r="Q659" i="1"/>
  <c r="R659" i="1"/>
  <c r="T659" i="1"/>
  <c r="K660" i="1"/>
  <c r="L660" i="1"/>
  <c r="M660" i="1"/>
  <c r="P660" i="1"/>
  <c r="Q660" i="1"/>
  <c r="R660" i="1"/>
  <c r="T660" i="1"/>
  <c r="K661" i="1"/>
  <c r="L661" i="1"/>
  <c r="M661" i="1"/>
  <c r="P661" i="1"/>
  <c r="Q661" i="1"/>
  <c r="R661" i="1"/>
  <c r="T661" i="1"/>
  <c r="K662" i="1"/>
  <c r="L662" i="1"/>
  <c r="M662" i="1"/>
  <c r="P662" i="1"/>
  <c r="Q662" i="1"/>
  <c r="R662" i="1"/>
  <c r="T662" i="1"/>
  <c r="K663" i="1"/>
  <c r="L663" i="1"/>
  <c r="M663" i="1"/>
  <c r="P663" i="1"/>
  <c r="Q663" i="1"/>
  <c r="R663" i="1"/>
  <c r="T663" i="1"/>
  <c r="K664" i="1"/>
  <c r="L664" i="1"/>
  <c r="M664" i="1"/>
  <c r="P664" i="1"/>
  <c r="Q664" i="1"/>
  <c r="R664" i="1"/>
  <c r="T664" i="1"/>
  <c r="K665" i="1"/>
  <c r="L665" i="1"/>
  <c r="M665" i="1"/>
  <c r="P665" i="1"/>
  <c r="Q665" i="1"/>
  <c r="R665" i="1"/>
  <c r="T665" i="1"/>
  <c r="K666" i="1"/>
  <c r="L666" i="1"/>
  <c r="M666" i="1"/>
  <c r="P666" i="1"/>
  <c r="Q666" i="1"/>
  <c r="R666" i="1"/>
  <c r="T666" i="1"/>
  <c r="K667" i="1"/>
  <c r="L667" i="1"/>
  <c r="M667" i="1"/>
  <c r="P667" i="1"/>
  <c r="Q667" i="1"/>
  <c r="R667" i="1"/>
  <c r="T667" i="1"/>
  <c r="K668" i="1"/>
  <c r="L668" i="1"/>
  <c r="M668" i="1"/>
  <c r="P668" i="1"/>
  <c r="Q668" i="1"/>
  <c r="R668" i="1"/>
  <c r="T668" i="1"/>
  <c r="K669" i="1"/>
  <c r="L669" i="1"/>
  <c r="M669" i="1"/>
  <c r="P669" i="1"/>
  <c r="Q669" i="1"/>
  <c r="R669" i="1"/>
  <c r="T669" i="1"/>
  <c r="K670" i="1"/>
  <c r="L670" i="1"/>
  <c r="M670" i="1"/>
  <c r="P670" i="1"/>
  <c r="Q670" i="1"/>
  <c r="R670" i="1"/>
  <c r="T670" i="1"/>
  <c r="K671" i="1"/>
  <c r="L671" i="1"/>
  <c r="M671" i="1"/>
  <c r="P671" i="1"/>
  <c r="Q671" i="1"/>
  <c r="R671" i="1"/>
  <c r="T671" i="1"/>
  <c r="K672" i="1"/>
  <c r="L672" i="1"/>
  <c r="M672" i="1"/>
  <c r="P672" i="1"/>
  <c r="Q672" i="1"/>
  <c r="R672" i="1"/>
  <c r="T672" i="1"/>
  <c r="K673" i="1"/>
  <c r="L673" i="1"/>
  <c r="M673" i="1"/>
  <c r="P673" i="1"/>
  <c r="Q673" i="1"/>
  <c r="R673" i="1"/>
  <c r="T673" i="1"/>
  <c r="K674" i="1"/>
  <c r="L674" i="1"/>
  <c r="M674" i="1"/>
  <c r="P674" i="1"/>
  <c r="Q674" i="1"/>
  <c r="R674" i="1"/>
  <c r="T674" i="1"/>
  <c r="K675" i="1"/>
  <c r="L675" i="1"/>
  <c r="M675" i="1"/>
  <c r="P675" i="1"/>
  <c r="Q675" i="1"/>
  <c r="R675" i="1"/>
  <c r="T675" i="1"/>
  <c r="K676" i="1"/>
  <c r="L676" i="1"/>
  <c r="M676" i="1"/>
  <c r="P676" i="1"/>
  <c r="Q676" i="1"/>
  <c r="R676" i="1"/>
  <c r="T676" i="1"/>
  <c r="K677" i="1"/>
  <c r="L677" i="1"/>
  <c r="M677" i="1"/>
  <c r="P677" i="1"/>
  <c r="Q677" i="1"/>
  <c r="R677" i="1"/>
  <c r="T677" i="1"/>
  <c r="K678" i="1"/>
  <c r="L678" i="1"/>
  <c r="M678" i="1"/>
  <c r="P678" i="1"/>
  <c r="Q678" i="1"/>
  <c r="R678" i="1"/>
  <c r="T678" i="1"/>
  <c r="K679" i="1"/>
  <c r="L679" i="1"/>
  <c r="M679" i="1"/>
  <c r="P679" i="1"/>
  <c r="Q679" i="1"/>
  <c r="R679" i="1"/>
  <c r="T679" i="1"/>
  <c r="K680" i="1"/>
  <c r="L680" i="1"/>
  <c r="M680" i="1"/>
  <c r="P680" i="1"/>
  <c r="Q680" i="1"/>
  <c r="R680" i="1"/>
  <c r="T680" i="1"/>
  <c r="K681" i="1"/>
  <c r="L681" i="1"/>
  <c r="M681" i="1"/>
  <c r="P681" i="1"/>
  <c r="Q681" i="1"/>
  <c r="R681" i="1"/>
  <c r="T681" i="1"/>
  <c r="K682" i="1"/>
  <c r="L682" i="1"/>
  <c r="M682" i="1"/>
  <c r="P682" i="1"/>
  <c r="Q682" i="1"/>
  <c r="R682" i="1"/>
  <c r="T682" i="1"/>
  <c r="K683" i="1"/>
  <c r="L683" i="1"/>
  <c r="M683" i="1"/>
  <c r="P683" i="1"/>
  <c r="Q683" i="1"/>
  <c r="R683" i="1"/>
  <c r="T683" i="1"/>
  <c r="K684" i="1"/>
  <c r="L684" i="1"/>
  <c r="M684" i="1"/>
  <c r="P684" i="1"/>
  <c r="Q684" i="1"/>
  <c r="R684" i="1"/>
  <c r="T684" i="1"/>
  <c r="K685" i="1"/>
  <c r="L685" i="1"/>
  <c r="M685" i="1"/>
  <c r="P685" i="1"/>
  <c r="Q685" i="1"/>
  <c r="R685" i="1"/>
  <c r="T685" i="1"/>
  <c r="K686" i="1"/>
  <c r="L686" i="1"/>
  <c r="M686" i="1"/>
  <c r="P686" i="1"/>
  <c r="Q686" i="1"/>
  <c r="R686" i="1"/>
  <c r="T686" i="1"/>
  <c r="K687" i="1"/>
  <c r="L687" i="1"/>
  <c r="M687" i="1"/>
  <c r="P687" i="1"/>
  <c r="Q687" i="1"/>
  <c r="R687" i="1"/>
  <c r="T687" i="1"/>
  <c r="K688" i="1"/>
  <c r="L688" i="1"/>
  <c r="M688" i="1"/>
  <c r="P688" i="1"/>
  <c r="Q688" i="1"/>
  <c r="R688" i="1"/>
  <c r="T688" i="1"/>
  <c r="K689" i="1"/>
  <c r="L689" i="1"/>
  <c r="M689" i="1"/>
  <c r="P689" i="1"/>
  <c r="Q689" i="1"/>
  <c r="R689" i="1"/>
  <c r="T689" i="1"/>
  <c r="K690" i="1"/>
  <c r="L690" i="1"/>
  <c r="M690" i="1"/>
  <c r="P690" i="1"/>
  <c r="Q690" i="1"/>
  <c r="R690" i="1"/>
  <c r="T690" i="1"/>
  <c r="K691" i="1"/>
  <c r="L691" i="1"/>
  <c r="M691" i="1"/>
  <c r="P691" i="1"/>
  <c r="Q691" i="1"/>
  <c r="R691" i="1"/>
  <c r="T691" i="1"/>
  <c r="K692" i="1"/>
  <c r="L692" i="1"/>
  <c r="M692" i="1"/>
  <c r="P692" i="1"/>
  <c r="Q692" i="1"/>
  <c r="R692" i="1"/>
  <c r="T692" i="1"/>
  <c r="K693" i="1"/>
  <c r="L693" i="1"/>
  <c r="M693" i="1"/>
  <c r="P693" i="1"/>
  <c r="Q693" i="1"/>
  <c r="R693" i="1"/>
  <c r="T693" i="1"/>
  <c r="K694" i="1"/>
  <c r="L694" i="1"/>
  <c r="M694" i="1"/>
  <c r="P694" i="1"/>
  <c r="Q694" i="1"/>
  <c r="R694" i="1"/>
  <c r="T694" i="1"/>
  <c r="K695" i="1"/>
  <c r="L695" i="1"/>
  <c r="M695" i="1"/>
  <c r="P695" i="1"/>
  <c r="Q695" i="1"/>
  <c r="R695" i="1"/>
  <c r="T695" i="1"/>
  <c r="K696" i="1"/>
  <c r="L696" i="1"/>
  <c r="M696" i="1"/>
  <c r="P696" i="1"/>
  <c r="Q696" i="1"/>
  <c r="R696" i="1"/>
  <c r="T696" i="1"/>
  <c r="K697" i="1"/>
  <c r="L697" i="1"/>
  <c r="M697" i="1"/>
  <c r="P697" i="1"/>
  <c r="Q697" i="1"/>
  <c r="R697" i="1"/>
  <c r="T697" i="1"/>
  <c r="K698" i="1"/>
  <c r="L698" i="1"/>
  <c r="M698" i="1"/>
  <c r="P698" i="1"/>
  <c r="Q698" i="1"/>
  <c r="R698" i="1"/>
  <c r="T698" i="1"/>
  <c r="K699" i="1"/>
  <c r="L699" i="1"/>
  <c r="M699" i="1"/>
  <c r="P699" i="1"/>
  <c r="Q699" i="1"/>
  <c r="R699" i="1"/>
  <c r="T699" i="1"/>
  <c r="K700" i="1"/>
  <c r="L700" i="1"/>
  <c r="M700" i="1"/>
  <c r="P700" i="1"/>
  <c r="Q700" i="1"/>
  <c r="R700" i="1"/>
  <c r="T700" i="1"/>
  <c r="K701" i="1"/>
  <c r="L701" i="1"/>
  <c r="M701" i="1"/>
  <c r="P701" i="1"/>
  <c r="Q701" i="1"/>
  <c r="R701" i="1"/>
  <c r="T701" i="1"/>
  <c r="K702" i="1"/>
  <c r="L702" i="1"/>
  <c r="M702" i="1"/>
  <c r="P702" i="1"/>
  <c r="Q702" i="1"/>
  <c r="R702" i="1"/>
  <c r="T702" i="1"/>
  <c r="K703" i="1"/>
  <c r="L703" i="1"/>
  <c r="M703" i="1"/>
  <c r="P703" i="1"/>
  <c r="Q703" i="1"/>
  <c r="R703" i="1"/>
  <c r="T703" i="1"/>
  <c r="K704" i="1"/>
  <c r="L704" i="1"/>
  <c r="M704" i="1"/>
  <c r="P704" i="1"/>
  <c r="Q704" i="1"/>
  <c r="R704" i="1"/>
  <c r="T704" i="1"/>
  <c r="K705" i="1"/>
  <c r="L705" i="1"/>
  <c r="M705" i="1"/>
  <c r="P705" i="1"/>
  <c r="Q705" i="1"/>
  <c r="R705" i="1"/>
  <c r="T705" i="1"/>
  <c r="K706" i="1"/>
  <c r="L706" i="1"/>
  <c r="M706" i="1"/>
  <c r="P706" i="1"/>
  <c r="Q706" i="1"/>
  <c r="R706" i="1"/>
  <c r="T706" i="1"/>
  <c r="K707" i="1"/>
  <c r="L707" i="1"/>
  <c r="M707" i="1"/>
  <c r="P707" i="1"/>
  <c r="Q707" i="1"/>
  <c r="R707" i="1"/>
  <c r="T707" i="1"/>
  <c r="K708" i="1"/>
  <c r="L708" i="1"/>
  <c r="M708" i="1"/>
  <c r="P708" i="1"/>
  <c r="Q708" i="1"/>
  <c r="R708" i="1"/>
  <c r="T708" i="1"/>
  <c r="K709" i="1"/>
  <c r="L709" i="1"/>
  <c r="M709" i="1"/>
  <c r="P709" i="1"/>
  <c r="Q709" i="1"/>
  <c r="R709" i="1"/>
  <c r="T709" i="1"/>
  <c r="K710" i="1"/>
  <c r="L710" i="1"/>
  <c r="M710" i="1"/>
  <c r="P710" i="1"/>
  <c r="Q710" i="1"/>
  <c r="R710" i="1"/>
  <c r="T710" i="1"/>
  <c r="K711" i="1"/>
  <c r="L711" i="1"/>
  <c r="M711" i="1"/>
  <c r="P711" i="1"/>
  <c r="Q711" i="1"/>
  <c r="R711" i="1"/>
  <c r="T711" i="1"/>
  <c r="K712" i="1"/>
  <c r="L712" i="1"/>
  <c r="M712" i="1"/>
  <c r="P712" i="1"/>
  <c r="Q712" i="1"/>
  <c r="R712" i="1"/>
  <c r="T712" i="1"/>
  <c r="K713" i="1"/>
  <c r="L713" i="1"/>
  <c r="M713" i="1"/>
  <c r="P713" i="1"/>
  <c r="Q713" i="1"/>
  <c r="R713" i="1"/>
  <c r="T713" i="1"/>
  <c r="K714" i="1"/>
  <c r="L714" i="1"/>
  <c r="M714" i="1"/>
  <c r="P714" i="1"/>
  <c r="Q714" i="1"/>
  <c r="R714" i="1"/>
  <c r="T714" i="1"/>
  <c r="K715" i="1"/>
  <c r="L715" i="1"/>
  <c r="M715" i="1"/>
  <c r="P715" i="1"/>
  <c r="Q715" i="1"/>
  <c r="R715" i="1"/>
  <c r="T715" i="1"/>
  <c r="K716" i="1"/>
  <c r="L716" i="1"/>
  <c r="M716" i="1"/>
  <c r="P716" i="1"/>
  <c r="Q716" i="1"/>
  <c r="R716" i="1"/>
  <c r="T716" i="1"/>
  <c r="K717" i="1"/>
  <c r="L717" i="1"/>
  <c r="M717" i="1"/>
  <c r="P717" i="1"/>
  <c r="Q717" i="1"/>
  <c r="R717" i="1"/>
  <c r="T717" i="1"/>
  <c r="K718" i="1"/>
  <c r="L718" i="1"/>
  <c r="M718" i="1"/>
  <c r="P718" i="1"/>
  <c r="Q718" i="1"/>
  <c r="R718" i="1"/>
  <c r="T718" i="1"/>
  <c r="K719" i="1"/>
  <c r="L719" i="1"/>
  <c r="M719" i="1"/>
  <c r="P719" i="1"/>
  <c r="Q719" i="1"/>
  <c r="R719" i="1"/>
  <c r="T719" i="1"/>
  <c r="K720" i="1"/>
  <c r="L720" i="1"/>
  <c r="M720" i="1"/>
  <c r="P720" i="1"/>
  <c r="Q720" i="1"/>
  <c r="R720" i="1"/>
  <c r="T720" i="1"/>
  <c r="K721" i="1"/>
  <c r="L721" i="1"/>
  <c r="M721" i="1"/>
  <c r="P721" i="1"/>
  <c r="Q721" i="1"/>
  <c r="R721" i="1"/>
  <c r="T721" i="1"/>
  <c r="K722" i="1"/>
  <c r="L722" i="1"/>
  <c r="M722" i="1"/>
  <c r="P722" i="1"/>
  <c r="Q722" i="1"/>
  <c r="R722" i="1"/>
  <c r="T722" i="1"/>
  <c r="K723" i="1"/>
  <c r="L723" i="1"/>
  <c r="M723" i="1"/>
  <c r="P723" i="1"/>
  <c r="Q723" i="1"/>
  <c r="R723" i="1"/>
  <c r="T723" i="1"/>
  <c r="K724" i="1"/>
  <c r="L724" i="1"/>
  <c r="M724" i="1"/>
  <c r="P724" i="1"/>
  <c r="Q724" i="1"/>
  <c r="R724" i="1"/>
  <c r="T724" i="1"/>
  <c r="K725" i="1"/>
  <c r="L725" i="1"/>
  <c r="M725" i="1"/>
  <c r="P725" i="1"/>
  <c r="Q725" i="1"/>
  <c r="R725" i="1"/>
  <c r="T725" i="1"/>
  <c r="K726" i="1"/>
  <c r="L726" i="1"/>
  <c r="M726" i="1"/>
  <c r="P726" i="1"/>
  <c r="Q726" i="1"/>
  <c r="R726" i="1"/>
  <c r="T726" i="1"/>
  <c r="K727" i="1"/>
  <c r="L727" i="1"/>
  <c r="M727" i="1"/>
  <c r="P727" i="1"/>
  <c r="Q727" i="1"/>
  <c r="R727" i="1"/>
  <c r="T727" i="1"/>
  <c r="K728" i="1"/>
  <c r="L728" i="1"/>
  <c r="M728" i="1"/>
  <c r="P728" i="1"/>
  <c r="Q728" i="1"/>
  <c r="R728" i="1"/>
  <c r="T728" i="1"/>
  <c r="K729" i="1"/>
  <c r="L729" i="1"/>
  <c r="M729" i="1"/>
  <c r="P729" i="1"/>
  <c r="Q729" i="1"/>
  <c r="R729" i="1"/>
  <c r="T729" i="1"/>
  <c r="K730" i="1"/>
  <c r="L730" i="1"/>
  <c r="M730" i="1"/>
  <c r="P730" i="1"/>
  <c r="Q730" i="1"/>
  <c r="R730" i="1"/>
  <c r="T730" i="1"/>
  <c r="K731" i="1"/>
  <c r="L731" i="1"/>
  <c r="M731" i="1"/>
  <c r="P731" i="1"/>
  <c r="Q731" i="1"/>
  <c r="R731" i="1"/>
  <c r="T731" i="1"/>
  <c r="K732" i="1"/>
  <c r="L732" i="1"/>
  <c r="M732" i="1"/>
  <c r="P732" i="1"/>
  <c r="Q732" i="1"/>
  <c r="R732" i="1"/>
  <c r="T732" i="1"/>
  <c r="K733" i="1"/>
  <c r="L733" i="1"/>
  <c r="M733" i="1"/>
  <c r="P733" i="1"/>
  <c r="Q733" i="1"/>
  <c r="R733" i="1"/>
  <c r="T733" i="1"/>
  <c r="K734" i="1"/>
  <c r="L734" i="1"/>
  <c r="M734" i="1"/>
  <c r="P734" i="1"/>
  <c r="Q734" i="1"/>
  <c r="R734" i="1"/>
  <c r="T734" i="1"/>
  <c r="K735" i="1"/>
  <c r="L735" i="1"/>
  <c r="M735" i="1"/>
  <c r="P735" i="1"/>
  <c r="Q735" i="1"/>
  <c r="R735" i="1"/>
  <c r="T735" i="1"/>
  <c r="K736" i="1"/>
  <c r="L736" i="1"/>
  <c r="M736" i="1"/>
  <c r="P736" i="1"/>
  <c r="Q736" i="1"/>
  <c r="R736" i="1"/>
  <c r="T736" i="1"/>
  <c r="K737" i="1"/>
  <c r="L737" i="1"/>
  <c r="M737" i="1"/>
  <c r="P737" i="1"/>
  <c r="Q737" i="1"/>
  <c r="R737" i="1"/>
  <c r="T737" i="1"/>
  <c r="K738" i="1"/>
  <c r="L738" i="1"/>
  <c r="M738" i="1"/>
  <c r="P738" i="1"/>
  <c r="Q738" i="1"/>
  <c r="R738" i="1"/>
  <c r="T738" i="1"/>
  <c r="K739" i="1"/>
  <c r="L739" i="1"/>
  <c r="M739" i="1"/>
  <c r="P739" i="1"/>
  <c r="Q739" i="1"/>
  <c r="R739" i="1"/>
  <c r="T739" i="1"/>
  <c r="K740" i="1"/>
  <c r="L740" i="1"/>
  <c r="M740" i="1"/>
  <c r="P740" i="1"/>
  <c r="Q740" i="1"/>
  <c r="R740" i="1"/>
  <c r="T740" i="1"/>
  <c r="K741" i="1"/>
  <c r="L741" i="1"/>
  <c r="M741" i="1"/>
  <c r="P741" i="1"/>
  <c r="Q741" i="1"/>
  <c r="R741" i="1"/>
  <c r="T741" i="1"/>
  <c r="K742" i="1"/>
  <c r="L742" i="1"/>
  <c r="M742" i="1"/>
  <c r="P742" i="1"/>
  <c r="Q742" i="1"/>
  <c r="R742" i="1"/>
  <c r="T742" i="1"/>
  <c r="K743" i="1"/>
  <c r="L743" i="1"/>
  <c r="M743" i="1"/>
  <c r="P743" i="1"/>
  <c r="Q743" i="1"/>
  <c r="R743" i="1"/>
  <c r="T743" i="1"/>
  <c r="K744" i="1"/>
  <c r="L744" i="1"/>
  <c r="M744" i="1"/>
  <c r="P744" i="1"/>
  <c r="Q744" i="1"/>
  <c r="R744" i="1"/>
  <c r="T744" i="1"/>
  <c r="K745" i="1"/>
  <c r="L745" i="1"/>
  <c r="M745" i="1"/>
  <c r="P745" i="1"/>
  <c r="Q745" i="1"/>
  <c r="R745" i="1"/>
  <c r="T745" i="1"/>
  <c r="K746" i="1"/>
  <c r="L746" i="1"/>
  <c r="M746" i="1"/>
  <c r="P746" i="1"/>
  <c r="Q746" i="1"/>
  <c r="R746" i="1"/>
  <c r="T746" i="1"/>
  <c r="K747" i="1"/>
  <c r="L747" i="1"/>
  <c r="M747" i="1"/>
  <c r="P747" i="1"/>
  <c r="Q747" i="1"/>
  <c r="R747" i="1"/>
  <c r="T747" i="1"/>
  <c r="K748" i="1"/>
  <c r="L748" i="1"/>
  <c r="M748" i="1"/>
  <c r="P748" i="1"/>
  <c r="Q748" i="1"/>
  <c r="R748" i="1"/>
  <c r="T748" i="1"/>
  <c r="K749" i="1"/>
  <c r="L749" i="1"/>
  <c r="M749" i="1"/>
  <c r="P749" i="1"/>
  <c r="Q749" i="1"/>
  <c r="R749" i="1"/>
  <c r="T749" i="1"/>
  <c r="K750" i="1"/>
  <c r="L750" i="1"/>
  <c r="M750" i="1"/>
  <c r="P750" i="1"/>
  <c r="Q750" i="1"/>
  <c r="R750" i="1"/>
  <c r="T750" i="1"/>
  <c r="K751" i="1"/>
  <c r="L751" i="1"/>
  <c r="M751" i="1"/>
  <c r="P751" i="1"/>
  <c r="Q751" i="1"/>
  <c r="R751" i="1"/>
  <c r="T751" i="1"/>
  <c r="K752" i="1"/>
  <c r="L752" i="1"/>
  <c r="M752" i="1"/>
  <c r="P752" i="1"/>
  <c r="Q752" i="1"/>
  <c r="R752" i="1"/>
  <c r="T752" i="1"/>
  <c r="K753" i="1"/>
  <c r="L753" i="1"/>
  <c r="M753" i="1"/>
  <c r="P753" i="1"/>
  <c r="Q753" i="1"/>
  <c r="R753" i="1"/>
  <c r="T753" i="1"/>
  <c r="K754" i="1"/>
  <c r="L754" i="1"/>
  <c r="M754" i="1"/>
  <c r="P754" i="1"/>
  <c r="Q754" i="1"/>
  <c r="R754" i="1"/>
  <c r="T754" i="1"/>
  <c r="K755" i="1"/>
  <c r="L755" i="1"/>
  <c r="M755" i="1"/>
  <c r="P755" i="1"/>
  <c r="Q755" i="1"/>
  <c r="R755" i="1"/>
  <c r="T755" i="1"/>
  <c r="K756" i="1"/>
  <c r="L756" i="1"/>
  <c r="M756" i="1"/>
  <c r="P756" i="1"/>
  <c r="Q756" i="1"/>
  <c r="R756" i="1"/>
  <c r="T756" i="1"/>
  <c r="K757" i="1"/>
  <c r="L757" i="1"/>
  <c r="M757" i="1"/>
  <c r="P757" i="1"/>
  <c r="Q757" i="1"/>
  <c r="R757" i="1"/>
  <c r="T757" i="1"/>
  <c r="K758" i="1"/>
  <c r="L758" i="1"/>
  <c r="M758" i="1"/>
  <c r="P758" i="1"/>
  <c r="Q758" i="1"/>
  <c r="R758" i="1"/>
  <c r="T758" i="1"/>
  <c r="K759" i="1"/>
  <c r="L759" i="1"/>
  <c r="M759" i="1"/>
  <c r="P759" i="1"/>
  <c r="Q759" i="1"/>
  <c r="R759" i="1"/>
  <c r="T759" i="1"/>
  <c r="K760" i="1"/>
  <c r="L760" i="1"/>
  <c r="M760" i="1"/>
  <c r="P760" i="1"/>
  <c r="Q760" i="1"/>
  <c r="R760" i="1"/>
  <c r="T760" i="1"/>
  <c r="K761" i="1"/>
  <c r="L761" i="1"/>
  <c r="M761" i="1"/>
  <c r="P761" i="1"/>
  <c r="Q761" i="1"/>
  <c r="R761" i="1"/>
  <c r="T761" i="1"/>
  <c r="K762" i="1"/>
  <c r="L762" i="1"/>
  <c r="M762" i="1"/>
  <c r="P762" i="1"/>
  <c r="Q762" i="1"/>
  <c r="R762" i="1"/>
  <c r="T762" i="1"/>
  <c r="K763" i="1"/>
  <c r="L763" i="1"/>
  <c r="M763" i="1"/>
  <c r="P763" i="1"/>
  <c r="Q763" i="1"/>
  <c r="R763" i="1"/>
  <c r="T763" i="1"/>
  <c r="K764" i="1"/>
  <c r="L764" i="1"/>
  <c r="M764" i="1"/>
  <c r="P764" i="1"/>
  <c r="Q764" i="1"/>
  <c r="R764" i="1"/>
  <c r="T764" i="1"/>
  <c r="K765" i="1"/>
  <c r="L765" i="1"/>
  <c r="M765" i="1"/>
  <c r="P765" i="1"/>
  <c r="Q765" i="1"/>
  <c r="R765" i="1"/>
  <c r="T765" i="1"/>
  <c r="K766" i="1"/>
  <c r="L766" i="1"/>
  <c r="M766" i="1"/>
  <c r="P766" i="1"/>
  <c r="Q766" i="1"/>
  <c r="R766" i="1"/>
  <c r="T766" i="1"/>
  <c r="K767" i="1"/>
  <c r="L767" i="1"/>
  <c r="M767" i="1"/>
  <c r="P767" i="1"/>
  <c r="Q767" i="1"/>
  <c r="R767" i="1"/>
  <c r="T767" i="1"/>
  <c r="K768" i="1"/>
  <c r="L768" i="1"/>
  <c r="M768" i="1"/>
  <c r="P768" i="1"/>
  <c r="Q768" i="1"/>
  <c r="R768" i="1"/>
  <c r="T768" i="1"/>
  <c r="K769" i="1"/>
  <c r="L769" i="1"/>
  <c r="M769" i="1"/>
  <c r="P769" i="1"/>
  <c r="Q769" i="1"/>
  <c r="R769" i="1"/>
  <c r="T769" i="1"/>
  <c r="K770" i="1"/>
  <c r="L770" i="1"/>
  <c r="M770" i="1"/>
  <c r="P770" i="1"/>
  <c r="Q770" i="1"/>
  <c r="R770" i="1"/>
  <c r="T770" i="1"/>
  <c r="K771" i="1"/>
  <c r="L771" i="1"/>
  <c r="M771" i="1"/>
  <c r="P771" i="1"/>
  <c r="Q771" i="1"/>
  <c r="R771" i="1"/>
  <c r="T771" i="1"/>
  <c r="K772" i="1"/>
  <c r="L772" i="1"/>
  <c r="M772" i="1"/>
  <c r="P772" i="1"/>
  <c r="Q772" i="1"/>
  <c r="R772" i="1"/>
  <c r="T772" i="1"/>
  <c r="K773" i="1"/>
  <c r="L773" i="1"/>
  <c r="M773" i="1"/>
  <c r="P773" i="1"/>
  <c r="Q773" i="1"/>
  <c r="R773" i="1"/>
  <c r="T773" i="1"/>
  <c r="K774" i="1"/>
  <c r="L774" i="1"/>
  <c r="M774" i="1"/>
  <c r="P774" i="1"/>
  <c r="Q774" i="1"/>
  <c r="R774" i="1"/>
  <c r="T774" i="1"/>
  <c r="K775" i="1"/>
  <c r="L775" i="1"/>
  <c r="M775" i="1"/>
  <c r="P775" i="1"/>
  <c r="Q775" i="1"/>
  <c r="R775" i="1"/>
  <c r="T775" i="1"/>
  <c r="K776" i="1"/>
  <c r="L776" i="1"/>
  <c r="M776" i="1"/>
  <c r="P776" i="1"/>
  <c r="Q776" i="1"/>
  <c r="R776" i="1"/>
  <c r="T776" i="1"/>
  <c r="K777" i="1"/>
  <c r="L777" i="1"/>
  <c r="M777" i="1"/>
  <c r="P777" i="1"/>
  <c r="Q777" i="1"/>
  <c r="R777" i="1"/>
  <c r="T777" i="1"/>
  <c r="K778" i="1"/>
  <c r="L778" i="1"/>
  <c r="M778" i="1"/>
  <c r="P778" i="1"/>
  <c r="Q778" i="1"/>
  <c r="R778" i="1"/>
  <c r="T778" i="1"/>
  <c r="K779" i="1"/>
  <c r="L779" i="1"/>
  <c r="M779" i="1"/>
  <c r="P779" i="1"/>
  <c r="Q779" i="1"/>
  <c r="R779" i="1"/>
  <c r="T779" i="1"/>
  <c r="K780" i="1"/>
  <c r="L780" i="1"/>
  <c r="M780" i="1"/>
  <c r="P780" i="1"/>
  <c r="Q780" i="1"/>
  <c r="R780" i="1"/>
  <c r="T780" i="1"/>
  <c r="K781" i="1"/>
  <c r="L781" i="1"/>
  <c r="M781" i="1"/>
  <c r="P781" i="1"/>
  <c r="Q781" i="1"/>
  <c r="R781" i="1"/>
  <c r="T781" i="1"/>
  <c r="K782" i="1"/>
  <c r="L782" i="1"/>
  <c r="M782" i="1"/>
  <c r="P782" i="1"/>
  <c r="Q782" i="1"/>
  <c r="R782" i="1"/>
  <c r="T782" i="1"/>
  <c r="K783" i="1"/>
  <c r="L783" i="1"/>
  <c r="M783" i="1"/>
  <c r="P783" i="1"/>
  <c r="Q783" i="1"/>
  <c r="R783" i="1"/>
  <c r="T783" i="1"/>
  <c r="K784" i="1"/>
  <c r="L784" i="1"/>
  <c r="M784" i="1"/>
  <c r="P784" i="1"/>
  <c r="Q784" i="1"/>
  <c r="R784" i="1"/>
  <c r="T784" i="1"/>
  <c r="K785" i="1"/>
  <c r="L785" i="1"/>
  <c r="M785" i="1"/>
  <c r="P785" i="1"/>
  <c r="Q785" i="1"/>
  <c r="R785" i="1"/>
  <c r="T785" i="1"/>
  <c r="K786" i="1"/>
  <c r="L786" i="1"/>
  <c r="M786" i="1"/>
  <c r="P786" i="1"/>
  <c r="Q786" i="1"/>
  <c r="R786" i="1"/>
  <c r="T786" i="1"/>
  <c r="K787" i="1"/>
  <c r="L787" i="1"/>
  <c r="M787" i="1"/>
  <c r="P787" i="1"/>
  <c r="Q787" i="1"/>
  <c r="R787" i="1"/>
  <c r="T787" i="1"/>
  <c r="K788" i="1"/>
  <c r="L788" i="1"/>
  <c r="M788" i="1"/>
  <c r="P788" i="1"/>
  <c r="Q788" i="1"/>
  <c r="R788" i="1"/>
  <c r="T788" i="1"/>
  <c r="K789" i="1"/>
  <c r="L789" i="1"/>
  <c r="M789" i="1"/>
  <c r="P789" i="1"/>
  <c r="Q789" i="1"/>
  <c r="R789" i="1"/>
  <c r="T789" i="1"/>
  <c r="K790" i="1"/>
  <c r="L790" i="1"/>
  <c r="M790" i="1"/>
  <c r="P790" i="1"/>
  <c r="Q790" i="1"/>
  <c r="R790" i="1"/>
  <c r="T790" i="1"/>
  <c r="K791" i="1"/>
  <c r="L791" i="1"/>
  <c r="M791" i="1"/>
  <c r="P791" i="1"/>
  <c r="Q791" i="1"/>
  <c r="R791" i="1"/>
  <c r="T791" i="1"/>
  <c r="K792" i="1"/>
  <c r="L792" i="1"/>
  <c r="M792" i="1"/>
  <c r="P792" i="1"/>
  <c r="Q792" i="1"/>
  <c r="R792" i="1"/>
  <c r="T792" i="1"/>
  <c r="K793" i="1"/>
  <c r="L793" i="1"/>
  <c r="M793" i="1"/>
  <c r="P793" i="1"/>
  <c r="Q793" i="1"/>
  <c r="R793" i="1"/>
  <c r="T793" i="1"/>
  <c r="K794" i="1"/>
  <c r="L794" i="1"/>
  <c r="M794" i="1"/>
  <c r="P794" i="1"/>
  <c r="Q794" i="1"/>
  <c r="R794" i="1"/>
  <c r="T794" i="1"/>
  <c r="K795" i="1"/>
  <c r="L795" i="1"/>
  <c r="M795" i="1"/>
  <c r="P795" i="1"/>
  <c r="Q795" i="1"/>
  <c r="R795" i="1"/>
  <c r="T795" i="1"/>
  <c r="K796" i="1"/>
  <c r="L796" i="1"/>
  <c r="M796" i="1"/>
  <c r="P796" i="1"/>
  <c r="Q796" i="1"/>
  <c r="R796" i="1"/>
  <c r="T796" i="1"/>
  <c r="K797" i="1"/>
  <c r="L797" i="1"/>
  <c r="M797" i="1"/>
  <c r="P797" i="1"/>
  <c r="Q797" i="1"/>
  <c r="R797" i="1"/>
  <c r="T797" i="1"/>
  <c r="K798" i="1"/>
  <c r="L798" i="1"/>
  <c r="M798" i="1"/>
  <c r="P798" i="1"/>
  <c r="Q798" i="1"/>
  <c r="R798" i="1"/>
  <c r="T798" i="1"/>
  <c r="K799" i="1"/>
  <c r="L799" i="1"/>
  <c r="M799" i="1"/>
  <c r="P799" i="1"/>
  <c r="Q799" i="1"/>
  <c r="R799" i="1"/>
  <c r="T799" i="1"/>
  <c r="K800" i="1"/>
  <c r="L800" i="1"/>
  <c r="M800" i="1"/>
  <c r="P800" i="1"/>
  <c r="Q800" i="1"/>
  <c r="R800" i="1"/>
  <c r="T800" i="1"/>
  <c r="K801" i="1"/>
  <c r="L801" i="1"/>
  <c r="M801" i="1"/>
  <c r="P801" i="1"/>
  <c r="Q801" i="1"/>
  <c r="R801" i="1"/>
  <c r="T801" i="1"/>
  <c r="K802" i="1"/>
  <c r="L802" i="1"/>
  <c r="M802" i="1"/>
  <c r="P802" i="1"/>
  <c r="Q802" i="1"/>
  <c r="R802" i="1"/>
  <c r="T802" i="1"/>
  <c r="K803" i="1"/>
  <c r="L803" i="1"/>
  <c r="M803" i="1"/>
  <c r="P803" i="1"/>
  <c r="Q803" i="1"/>
  <c r="R803" i="1"/>
  <c r="T803" i="1"/>
  <c r="K804" i="1"/>
  <c r="L804" i="1"/>
  <c r="M804" i="1"/>
  <c r="P804" i="1"/>
  <c r="Q804" i="1"/>
  <c r="R804" i="1"/>
  <c r="T804" i="1"/>
  <c r="K805" i="1"/>
  <c r="L805" i="1"/>
  <c r="M805" i="1"/>
  <c r="P805" i="1"/>
  <c r="Q805" i="1"/>
  <c r="R805" i="1"/>
  <c r="T805" i="1"/>
  <c r="K806" i="1"/>
  <c r="L806" i="1"/>
  <c r="M806" i="1"/>
  <c r="P806" i="1"/>
  <c r="Q806" i="1"/>
  <c r="R806" i="1"/>
  <c r="T806" i="1"/>
  <c r="K807" i="1"/>
  <c r="L807" i="1"/>
  <c r="M807" i="1"/>
  <c r="P807" i="1"/>
  <c r="Q807" i="1"/>
  <c r="R807" i="1"/>
  <c r="T807" i="1"/>
  <c r="K808" i="1"/>
  <c r="L808" i="1"/>
  <c r="M808" i="1"/>
  <c r="P808" i="1"/>
  <c r="Q808" i="1"/>
  <c r="R808" i="1"/>
  <c r="T808" i="1"/>
  <c r="K809" i="1"/>
  <c r="L809" i="1"/>
  <c r="M809" i="1"/>
  <c r="P809" i="1"/>
  <c r="Q809" i="1"/>
  <c r="R809" i="1"/>
  <c r="T809" i="1"/>
  <c r="K810" i="1"/>
  <c r="L810" i="1"/>
  <c r="M810" i="1"/>
  <c r="P810" i="1"/>
  <c r="Q810" i="1"/>
  <c r="R810" i="1"/>
  <c r="T810" i="1"/>
  <c r="K811" i="1"/>
  <c r="L811" i="1"/>
  <c r="M811" i="1"/>
  <c r="P811" i="1"/>
  <c r="Q811" i="1"/>
  <c r="R811" i="1"/>
  <c r="T811" i="1"/>
  <c r="K812" i="1"/>
  <c r="L812" i="1"/>
  <c r="M812" i="1"/>
  <c r="P812" i="1"/>
  <c r="Q812" i="1"/>
  <c r="R812" i="1"/>
  <c r="T812" i="1"/>
  <c r="K813" i="1"/>
  <c r="L813" i="1"/>
  <c r="M813" i="1"/>
  <c r="P813" i="1"/>
  <c r="Q813" i="1"/>
  <c r="R813" i="1"/>
  <c r="T813" i="1"/>
  <c r="K814" i="1"/>
  <c r="L814" i="1"/>
  <c r="M814" i="1"/>
  <c r="P814" i="1"/>
  <c r="Q814" i="1"/>
  <c r="R814" i="1"/>
  <c r="T814" i="1"/>
  <c r="K815" i="1"/>
  <c r="L815" i="1"/>
  <c r="M815" i="1"/>
  <c r="P815" i="1"/>
  <c r="Q815" i="1"/>
  <c r="R815" i="1"/>
  <c r="T815" i="1"/>
  <c r="K816" i="1"/>
  <c r="L816" i="1"/>
  <c r="M816" i="1"/>
  <c r="P816" i="1"/>
  <c r="Q816" i="1"/>
  <c r="R816" i="1"/>
  <c r="T816" i="1"/>
  <c r="K817" i="1"/>
  <c r="L817" i="1"/>
  <c r="M817" i="1"/>
  <c r="P817" i="1"/>
  <c r="Q817" i="1"/>
  <c r="R817" i="1"/>
  <c r="T817" i="1"/>
  <c r="K818" i="1"/>
  <c r="L818" i="1"/>
  <c r="M818" i="1"/>
  <c r="P818" i="1"/>
  <c r="Q818" i="1"/>
  <c r="R818" i="1"/>
  <c r="T818" i="1"/>
  <c r="K819" i="1"/>
  <c r="L819" i="1"/>
  <c r="M819" i="1"/>
  <c r="P819" i="1"/>
  <c r="Q819" i="1"/>
  <c r="R819" i="1"/>
  <c r="T819" i="1"/>
  <c r="K820" i="1"/>
  <c r="L820" i="1"/>
  <c r="M820" i="1"/>
  <c r="P820" i="1"/>
  <c r="Q820" i="1"/>
  <c r="R820" i="1"/>
  <c r="T820" i="1"/>
  <c r="K821" i="1"/>
  <c r="L821" i="1"/>
  <c r="M821" i="1"/>
  <c r="P821" i="1"/>
  <c r="Q821" i="1"/>
  <c r="R821" i="1"/>
  <c r="T821" i="1"/>
  <c r="K822" i="1"/>
  <c r="L822" i="1"/>
  <c r="M822" i="1"/>
  <c r="P822" i="1"/>
  <c r="Q822" i="1"/>
  <c r="R822" i="1"/>
  <c r="T822" i="1"/>
  <c r="K823" i="1"/>
  <c r="L823" i="1"/>
  <c r="M823" i="1"/>
  <c r="P823" i="1"/>
  <c r="Q823" i="1"/>
  <c r="R823" i="1"/>
  <c r="T823" i="1"/>
  <c r="K824" i="1"/>
  <c r="L824" i="1"/>
  <c r="M824" i="1"/>
  <c r="P824" i="1"/>
  <c r="Q824" i="1"/>
  <c r="R824" i="1"/>
  <c r="T824" i="1"/>
  <c r="K825" i="1"/>
  <c r="L825" i="1"/>
  <c r="M825" i="1"/>
  <c r="P825" i="1"/>
  <c r="Q825" i="1"/>
  <c r="R825" i="1"/>
  <c r="T825" i="1"/>
  <c r="K826" i="1"/>
  <c r="L826" i="1"/>
  <c r="M826" i="1"/>
  <c r="P826" i="1"/>
  <c r="Q826" i="1"/>
  <c r="R826" i="1"/>
  <c r="T826" i="1"/>
  <c r="K827" i="1"/>
  <c r="L827" i="1"/>
  <c r="M827" i="1"/>
  <c r="P827" i="1"/>
  <c r="Q827" i="1"/>
  <c r="R827" i="1"/>
  <c r="T827" i="1"/>
  <c r="K828" i="1"/>
  <c r="L828" i="1"/>
  <c r="M828" i="1"/>
  <c r="P828" i="1"/>
  <c r="Q828" i="1"/>
  <c r="R828" i="1"/>
  <c r="T828" i="1"/>
  <c r="K829" i="1"/>
  <c r="L829" i="1"/>
  <c r="M829" i="1"/>
  <c r="P829" i="1"/>
  <c r="Q829" i="1"/>
  <c r="R829" i="1"/>
  <c r="T829" i="1"/>
  <c r="K830" i="1"/>
  <c r="L830" i="1"/>
  <c r="M830" i="1"/>
  <c r="P830" i="1"/>
  <c r="Q830" i="1"/>
  <c r="R830" i="1"/>
  <c r="T830" i="1"/>
  <c r="K831" i="1"/>
  <c r="L831" i="1"/>
  <c r="M831" i="1"/>
  <c r="P831" i="1"/>
  <c r="Q831" i="1"/>
  <c r="R831" i="1"/>
  <c r="T831" i="1"/>
  <c r="K832" i="1"/>
  <c r="L832" i="1"/>
  <c r="M832" i="1"/>
  <c r="P832" i="1"/>
  <c r="Q832" i="1"/>
  <c r="R832" i="1"/>
  <c r="T832" i="1"/>
  <c r="K833" i="1"/>
  <c r="L833" i="1"/>
  <c r="M833" i="1"/>
  <c r="P833" i="1"/>
  <c r="Q833" i="1"/>
  <c r="R833" i="1"/>
  <c r="T833" i="1"/>
  <c r="K834" i="1"/>
  <c r="L834" i="1"/>
  <c r="M834" i="1"/>
  <c r="P834" i="1"/>
  <c r="Q834" i="1"/>
  <c r="R834" i="1"/>
  <c r="T834" i="1"/>
  <c r="K835" i="1"/>
  <c r="L835" i="1"/>
  <c r="M835" i="1"/>
  <c r="P835" i="1"/>
  <c r="Q835" i="1"/>
  <c r="R835" i="1"/>
  <c r="T835" i="1"/>
  <c r="K836" i="1"/>
  <c r="L836" i="1"/>
  <c r="M836" i="1"/>
  <c r="P836" i="1"/>
  <c r="Q836" i="1"/>
  <c r="R836" i="1"/>
  <c r="T836" i="1"/>
  <c r="K837" i="1"/>
  <c r="L837" i="1"/>
  <c r="M837" i="1"/>
  <c r="P837" i="1"/>
  <c r="Q837" i="1"/>
  <c r="R837" i="1"/>
  <c r="T837" i="1"/>
  <c r="K838" i="1"/>
  <c r="L838" i="1"/>
  <c r="M838" i="1"/>
  <c r="P838" i="1"/>
  <c r="Q838" i="1"/>
  <c r="R838" i="1"/>
  <c r="T838" i="1"/>
  <c r="K839" i="1"/>
  <c r="L839" i="1"/>
  <c r="M839" i="1"/>
  <c r="P839" i="1"/>
  <c r="Q839" i="1"/>
  <c r="R839" i="1"/>
  <c r="T839" i="1"/>
  <c r="K840" i="1"/>
  <c r="L840" i="1"/>
  <c r="M840" i="1"/>
  <c r="P840" i="1"/>
  <c r="Q840" i="1"/>
  <c r="R840" i="1"/>
  <c r="T840" i="1"/>
  <c r="K841" i="1"/>
  <c r="L841" i="1"/>
  <c r="M841" i="1"/>
  <c r="P841" i="1"/>
  <c r="Q841" i="1"/>
  <c r="R841" i="1"/>
  <c r="T841" i="1"/>
  <c r="K842" i="1"/>
  <c r="L842" i="1"/>
  <c r="M842" i="1"/>
  <c r="P842" i="1"/>
  <c r="Q842" i="1"/>
  <c r="R842" i="1"/>
  <c r="T842" i="1"/>
  <c r="K843" i="1"/>
  <c r="L843" i="1"/>
  <c r="M843" i="1"/>
  <c r="P843" i="1"/>
  <c r="Q843" i="1"/>
  <c r="R843" i="1"/>
  <c r="T843" i="1"/>
  <c r="K844" i="1"/>
  <c r="L844" i="1"/>
  <c r="M844" i="1"/>
  <c r="P844" i="1"/>
  <c r="Q844" i="1"/>
  <c r="R844" i="1"/>
  <c r="T844" i="1"/>
  <c r="K845" i="1"/>
  <c r="L845" i="1"/>
  <c r="M845" i="1"/>
  <c r="P845" i="1"/>
  <c r="Q845" i="1"/>
  <c r="R845" i="1"/>
  <c r="T845" i="1"/>
  <c r="K846" i="1"/>
  <c r="L846" i="1"/>
  <c r="M846" i="1"/>
  <c r="P846" i="1"/>
  <c r="Q846" i="1"/>
  <c r="R846" i="1"/>
  <c r="T846" i="1"/>
  <c r="K847" i="1"/>
  <c r="L847" i="1"/>
  <c r="M847" i="1"/>
  <c r="P847" i="1"/>
  <c r="Q847" i="1"/>
  <c r="R847" i="1"/>
  <c r="T847" i="1"/>
  <c r="K848" i="1"/>
  <c r="L848" i="1"/>
  <c r="M848" i="1"/>
  <c r="P848" i="1"/>
  <c r="Q848" i="1"/>
  <c r="R848" i="1"/>
  <c r="T848" i="1"/>
  <c r="K849" i="1"/>
  <c r="L849" i="1"/>
  <c r="M849" i="1"/>
  <c r="P849" i="1"/>
  <c r="Q849" i="1"/>
  <c r="R849" i="1"/>
  <c r="T849" i="1"/>
  <c r="K850" i="1"/>
  <c r="L850" i="1"/>
  <c r="M850" i="1"/>
  <c r="P850" i="1"/>
  <c r="Q850" i="1"/>
  <c r="R850" i="1"/>
  <c r="T850" i="1"/>
  <c r="K851" i="1"/>
  <c r="L851" i="1"/>
  <c r="M851" i="1"/>
  <c r="P851" i="1"/>
  <c r="Q851" i="1"/>
  <c r="R851" i="1"/>
  <c r="T851" i="1"/>
  <c r="K852" i="1"/>
  <c r="L852" i="1"/>
  <c r="M852" i="1"/>
  <c r="P852" i="1"/>
  <c r="Q852" i="1"/>
  <c r="R852" i="1"/>
  <c r="T852" i="1"/>
  <c r="K853" i="1"/>
  <c r="L853" i="1"/>
  <c r="M853" i="1"/>
  <c r="P853" i="1"/>
  <c r="Q853" i="1"/>
  <c r="R853" i="1"/>
  <c r="T853" i="1"/>
  <c r="K854" i="1"/>
  <c r="L854" i="1"/>
  <c r="M854" i="1"/>
  <c r="P854" i="1"/>
  <c r="Q854" i="1"/>
  <c r="R854" i="1"/>
  <c r="T854" i="1"/>
  <c r="K855" i="1"/>
  <c r="L855" i="1"/>
  <c r="M855" i="1"/>
  <c r="P855" i="1"/>
  <c r="Q855" i="1"/>
  <c r="R855" i="1"/>
  <c r="T855" i="1"/>
  <c r="K856" i="1"/>
  <c r="L856" i="1"/>
  <c r="M856" i="1"/>
  <c r="P856" i="1"/>
  <c r="Q856" i="1"/>
  <c r="R856" i="1"/>
  <c r="T856" i="1"/>
  <c r="K857" i="1"/>
  <c r="L857" i="1"/>
  <c r="M857" i="1"/>
  <c r="P857" i="1"/>
  <c r="Q857" i="1"/>
  <c r="R857" i="1"/>
  <c r="T857" i="1"/>
  <c r="K858" i="1"/>
  <c r="L858" i="1"/>
  <c r="M858" i="1"/>
  <c r="P858" i="1"/>
  <c r="Q858" i="1"/>
  <c r="R858" i="1"/>
  <c r="T858" i="1"/>
  <c r="K859" i="1"/>
  <c r="L859" i="1"/>
  <c r="M859" i="1"/>
  <c r="P859" i="1"/>
  <c r="Q859" i="1"/>
  <c r="R859" i="1"/>
  <c r="T859" i="1"/>
  <c r="K860" i="1"/>
  <c r="L860" i="1"/>
  <c r="M860" i="1"/>
  <c r="P860" i="1"/>
  <c r="Q860" i="1"/>
  <c r="R860" i="1"/>
  <c r="T860" i="1"/>
  <c r="K861" i="1"/>
  <c r="L861" i="1"/>
  <c r="M861" i="1"/>
  <c r="P861" i="1"/>
  <c r="Q861" i="1"/>
  <c r="R861" i="1"/>
  <c r="T861" i="1"/>
  <c r="K862" i="1"/>
  <c r="L862" i="1"/>
  <c r="M862" i="1"/>
  <c r="P862" i="1"/>
  <c r="Q862" i="1"/>
  <c r="R862" i="1"/>
  <c r="T862" i="1"/>
  <c r="K863" i="1"/>
  <c r="L863" i="1"/>
  <c r="M863" i="1"/>
  <c r="P863" i="1"/>
  <c r="Q863" i="1"/>
  <c r="R863" i="1"/>
  <c r="T863" i="1"/>
  <c r="K864" i="1"/>
  <c r="L864" i="1"/>
  <c r="M864" i="1"/>
  <c r="P864" i="1"/>
  <c r="Q864" i="1"/>
  <c r="R864" i="1"/>
  <c r="T864" i="1"/>
  <c r="K865" i="1"/>
  <c r="L865" i="1"/>
  <c r="M865" i="1"/>
  <c r="P865" i="1"/>
  <c r="Q865" i="1"/>
  <c r="R865" i="1"/>
  <c r="T865" i="1"/>
  <c r="K866" i="1"/>
  <c r="L866" i="1"/>
  <c r="M866" i="1"/>
  <c r="P866" i="1"/>
  <c r="Q866" i="1"/>
  <c r="R866" i="1"/>
  <c r="T866" i="1"/>
  <c r="K867" i="1"/>
  <c r="L867" i="1"/>
  <c r="M867" i="1"/>
  <c r="P867" i="1"/>
  <c r="Q867" i="1"/>
  <c r="R867" i="1"/>
  <c r="T867" i="1"/>
  <c r="K868" i="1"/>
  <c r="L868" i="1"/>
  <c r="M868" i="1"/>
  <c r="P868" i="1"/>
  <c r="Q868" i="1"/>
  <c r="R868" i="1"/>
  <c r="T868" i="1"/>
  <c r="K869" i="1"/>
  <c r="L869" i="1"/>
  <c r="M869" i="1"/>
  <c r="P869" i="1"/>
  <c r="Q869" i="1"/>
  <c r="R869" i="1"/>
  <c r="T869" i="1"/>
  <c r="K870" i="1"/>
  <c r="L870" i="1"/>
  <c r="M870" i="1"/>
  <c r="P870" i="1"/>
  <c r="Q870" i="1"/>
  <c r="R870" i="1"/>
  <c r="T870" i="1"/>
  <c r="K871" i="1"/>
  <c r="L871" i="1"/>
  <c r="M871" i="1"/>
  <c r="P871" i="1"/>
  <c r="Q871" i="1"/>
  <c r="R871" i="1"/>
  <c r="T871" i="1"/>
  <c r="K872" i="1"/>
  <c r="L872" i="1"/>
  <c r="M872" i="1"/>
  <c r="P872" i="1"/>
  <c r="Q872" i="1"/>
  <c r="R872" i="1"/>
  <c r="T872" i="1"/>
  <c r="K873" i="1"/>
  <c r="L873" i="1"/>
  <c r="M873" i="1"/>
  <c r="P873" i="1"/>
  <c r="Q873" i="1"/>
  <c r="R873" i="1"/>
  <c r="T873" i="1"/>
  <c r="K874" i="1"/>
  <c r="L874" i="1"/>
  <c r="M874" i="1"/>
  <c r="P874" i="1"/>
  <c r="Q874" i="1"/>
  <c r="R874" i="1"/>
  <c r="T874" i="1"/>
  <c r="K875" i="1"/>
  <c r="L875" i="1"/>
  <c r="M875" i="1"/>
  <c r="P875" i="1"/>
  <c r="Q875" i="1"/>
  <c r="R875" i="1"/>
  <c r="T875" i="1"/>
  <c r="K876" i="1"/>
  <c r="L876" i="1"/>
  <c r="M876" i="1"/>
  <c r="P876" i="1"/>
  <c r="Q876" i="1"/>
  <c r="R876" i="1"/>
  <c r="T876" i="1"/>
  <c r="K877" i="1"/>
  <c r="L877" i="1"/>
  <c r="M877" i="1"/>
  <c r="P877" i="1"/>
  <c r="Q877" i="1"/>
  <c r="R877" i="1"/>
  <c r="T877" i="1"/>
  <c r="K878" i="1"/>
  <c r="L878" i="1"/>
  <c r="M878" i="1"/>
  <c r="P878" i="1"/>
  <c r="Q878" i="1"/>
  <c r="R878" i="1"/>
  <c r="T878" i="1"/>
  <c r="K879" i="1"/>
  <c r="L879" i="1"/>
  <c r="M879" i="1"/>
  <c r="P879" i="1"/>
  <c r="Q879" i="1"/>
  <c r="R879" i="1"/>
  <c r="T879" i="1"/>
  <c r="K880" i="1"/>
  <c r="L880" i="1"/>
  <c r="M880" i="1"/>
  <c r="P880" i="1"/>
  <c r="Q880" i="1"/>
  <c r="R880" i="1"/>
  <c r="T880" i="1"/>
  <c r="K881" i="1"/>
  <c r="L881" i="1"/>
  <c r="M881" i="1"/>
  <c r="P881" i="1"/>
  <c r="Q881" i="1"/>
  <c r="R881" i="1"/>
  <c r="T881" i="1"/>
  <c r="K882" i="1"/>
  <c r="L882" i="1"/>
  <c r="M882" i="1"/>
  <c r="P882" i="1"/>
  <c r="Q882" i="1"/>
  <c r="R882" i="1"/>
  <c r="T882" i="1"/>
  <c r="K883" i="1"/>
  <c r="L883" i="1"/>
  <c r="M883" i="1"/>
  <c r="P883" i="1"/>
  <c r="Q883" i="1"/>
  <c r="R883" i="1"/>
  <c r="T883" i="1"/>
  <c r="K884" i="1"/>
  <c r="L884" i="1"/>
  <c r="M884" i="1"/>
  <c r="P884" i="1"/>
  <c r="Q884" i="1"/>
  <c r="R884" i="1"/>
  <c r="T884" i="1"/>
  <c r="K885" i="1"/>
  <c r="L885" i="1"/>
  <c r="M885" i="1"/>
  <c r="P885" i="1"/>
  <c r="Q885" i="1"/>
  <c r="R885" i="1"/>
  <c r="T885" i="1"/>
  <c r="K886" i="1"/>
  <c r="L886" i="1"/>
  <c r="M886" i="1"/>
  <c r="P886" i="1"/>
  <c r="Q886" i="1"/>
  <c r="R886" i="1"/>
  <c r="T886" i="1"/>
  <c r="K887" i="1"/>
  <c r="L887" i="1"/>
  <c r="M887" i="1"/>
  <c r="P887" i="1"/>
  <c r="Q887" i="1"/>
  <c r="R887" i="1"/>
  <c r="T887" i="1"/>
  <c r="K888" i="1"/>
  <c r="L888" i="1"/>
  <c r="M888" i="1"/>
  <c r="P888" i="1"/>
  <c r="Q888" i="1"/>
  <c r="R888" i="1"/>
  <c r="T888" i="1"/>
  <c r="K889" i="1"/>
  <c r="L889" i="1"/>
  <c r="M889" i="1"/>
  <c r="P889" i="1"/>
  <c r="Q889" i="1"/>
  <c r="R889" i="1"/>
  <c r="T889" i="1"/>
  <c r="K890" i="1"/>
  <c r="L890" i="1"/>
  <c r="M890" i="1"/>
  <c r="P890" i="1"/>
  <c r="Q890" i="1"/>
  <c r="R890" i="1"/>
  <c r="T890" i="1"/>
  <c r="K891" i="1"/>
  <c r="L891" i="1"/>
  <c r="M891" i="1"/>
  <c r="P891" i="1"/>
  <c r="Q891" i="1"/>
  <c r="R891" i="1"/>
  <c r="T891" i="1"/>
  <c r="K892" i="1"/>
  <c r="L892" i="1"/>
  <c r="M892" i="1"/>
  <c r="P892" i="1"/>
  <c r="Q892" i="1"/>
  <c r="R892" i="1"/>
  <c r="T892" i="1"/>
  <c r="K893" i="1"/>
  <c r="L893" i="1"/>
  <c r="M893" i="1"/>
  <c r="P893" i="1"/>
  <c r="Q893" i="1"/>
  <c r="R893" i="1"/>
  <c r="T893" i="1"/>
  <c r="K894" i="1"/>
  <c r="L894" i="1"/>
  <c r="M894" i="1"/>
  <c r="P894" i="1"/>
  <c r="Q894" i="1"/>
  <c r="R894" i="1"/>
  <c r="T894" i="1"/>
  <c r="K895" i="1"/>
  <c r="L895" i="1"/>
  <c r="M895" i="1"/>
  <c r="P895" i="1"/>
  <c r="Q895" i="1"/>
  <c r="R895" i="1"/>
  <c r="T895" i="1"/>
  <c r="K896" i="1"/>
  <c r="L896" i="1"/>
  <c r="M896" i="1"/>
  <c r="P896" i="1"/>
  <c r="Q896" i="1"/>
  <c r="R896" i="1"/>
  <c r="T896" i="1"/>
  <c r="K897" i="1"/>
  <c r="L897" i="1"/>
  <c r="M897" i="1"/>
  <c r="P897" i="1"/>
  <c r="Q897" i="1"/>
  <c r="R897" i="1"/>
  <c r="T897" i="1"/>
  <c r="K898" i="1"/>
  <c r="L898" i="1"/>
  <c r="M898" i="1"/>
  <c r="P898" i="1"/>
  <c r="Q898" i="1"/>
  <c r="R898" i="1"/>
  <c r="T898" i="1"/>
  <c r="K899" i="1"/>
  <c r="L899" i="1"/>
  <c r="M899" i="1"/>
  <c r="P899" i="1"/>
  <c r="Q899" i="1"/>
  <c r="R899" i="1"/>
  <c r="T899" i="1"/>
  <c r="K900" i="1"/>
  <c r="L900" i="1"/>
  <c r="M900" i="1"/>
  <c r="P900" i="1"/>
  <c r="Q900" i="1"/>
  <c r="R900" i="1"/>
  <c r="T900" i="1"/>
  <c r="K901" i="1"/>
  <c r="L901" i="1"/>
  <c r="M901" i="1"/>
  <c r="P901" i="1"/>
  <c r="Q901" i="1"/>
  <c r="R901" i="1"/>
  <c r="T901" i="1"/>
  <c r="K902" i="1"/>
  <c r="L902" i="1"/>
  <c r="M902" i="1"/>
  <c r="P902" i="1"/>
  <c r="Q902" i="1"/>
  <c r="R902" i="1"/>
  <c r="T902" i="1"/>
  <c r="K903" i="1"/>
  <c r="L903" i="1"/>
  <c r="M903" i="1"/>
  <c r="P903" i="1"/>
  <c r="Q903" i="1"/>
  <c r="R903" i="1"/>
  <c r="T903" i="1"/>
  <c r="K904" i="1"/>
  <c r="L904" i="1"/>
  <c r="M904" i="1"/>
  <c r="P904" i="1"/>
  <c r="Q904" i="1"/>
  <c r="R904" i="1"/>
  <c r="T904" i="1"/>
  <c r="K905" i="1"/>
  <c r="L905" i="1"/>
  <c r="M905" i="1"/>
  <c r="P905" i="1"/>
  <c r="Q905" i="1"/>
  <c r="R905" i="1"/>
  <c r="T905" i="1"/>
  <c r="K906" i="1"/>
  <c r="L906" i="1"/>
  <c r="M906" i="1"/>
  <c r="P906" i="1"/>
  <c r="Q906" i="1"/>
  <c r="R906" i="1"/>
  <c r="T906" i="1"/>
  <c r="K907" i="1"/>
  <c r="L907" i="1"/>
  <c r="M907" i="1"/>
  <c r="P907" i="1"/>
  <c r="Q907" i="1"/>
  <c r="R907" i="1"/>
  <c r="T907" i="1"/>
  <c r="K908" i="1"/>
  <c r="L908" i="1"/>
  <c r="M908" i="1"/>
  <c r="P908" i="1"/>
  <c r="Q908" i="1"/>
  <c r="R908" i="1"/>
  <c r="T908" i="1"/>
  <c r="K909" i="1"/>
  <c r="L909" i="1"/>
  <c r="M909" i="1"/>
  <c r="P909" i="1"/>
  <c r="Q909" i="1"/>
  <c r="R909" i="1"/>
  <c r="T909" i="1"/>
  <c r="K910" i="1"/>
  <c r="L910" i="1"/>
  <c r="M910" i="1"/>
  <c r="P910" i="1"/>
  <c r="Q910" i="1"/>
  <c r="R910" i="1"/>
  <c r="T910" i="1"/>
  <c r="K911" i="1"/>
  <c r="L911" i="1"/>
  <c r="M911" i="1"/>
  <c r="P911" i="1"/>
  <c r="Q911" i="1"/>
  <c r="R911" i="1"/>
  <c r="T911" i="1"/>
  <c r="K912" i="1"/>
  <c r="L912" i="1"/>
  <c r="M912" i="1"/>
  <c r="P912" i="1"/>
  <c r="Q912" i="1"/>
  <c r="R912" i="1"/>
  <c r="T912" i="1"/>
  <c r="K913" i="1"/>
  <c r="L913" i="1"/>
  <c r="M913" i="1"/>
  <c r="P913" i="1"/>
  <c r="Q913" i="1"/>
  <c r="R913" i="1"/>
  <c r="T913" i="1"/>
  <c r="K914" i="1"/>
  <c r="L914" i="1"/>
  <c r="M914" i="1"/>
  <c r="P914" i="1"/>
  <c r="Q914" i="1"/>
  <c r="R914" i="1"/>
  <c r="T914" i="1"/>
  <c r="K915" i="1"/>
  <c r="L915" i="1"/>
  <c r="M915" i="1"/>
  <c r="P915" i="1"/>
  <c r="Q915" i="1"/>
  <c r="R915" i="1"/>
  <c r="T915" i="1"/>
  <c r="K916" i="1"/>
  <c r="L916" i="1"/>
  <c r="M916" i="1"/>
  <c r="P916" i="1"/>
  <c r="Q916" i="1"/>
  <c r="R916" i="1"/>
  <c r="T916" i="1"/>
  <c r="K917" i="1"/>
  <c r="L917" i="1"/>
  <c r="M917" i="1"/>
  <c r="P917" i="1"/>
  <c r="Q917" i="1"/>
  <c r="R917" i="1"/>
  <c r="T917" i="1"/>
  <c r="K918" i="1"/>
  <c r="L918" i="1"/>
  <c r="M918" i="1"/>
  <c r="P918" i="1"/>
  <c r="Q918" i="1"/>
  <c r="R918" i="1"/>
  <c r="T918" i="1"/>
  <c r="K919" i="1"/>
  <c r="L919" i="1"/>
  <c r="M919" i="1"/>
  <c r="P919" i="1"/>
  <c r="Q919" i="1"/>
  <c r="R919" i="1"/>
  <c r="T919" i="1"/>
  <c r="K920" i="1"/>
  <c r="L920" i="1"/>
  <c r="M920" i="1"/>
  <c r="P920" i="1"/>
  <c r="Q920" i="1"/>
  <c r="R920" i="1"/>
  <c r="T920" i="1"/>
  <c r="K921" i="1"/>
  <c r="L921" i="1"/>
  <c r="M921" i="1"/>
  <c r="P921" i="1"/>
  <c r="Q921" i="1"/>
  <c r="R921" i="1"/>
  <c r="T921" i="1"/>
  <c r="K922" i="1"/>
  <c r="L922" i="1"/>
  <c r="M922" i="1"/>
  <c r="P922" i="1"/>
  <c r="Q922" i="1"/>
  <c r="R922" i="1"/>
  <c r="T922" i="1"/>
  <c r="K923" i="1"/>
  <c r="L923" i="1"/>
  <c r="M923" i="1"/>
  <c r="P923" i="1"/>
  <c r="Q923" i="1"/>
  <c r="R923" i="1"/>
  <c r="T923" i="1"/>
  <c r="K924" i="1"/>
  <c r="L924" i="1"/>
  <c r="M924" i="1"/>
  <c r="P924" i="1"/>
  <c r="Q924" i="1"/>
  <c r="R924" i="1"/>
  <c r="T924" i="1"/>
  <c r="K925" i="1"/>
  <c r="L925" i="1"/>
  <c r="M925" i="1"/>
  <c r="P925" i="1"/>
  <c r="Q925" i="1"/>
  <c r="R925" i="1"/>
  <c r="T925" i="1"/>
  <c r="K926" i="1"/>
  <c r="L926" i="1"/>
  <c r="M926" i="1"/>
  <c r="P926" i="1"/>
  <c r="Q926" i="1"/>
  <c r="R926" i="1"/>
  <c r="T926" i="1"/>
  <c r="K927" i="1"/>
  <c r="L927" i="1"/>
  <c r="M927" i="1"/>
  <c r="P927" i="1"/>
  <c r="Q927" i="1"/>
  <c r="R927" i="1"/>
  <c r="T927" i="1"/>
  <c r="K928" i="1"/>
  <c r="L928" i="1"/>
  <c r="M928" i="1"/>
  <c r="P928" i="1"/>
  <c r="Q928" i="1"/>
  <c r="R928" i="1"/>
  <c r="T928" i="1"/>
  <c r="K929" i="1"/>
  <c r="L929" i="1"/>
  <c r="M929" i="1"/>
  <c r="P929" i="1"/>
  <c r="Q929" i="1"/>
  <c r="R929" i="1"/>
  <c r="T929" i="1"/>
  <c r="K930" i="1"/>
  <c r="L930" i="1"/>
  <c r="M930" i="1"/>
  <c r="P930" i="1"/>
  <c r="Q930" i="1"/>
  <c r="R930" i="1"/>
  <c r="T930" i="1"/>
  <c r="K931" i="1"/>
  <c r="L931" i="1"/>
  <c r="M931" i="1"/>
  <c r="P931" i="1"/>
  <c r="Q931" i="1"/>
  <c r="R931" i="1"/>
  <c r="T931" i="1"/>
  <c r="K932" i="1"/>
  <c r="L932" i="1"/>
  <c r="M932" i="1"/>
  <c r="P932" i="1"/>
  <c r="Q932" i="1"/>
  <c r="R932" i="1"/>
  <c r="T932" i="1"/>
  <c r="K933" i="1"/>
  <c r="L933" i="1"/>
  <c r="M933" i="1"/>
  <c r="P933" i="1"/>
  <c r="Q933" i="1"/>
  <c r="R933" i="1"/>
  <c r="T933" i="1"/>
  <c r="K934" i="1"/>
  <c r="L934" i="1"/>
  <c r="M934" i="1"/>
  <c r="P934" i="1"/>
  <c r="Q934" i="1"/>
  <c r="R934" i="1"/>
  <c r="T934" i="1"/>
  <c r="K935" i="1"/>
  <c r="L935" i="1"/>
  <c r="M935" i="1"/>
  <c r="P935" i="1"/>
  <c r="Q935" i="1"/>
  <c r="R935" i="1"/>
  <c r="T935" i="1"/>
  <c r="K936" i="1"/>
  <c r="L936" i="1"/>
  <c r="M936" i="1"/>
  <c r="P936" i="1"/>
  <c r="Q936" i="1"/>
  <c r="R936" i="1"/>
  <c r="T936" i="1"/>
  <c r="K937" i="1"/>
  <c r="L937" i="1"/>
  <c r="M937" i="1"/>
  <c r="P937" i="1"/>
  <c r="Q937" i="1"/>
  <c r="R937" i="1"/>
  <c r="T937" i="1"/>
  <c r="K938" i="1"/>
  <c r="L938" i="1"/>
  <c r="M938" i="1"/>
  <c r="P938" i="1"/>
  <c r="Q938" i="1"/>
  <c r="R938" i="1"/>
  <c r="T938" i="1"/>
  <c r="K939" i="1"/>
  <c r="L939" i="1"/>
  <c r="M939" i="1"/>
  <c r="P939" i="1"/>
  <c r="Q939" i="1"/>
  <c r="R939" i="1"/>
  <c r="T939" i="1"/>
  <c r="K940" i="1"/>
  <c r="L940" i="1"/>
  <c r="M940" i="1"/>
  <c r="P940" i="1"/>
  <c r="Q940" i="1"/>
  <c r="R940" i="1"/>
  <c r="T940" i="1"/>
  <c r="K941" i="1"/>
  <c r="L941" i="1"/>
  <c r="M941" i="1"/>
  <c r="P941" i="1"/>
  <c r="Q941" i="1"/>
  <c r="R941" i="1"/>
  <c r="T941" i="1"/>
  <c r="K942" i="1"/>
  <c r="L942" i="1"/>
  <c r="M942" i="1"/>
  <c r="P942" i="1"/>
  <c r="Q942" i="1"/>
  <c r="R942" i="1"/>
  <c r="T942" i="1"/>
  <c r="K943" i="1"/>
  <c r="L943" i="1"/>
  <c r="M943" i="1"/>
  <c r="P943" i="1"/>
  <c r="Q943" i="1"/>
  <c r="R943" i="1"/>
  <c r="T943" i="1"/>
  <c r="K944" i="1"/>
  <c r="L944" i="1"/>
  <c r="M944" i="1"/>
  <c r="P944" i="1"/>
  <c r="Q944" i="1"/>
  <c r="R944" i="1"/>
  <c r="T944" i="1"/>
  <c r="K945" i="1"/>
  <c r="L945" i="1"/>
  <c r="M945" i="1"/>
  <c r="P945" i="1"/>
  <c r="Q945" i="1"/>
  <c r="R945" i="1"/>
  <c r="T945" i="1"/>
  <c r="K946" i="1"/>
  <c r="L946" i="1"/>
  <c r="M946" i="1"/>
  <c r="P946" i="1"/>
  <c r="Q946" i="1"/>
  <c r="R946" i="1"/>
  <c r="T946" i="1"/>
  <c r="K947" i="1"/>
  <c r="L947" i="1"/>
  <c r="M947" i="1"/>
  <c r="P947" i="1"/>
  <c r="Q947" i="1"/>
  <c r="R947" i="1"/>
  <c r="T947" i="1"/>
  <c r="K948" i="1"/>
  <c r="L948" i="1"/>
  <c r="M948" i="1"/>
  <c r="P948" i="1"/>
  <c r="Q948" i="1"/>
  <c r="R948" i="1"/>
  <c r="T948" i="1"/>
  <c r="K949" i="1"/>
  <c r="L949" i="1"/>
  <c r="M949" i="1"/>
  <c r="P949" i="1"/>
  <c r="Q949" i="1"/>
  <c r="R949" i="1"/>
  <c r="T949" i="1"/>
  <c r="K950" i="1"/>
  <c r="L950" i="1"/>
  <c r="M950" i="1"/>
  <c r="P950" i="1"/>
  <c r="Q950" i="1"/>
  <c r="R950" i="1"/>
  <c r="T950" i="1"/>
  <c r="K951" i="1"/>
  <c r="L951" i="1"/>
  <c r="M951" i="1"/>
  <c r="P951" i="1"/>
  <c r="Q951" i="1"/>
  <c r="R951" i="1"/>
  <c r="T951" i="1"/>
  <c r="K952" i="1"/>
  <c r="L952" i="1"/>
  <c r="M952" i="1"/>
  <c r="P952" i="1"/>
  <c r="Q952" i="1"/>
  <c r="R952" i="1"/>
  <c r="T952" i="1"/>
  <c r="K953" i="1"/>
  <c r="L953" i="1"/>
  <c r="M953" i="1"/>
  <c r="P953" i="1"/>
  <c r="Q953" i="1"/>
  <c r="R953" i="1"/>
  <c r="T953" i="1"/>
  <c r="K954" i="1"/>
  <c r="L954" i="1"/>
  <c r="M954" i="1"/>
  <c r="P954" i="1"/>
  <c r="Q954" i="1"/>
  <c r="R954" i="1"/>
  <c r="T954" i="1"/>
  <c r="K955" i="1"/>
  <c r="L955" i="1"/>
  <c r="M955" i="1"/>
  <c r="P955" i="1"/>
  <c r="Q955" i="1"/>
  <c r="R955" i="1"/>
  <c r="T955" i="1"/>
  <c r="K956" i="1"/>
  <c r="L956" i="1"/>
  <c r="M956" i="1"/>
  <c r="P956" i="1"/>
  <c r="Q956" i="1"/>
  <c r="R956" i="1"/>
  <c r="T956" i="1"/>
  <c r="K957" i="1"/>
  <c r="L957" i="1"/>
  <c r="M957" i="1"/>
  <c r="P957" i="1"/>
  <c r="Q957" i="1"/>
  <c r="R957" i="1"/>
  <c r="T957" i="1"/>
  <c r="K958" i="1"/>
  <c r="L958" i="1"/>
  <c r="M958" i="1"/>
  <c r="P958" i="1"/>
  <c r="Q958" i="1"/>
  <c r="R958" i="1"/>
  <c r="T958" i="1"/>
  <c r="K959" i="1"/>
  <c r="L959" i="1"/>
  <c r="M959" i="1"/>
  <c r="P959" i="1"/>
  <c r="Q959" i="1"/>
  <c r="R959" i="1"/>
  <c r="T959" i="1"/>
  <c r="K960" i="1"/>
  <c r="L960" i="1"/>
  <c r="M960" i="1"/>
  <c r="P960" i="1"/>
  <c r="Q960" i="1"/>
  <c r="R960" i="1"/>
  <c r="T960" i="1"/>
  <c r="K961" i="1"/>
  <c r="L961" i="1"/>
  <c r="M961" i="1"/>
  <c r="P961" i="1"/>
  <c r="Q961" i="1"/>
  <c r="R961" i="1"/>
  <c r="T961" i="1"/>
  <c r="K962" i="1"/>
  <c r="L962" i="1"/>
  <c r="M962" i="1"/>
  <c r="P962" i="1"/>
  <c r="Q962" i="1"/>
  <c r="R962" i="1"/>
  <c r="T962" i="1"/>
  <c r="K963" i="1"/>
  <c r="L963" i="1"/>
  <c r="M963" i="1"/>
  <c r="P963" i="1"/>
  <c r="Q963" i="1"/>
  <c r="R963" i="1"/>
  <c r="T963" i="1"/>
  <c r="K964" i="1"/>
  <c r="L964" i="1"/>
  <c r="M964" i="1"/>
  <c r="P964" i="1"/>
  <c r="Q964" i="1"/>
  <c r="R964" i="1"/>
  <c r="T964" i="1"/>
  <c r="K965" i="1"/>
  <c r="L965" i="1"/>
  <c r="M965" i="1"/>
  <c r="P965" i="1"/>
  <c r="Q965" i="1"/>
  <c r="R965" i="1"/>
  <c r="T965" i="1"/>
  <c r="K966" i="1"/>
  <c r="L966" i="1"/>
  <c r="M966" i="1"/>
  <c r="P966" i="1"/>
  <c r="Q966" i="1"/>
  <c r="R966" i="1"/>
  <c r="T966" i="1"/>
  <c r="K967" i="1"/>
  <c r="L967" i="1"/>
  <c r="M967" i="1"/>
  <c r="P967" i="1"/>
  <c r="Q967" i="1"/>
  <c r="R967" i="1"/>
  <c r="T967" i="1"/>
  <c r="K968" i="1"/>
  <c r="L968" i="1"/>
  <c r="M968" i="1"/>
  <c r="P968" i="1"/>
  <c r="Q968" i="1"/>
  <c r="R968" i="1"/>
  <c r="T968" i="1"/>
  <c r="K969" i="1"/>
  <c r="L969" i="1"/>
  <c r="M969" i="1"/>
  <c r="P969" i="1"/>
  <c r="Q969" i="1"/>
  <c r="R969" i="1"/>
  <c r="T969" i="1"/>
  <c r="K970" i="1"/>
  <c r="L970" i="1"/>
  <c r="M970" i="1"/>
  <c r="P970" i="1"/>
  <c r="Q970" i="1"/>
  <c r="R970" i="1"/>
  <c r="T970" i="1"/>
  <c r="K971" i="1"/>
  <c r="L971" i="1"/>
  <c r="M971" i="1"/>
  <c r="P971" i="1"/>
  <c r="Q971" i="1"/>
  <c r="R971" i="1"/>
  <c r="T971" i="1"/>
  <c r="K972" i="1"/>
  <c r="L972" i="1"/>
  <c r="M972" i="1"/>
  <c r="P972" i="1"/>
  <c r="Q972" i="1"/>
  <c r="R972" i="1"/>
  <c r="T972" i="1"/>
  <c r="K973" i="1"/>
  <c r="L973" i="1"/>
  <c r="M973" i="1"/>
  <c r="P973" i="1"/>
  <c r="Q973" i="1"/>
  <c r="R973" i="1"/>
  <c r="T973" i="1"/>
  <c r="K974" i="1"/>
  <c r="L974" i="1"/>
  <c r="M974" i="1"/>
  <c r="P974" i="1"/>
  <c r="Q974" i="1"/>
  <c r="R974" i="1"/>
  <c r="T974" i="1"/>
  <c r="K975" i="1"/>
  <c r="L975" i="1"/>
  <c r="M975" i="1"/>
  <c r="P975" i="1"/>
  <c r="Q975" i="1"/>
  <c r="R975" i="1"/>
  <c r="T975" i="1"/>
  <c r="K976" i="1"/>
  <c r="L976" i="1"/>
  <c r="M976" i="1"/>
  <c r="P976" i="1"/>
  <c r="Q976" i="1"/>
  <c r="R976" i="1"/>
  <c r="T976" i="1"/>
  <c r="K977" i="1"/>
  <c r="L977" i="1"/>
  <c r="M977" i="1"/>
  <c r="P977" i="1"/>
  <c r="Q977" i="1"/>
  <c r="R977" i="1"/>
  <c r="T977" i="1"/>
  <c r="K978" i="1"/>
  <c r="L978" i="1"/>
  <c r="M978" i="1"/>
  <c r="P978" i="1"/>
  <c r="Q978" i="1"/>
  <c r="R978" i="1"/>
  <c r="T978" i="1"/>
  <c r="K979" i="1"/>
  <c r="L979" i="1"/>
  <c r="M979" i="1"/>
  <c r="P979" i="1"/>
  <c r="Q979" i="1"/>
  <c r="R979" i="1"/>
  <c r="T979" i="1"/>
  <c r="K980" i="1"/>
  <c r="L980" i="1"/>
  <c r="M980" i="1"/>
  <c r="P980" i="1"/>
  <c r="Q980" i="1"/>
  <c r="R980" i="1"/>
  <c r="T980" i="1"/>
  <c r="K981" i="1"/>
  <c r="L981" i="1"/>
  <c r="M981" i="1"/>
  <c r="P981" i="1"/>
  <c r="Q981" i="1"/>
  <c r="R981" i="1"/>
  <c r="T981" i="1"/>
  <c r="K982" i="1"/>
  <c r="L982" i="1"/>
  <c r="M982" i="1"/>
  <c r="P982" i="1"/>
  <c r="Q982" i="1"/>
  <c r="R982" i="1"/>
  <c r="T982" i="1"/>
  <c r="K983" i="1"/>
  <c r="L983" i="1"/>
  <c r="M983" i="1"/>
  <c r="P983" i="1"/>
  <c r="Q983" i="1"/>
  <c r="R983" i="1"/>
  <c r="T983" i="1"/>
  <c r="K984" i="1"/>
  <c r="L984" i="1"/>
  <c r="M984" i="1"/>
  <c r="P984" i="1"/>
  <c r="Q984" i="1"/>
  <c r="R984" i="1"/>
  <c r="T984" i="1"/>
  <c r="K985" i="1"/>
  <c r="L985" i="1"/>
  <c r="M985" i="1"/>
  <c r="P985" i="1"/>
  <c r="Q985" i="1"/>
  <c r="R985" i="1"/>
  <c r="T985" i="1"/>
  <c r="K986" i="1"/>
  <c r="L986" i="1"/>
  <c r="M986" i="1"/>
  <c r="P986" i="1"/>
  <c r="Q986" i="1"/>
  <c r="R986" i="1"/>
  <c r="T986" i="1"/>
  <c r="K987" i="1"/>
  <c r="L987" i="1"/>
  <c r="M987" i="1"/>
  <c r="P987" i="1"/>
  <c r="Q987" i="1"/>
  <c r="R987" i="1"/>
  <c r="T987" i="1"/>
  <c r="K988" i="1"/>
  <c r="L988" i="1"/>
  <c r="M988" i="1"/>
  <c r="P988" i="1"/>
  <c r="Q988" i="1"/>
  <c r="R988" i="1"/>
  <c r="T988" i="1"/>
  <c r="K989" i="1"/>
  <c r="L989" i="1"/>
  <c r="M989" i="1"/>
  <c r="P989" i="1"/>
  <c r="Q989" i="1"/>
  <c r="R989" i="1"/>
  <c r="T989" i="1"/>
  <c r="K990" i="1"/>
  <c r="L990" i="1"/>
  <c r="M990" i="1"/>
  <c r="P990" i="1"/>
  <c r="Q990" i="1"/>
  <c r="R990" i="1"/>
  <c r="T990" i="1"/>
  <c r="K991" i="1"/>
  <c r="L991" i="1"/>
  <c r="M991" i="1"/>
  <c r="P991" i="1"/>
  <c r="Q991" i="1"/>
  <c r="R991" i="1"/>
  <c r="T991" i="1"/>
  <c r="K992" i="1"/>
  <c r="L992" i="1"/>
  <c r="M992" i="1"/>
  <c r="P992" i="1"/>
  <c r="Q992" i="1"/>
  <c r="R992" i="1"/>
  <c r="T992" i="1"/>
  <c r="K993" i="1"/>
  <c r="L993" i="1"/>
  <c r="M993" i="1"/>
  <c r="P993" i="1"/>
  <c r="Q993" i="1"/>
  <c r="R993" i="1"/>
  <c r="T993" i="1"/>
  <c r="K994" i="1"/>
  <c r="L994" i="1"/>
  <c r="M994" i="1"/>
  <c r="P994" i="1"/>
  <c r="Q994" i="1"/>
  <c r="R994" i="1"/>
  <c r="T994" i="1"/>
  <c r="K995" i="1"/>
  <c r="L995" i="1"/>
  <c r="M995" i="1"/>
  <c r="P995" i="1"/>
  <c r="Q995" i="1"/>
  <c r="R995" i="1"/>
  <c r="T995" i="1"/>
  <c r="K996" i="1"/>
  <c r="L996" i="1"/>
  <c r="M996" i="1"/>
  <c r="P996" i="1"/>
  <c r="Q996" i="1"/>
  <c r="R996" i="1"/>
  <c r="T996" i="1"/>
  <c r="K997" i="1"/>
  <c r="L997" i="1"/>
  <c r="M997" i="1"/>
  <c r="P997" i="1"/>
  <c r="Q997" i="1"/>
  <c r="R997" i="1"/>
  <c r="T997" i="1"/>
  <c r="K998" i="1"/>
  <c r="L998" i="1"/>
  <c r="M998" i="1"/>
  <c r="P998" i="1"/>
  <c r="Q998" i="1"/>
  <c r="R998" i="1"/>
  <c r="T998" i="1"/>
  <c r="K999" i="1"/>
  <c r="L999" i="1"/>
  <c r="M999" i="1"/>
  <c r="P999" i="1"/>
  <c r="Q999" i="1"/>
  <c r="R999" i="1"/>
  <c r="T999" i="1"/>
  <c r="K1000" i="1"/>
  <c r="L1000" i="1"/>
  <c r="M1000" i="1"/>
  <c r="P1000" i="1"/>
  <c r="Q1000" i="1"/>
  <c r="R1000" i="1"/>
  <c r="T1000" i="1"/>
  <c r="K1001" i="1"/>
  <c r="L1001" i="1"/>
  <c r="M1001" i="1"/>
  <c r="P1001" i="1"/>
  <c r="Q1001" i="1"/>
  <c r="R1001" i="1"/>
  <c r="T1001" i="1"/>
  <c r="K1002" i="1"/>
  <c r="L1002" i="1"/>
  <c r="M1002" i="1"/>
  <c r="P1002" i="1"/>
  <c r="Q1002" i="1"/>
  <c r="R1002" i="1"/>
  <c r="T1002" i="1"/>
  <c r="K1003" i="1"/>
  <c r="L1003" i="1"/>
  <c r="M1003" i="1"/>
  <c r="P1003" i="1"/>
  <c r="Q1003" i="1"/>
  <c r="R1003" i="1"/>
  <c r="T1003" i="1"/>
  <c r="K1004" i="1"/>
  <c r="L1004" i="1"/>
  <c r="M1004" i="1"/>
  <c r="P1004" i="1"/>
  <c r="Q1004" i="1"/>
  <c r="R1004" i="1"/>
  <c r="T1004" i="1"/>
  <c r="K1005" i="1"/>
  <c r="L1005" i="1"/>
  <c r="M1005" i="1"/>
  <c r="P1005" i="1"/>
  <c r="Q1005" i="1"/>
  <c r="R1005" i="1"/>
  <c r="T1005" i="1"/>
  <c r="K1006" i="1"/>
  <c r="L1006" i="1"/>
  <c r="M1006" i="1"/>
  <c r="P1006" i="1"/>
  <c r="Q1006" i="1"/>
  <c r="R1006" i="1"/>
  <c r="T1006" i="1"/>
  <c r="K1007" i="1"/>
  <c r="L1007" i="1"/>
  <c r="M1007" i="1"/>
  <c r="P1007" i="1"/>
  <c r="Q1007" i="1"/>
  <c r="R1007" i="1"/>
  <c r="T1007" i="1"/>
  <c r="K1008" i="1"/>
  <c r="L1008" i="1"/>
  <c r="M1008" i="1"/>
  <c r="P1008" i="1"/>
  <c r="Q1008" i="1"/>
  <c r="R1008" i="1"/>
  <c r="T1008" i="1"/>
  <c r="K1009" i="1"/>
  <c r="L1009" i="1"/>
  <c r="M1009" i="1"/>
  <c r="P1009" i="1"/>
  <c r="Q1009" i="1"/>
  <c r="R1009" i="1"/>
  <c r="T1009" i="1"/>
  <c r="K1010" i="1"/>
  <c r="L1010" i="1"/>
  <c r="M1010" i="1"/>
  <c r="P1010" i="1"/>
  <c r="Q1010" i="1"/>
  <c r="R1010" i="1"/>
  <c r="T1010" i="1"/>
  <c r="K1011" i="1"/>
  <c r="L1011" i="1"/>
  <c r="M1011" i="1"/>
  <c r="P1011" i="1"/>
  <c r="Q1011" i="1"/>
  <c r="R1011" i="1"/>
  <c r="T1011" i="1"/>
  <c r="K1012" i="1"/>
  <c r="L1012" i="1"/>
  <c r="M1012" i="1"/>
  <c r="P1012" i="1"/>
  <c r="Q1012" i="1"/>
  <c r="R1012" i="1"/>
  <c r="T1012" i="1"/>
  <c r="K1013" i="1"/>
  <c r="L1013" i="1"/>
  <c r="M1013" i="1"/>
  <c r="P1013" i="1"/>
  <c r="Q1013" i="1"/>
  <c r="R1013" i="1"/>
  <c r="T1013" i="1"/>
  <c r="K1014" i="1"/>
  <c r="L1014" i="1"/>
  <c r="M1014" i="1"/>
  <c r="P1014" i="1"/>
  <c r="Q1014" i="1"/>
  <c r="R1014" i="1"/>
  <c r="T1014" i="1"/>
  <c r="K1015" i="1"/>
  <c r="L1015" i="1"/>
  <c r="M1015" i="1"/>
  <c r="P1015" i="1"/>
  <c r="Q1015" i="1"/>
  <c r="R1015" i="1"/>
  <c r="T1015" i="1"/>
  <c r="K1016" i="1"/>
  <c r="L1016" i="1"/>
  <c r="M1016" i="1"/>
  <c r="P1016" i="1"/>
  <c r="Q1016" i="1"/>
  <c r="R1016" i="1"/>
  <c r="T1016" i="1"/>
  <c r="K1017" i="1"/>
  <c r="L1017" i="1"/>
  <c r="M1017" i="1"/>
  <c r="P1017" i="1"/>
  <c r="Q1017" i="1"/>
  <c r="R1017" i="1"/>
  <c r="T1017" i="1"/>
  <c r="K1018" i="1"/>
  <c r="L1018" i="1"/>
  <c r="M1018" i="1"/>
  <c r="P1018" i="1"/>
  <c r="Q1018" i="1"/>
  <c r="R1018" i="1"/>
  <c r="T1018" i="1"/>
  <c r="K1019" i="1"/>
  <c r="L1019" i="1"/>
  <c r="M1019" i="1"/>
  <c r="P1019" i="1"/>
  <c r="Q1019" i="1"/>
  <c r="R1019" i="1"/>
  <c r="T1019" i="1"/>
  <c r="K1020" i="1"/>
  <c r="L1020" i="1"/>
  <c r="M1020" i="1"/>
  <c r="P1020" i="1"/>
  <c r="Q1020" i="1"/>
  <c r="R1020" i="1"/>
  <c r="T1020" i="1"/>
  <c r="K1021" i="1"/>
  <c r="L1021" i="1"/>
  <c r="M1021" i="1"/>
  <c r="P1021" i="1"/>
  <c r="Q1021" i="1"/>
  <c r="R1021" i="1"/>
  <c r="T1021" i="1"/>
  <c r="K1022" i="1"/>
  <c r="L1022" i="1"/>
  <c r="M1022" i="1"/>
  <c r="P1022" i="1"/>
  <c r="Q1022" i="1"/>
  <c r="R1022" i="1"/>
  <c r="T1022" i="1"/>
  <c r="K1023" i="1"/>
  <c r="L1023" i="1"/>
  <c r="M1023" i="1"/>
  <c r="P1023" i="1"/>
  <c r="Q1023" i="1"/>
  <c r="R1023" i="1"/>
  <c r="T1023" i="1"/>
  <c r="K1024" i="1"/>
  <c r="L1024" i="1"/>
  <c r="M1024" i="1"/>
  <c r="P1024" i="1"/>
  <c r="Q1024" i="1"/>
  <c r="R1024" i="1"/>
  <c r="T1024" i="1"/>
  <c r="K1025" i="1"/>
  <c r="L1025" i="1"/>
  <c r="M1025" i="1"/>
  <c r="P1025" i="1"/>
  <c r="Q1025" i="1"/>
  <c r="R1025" i="1"/>
  <c r="T1025" i="1"/>
  <c r="K1026" i="1"/>
  <c r="L1026" i="1"/>
  <c r="M1026" i="1"/>
  <c r="P1026" i="1"/>
  <c r="Q1026" i="1"/>
  <c r="R1026" i="1"/>
  <c r="T1026" i="1"/>
  <c r="K1027" i="1"/>
  <c r="L1027" i="1"/>
  <c r="M1027" i="1"/>
  <c r="P1027" i="1"/>
  <c r="Q1027" i="1"/>
  <c r="R1027" i="1"/>
  <c r="T1027" i="1"/>
  <c r="K1028" i="1"/>
  <c r="L1028" i="1"/>
  <c r="M1028" i="1"/>
  <c r="P1028" i="1"/>
  <c r="Q1028" i="1"/>
  <c r="R1028" i="1"/>
  <c r="T1028" i="1"/>
  <c r="K1029" i="1"/>
  <c r="L1029" i="1"/>
  <c r="M1029" i="1"/>
  <c r="P1029" i="1"/>
  <c r="Q1029" i="1"/>
  <c r="R1029" i="1"/>
  <c r="T1029" i="1"/>
  <c r="K1030" i="1"/>
  <c r="L1030" i="1"/>
  <c r="M1030" i="1"/>
  <c r="P1030" i="1"/>
  <c r="Q1030" i="1"/>
  <c r="R1030" i="1"/>
  <c r="T1030" i="1"/>
  <c r="K1031" i="1"/>
  <c r="L1031" i="1"/>
  <c r="M1031" i="1"/>
  <c r="P1031" i="1"/>
  <c r="Q1031" i="1"/>
  <c r="R1031" i="1"/>
  <c r="T1031" i="1"/>
  <c r="K1032" i="1"/>
  <c r="L1032" i="1"/>
  <c r="M1032" i="1"/>
  <c r="P1032" i="1"/>
  <c r="Q1032" i="1"/>
  <c r="R1032" i="1"/>
  <c r="T1032" i="1"/>
  <c r="K1033" i="1"/>
  <c r="L1033" i="1"/>
  <c r="M1033" i="1"/>
  <c r="P1033" i="1"/>
  <c r="Q1033" i="1"/>
  <c r="R1033" i="1"/>
  <c r="T1033" i="1"/>
  <c r="K1034" i="1"/>
  <c r="L1034" i="1"/>
  <c r="M1034" i="1"/>
  <c r="P1034" i="1"/>
  <c r="Q1034" i="1"/>
  <c r="R1034" i="1"/>
  <c r="T1034" i="1"/>
  <c r="K1035" i="1"/>
  <c r="L1035" i="1"/>
  <c r="M1035" i="1"/>
  <c r="P1035" i="1"/>
  <c r="Q1035" i="1"/>
  <c r="R1035" i="1"/>
  <c r="T1035" i="1"/>
  <c r="K1036" i="1"/>
  <c r="L1036" i="1"/>
  <c r="M1036" i="1"/>
  <c r="P1036" i="1"/>
  <c r="Q1036" i="1"/>
  <c r="R1036" i="1"/>
  <c r="T1036" i="1"/>
  <c r="K1037" i="1"/>
  <c r="L1037" i="1"/>
  <c r="M1037" i="1"/>
  <c r="P1037" i="1"/>
  <c r="Q1037" i="1"/>
  <c r="R1037" i="1"/>
  <c r="T1037" i="1"/>
  <c r="K1038" i="1"/>
  <c r="L1038" i="1"/>
  <c r="M1038" i="1"/>
  <c r="P1038" i="1"/>
  <c r="Q1038" i="1"/>
  <c r="R1038" i="1"/>
  <c r="T1038" i="1"/>
  <c r="K1039" i="1"/>
  <c r="L1039" i="1"/>
  <c r="M1039" i="1"/>
  <c r="P1039" i="1"/>
  <c r="Q1039" i="1"/>
  <c r="R1039" i="1"/>
  <c r="T1039" i="1"/>
  <c r="K1040" i="1"/>
  <c r="L1040" i="1"/>
  <c r="M1040" i="1"/>
  <c r="P1040" i="1"/>
  <c r="Q1040" i="1"/>
  <c r="R1040" i="1"/>
  <c r="T1040" i="1"/>
  <c r="K1041" i="1"/>
  <c r="L1041" i="1"/>
  <c r="M1041" i="1"/>
  <c r="P1041" i="1"/>
  <c r="Q1041" i="1"/>
  <c r="R1041" i="1"/>
  <c r="T1041" i="1"/>
  <c r="K1042" i="1"/>
  <c r="L1042" i="1"/>
  <c r="M1042" i="1"/>
  <c r="P1042" i="1"/>
  <c r="Q1042" i="1"/>
  <c r="R1042" i="1"/>
  <c r="T1042" i="1"/>
  <c r="K1043" i="1"/>
  <c r="L1043" i="1"/>
  <c r="M1043" i="1"/>
  <c r="P1043" i="1"/>
  <c r="Q1043" i="1"/>
  <c r="R1043" i="1"/>
  <c r="T1043" i="1"/>
  <c r="K1044" i="1"/>
  <c r="L1044" i="1"/>
  <c r="M1044" i="1"/>
  <c r="P1044" i="1"/>
  <c r="Q1044" i="1"/>
  <c r="R1044" i="1"/>
  <c r="T1044" i="1"/>
  <c r="K1045" i="1"/>
  <c r="L1045" i="1"/>
  <c r="M1045" i="1"/>
  <c r="P1045" i="1"/>
  <c r="Q1045" i="1"/>
  <c r="R1045" i="1"/>
  <c r="T1045" i="1"/>
  <c r="K1046" i="1"/>
  <c r="L1046" i="1"/>
  <c r="M1046" i="1"/>
  <c r="P1046" i="1"/>
  <c r="Q1046" i="1"/>
  <c r="R1046" i="1"/>
  <c r="T1046" i="1"/>
  <c r="K1047" i="1"/>
  <c r="L1047" i="1"/>
  <c r="M1047" i="1"/>
  <c r="P1047" i="1"/>
  <c r="Q1047" i="1"/>
  <c r="R1047" i="1"/>
  <c r="T1047" i="1"/>
  <c r="K1048" i="1"/>
  <c r="L1048" i="1"/>
  <c r="M1048" i="1"/>
  <c r="P1048" i="1"/>
  <c r="Q1048" i="1"/>
  <c r="R1048" i="1"/>
  <c r="T1048" i="1"/>
  <c r="K1049" i="1"/>
  <c r="L1049" i="1"/>
  <c r="M1049" i="1"/>
  <c r="P1049" i="1"/>
  <c r="Q1049" i="1"/>
  <c r="R1049" i="1"/>
  <c r="T1049" i="1"/>
  <c r="K1050" i="1"/>
  <c r="L1050" i="1"/>
  <c r="M1050" i="1"/>
  <c r="P1050" i="1"/>
  <c r="Q1050" i="1"/>
  <c r="R1050" i="1"/>
  <c r="T1050" i="1"/>
  <c r="K1051" i="1"/>
  <c r="L1051" i="1"/>
  <c r="M1051" i="1"/>
  <c r="P1051" i="1"/>
  <c r="Q1051" i="1"/>
  <c r="R1051" i="1"/>
  <c r="T1051" i="1"/>
  <c r="K1052" i="1"/>
  <c r="L1052" i="1"/>
  <c r="M1052" i="1"/>
  <c r="P1052" i="1"/>
  <c r="Q1052" i="1"/>
  <c r="R1052" i="1"/>
  <c r="T1052" i="1"/>
  <c r="K1053" i="1"/>
  <c r="L1053" i="1"/>
  <c r="M1053" i="1"/>
  <c r="P1053" i="1"/>
  <c r="Q1053" i="1"/>
  <c r="R1053" i="1"/>
  <c r="T1053" i="1"/>
  <c r="K1054" i="1"/>
  <c r="L1054" i="1"/>
  <c r="M1054" i="1"/>
  <c r="P1054" i="1"/>
  <c r="Q1054" i="1"/>
  <c r="R1054" i="1"/>
  <c r="T1054" i="1"/>
  <c r="K1055" i="1"/>
  <c r="L1055" i="1"/>
  <c r="M1055" i="1"/>
  <c r="P1055" i="1"/>
  <c r="Q1055" i="1"/>
  <c r="R1055" i="1"/>
  <c r="T1055" i="1"/>
  <c r="K1056" i="1"/>
  <c r="L1056" i="1"/>
  <c r="M1056" i="1"/>
  <c r="P1056" i="1"/>
  <c r="Q1056" i="1"/>
  <c r="R1056" i="1"/>
  <c r="T1056" i="1"/>
  <c r="K1057" i="1"/>
  <c r="L1057" i="1"/>
  <c r="M1057" i="1"/>
  <c r="P1057" i="1"/>
  <c r="Q1057" i="1"/>
  <c r="R1057" i="1"/>
  <c r="T1057" i="1"/>
  <c r="K1058" i="1"/>
  <c r="L1058" i="1"/>
  <c r="M1058" i="1"/>
  <c r="P1058" i="1"/>
  <c r="Q1058" i="1"/>
  <c r="R1058" i="1"/>
  <c r="T1058" i="1"/>
  <c r="K1059" i="1"/>
  <c r="L1059" i="1"/>
  <c r="M1059" i="1"/>
  <c r="P1059" i="1"/>
  <c r="Q1059" i="1"/>
  <c r="R1059" i="1"/>
  <c r="T1059" i="1"/>
  <c r="K1060" i="1"/>
  <c r="L1060" i="1"/>
  <c r="M1060" i="1"/>
  <c r="P1060" i="1"/>
  <c r="Q1060" i="1"/>
  <c r="R1060" i="1"/>
  <c r="T1060" i="1"/>
  <c r="K1061" i="1"/>
  <c r="L1061" i="1"/>
  <c r="M1061" i="1"/>
  <c r="P1061" i="1"/>
  <c r="Q1061" i="1"/>
  <c r="R1061" i="1"/>
  <c r="T1061" i="1"/>
  <c r="K1062" i="1"/>
  <c r="L1062" i="1"/>
  <c r="M1062" i="1"/>
  <c r="P1062" i="1"/>
  <c r="Q1062" i="1"/>
  <c r="R1062" i="1"/>
  <c r="T1062" i="1"/>
  <c r="K1063" i="1"/>
  <c r="L1063" i="1"/>
  <c r="M1063" i="1"/>
  <c r="P1063" i="1"/>
  <c r="Q1063" i="1"/>
  <c r="R1063" i="1"/>
  <c r="T1063" i="1"/>
  <c r="K1064" i="1"/>
  <c r="L1064" i="1"/>
  <c r="M1064" i="1"/>
  <c r="P1064" i="1"/>
  <c r="Q1064" i="1"/>
  <c r="R1064" i="1"/>
  <c r="T1064" i="1"/>
  <c r="K1065" i="1"/>
  <c r="L1065" i="1"/>
  <c r="M1065" i="1"/>
  <c r="P1065" i="1"/>
  <c r="Q1065" i="1"/>
  <c r="R1065" i="1"/>
  <c r="T1065" i="1"/>
  <c r="K1066" i="1"/>
  <c r="L1066" i="1"/>
  <c r="M1066" i="1"/>
  <c r="P1066" i="1"/>
  <c r="Q1066" i="1"/>
  <c r="R1066" i="1"/>
  <c r="T1066" i="1"/>
  <c r="K1067" i="1"/>
  <c r="L1067" i="1"/>
  <c r="M1067" i="1"/>
  <c r="P1067" i="1"/>
  <c r="Q1067" i="1"/>
  <c r="R1067" i="1"/>
  <c r="T1067" i="1"/>
  <c r="K1068" i="1"/>
  <c r="L1068" i="1"/>
  <c r="M1068" i="1"/>
  <c r="P1068" i="1"/>
  <c r="Q1068" i="1"/>
  <c r="R1068" i="1"/>
  <c r="T1068" i="1"/>
  <c r="K1069" i="1"/>
  <c r="L1069" i="1"/>
  <c r="M1069" i="1"/>
  <c r="P1069" i="1"/>
  <c r="Q1069" i="1"/>
  <c r="R1069" i="1"/>
  <c r="T1069" i="1"/>
  <c r="K1070" i="1"/>
  <c r="L1070" i="1"/>
  <c r="M1070" i="1"/>
  <c r="P1070" i="1"/>
  <c r="Q1070" i="1"/>
  <c r="R1070" i="1"/>
  <c r="T1070" i="1"/>
  <c r="K1071" i="1"/>
  <c r="L1071" i="1"/>
  <c r="M1071" i="1"/>
  <c r="P1071" i="1"/>
  <c r="Q1071" i="1"/>
  <c r="R1071" i="1"/>
  <c r="T1071" i="1"/>
  <c r="K1072" i="1"/>
  <c r="L1072" i="1"/>
  <c r="M1072" i="1"/>
  <c r="P1072" i="1"/>
  <c r="Q1072" i="1"/>
  <c r="R1072" i="1"/>
  <c r="T1072" i="1"/>
  <c r="K1073" i="1"/>
  <c r="L1073" i="1"/>
  <c r="M1073" i="1"/>
  <c r="P1073" i="1"/>
  <c r="Q1073" i="1"/>
  <c r="R1073" i="1"/>
  <c r="T1073" i="1"/>
  <c r="K1074" i="1"/>
  <c r="L1074" i="1"/>
  <c r="M1074" i="1"/>
  <c r="P1074" i="1"/>
  <c r="Q1074" i="1"/>
  <c r="R1074" i="1"/>
  <c r="T1074" i="1"/>
  <c r="K1075" i="1"/>
  <c r="L1075" i="1"/>
  <c r="M1075" i="1"/>
  <c r="P1075" i="1"/>
  <c r="Q1075" i="1"/>
  <c r="R1075" i="1"/>
  <c r="T1075" i="1"/>
  <c r="K1076" i="1"/>
  <c r="L1076" i="1"/>
  <c r="M1076" i="1"/>
  <c r="P1076" i="1"/>
  <c r="Q1076" i="1"/>
  <c r="R1076" i="1"/>
  <c r="T1076" i="1"/>
  <c r="K1077" i="1"/>
  <c r="L1077" i="1"/>
  <c r="M1077" i="1"/>
  <c r="P1077" i="1"/>
  <c r="Q1077" i="1"/>
  <c r="R1077" i="1"/>
  <c r="T1077" i="1"/>
  <c r="K1078" i="1"/>
  <c r="L1078" i="1"/>
  <c r="M1078" i="1"/>
  <c r="P1078" i="1"/>
  <c r="Q1078" i="1"/>
  <c r="R1078" i="1"/>
  <c r="T1078" i="1"/>
  <c r="K1079" i="1"/>
  <c r="L1079" i="1"/>
  <c r="M1079" i="1"/>
  <c r="P1079" i="1"/>
  <c r="Q1079" i="1"/>
  <c r="R1079" i="1"/>
  <c r="T1079" i="1"/>
  <c r="K1080" i="1"/>
  <c r="L1080" i="1"/>
  <c r="M1080" i="1"/>
  <c r="P1080" i="1"/>
  <c r="Q1080" i="1"/>
  <c r="R1080" i="1"/>
  <c r="T1080" i="1"/>
  <c r="K1081" i="1"/>
  <c r="L1081" i="1"/>
  <c r="M1081" i="1"/>
  <c r="P1081" i="1"/>
  <c r="Q1081" i="1"/>
  <c r="R1081" i="1"/>
  <c r="T1081" i="1"/>
  <c r="K1082" i="1"/>
  <c r="L1082" i="1"/>
  <c r="M1082" i="1"/>
  <c r="P1082" i="1"/>
  <c r="Q1082" i="1"/>
  <c r="R1082" i="1"/>
  <c r="T1082" i="1"/>
  <c r="K1083" i="1"/>
  <c r="L1083" i="1"/>
  <c r="M1083" i="1"/>
  <c r="P1083" i="1"/>
  <c r="Q1083" i="1"/>
  <c r="R1083" i="1"/>
  <c r="T1083" i="1"/>
  <c r="K1084" i="1"/>
  <c r="L1084" i="1"/>
  <c r="M1084" i="1"/>
  <c r="P1084" i="1"/>
  <c r="Q1084" i="1"/>
  <c r="R1084" i="1"/>
  <c r="T1084" i="1"/>
  <c r="K1085" i="1"/>
  <c r="L1085" i="1"/>
  <c r="M1085" i="1"/>
  <c r="P1085" i="1"/>
  <c r="Q1085" i="1"/>
  <c r="R1085" i="1"/>
  <c r="T1085" i="1"/>
  <c r="K1086" i="1"/>
  <c r="L1086" i="1"/>
  <c r="M1086" i="1"/>
  <c r="P1086" i="1"/>
  <c r="Q1086" i="1"/>
  <c r="R1086" i="1"/>
  <c r="T1086" i="1"/>
  <c r="K1087" i="1"/>
  <c r="L1087" i="1"/>
  <c r="M1087" i="1"/>
  <c r="P1087" i="1"/>
  <c r="Q1087" i="1"/>
  <c r="R1087" i="1"/>
  <c r="T1087" i="1"/>
  <c r="K1088" i="1"/>
  <c r="L1088" i="1"/>
  <c r="M1088" i="1"/>
  <c r="P1088" i="1"/>
  <c r="Q1088" i="1"/>
  <c r="R1088" i="1"/>
  <c r="T1088" i="1"/>
  <c r="K1089" i="1"/>
  <c r="L1089" i="1"/>
  <c r="M1089" i="1"/>
  <c r="P1089" i="1"/>
  <c r="Q1089" i="1"/>
  <c r="R1089" i="1"/>
  <c r="T1089" i="1"/>
  <c r="K1090" i="1"/>
  <c r="L1090" i="1"/>
  <c r="M1090" i="1"/>
  <c r="P1090" i="1"/>
  <c r="Q1090" i="1"/>
  <c r="R1090" i="1"/>
  <c r="T1090" i="1"/>
  <c r="K1091" i="1"/>
  <c r="L1091" i="1"/>
  <c r="M1091" i="1"/>
  <c r="P1091" i="1"/>
  <c r="Q1091" i="1"/>
  <c r="R1091" i="1"/>
  <c r="T1091" i="1"/>
  <c r="K1092" i="1"/>
  <c r="L1092" i="1"/>
  <c r="M1092" i="1"/>
  <c r="P1092" i="1"/>
  <c r="Q1092" i="1"/>
  <c r="R1092" i="1"/>
  <c r="T1092" i="1"/>
  <c r="K1093" i="1"/>
  <c r="L1093" i="1"/>
  <c r="M1093" i="1"/>
  <c r="P1093" i="1"/>
  <c r="Q1093" i="1"/>
  <c r="R1093" i="1"/>
  <c r="T1093" i="1"/>
  <c r="K1094" i="1"/>
  <c r="L1094" i="1"/>
  <c r="M1094" i="1"/>
  <c r="P1094" i="1"/>
  <c r="Q1094" i="1"/>
  <c r="R1094" i="1"/>
  <c r="T1094" i="1"/>
  <c r="K1095" i="1"/>
  <c r="L1095" i="1"/>
  <c r="M1095" i="1"/>
  <c r="P1095" i="1"/>
  <c r="Q1095" i="1"/>
  <c r="R1095" i="1"/>
  <c r="T1095" i="1"/>
  <c r="K1096" i="1"/>
  <c r="L1096" i="1"/>
  <c r="M1096" i="1"/>
  <c r="P1096" i="1"/>
  <c r="Q1096" i="1"/>
  <c r="R1096" i="1"/>
  <c r="T1096" i="1"/>
  <c r="K1097" i="1"/>
  <c r="L1097" i="1"/>
  <c r="M1097" i="1"/>
  <c r="P1097" i="1"/>
  <c r="Q1097" i="1"/>
  <c r="R1097" i="1"/>
  <c r="T1097" i="1"/>
  <c r="K1098" i="1"/>
  <c r="L1098" i="1"/>
  <c r="M1098" i="1"/>
  <c r="P1098" i="1"/>
  <c r="Q1098" i="1"/>
  <c r="R1098" i="1"/>
  <c r="T1098" i="1"/>
  <c r="K1099" i="1"/>
  <c r="L1099" i="1"/>
  <c r="M1099" i="1"/>
  <c r="P1099" i="1"/>
  <c r="Q1099" i="1"/>
  <c r="R1099" i="1"/>
  <c r="T1099" i="1"/>
  <c r="K1100" i="1"/>
  <c r="L1100" i="1"/>
  <c r="M1100" i="1"/>
  <c r="P1100" i="1"/>
  <c r="Q1100" i="1"/>
  <c r="R1100" i="1"/>
  <c r="T1100" i="1"/>
  <c r="K1101" i="1"/>
  <c r="L1101" i="1"/>
  <c r="M1101" i="1"/>
  <c r="P1101" i="1"/>
  <c r="Q1101" i="1"/>
  <c r="R1101" i="1"/>
  <c r="T1101" i="1"/>
  <c r="K1102" i="1"/>
  <c r="L1102" i="1"/>
  <c r="M1102" i="1"/>
  <c r="P1102" i="1"/>
  <c r="Q1102" i="1"/>
  <c r="R1102" i="1"/>
  <c r="T1102" i="1"/>
  <c r="K1103" i="1"/>
  <c r="L1103" i="1"/>
  <c r="M1103" i="1"/>
  <c r="P1103" i="1"/>
  <c r="Q1103" i="1"/>
  <c r="R1103" i="1"/>
  <c r="T1103" i="1"/>
  <c r="K1104" i="1"/>
  <c r="L1104" i="1"/>
  <c r="M1104" i="1"/>
  <c r="P1104" i="1"/>
  <c r="Q1104" i="1"/>
  <c r="R1104" i="1"/>
  <c r="T1104" i="1"/>
  <c r="K1105" i="1"/>
  <c r="L1105" i="1"/>
  <c r="M1105" i="1"/>
  <c r="P1105" i="1"/>
  <c r="Q1105" i="1"/>
  <c r="R1105" i="1"/>
  <c r="T1105" i="1"/>
  <c r="K1106" i="1"/>
  <c r="L1106" i="1"/>
  <c r="M1106" i="1"/>
  <c r="P1106" i="1"/>
  <c r="Q1106" i="1"/>
  <c r="R1106" i="1"/>
  <c r="T1106" i="1"/>
  <c r="K1107" i="1"/>
  <c r="L1107" i="1"/>
  <c r="M1107" i="1"/>
  <c r="P1107" i="1"/>
  <c r="Q1107" i="1"/>
  <c r="R1107" i="1"/>
  <c r="T1107" i="1"/>
  <c r="K1108" i="1"/>
  <c r="L1108" i="1"/>
  <c r="M1108" i="1"/>
  <c r="P1108" i="1"/>
  <c r="Q1108" i="1"/>
  <c r="R1108" i="1"/>
  <c r="T1108" i="1"/>
  <c r="K1109" i="1"/>
  <c r="L1109" i="1"/>
  <c r="M1109" i="1"/>
  <c r="P1109" i="1"/>
  <c r="Q1109" i="1"/>
  <c r="R1109" i="1"/>
  <c r="T1109" i="1"/>
  <c r="K1110" i="1"/>
  <c r="L1110" i="1"/>
  <c r="M1110" i="1"/>
  <c r="P1110" i="1"/>
  <c r="Q1110" i="1"/>
  <c r="R1110" i="1"/>
  <c r="T1110" i="1"/>
  <c r="K1111" i="1"/>
  <c r="L1111" i="1"/>
  <c r="M1111" i="1"/>
  <c r="P1111" i="1"/>
  <c r="Q1111" i="1"/>
  <c r="R1111" i="1"/>
  <c r="T1111" i="1"/>
  <c r="K1112" i="1"/>
  <c r="L1112" i="1"/>
  <c r="M1112" i="1"/>
  <c r="P1112" i="1"/>
  <c r="Q1112" i="1"/>
  <c r="R1112" i="1"/>
  <c r="T1112" i="1"/>
  <c r="K1113" i="1"/>
  <c r="L1113" i="1"/>
  <c r="M1113" i="1"/>
  <c r="P1113" i="1"/>
  <c r="Q1113" i="1"/>
  <c r="R1113" i="1"/>
  <c r="T1113" i="1"/>
  <c r="K1114" i="1"/>
  <c r="L1114" i="1"/>
  <c r="M1114" i="1"/>
  <c r="P1114" i="1"/>
  <c r="Q1114" i="1"/>
  <c r="R1114" i="1"/>
  <c r="T1114" i="1"/>
  <c r="K1115" i="1"/>
  <c r="L1115" i="1"/>
  <c r="M1115" i="1"/>
  <c r="P1115" i="1"/>
  <c r="Q1115" i="1"/>
  <c r="R1115" i="1"/>
  <c r="T1115" i="1"/>
  <c r="K1116" i="1"/>
  <c r="L1116" i="1"/>
  <c r="M1116" i="1"/>
  <c r="P1116" i="1"/>
  <c r="Q1116" i="1"/>
  <c r="R1116" i="1"/>
  <c r="T1116" i="1"/>
  <c r="K1117" i="1"/>
  <c r="L1117" i="1"/>
  <c r="M1117" i="1"/>
  <c r="P1117" i="1"/>
  <c r="Q1117" i="1"/>
  <c r="R1117" i="1"/>
  <c r="T1117" i="1"/>
  <c r="K1118" i="1"/>
  <c r="L1118" i="1"/>
  <c r="M1118" i="1"/>
  <c r="P1118" i="1"/>
  <c r="Q1118" i="1"/>
  <c r="R1118" i="1"/>
  <c r="T1118" i="1"/>
  <c r="K1119" i="1"/>
  <c r="L1119" i="1"/>
  <c r="M1119" i="1"/>
  <c r="P1119" i="1"/>
  <c r="Q1119" i="1"/>
  <c r="R1119" i="1"/>
  <c r="T1119" i="1"/>
  <c r="K1120" i="1"/>
  <c r="L1120" i="1"/>
  <c r="M1120" i="1"/>
  <c r="P1120" i="1"/>
  <c r="Q1120" i="1"/>
  <c r="R1120" i="1"/>
  <c r="T1120" i="1"/>
  <c r="K1121" i="1"/>
  <c r="L1121" i="1"/>
  <c r="M1121" i="1"/>
  <c r="P1121" i="1"/>
  <c r="Q1121" i="1"/>
  <c r="R1121" i="1"/>
  <c r="T1121" i="1"/>
  <c r="K1122" i="1"/>
  <c r="L1122" i="1"/>
  <c r="M1122" i="1"/>
  <c r="P1122" i="1"/>
  <c r="Q1122" i="1"/>
  <c r="R1122" i="1"/>
  <c r="T1122" i="1"/>
  <c r="K1123" i="1"/>
  <c r="L1123" i="1"/>
  <c r="M1123" i="1"/>
  <c r="P1123" i="1"/>
  <c r="Q1123" i="1"/>
  <c r="R1123" i="1"/>
  <c r="T1123" i="1"/>
  <c r="K1124" i="1"/>
  <c r="L1124" i="1"/>
  <c r="M1124" i="1"/>
  <c r="P1124" i="1"/>
  <c r="Q1124" i="1"/>
  <c r="R1124" i="1"/>
  <c r="T1124" i="1"/>
  <c r="K1125" i="1"/>
  <c r="L1125" i="1"/>
  <c r="M1125" i="1"/>
  <c r="P1125" i="1"/>
  <c r="Q1125" i="1"/>
  <c r="R1125" i="1"/>
  <c r="T1125" i="1"/>
  <c r="K1126" i="1"/>
  <c r="L1126" i="1"/>
  <c r="M1126" i="1"/>
  <c r="P1126" i="1"/>
  <c r="Q1126" i="1"/>
  <c r="R1126" i="1"/>
  <c r="T1126" i="1"/>
  <c r="K1127" i="1"/>
  <c r="L1127" i="1"/>
  <c r="M1127" i="1"/>
  <c r="P1127" i="1"/>
  <c r="Q1127" i="1"/>
  <c r="R1127" i="1"/>
  <c r="T1127" i="1"/>
  <c r="K1128" i="1"/>
  <c r="L1128" i="1"/>
  <c r="M1128" i="1"/>
  <c r="P1128" i="1"/>
  <c r="Q1128" i="1"/>
  <c r="R1128" i="1"/>
  <c r="T1128" i="1"/>
  <c r="K1129" i="1"/>
  <c r="L1129" i="1"/>
  <c r="M1129" i="1"/>
  <c r="P1129" i="1"/>
  <c r="Q1129" i="1"/>
  <c r="R1129" i="1"/>
  <c r="T1129" i="1"/>
  <c r="K1130" i="1"/>
  <c r="L1130" i="1"/>
  <c r="M1130" i="1"/>
  <c r="P1130" i="1"/>
  <c r="Q1130" i="1"/>
  <c r="R1130" i="1"/>
  <c r="T1130" i="1"/>
  <c r="K1131" i="1"/>
  <c r="L1131" i="1"/>
  <c r="M1131" i="1"/>
  <c r="P1131" i="1"/>
  <c r="Q1131" i="1"/>
  <c r="R1131" i="1"/>
  <c r="T1131" i="1"/>
  <c r="K1132" i="1"/>
  <c r="L1132" i="1"/>
  <c r="M1132" i="1"/>
  <c r="P1132" i="1"/>
  <c r="Q1132" i="1"/>
  <c r="R1132" i="1"/>
  <c r="T1132" i="1"/>
  <c r="K1133" i="1"/>
  <c r="L1133" i="1"/>
  <c r="M1133" i="1"/>
  <c r="P1133" i="1"/>
  <c r="Q1133" i="1"/>
  <c r="R1133" i="1"/>
  <c r="T1133" i="1"/>
  <c r="K1134" i="1"/>
  <c r="L1134" i="1"/>
  <c r="M1134" i="1"/>
  <c r="P1134" i="1"/>
  <c r="Q1134" i="1"/>
  <c r="R1134" i="1"/>
  <c r="T1134" i="1"/>
  <c r="K1135" i="1"/>
  <c r="L1135" i="1"/>
  <c r="M1135" i="1"/>
  <c r="P1135" i="1"/>
  <c r="Q1135" i="1"/>
  <c r="R1135" i="1"/>
  <c r="T1135" i="1"/>
  <c r="K1136" i="1"/>
  <c r="L1136" i="1"/>
  <c r="M1136" i="1"/>
  <c r="P1136" i="1"/>
  <c r="Q1136" i="1"/>
  <c r="R1136" i="1"/>
  <c r="T1136" i="1"/>
  <c r="K1137" i="1"/>
  <c r="L1137" i="1"/>
  <c r="M1137" i="1"/>
  <c r="P1137" i="1"/>
  <c r="Q1137" i="1"/>
  <c r="R1137" i="1"/>
  <c r="T1137" i="1"/>
  <c r="K1138" i="1"/>
  <c r="L1138" i="1"/>
  <c r="M1138" i="1"/>
  <c r="P1138" i="1"/>
  <c r="Q1138" i="1"/>
  <c r="R1138" i="1"/>
  <c r="T1138" i="1"/>
  <c r="K1139" i="1"/>
  <c r="L1139" i="1"/>
  <c r="M1139" i="1"/>
  <c r="P1139" i="1"/>
  <c r="Q1139" i="1"/>
  <c r="R1139" i="1"/>
  <c r="T1139" i="1"/>
  <c r="K1140" i="1"/>
  <c r="L1140" i="1"/>
  <c r="M1140" i="1"/>
  <c r="P1140" i="1"/>
  <c r="Q1140" i="1"/>
  <c r="R1140" i="1"/>
  <c r="T1140" i="1"/>
  <c r="K1141" i="1"/>
  <c r="L1141" i="1"/>
  <c r="M1141" i="1"/>
  <c r="P1141" i="1"/>
  <c r="Q1141" i="1"/>
  <c r="R1141" i="1"/>
  <c r="T1141" i="1"/>
  <c r="K1142" i="1"/>
  <c r="L1142" i="1"/>
  <c r="M1142" i="1"/>
  <c r="P1142" i="1"/>
  <c r="Q1142" i="1"/>
  <c r="R1142" i="1"/>
  <c r="T1142" i="1"/>
  <c r="K1143" i="1"/>
  <c r="L1143" i="1"/>
  <c r="M1143" i="1"/>
  <c r="P1143" i="1"/>
  <c r="Q1143" i="1"/>
  <c r="R1143" i="1"/>
  <c r="T1143" i="1"/>
  <c r="K1144" i="1"/>
  <c r="L1144" i="1"/>
  <c r="M1144" i="1"/>
  <c r="P1144" i="1"/>
  <c r="Q1144" i="1"/>
  <c r="R1144" i="1"/>
  <c r="T1144" i="1"/>
  <c r="K1145" i="1"/>
  <c r="L1145" i="1"/>
  <c r="M1145" i="1"/>
  <c r="P1145" i="1"/>
  <c r="Q1145" i="1"/>
  <c r="R1145" i="1"/>
  <c r="T1145" i="1"/>
  <c r="K1146" i="1"/>
  <c r="L1146" i="1"/>
  <c r="M1146" i="1"/>
  <c r="P1146" i="1"/>
  <c r="Q1146" i="1"/>
  <c r="R1146" i="1"/>
  <c r="T1146" i="1"/>
  <c r="K1147" i="1"/>
  <c r="L1147" i="1"/>
  <c r="M1147" i="1"/>
  <c r="P1147" i="1"/>
  <c r="Q1147" i="1"/>
  <c r="R1147" i="1"/>
  <c r="T1147" i="1"/>
  <c r="K1148" i="1"/>
  <c r="L1148" i="1"/>
  <c r="M1148" i="1"/>
  <c r="P1148" i="1"/>
  <c r="Q1148" i="1"/>
  <c r="R1148" i="1"/>
  <c r="T1148" i="1"/>
  <c r="K1149" i="1"/>
  <c r="L1149" i="1"/>
  <c r="M1149" i="1"/>
  <c r="P1149" i="1"/>
  <c r="Q1149" i="1"/>
  <c r="R1149" i="1"/>
  <c r="T1149" i="1"/>
  <c r="K1150" i="1"/>
  <c r="L1150" i="1"/>
  <c r="M1150" i="1"/>
  <c r="P1150" i="1"/>
  <c r="Q1150" i="1"/>
  <c r="R1150" i="1"/>
  <c r="T1150" i="1"/>
  <c r="K1151" i="1"/>
  <c r="L1151" i="1"/>
  <c r="M1151" i="1"/>
  <c r="P1151" i="1"/>
  <c r="Q1151" i="1"/>
  <c r="R1151" i="1"/>
  <c r="T1151" i="1"/>
  <c r="K1152" i="1"/>
  <c r="L1152" i="1"/>
  <c r="M1152" i="1"/>
  <c r="P1152" i="1"/>
  <c r="Q1152" i="1"/>
  <c r="R1152" i="1"/>
  <c r="T1152" i="1"/>
  <c r="K1153" i="1"/>
  <c r="L1153" i="1"/>
  <c r="M1153" i="1"/>
  <c r="P1153" i="1"/>
  <c r="Q1153" i="1"/>
  <c r="R1153" i="1"/>
  <c r="T1153" i="1"/>
  <c r="K1154" i="1"/>
  <c r="L1154" i="1"/>
  <c r="M1154" i="1"/>
  <c r="P1154" i="1"/>
  <c r="Q1154" i="1"/>
  <c r="R1154" i="1"/>
  <c r="T1154" i="1"/>
  <c r="K1155" i="1"/>
  <c r="L1155" i="1"/>
  <c r="M1155" i="1"/>
  <c r="P1155" i="1"/>
  <c r="Q1155" i="1"/>
  <c r="R1155" i="1"/>
  <c r="T1155" i="1"/>
  <c r="K1156" i="1"/>
  <c r="L1156" i="1"/>
  <c r="M1156" i="1"/>
  <c r="P1156" i="1"/>
  <c r="Q1156" i="1"/>
  <c r="R1156" i="1"/>
  <c r="T1156" i="1"/>
  <c r="K1157" i="1"/>
  <c r="L1157" i="1"/>
  <c r="M1157" i="1"/>
  <c r="P1157" i="1"/>
  <c r="Q1157" i="1"/>
  <c r="R1157" i="1"/>
  <c r="T1157" i="1"/>
  <c r="K1158" i="1"/>
  <c r="L1158" i="1"/>
  <c r="M1158" i="1"/>
  <c r="P1158" i="1"/>
  <c r="Q1158" i="1"/>
  <c r="R1158" i="1"/>
  <c r="T1158" i="1"/>
  <c r="K1159" i="1"/>
  <c r="L1159" i="1"/>
  <c r="M1159" i="1"/>
  <c r="P1159" i="1"/>
  <c r="Q1159" i="1"/>
  <c r="R1159" i="1"/>
  <c r="T1159" i="1"/>
  <c r="K1160" i="1"/>
  <c r="L1160" i="1"/>
  <c r="M1160" i="1"/>
  <c r="P1160" i="1"/>
  <c r="Q1160" i="1"/>
  <c r="R1160" i="1"/>
  <c r="T1160" i="1"/>
  <c r="K1161" i="1"/>
  <c r="L1161" i="1"/>
  <c r="M1161" i="1"/>
  <c r="P1161" i="1"/>
  <c r="Q1161" i="1"/>
  <c r="R1161" i="1"/>
  <c r="T1161" i="1"/>
  <c r="K1162" i="1"/>
  <c r="L1162" i="1"/>
  <c r="M1162" i="1"/>
  <c r="P1162" i="1"/>
  <c r="Q1162" i="1"/>
  <c r="R1162" i="1"/>
  <c r="T1162" i="1"/>
  <c r="K1163" i="1"/>
  <c r="L1163" i="1"/>
  <c r="M1163" i="1"/>
  <c r="P1163" i="1"/>
  <c r="Q1163" i="1"/>
  <c r="R1163" i="1"/>
  <c r="T1163" i="1"/>
  <c r="K1164" i="1"/>
  <c r="L1164" i="1"/>
  <c r="M1164" i="1"/>
  <c r="P1164" i="1"/>
  <c r="Q1164" i="1"/>
  <c r="R1164" i="1"/>
  <c r="T1164" i="1"/>
  <c r="K1165" i="1"/>
  <c r="L1165" i="1"/>
  <c r="M1165" i="1"/>
  <c r="P1165" i="1"/>
  <c r="Q1165" i="1"/>
  <c r="R1165" i="1"/>
  <c r="T1165" i="1"/>
  <c r="K1166" i="1"/>
  <c r="L1166" i="1"/>
  <c r="M1166" i="1"/>
  <c r="P1166" i="1"/>
  <c r="Q1166" i="1"/>
  <c r="R1166" i="1"/>
  <c r="T1166" i="1"/>
  <c r="K1167" i="1"/>
  <c r="L1167" i="1"/>
  <c r="M1167" i="1"/>
  <c r="P1167" i="1"/>
  <c r="Q1167" i="1"/>
  <c r="R1167" i="1"/>
  <c r="T1167" i="1"/>
  <c r="K1168" i="1"/>
  <c r="L1168" i="1"/>
  <c r="M1168" i="1"/>
  <c r="P1168" i="1"/>
  <c r="Q1168" i="1"/>
  <c r="R1168" i="1"/>
  <c r="T1168" i="1"/>
  <c r="K1169" i="1"/>
  <c r="L1169" i="1"/>
  <c r="M1169" i="1"/>
  <c r="P1169" i="1"/>
  <c r="Q1169" i="1"/>
  <c r="R1169" i="1"/>
  <c r="T1169" i="1"/>
  <c r="K1170" i="1"/>
  <c r="L1170" i="1"/>
  <c r="M1170" i="1"/>
  <c r="P1170" i="1"/>
  <c r="Q1170" i="1"/>
  <c r="R1170" i="1"/>
  <c r="T1170" i="1"/>
  <c r="K1171" i="1"/>
  <c r="L1171" i="1"/>
  <c r="M1171" i="1"/>
  <c r="P1171" i="1"/>
  <c r="Q1171" i="1"/>
  <c r="R1171" i="1"/>
  <c r="T1171" i="1"/>
  <c r="K1172" i="1"/>
  <c r="L1172" i="1"/>
  <c r="M1172" i="1"/>
  <c r="P1172" i="1"/>
  <c r="Q1172" i="1"/>
  <c r="R1172" i="1"/>
  <c r="T1172" i="1"/>
  <c r="K1173" i="1"/>
  <c r="L1173" i="1"/>
  <c r="M1173" i="1"/>
  <c r="P1173" i="1"/>
  <c r="Q1173" i="1"/>
  <c r="R1173" i="1"/>
  <c r="T1173" i="1"/>
  <c r="K1174" i="1"/>
  <c r="L1174" i="1"/>
  <c r="M1174" i="1"/>
  <c r="P1174" i="1"/>
  <c r="Q1174" i="1"/>
  <c r="R1174" i="1"/>
  <c r="T1174" i="1"/>
  <c r="K1175" i="1"/>
  <c r="L1175" i="1"/>
  <c r="M1175" i="1"/>
  <c r="P1175" i="1"/>
  <c r="Q1175" i="1"/>
  <c r="R1175" i="1"/>
  <c r="T1175" i="1"/>
  <c r="K1176" i="1"/>
  <c r="L1176" i="1"/>
  <c r="M1176" i="1"/>
  <c r="P1176" i="1"/>
  <c r="Q1176" i="1"/>
  <c r="R1176" i="1"/>
  <c r="T1176" i="1"/>
  <c r="K1177" i="1"/>
  <c r="L1177" i="1"/>
  <c r="M1177" i="1"/>
  <c r="P1177" i="1"/>
  <c r="Q1177" i="1"/>
  <c r="R1177" i="1"/>
  <c r="T1177" i="1"/>
  <c r="K1178" i="1"/>
  <c r="L1178" i="1"/>
  <c r="M1178" i="1"/>
  <c r="P1178" i="1"/>
  <c r="Q1178" i="1"/>
  <c r="R1178" i="1"/>
  <c r="T1178" i="1"/>
  <c r="K1179" i="1"/>
  <c r="L1179" i="1"/>
  <c r="M1179" i="1"/>
  <c r="P1179" i="1"/>
  <c r="Q1179" i="1"/>
  <c r="R1179" i="1"/>
  <c r="T1179" i="1"/>
  <c r="K1180" i="1"/>
  <c r="L1180" i="1"/>
  <c r="M1180" i="1"/>
  <c r="P1180" i="1"/>
  <c r="Q1180" i="1"/>
  <c r="R1180" i="1"/>
  <c r="T1180" i="1"/>
  <c r="K1181" i="1"/>
  <c r="L1181" i="1"/>
  <c r="M1181" i="1"/>
  <c r="P1181" i="1"/>
  <c r="Q1181" i="1"/>
  <c r="R1181" i="1"/>
  <c r="T1181" i="1"/>
  <c r="K1182" i="1"/>
  <c r="L1182" i="1"/>
  <c r="M1182" i="1"/>
  <c r="P1182" i="1"/>
  <c r="Q1182" i="1"/>
  <c r="R1182" i="1"/>
  <c r="T1182" i="1"/>
  <c r="K1183" i="1"/>
  <c r="L1183" i="1"/>
  <c r="M1183" i="1"/>
  <c r="P1183" i="1"/>
  <c r="Q1183" i="1"/>
  <c r="R1183" i="1"/>
  <c r="T1183" i="1"/>
  <c r="K1184" i="1"/>
  <c r="L1184" i="1"/>
  <c r="M1184" i="1"/>
  <c r="P1184" i="1"/>
  <c r="Q1184" i="1"/>
  <c r="R1184" i="1"/>
  <c r="T1184" i="1"/>
  <c r="K1185" i="1"/>
  <c r="L1185" i="1"/>
  <c r="M1185" i="1"/>
  <c r="P1185" i="1"/>
  <c r="Q1185" i="1"/>
  <c r="R1185" i="1"/>
  <c r="T1185" i="1"/>
  <c r="K1186" i="1"/>
  <c r="L1186" i="1"/>
  <c r="M1186" i="1"/>
  <c r="P1186" i="1"/>
  <c r="Q1186" i="1"/>
  <c r="R1186" i="1"/>
  <c r="T1186" i="1"/>
  <c r="K1187" i="1"/>
  <c r="L1187" i="1"/>
  <c r="M1187" i="1"/>
  <c r="P1187" i="1"/>
  <c r="Q1187" i="1"/>
  <c r="R1187" i="1"/>
  <c r="T1187" i="1"/>
  <c r="K1188" i="1"/>
  <c r="L1188" i="1"/>
  <c r="M1188" i="1"/>
  <c r="P1188" i="1"/>
  <c r="Q1188" i="1"/>
  <c r="R1188" i="1"/>
  <c r="T1188" i="1"/>
  <c r="K1189" i="1"/>
  <c r="L1189" i="1"/>
  <c r="M1189" i="1"/>
  <c r="P1189" i="1"/>
  <c r="Q1189" i="1"/>
  <c r="R1189" i="1"/>
  <c r="T1189" i="1"/>
  <c r="K1190" i="1"/>
  <c r="L1190" i="1"/>
  <c r="M1190" i="1"/>
  <c r="P1190" i="1"/>
  <c r="Q1190" i="1"/>
  <c r="R1190" i="1"/>
  <c r="T1190" i="1"/>
  <c r="K1191" i="1"/>
  <c r="L1191" i="1"/>
  <c r="M1191" i="1"/>
  <c r="P1191" i="1"/>
  <c r="Q1191" i="1"/>
  <c r="R1191" i="1"/>
  <c r="T1191" i="1"/>
  <c r="K1192" i="1"/>
  <c r="L1192" i="1"/>
  <c r="M1192" i="1"/>
  <c r="P1192" i="1"/>
  <c r="Q1192" i="1"/>
  <c r="R1192" i="1"/>
  <c r="T1192" i="1"/>
  <c r="K1193" i="1"/>
  <c r="L1193" i="1"/>
  <c r="M1193" i="1"/>
  <c r="P1193" i="1"/>
  <c r="Q1193" i="1"/>
  <c r="R1193" i="1"/>
  <c r="T1193" i="1"/>
  <c r="K1194" i="1"/>
  <c r="L1194" i="1"/>
  <c r="M1194" i="1"/>
  <c r="P1194" i="1"/>
  <c r="Q1194" i="1"/>
  <c r="R1194" i="1"/>
  <c r="T1194" i="1"/>
  <c r="K1195" i="1"/>
  <c r="L1195" i="1"/>
  <c r="M1195" i="1"/>
  <c r="P1195" i="1"/>
  <c r="Q1195" i="1"/>
  <c r="R1195" i="1"/>
  <c r="T1195" i="1"/>
  <c r="K1196" i="1"/>
  <c r="L1196" i="1"/>
  <c r="M1196" i="1"/>
  <c r="P1196" i="1"/>
  <c r="Q1196" i="1"/>
  <c r="R1196" i="1"/>
  <c r="T1196" i="1"/>
  <c r="K1197" i="1"/>
  <c r="L1197" i="1"/>
  <c r="M1197" i="1"/>
  <c r="P1197" i="1"/>
  <c r="Q1197" i="1"/>
  <c r="R1197" i="1"/>
  <c r="T1197" i="1"/>
  <c r="K1198" i="1"/>
  <c r="L1198" i="1"/>
  <c r="M1198" i="1"/>
  <c r="P1198" i="1"/>
  <c r="Q1198" i="1"/>
  <c r="R1198" i="1"/>
  <c r="T1198" i="1"/>
  <c r="K1199" i="1"/>
  <c r="L1199" i="1"/>
  <c r="M1199" i="1"/>
  <c r="P1199" i="1"/>
  <c r="Q1199" i="1"/>
  <c r="R1199" i="1"/>
  <c r="T1199" i="1"/>
  <c r="K1200" i="1"/>
  <c r="L1200" i="1"/>
  <c r="M1200" i="1"/>
  <c r="P1200" i="1"/>
  <c r="Q1200" i="1"/>
  <c r="R1200" i="1"/>
  <c r="T1200" i="1"/>
  <c r="K1201" i="1"/>
  <c r="L1201" i="1"/>
  <c r="M1201" i="1"/>
  <c r="P1201" i="1"/>
  <c r="Q1201" i="1"/>
  <c r="R1201" i="1"/>
  <c r="T1201" i="1"/>
  <c r="K1202" i="1"/>
  <c r="L1202" i="1"/>
  <c r="M1202" i="1"/>
  <c r="P1202" i="1"/>
  <c r="Q1202" i="1"/>
  <c r="R1202" i="1"/>
  <c r="T1202" i="1"/>
  <c r="K1203" i="1"/>
  <c r="L1203" i="1"/>
  <c r="M1203" i="1"/>
  <c r="P1203" i="1"/>
  <c r="Q1203" i="1"/>
  <c r="R1203" i="1"/>
  <c r="T1203" i="1"/>
  <c r="K1204" i="1"/>
  <c r="L1204" i="1"/>
  <c r="M1204" i="1"/>
  <c r="P1204" i="1"/>
  <c r="Q1204" i="1"/>
  <c r="R1204" i="1"/>
  <c r="T1204" i="1"/>
  <c r="K1205" i="1"/>
  <c r="L1205" i="1"/>
  <c r="M1205" i="1"/>
  <c r="P1205" i="1"/>
  <c r="Q1205" i="1"/>
  <c r="R1205" i="1"/>
  <c r="T1205" i="1"/>
  <c r="K1206" i="1"/>
  <c r="L1206" i="1"/>
  <c r="M1206" i="1"/>
  <c r="P1206" i="1"/>
  <c r="Q1206" i="1"/>
  <c r="R1206" i="1"/>
  <c r="T1206" i="1"/>
  <c r="K1207" i="1"/>
  <c r="L1207" i="1"/>
  <c r="M1207" i="1"/>
  <c r="P1207" i="1"/>
  <c r="Q1207" i="1"/>
  <c r="R1207" i="1"/>
  <c r="T1207" i="1"/>
  <c r="K1208" i="1"/>
  <c r="L1208" i="1"/>
  <c r="M1208" i="1"/>
  <c r="P1208" i="1"/>
  <c r="Q1208" i="1"/>
  <c r="R1208" i="1"/>
  <c r="T1208" i="1"/>
  <c r="K1209" i="1"/>
  <c r="L1209" i="1"/>
  <c r="M1209" i="1"/>
  <c r="P1209" i="1"/>
  <c r="Q1209" i="1"/>
  <c r="R1209" i="1"/>
  <c r="T1209" i="1"/>
  <c r="K1210" i="1"/>
  <c r="L1210" i="1"/>
  <c r="M1210" i="1"/>
  <c r="P1210" i="1"/>
  <c r="Q1210" i="1"/>
  <c r="R1210" i="1"/>
  <c r="T1210" i="1"/>
  <c r="K1211" i="1"/>
  <c r="L1211" i="1"/>
  <c r="M1211" i="1"/>
  <c r="P1211" i="1"/>
  <c r="Q1211" i="1"/>
  <c r="R1211" i="1"/>
  <c r="T1211" i="1"/>
  <c r="K1212" i="1"/>
  <c r="L1212" i="1"/>
  <c r="M1212" i="1"/>
  <c r="P1212" i="1"/>
  <c r="Q1212" i="1"/>
  <c r="R1212" i="1"/>
  <c r="T1212" i="1"/>
  <c r="K1213" i="1"/>
  <c r="L1213" i="1"/>
  <c r="M1213" i="1"/>
  <c r="P1213" i="1"/>
  <c r="Q1213" i="1"/>
  <c r="R1213" i="1"/>
  <c r="T1213" i="1"/>
  <c r="K1214" i="1"/>
  <c r="L1214" i="1"/>
  <c r="M1214" i="1"/>
  <c r="P1214" i="1"/>
  <c r="Q1214" i="1"/>
  <c r="R1214" i="1"/>
  <c r="T1214" i="1"/>
  <c r="K1215" i="1"/>
  <c r="L1215" i="1"/>
  <c r="M1215" i="1"/>
  <c r="P1215" i="1"/>
  <c r="Q1215" i="1"/>
  <c r="R1215" i="1"/>
  <c r="T1215" i="1"/>
  <c r="K1216" i="1"/>
  <c r="L1216" i="1"/>
  <c r="M1216" i="1"/>
  <c r="P1216" i="1"/>
  <c r="Q1216" i="1"/>
  <c r="R1216" i="1"/>
  <c r="T1216" i="1"/>
  <c r="K1217" i="1"/>
  <c r="L1217" i="1"/>
  <c r="M1217" i="1"/>
  <c r="P1217" i="1"/>
  <c r="Q1217" i="1"/>
  <c r="R1217" i="1"/>
  <c r="T1217" i="1"/>
  <c r="K1218" i="1"/>
  <c r="L1218" i="1"/>
  <c r="M1218" i="1"/>
  <c r="P1218" i="1"/>
  <c r="Q1218" i="1"/>
  <c r="R1218" i="1"/>
  <c r="T1218" i="1"/>
  <c r="K1219" i="1"/>
  <c r="L1219" i="1"/>
  <c r="M1219" i="1"/>
  <c r="P1219" i="1"/>
  <c r="Q1219" i="1"/>
  <c r="R1219" i="1"/>
  <c r="T1219" i="1"/>
  <c r="K1220" i="1"/>
  <c r="L1220" i="1"/>
  <c r="M1220" i="1"/>
  <c r="P1220" i="1"/>
  <c r="Q1220" i="1"/>
  <c r="R1220" i="1"/>
  <c r="T1220" i="1"/>
  <c r="K1221" i="1"/>
  <c r="L1221" i="1"/>
  <c r="M1221" i="1"/>
  <c r="P1221" i="1"/>
  <c r="Q1221" i="1"/>
  <c r="R1221" i="1"/>
  <c r="T1221" i="1"/>
  <c r="K1222" i="1"/>
  <c r="L1222" i="1"/>
  <c r="M1222" i="1"/>
  <c r="P1222" i="1"/>
  <c r="Q1222" i="1"/>
  <c r="R1222" i="1"/>
  <c r="T1222" i="1"/>
  <c r="K1223" i="1"/>
  <c r="L1223" i="1"/>
  <c r="M1223" i="1"/>
  <c r="P1223" i="1"/>
  <c r="Q1223" i="1"/>
  <c r="R1223" i="1"/>
  <c r="T1223" i="1"/>
  <c r="K1224" i="1"/>
  <c r="L1224" i="1"/>
  <c r="M1224" i="1"/>
  <c r="P1224" i="1"/>
  <c r="Q1224" i="1"/>
  <c r="T1224" i="1"/>
  <c r="K1225" i="1"/>
  <c r="L1225" i="1"/>
  <c r="M1225" i="1"/>
  <c r="P1225" i="1"/>
  <c r="Q1225" i="1"/>
  <c r="R1225" i="1"/>
  <c r="T1225" i="1"/>
  <c r="K1226" i="1"/>
  <c r="L1226" i="1"/>
  <c r="M1226" i="1"/>
  <c r="P1226" i="1"/>
  <c r="Q1226" i="1"/>
  <c r="R1226" i="1"/>
  <c r="T1226" i="1"/>
  <c r="K1227" i="1"/>
  <c r="L1227" i="1"/>
  <c r="M1227" i="1"/>
  <c r="P1227" i="1"/>
  <c r="Q1227" i="1"/>
  <c r="R1227" i="1"/>
  <c r="T1227" i="1"/>
  <c r="K1228" i="1"/>
  <c r="L1228" i="1"/>
  <c r="M1228" i="1"/>
  <c r="P1228" i="1"/>
  <c r="Q1228" i="1"/>
  <c r="R1228" i="1"/>
  <c r="T1228" i="1"/>
  <c r="K1229" i="1"/>
  <c r="L1229" i="1"/>
  <c r="M1229" i="1"/>
  <c r="P1229" i="1"/>
  <c r="Q1229" i="1"/>
  <c r="R1229" i="1"/>
  <c r="T1229" i="1"/>
  <c r="K1230" i="1"/>
  <c r="L1230" i="1"/>
  <c r="M1230" i="1"/>
  <c r="P1230" i="1"/>
  <c r="Q1230" i="1"/>
  <c r="R1230" i="1"/>
  <c r="T1230" i="1"/>
  <c r="K1231" i="1"/>
  <c r="L1231" i="1"/>
  <c r="M1231" i="1"/>
  <c r="P1231" i="1"/>
  <c r="Q1231" i="1"/>
  <c r="R1231" i="1"/>
  <c r="T1231" i="1"/>
  <c r="K1232" i="1"/>
  <c r="L1232" i="1"/>
  <c r="M1232" i="1"/>
  <c r="P1232" i="1"/>
  <c r="Q1232" i="1"/>
  <c r="R1232" i="1"/>
  <c r="T1232" i="1"/>
  <c r="K1233" i="1"/>
  <c r="L1233" i="1"/>
  <c r="M1233" i="1"/>
  <c r="P1233" i="1"/>
  <c r="Q1233" i="1"/>
  <c r="R1233" i="1"/>
  <c r="T1233" i="1"/>
  <c r="K1234" i="1"/>
  <c r="L1234" i="1"/>
  <c r="M1234" i="1"/>
  <c r="P1234" i="1"/>
  <c r="Q1234" i="1"/>
  <c r="R1234" i="1"/>
  <c r="T1234" i="1"/>
  <c r="K1235" i="1"/>
  <c r="L1235" i="1"/>
  <c r="M1235" i="1"/>
  <c r="P1235" i="1"/>
  <c r="Q1235" i="1"/>
  <c r="R1235" i="1"/>
  <c r="T1235" i="1"/>
  <c r="K1236" i="1"/>
  <c r="L1236" i="1"/>
  <c r="M1236" i="1"/>
  <c r="P1236" i="1"/>
  <c r="Q1236" i="1"/>
  <c r="R1236" i="1"/>
  <c r="T1236" i="1"/>
  <c r="K1237" i="1"/>
  <c r="L1237" i="1"/>
  <c r="M1237" i="1"/>
  <c r="P1237" i="1"/>
  <c r="Q1237" i="1"/>
  <c r="R1237" i="1"/>
  <c r="T1237" i="1"/>
  <c r="K1238" i="1"/>
  <c r="L1238" i="1"/>
  <c r="M1238" i="1"/>
  <c r="P1238" i="1"/>
  <c r="Q1238" i="1"/>
  <c r="R1238" i="1"/>
  <c r="T1238" i="1"/>
  <c r="K1239" i="1"/>
  <c r="L1239" i="1"/>
  <c r="M1239" i="1"/>
  <c r="P1239" i="1"/>
  <c r="Q1239" i="1"/>
  <c r="R1239" i="1"/>
  <c r="T1239" i="1"/>
  <c r="T2" i="1"/>
  <c r="R2" i="1"/>
  <c r="Q2" i="1"/>
  <c r="P2" i="1"/>
  <c r="M2" i="1"/>
  <c r="L2" i="1"/>
  <c r="K2" i="1"/>
</calcChain>
</file>

<file path=xl/sharedStrings.xml><?xml version="1.0" encoding="utf-8"?>
<sst xmlns="http://schemas.openxmlformats.org/spreadsheetml/2006/main" count="58501" uniqueCount="10878">
  <si>
    <t>Count of Computer Name</t>
  </si>
  <si>
    <t>Column Labels</t>
  </si>
  <si>
    <t>Row Labels</t>
  </si>
  <si>
    <t>Application Compatibility</t>
  </si>
  <si>
    <t>Application Dependency</t>
  </si>
  <si>
    <t>(blank)</t>
  </si>
  <si>
    <t>Grand Total</t>
  </si>
  <si>
    <t>Vendor application only runs in chrome</t>
  </si>
  <si>
    <t>Application not supported by Edge</t>
  </si>
  <si>
    <t>Used for tosrep automation</t>
  </si>
  <si>
    <t>Shipping - Required from application</t>
  </si>
  <si>
    <t>Required from application</t>
  </si>
  <si>
    <t>Used for application troubleshooting</t>
  </si>
  <si>
    <t>Using chrome as main browser for application and edge as alternative</t>
  </si>
  <si>
    <t>Used for automation</t>
  </si>
  <si>
    <t>Jump Server</t>
  </si>
  <si>
    <t>Only use Edge as alternative</t>
  </si>
  <si>
    <t>Scream Test</t>
  </si>
  <si>
    <t>To download data from Application which run to chrome webserver</t>
  </si>
  <si>
    <t>Details for Count of Computer Name - Status: N/A</t>
  </si>
  <si>
    <t>Computer Name</t>
  </si>
  <si>
    <t>ShortName</t>
  </si>
  <si>
    <t>Operating System</t>
  </si>
  <si>
    <t>Installed Applications:Name</t>
  </si>
  <si>
    <t>Installed Applications:Version</t>
  </si>
  <si>
    <t>Installed Applications:Silent Uninstall String</t>
  </si>
  <si>
    <t>Installed Applications:Uninstallable</t>
  </si>
  <si>
    <t>Count</t>
  </si>
  <si>
    <t>Chrome Usage</t>
  </si>
  <si>
    <t>Last Seen</t>
  </si>
  <si>
    <t>IP Address</t>
  </si>
  <si>
    <t>Environment</t>
  </si>
  <si>
    <t>Operation</t>
  </si>
  <si>
    <t>Status</t>
  </si>
  <si>
    <t>Column1</t>
  </si>
  <si>
    <t>Retain Reason</t>
  </si>
  <si>
    <t>Remarks</t>
  </si>
  <si>
    <t>App ID</t>
  </si>
  <si>
    <t>App Name</t>
  </si>
  <si>
    <t>TO</t>
  </si>
  <si>
    <t>TO Found?</t>
  </si>
  <si>
    <t>Email TO</t>
  </si>
  <si>
    <t>Follow up</t>
  </si>
  <si>
    <t>Support Group</t>
  </si>
  <si>
    <t>PCN?</t>
  </si>
  <si>
    <t>Country</t>
  </si>
  <si>
    <t>CMDB support Group</t>
  </si>
  <si>
    <t>GMWCPAPPV01001.gdc0.chevron.net</t>
  </si>
  <si>
    <t>GMWCPAPPV01001</t>
  </si>
  <si>
    <t>Windows Server 2016 Datacenter</t>
  </si>
  <si>
    <t>Google Chrome</t>
  </si>
  <si>
    <t>137.0.7151.41</t>
  </si>
  <si>
    <t>MsiExec.exe /X{3371DEF0-A2B2-3479-B78B-6645E8021B9A}</t>
  </si>
  <si>
    <t>Is Uninstallable</t>
  </si>
  <si>
    <t>High</t>
  </si>
  <si>
    <t>146.22.250.232</t>
  </si>
  <si>
    <t>Production</t>
  </si>
  <si>
    <t>Deployed</t>
  </si>
  <si>
    <t>N/A</t>
  </si>
  <si>
    <t>VMWare Jump Server</t>
  </si>
  <si>
    <t>Not Found</t>
  </si>
  <si>
    <t>Yes</t>
  </si>
  <si>
    <t>No</t>
  </si>
  <si>
    <t>CLOUD WINDOWS OPERATIONS</t>
  </si>
  <si>
    <t>tosrep-pSDX10.s02.chevron.net</t>
  </si>
  <si>
    <t>tosrep-pSDX10</t>
  </si>
  <si>
    <t>Windows Server 2019 Datacenter</t>
  </si>
  <si>
    <t>MsiExec.exe /X{3D57F0B3-5C71-3C2C-8795-2A150BB58C33}</t>
  </si>
  <si>
    <t>10.75.96.232</t>
  </si>
  <si>
    <t xml:space="preserve">Tricentis Tosca </t>
  </si>
  <si>
    <t>ndvh@chevron.com</t>
  </si>
  <si>
    <t>ERP QUALITY ENGINEERING OPERATIONS</t>
  </si>
  <si>
    <t>tosrep-pSDX09.s02.chevron.net</t>
  </si>
  <si>
    <t>tosrep-pSDX09</t>
  </si>
  <si>
    <t>10.75.96.193</t>
  </si>
  <si>
    <t>tosrep-pSDX08.s02.chevron.net</t>
  </si>
  <si>
    <t>tosrep-pSDX08</t>
  </si>
  <si>
    <t>10.75.96.87</t>
  </si>
  <si>
    <t>tosrep-pSDX04.s02.chevron.net</t>
  </si>
  <si>
    <t>tosrep-pSDX04</t>
  </si>
  <si>
    <t>10.75.96.177</t>
  </si>
  <si>
    <t>tosrep-pSDX03.s02.chevron.net</t>
  </si>
  <si>
    <t>tosrep-pSDX03</t>
  </si>
  <si>
    <t>10.75.96.176</t>
  </si>
  <si>
    <t>tosrep-pSDX02.s02.chevron.net</t>
  </si>
  <si>
    <t>tosrep-pSDX02</t>
  </si>
  <si>
    <t>10.75.96.167</t>
  </si>
  <si>
    <t>tosrep-pSDX00.s02.chevron.net</t>
  </si>
  <si>
    <t>tosrep-pSDX00</t>
  </si>
  <si>
    <t>10.75.96.122</t>
  </si>
  <si>
    <t>rpa-papp01.s02.chevron.net</t>
  </si>
  <si>
    <t>rpa-papp01</t>
  </si>
  <si>
    <t>MsiExec.exe /X{00715A53-6C1B-35AC-BDC9-597DCF53D022}</t>
  </si>
  <si>
    <t>10.74.160.5</t>
  </si>
  <si>
    <t>In Maintenance</t>
  </si>
  <si>
    <t>DevOps_RPA_CICDPipeline</t>
  </si>
  <si>
    <t>vmukkavilli@chevron.com</t>
  </si>
  <si>
    <t>6/17 -1st</t>
  </si>
  <si>
    <t>APES - AUTOMATION</t>
  </si>
  <si>
    <t>mcbugi-papp03.s02.chevron.net</t>
  </si>
  <si>
    <t>mcbugi-papp03</t>
  </si>
  <si>
    <t>Windows Server 2022 Datacenter</t>
  </si>
  <si>
    <t>10.73.112.27</t>
  </si>
  <si>
    <t>MCBU GIS IMT (Integrated Mapping Tool)</t>
  </si>
  <si>
    <t>ganesh.palaniappan@chevron.com</t>
  </si>
  <si>
    <t>IT DATA AND INSIGHTS - GIS</t>
  </si>
  <si>
    <t>gmwcpappv01171.gdc0.chevron.net</t>
  </si>
  <si>
    <t>gmwcpappv01171</t>
  </si>
  <si>
    <t>136.171.177.36</t>
  </si>
  <si>
    <t>Development</t>
  </si>
  <si>
    <t>PatrickMartin@chevron.com</t>
  </si>
  <si>
    <t>6/19 - 1st</t>
  </si>
  <si>
    <t>HOUENTMAN2018.gdc0.chevron.net</t>
  </si>
  <si>
    <t>HOUENTMAN2018</t>
  </si>
  <si>
    <t>Windows Server 2016 Standard</t>
  </si>
  <si>
    <t>MsiExec.exe /X{9AA42FEF-FBFA-3788-9CB4-3A148DC7AA52}</t>
  </si>
  <si>
    <t>10.76.226.94</t>
  </si>
  <si>
    <t>netspa-p1app08.s02.chevron.net</t>
  </si>
  <si>
    <t>netspa-p1app08</t>
  </si>
  <si>
    <t>135.0.7049.115</t>
  </si>
  <si>
    <t>10.75.96.119</t>
  </si>
  <si>
    <t xml:space="preserve">Netsparker </t>
  </si>
  <si>
    <t>julien@chevron.com</t>
  </si>
  <si>
    <t>6/10 - 1st</t>
  </si>
  <si>
    <t>CYBERPRODUCTLINE-VM-APPLICATIONSCANNING</t>
  </si>
  <si>
    <t>gswcpdlgvavs516.gdc0.chevron.net</t>
  </si>
  <si>
    <t>gswcpdlgvavs516</t>
  </si>
  <si>
    <t>146.46.57.67</t>
  </si>
  <si>
    <t xml:space="preserve">Dualog </t>
  </si>
  <si>
    <t>wrschaeffer@chevron.com</t>
  </si>
  <si>
    <t>SURFACE - FE - MARINE IT</t>
  </si>
  <si>
    <t>gmwcpappv00756.gdc0.chevron.net</t>
  </si>
  <si>
    <t>gmwcpappv00756</t>
  </si>
  <si>
    <t>MsiExec.exe /X{FB5A6B22-71AB-36B9-AC32-02EAC075DEC3}</t>
  </si>
  <si>
    <t>136.171.184.114</t>
  </si>
  <si>
    <t>Windows Jump Server</t>
  </si>
  <si>
    <t xml:space="preserve">Domino Index </t>
  </si>
  <si>
    <t>BElizalde@chevron.com</t>
  </si>
  <si>
    <t>DS - ITOPS - MANILA DS - IIIT OPS SVCS</t>
  </si>
  <si>
    <t>GREPIBAINT01.gdc0.chevron.net</t>
  </si>
  <si>
    <t>GREPIBAINT01</t>
  </si>
  <si>
    <t>Windows Server 2019 Standard</t>
  </si>
  <si>
    <t>146.33.170.77</t>
  </si>
  <si>
    <t xml:space="preserve">PI Suite (RBU) </t>
  </si>
  <si>
    <t>joe.hill@chevron.com</t>
  </si>
  <si>
    <t>RBU AVEVA PI SUITE SUPPORT</t>
  </si>
  <si>
    <t>nimbus-tsql00.s02.chevron.net</t>
  </si>
  <si>
    <t>nimbus-tsql00</t>
  </si>
  <si>
    <t>10.75.104.123</t>
  </si>
  <si>
    <t>Staging</t>
  </si>
  <si>
    <t xml:space="preserve">NIMBUS BLACK RAINBOW (Parent) </t>
  </si>
  <si>
    <t>daniel.pazmino@chevron.com</t>
  </si>
  <si>
    <t>CYBER INVESTIGATIONS SUPPORT TEAM</t>
  </si>
  <si>
    <t>nimbus-tapp00.s02.chevron.net</t>
  </si>
  <si>
    <t>nimbus-tapp00</t>
  </si>
  <si>
    <t>"C:\Program Files\Google\Chrome\Application\135.0.7049.115\Installer\setup.exe" --uninstall --channel=stable --system-level --verbose-logging</t>
  </si>
  <si>
    <t>Not Uninstallable</t>
  </si>
  <si>
    <t>10.75.104.73</t>
  </si>
  <si>
    <t>gmw2pappv00259.s02.chevron.net</t>
  </si>
  <si>
    <t>gmw2pappv00259</t>
  </si>
  <si>
    <t>10.76.123.112</t>
  </si>
  <si>
    <t>gmw2pappv00254.s02.chevron.net</t>
  </si>
  <si>
    <t>gmw2pappv00254</t>
  </si>
  <si>
    <t>MsiExec.exe /X{AED5E47A-CC78-3BBE-B251-AB3876C8030D}</t>
  </si>
  <si>
    <t>10.76.123.107</t>
  </si>
  <si>
    <t>gmw2pappv00249.s02.chevron.net</t>
  </si>
  <si>
    <t>gmw2pappv00249</t>
  </si>
  <si>
    <t>10.76.123.104</t>
  </si>
  <si>
    <t>nimbus-pafm00.s02.chevron.net</t>
  </si>
  <si>
    <t>nimbus-pafm00</t>
  </si>
  <si>
    <t>10.75.96.71</t>
  </si>
  <si>
    <t>nimbus-daux00.s02.chevron.net</t>
  </si>
  <si>
    <t>nimbus-daux00</t>
  </si>
  <si>
    <t>10.75.104.98</t>
  </si>
  <si>
    <t>nimbus-dapp01.s02.chevron.net</t>
  </si>
  <si>
    <t>nimbus-dapp01</t>
  </si>
  <si>
    <t>10.75.104.29</t>
  </si>
  <si>
    <t>nimbus-dapp00.s02.chevron.net</t>
  </si>
  <si>
    <t>nimbus-dapp00</t>
  </si>
  <si>
    <t>10.75.104.111</t>
  </si>
  <si>
    <t>nimbus-dafm00.s02.chevron.net</t>
  </si>
  <si>
    <t>nimbus-dafm00</t>
  </si>
  <si>
    <t>10.75.104.67</t>
  </si>
  <si>
    <t>COV100W16PIVSNP.cov100.chevrontexaco.net</t>
  </si>
  <si>
    <t>COV100W16PIVSNP</t>
  </si>
  <si>
    <t>Limited</t>
  </si>
  <si>
    <t>146.24.240.148</t>
  </si>
  <si>
    <t xml:space="preserve">PI Vision Dashboard, COV </t>
  </si>
  <si>
    <t>TWillis@chevron.com</t>
  </si>
  <si>
    <t>NAU GOM - AUTOMATION PCN</t>
  </si>
  <si>
    <t>gswcpappvplv216.gdc0.chevron.net</t>
  </si>
  <si>
    <t>gswcpappvplv216</t>
  </si>
  <si>
    <t>146.46.60.64</t>
  </si>
  <si>
    <t xml:space="preserve">WatchKeeper </t>
  </si>
  <si>
    <t>vkft@chevron.com</t>
  </si>
  <si>
    <t>tosrep-pSDX26.p.ussc.az.chevron.net</t>
  </si>
  <si>
    <t>tosrep-pSDX26</t>
  </si>
  <si>
    <t>10.75.96.148</t>
  </si>
  <si>
    <t>COV100W16PIPRD.cov100.chevrontexaco.net</t>
  </si>
  <si>
    <t>COV100W16PIPRD</t>
  </si>
  <si>
    <t>146.24.240.149</t>
  </si>
  <si>
    <t>PI Historian, COV</t>
  </si>
  <si>
    <t>COV100W16PINOJV.cov100.chevrontexaco.net</t>
  </si>
  <si>
    <t>COV100W16PINOJV</t>
  </si>
  <si>
    <t>146.24.240.136</t>
  </si>
  <si>
    <t>COV100W16AFTST.cov100.chevrontexaco.net</t>
  </si>
  <si>
    <t>COV100W16AFTST</t>
  </si>
  <si>
    <t>146.24.240.141</t>
  </si>
  <si>
    <t>PI Asset Framework, COV</t>
  </si>
  <si>
    <t>BASEO-WNAPP002.s01.chevron.net</t>
  </si>
  <si>
    <t>BASEO-WNAPP002</t>
  </si>
  <si>
    <t>146.40.9.101</t>
  </si>
  <si>
    <t>gmw1nsqlv00075.gdc0.chevron.net</t>
  </si>
  <si>
    <t>gmw1nsqlv00075</t>
  </si>
  <si>
    <t>146.29.178.45</t>
  </si>
  <si>
    <t>COV100W16AFPRD.cov100.chevrontexaco.net</t>
  </si>
  <si>
    <t>COV100W16AFPRD</t>
  </si>
  <si>
    <t>146.24.240.147</t>
  </si>
  <si>
    <t>gmwcpappv00630.gdc0.chevron.net</t>
  </si>
  <si>
    <t>gmwcpappv00630</t>
  </si>
  <si>
    <t>134.248.64.168</t>
  </si>
  <si>
    <t>tosrep-pSDX07.s02.chevron.net</t>
  </si>
  <si>
    <t>tosrep-pSDX07</t>
  </si>
  <si>
    <t>10.75.96.171</t>
  </si>
  <si>
    <t>tosrep-pSDX06.s02.chevron.net</t>
  </si>
  <si>
    <t>tosrep-pSDX06</t>
  </si>
  <si>
    <t>10.75.96.172</t>
  </si>
  <si>
    <t>rpa-tapp00.s02.chevron.net</t>
  </si>
  <si>
    <t>rpa-tapp00</t>
  </si>
  <si>
    <t>131.0.6778.70</t>
  </si>
  <si>
    <t>MsiExec.exe /X{A5CBFB3A-D606-3A13-8C8F-9068AE58B64E}</t>
  </si>
  <si>
    <t>10.74.168.4</t>
  </si>
  <si>
    <t>QA/Test</t>
  </si>
  <si>
    <t>6/17 - 1st</t>
  </si>
  <si>
    <t>ric841vmsgma4p1.ric841.chevrontexaco.net</t>
  </si>
  <si>
    <t>ric841vmsgma4p1</t>
  </si>
  <si>
    <t>MsiExec.exe /X{7537FCCC-472F-38B2-93E7-05DD4F526C6D}</t>
  </si>
  <si>
    <t>146.28.190.209</t>
  </si>
  <si>
    <t xml:space="preserve">PI UDS </t>
  </si>
  <si>
    <t>mohamedsheriff@chevron.com</t>
  </si>
  <si>
    <t>CSCM-DATAINSIGHT-WIPRO-SUPPORT</t>
  </si>
  <si>
    <t>DS - MFG - RIC841 - REFINERY SERVER SUPPORT</t>
  </si>
  <si>
    <t>RIC841VMPROMSP3.ct.chevrontexaco.net</t>
  </si>
  <si>
    <t>RIC841VMPROMSP3</t>
  </si>
  <si>
    <t>146.28.190.214</t>
  </si>
  <si>
    <t xml:space="preserve">Sigmafine(RIC) </t>
  </si>
  <si>
    <t>easwinney@chevron.com</t>
  </si>
  <si>
    <t>PSDSGMA01.psd.chevrontexaco.net</t>
  </si>
  <si>
    <t>PSDSGMA01</t>
  </si>
  <si>
    <t>146.33.216.88</t>
  </si>
  <si>
    <t xml:space="preserve">Sigmafine (PSD) </t>
  </si>
  <si>
    <t>PIHIS-WNAPP001.s01.chevron.net</t>
  </si>
  <si>
    <t>PIHIS-WNAPP001</t>
  </si>
  <si>
    <t>146.40.164.38</t>
  </si>
  <si>
    <t xml:space="preserve">PI Suite </t>
  </si>
  <si>
    <t>fraser.fleming@chevron.com</t>
  </si>
  <si>
    <t>ABU - PCN SUPPORT</t>
  </si>
  <si>
    <t>piaf-pussc00.p.ussc.az.chevron.net</t>
  </si>
  <si>
    <t>piaf-pussc00</t>
  </si>
  <si>
    <t>10.73.96.11</t>
  </si>
  <si>
    <t xml:space="preserve">GOMPIAF(ADF) </t>
  </si>
  <si>
    <t>nguyekl@chevron.com</t>
  </si>
  <si>
    <t>NAU GOM - PI SUPPORT</t>
  </si>
  <si>
    <t>netspa-papp03.s02.chevron.net</t>
  </si>
  <si>
    <t>netspa-papp03</t>
  </si>
  <si>
    <t>10.67.152.33</t>
  </si>
  <si>
    <t>loftwa-dapp00.s02.chevron.net</t>
  </si>
  <si>
    <t>loftwa-dapp00</t>
  </si>
  <si>
    <t>10.73.212.20</t>
  </si>
  <si>
    <t xml:space="preserve">Loftware </t>
  </si>
  <si>
    <t>nikhilsuryawanshi@chevron.com</t>
  </si>
  <si>
    <t>6/20 - 1st</t>
  </si>
  <si>
    <t>SURFACE - IT OPERATIONS SUPPORT - FEO</t>
  </si>
  <si>
    <t>ecwars-piis00.s02.chevron.net</t>
  </si>
  <si>
    <t>ecwars-piis00</t>
  </si>
  <si>
    <t>10.67.80.19</t>
  </si>
  <si>
    <t>Energy Components Web Applications and Reporting Services</t>
  </si>
  <si>
    <t>pornpimola@chevron.com</t>
  </si>
  <si>
    <t>ASBU - THAILAND - SCF ECWARS</t>
  </si>
  <si>
    <t>ecwars-diis00.s02.chevron.net</t>
  </si>
  <si>
    <t>ecwars-diis00</t>
  </si>
  <si>
    <t>10.67.84.4</t>
  </si>
  <si>
    <t>ecwars-dssrs00.s02.chevron.net</t>
  </si>
  <si>
    <t>ecwars-dssrs00</t>
  </si>
  <si>
    <t>10.67.84.18</t>
  </si>
  <si>
    <t>ioscpc-pjump00.s02.chevron.net</t>
  </si>
  <si>
    <t>ioscpc-pjump00</t>
  </si>
  <si>
    <t>137.0.7151.55</t>
  </si>
  <si>
    <t>10.75.96.85</t>
  </si>
  <si>
    <t xml:space="preserve">I&amp;OS Cloud Platform Compliance </t>
  </si>
  <si>
    <t>CLOUD VMWARE OPERATIONS</t>
  </si>
  <si>
    <t>hou140w12dcc92.hou140.chevrontexaco.net</t>
  </si>
  <si>
    <t>hou140w12dcc92</t>
  </si>
  <si>
    <t>136.171.170.61</t>
  </si>
  <si>
    <t>PI Vision</t>
  </si>
  <si>
    <t>hongmei.ren@chevron.com</t>
  </si>
  <si>
    <t>CTC-FDS OSISOFT PI DATA HISTORIAN SUPPORT</t>
  </si>
  <si>
    <t>CTC-FDS-PEA-PROCESS AUTOMATION DEVELOPMENT CENTER</t>
  </si>
  <si>
    <t>F08849PRINT1.s02.chevron.net</t>
  </si>
  <si>
    <t>F08849PRINT1</t>
  </si>
  <si>
    <t>146.40.171.32</t>
  </si>
  <si>
    <t xml:space="preserve">Zebra Designer Pro 3 </t>
  </si>
  <si>
    <t>Michael.Walker@chevron.com</t>
  </si>
  <si>
    <t>gswcpotgvutv116.gdc0.chevron.net</t>
  </si>
  <si>
    <t>gswcpotgvutv116</t>
  </si>
  <si>
    <t>146.46.58.160</t>
  </si>
  <si>
    <t xml:space="preserve">CSC Ignition Application </t>
  </si>
  <si>
    <t>karthik.sankar@chevron.com</t>
  </si>
  <si>
    <t>gswcpotgvmev116.gdc0.chevron.net</t>
  </si>
  <si>
    <t>gswcpotgvmev116</t>
  </si>
  <si>
    <t>146.46.46.160</t>
  </si>
  <si>
    <t>gswcpotgvgls116.gdc0.chevron.net</t>
  </si>
  <si>
    <t>gswcpotgvgls116</t>
  </si>
  <si>
    <t>146.46.37.95</t>
  </si>
  <si>
    <t>gswcpotgvesv116.gdc0.chevron.net</t>
  </si>
  <si>
    <t>gswcpotgvesv116</t>
  </si>
  <si>
    <t>146.46.53.95</t>
  </si>
  <si>
    <t xml:space="preserve">PreMA </t>
  </si>
  <si>
    <t>jfgs@chevron.com</t>
  </si>
  <si>
    <t>gswcpotgvcav116.gdc0.chevron.net</t>
  </si>
  <si>
    <t>gswcpotgvcav116</t>
  </si>
  <si>
    <t>146.46.47.160</t>
  </si>
  <si>
    <t>gswcpotgvcar116.gdc0.chevron.net</t>
  </si>
  <si>
    <t>gswcpotgvcar116</t>
  </si>
  <si>
    <t>146.46.28.95</t>
  </si>
  <si>
    <t>CA-210.pki.chevron.net</t>
  </si>
  <si>
    <t>CA-210</t>
  </si>
  <si>
    <t>ACN-CVX-IAM-Infra-Manila@chevron.com - DO NOT EMAIL</t>
  </si>
  <si>
    <t>herilntad1.gdc0.chevron.net</t>
  </si>
  <si>
    <t>herilntad1</t>
  </si>
  <si>
    <t>146.30.172.250</t>
  </si>
  <si>
    <t xml:space="preserve">Active Directory/DNS </t>
  </si>
  <si>
    <t>IAM INFRASTRUCTURE</t>
  </si>
  <si>
    <t>IDENTITY ACCESS (OPERATIONS)</t>
  </si>
  <si>
    <t>ARDXDC1.nblenergy.com</t>
  </si>
  <si>
    <t>ARDXDC1</t>
  </si>
  <si>
    <t>10.76.226.41</t>
  </si>
  <si>
    <t>Disaster Recovery</t>
  </si>
  <si>
    <t>CLOUD NETGIL OPERATIONS</t>
  </si>
  <si>
    <t>gswcpotgvcan116.gdc0.chevron.net</t>
  </si>
  <si>
    <t>gswcpotgvcan116</t>
  </si>
  <si>
    <t>146.46.29.160</t>
  </si>
  <si>
    <t>azap1s02ad02.s02.chevron.net</t>
  </si>
  <si>
    <t>azap1s02ad02</t>
  </si>
  <si>
    <t>MsiExec.exe /X{E3F24F22-6113-339A-BFD2-049E083FAA33}</t>
  </si>
  <si>
    <t>10.66.0.101</t>
  </si>
  <si>
    <t>gswcpdlgvaen516.gdc0.chevron.net</t>
  </si>
  <si>
    <t>gswcpdlgvaen516</t>
  </si>
  <si>
    <t>146.46.55.67</t>
  </si>
  <si>
    <t>gswcpdlgvgls516.gdc0.chevron.net</t>
  </si>
  <si>
    <t>gswcpdlgvgls516</t>
  </si>
  <si>
    <t>146.46.37.67</t>
  </si>
  <si>
    <t>gswcpotgvart116.gdc0.chevron.net</t>
  </si>
  <si>
    <t>gswcpotgvart116</t>
  </si>
  <si>
    <t>146.46.51.160</t>
  </si>
  <si>
    <t>azna1ctad01.gdc0.chevron.net</t>
  </si>
  <si>
    <t>azna1ctad01</t>
  </si>
  <si>
    <t>MsiExec.exe /X{55D919B1-E2BB-3FAE-8D27-8B0E0E0F3A90}</t>
  </si>
  <si>
    <t>10.73.24.133</t>
  </si>
  <si>
    <t>gswcpotgvapv119.gdc0.chevron.net</t>
  </si>
  <si>
    <t>gswcpotgvapv119</t>
  </si>
  <si>
    <t>MsiExec.exe /X{0BCD0446-9933-3CF9-B784-9B82FF57B144}</t>
  </si>
  <si>
    <t>146.46.50.160</t>
  </si>
  <si>
    <t>azna1ctad02.gdc0.chevron.net</t>
  </si>
  <si>
    <t>azna1ctad02</t>
  </si>
  <si>
    <t>10.73.24.132</t>
  </si>
  <si>
    <t>gswcpmdsvgls119.gdc0.chevron.net</t>
  </si>
  <si>
    <t>gswcpmdsvgls119</t>
  </si>
  <si>
    <t>146.46.37.63</t>
  </si>
  <si>
    <t xml:space="preserve">ETG </t>
  </si>
  <si>
    <t>todd.parsons@chevron.com</t>
  </si>
  <si>
    <t>gswcpmaxvblu004.gdc0.chevron.net</t>
  </si>
  <si>
    <t>gswcpmaxvblu004</t>
  </si>
  <si>
    <t>146.46.62.146</t>
  </si>
  <si>
    <t>gswcpinfvutv619.gdc0.chevron.net</t>
  </si>
  <si>
    <t>gswcpinfvutv619</t>
  </si>
  <si>
    <t>146.46.58.68</t>
  </si>
  <si>
    <t>C</t>
  </si>
  <si>
    <t>gswcpinfvplv616.gdc0.chevron.net</t>
  </si>
  <si>
    <t>gswcpinfvplv616</t>
  </si>
  <si>
    <t>146.46.60.68</t>
  </si>
  <si>
    <t>gswcpinfvpgv616.gdc0.chevron.net</t>
  </si>
  <si>
    <t>gswcpinfvpgv616</t>
  </si>
  <si>
    <t>146.46.59.68</t>
  </si>
  <si>
    <t>gswcpinfvmev619.gdc0.chevron.net</t>
  </si>
  <si>
    <t>gswcpinfvmev619</t>
  </si>
  <si>
    <t>146.46.46.68</t>
  </si>
  <si>
    <t>DHAK94NTAD2.dha57.chevrontexaco.net</t>
  </si>
  <si>
    <t>DHAK94NTAD2</t>
  </si>
  <si>
    <t>146.40.156.136</t>
  </si>
  <si>
    <t>gswcpinfvesv619.gdc0.chevron.net</t>
  </si>
  <si>
    <t>gswcpinfvesv619</t>
  </si>
  <si>
    <t>146.46.53.68</t>
  </si>
  <si>
    <t>gswcpinfvclv619.gdc0.chevron.net</t>
  </si>
  <si>
    <t>gswcpinfvclv619</t>
  </si>
  <si>
    <t>146.46.35.68</t>
  </si>
  <si>
    <t>gswcpinfvben616.gdc0.chevron.net</t>
  </si>
  <si>
    <t>gswcpinfvben616</t>
  </si>
  <si>
    <t>MsiExec.exe /X{2981D58E-7F09-3E98-A7EF-62CA313BEEEE}</t>
  </si>
  <si>
    <t>146.46.38.68</t>
  </si>
  <si>
    <t>gswcpinfvart616.gdc0.chevron.net</t>
  </si>
  <si>
    <t>gswcpinfvart616</t>
  </si>
  <si>
    <t>146.46.51.68</t>
  </si>
  <si>
    <t>gswcpinfvapv616.gdc0.chevron.net</t>
  </si>
  <si>
    <t>gswcpinfvapv616</t>
  </si>
  <si>
    <t>146.46.50.68</t>
  </si>
  <si>
    <t>gswcpinfvaed616.gdc0.chevron.net</t>
  </si>
  <si>
    <t>gswcpinfvaed616</t>
  </si>
  <si>
    <t>146.46.25.68</t>
  </si>
  <si>
    <t>gswcpdlgvutv519.gdc0.chevron.net</t>
  </si>
  <si>
    <t>gswcpdlgvutv519</t>
  </si>
  <si>
    <t>146.46.58.67</t>
  </si>
  <si>
    <t>gswcpdlgvtxv516.gdc0.chevron.net</t>
  </si>
  <si>
    <t>gswcpdlgvtxv516</t>
  </si>
  <si>
    <t>146.46.40.67</t>
  </si>
  <si>
    <t>gswcpdlgvsrv519.gdc0.chevron.net</t>
  </si>
  <si>
    <t>gswcpdlgvsrv519</t>
  </si>
  <si>
    <t>146.46.39.67</t>
  </si>
  <si>
    <t>gswcpdlgvsgv519.gdc0.chevron.net</t>
  </si>
  <si>
    <t>gswcpdlgvsgv519</t>
  </si>
  <si>
    <t>146.46.36.67</t>
  </si>
  <si>
    <t>gswcpdlgvriv519.gdc0.chevron.net</t>
  </si>
  <si>
    <t>gswcpdlgvriv519</t>
  </si>
  <si>
    <t>146.46.49.67</t>
  </si>
  <si>
    <t>gswcpdlgvplv516.gdc0.chevron.net</t>
  </si>
  <si>
    <t>gswcpdlgvplv516</t>
  </si>
  <si>
    <t>146.46.60.67</t>
  </si>
  <si>
    <t>gswcpdlgvpgv516.gdc0.chevron.net</t>
  </si>
  <si>
    <t>gswcpdlgvpgv516</t>
  </si>
  <si>
    <t>146.46.59.67</t>
  </si>
  <si>
    <t>gswcpdlgvpav519.gdc0.chevron.net</t>
  </si>
  <si>
    <t>gswcpdlgvpav519</t>
  </si>
  <si>
    <t>146.46.54.67</t>
  </si>
  <si>
    <t>gswcpdlgvmev519.gdc0.chevron.net</t>
  </si>
  <si>
    <t>gswcpdlgvmev519</t>
  </si>
  <si>
    <t>146.46.46.67</t>
  </si>
  <si>
    <t>gswcpdlgvlov519.gdc0.chevron.net</t>
  </si>
  <si>
    <t>gswcpdlgvlov519</t>
  </si>
  <si>
    <t>146.46.33.67</t>
  </si>
  <si>
    <t>gswcpdlgvhov519.gdc0.chevron.net</t>
  </si>
  <si>
    <t>gswcpdlgvhov519</t>
  </si>
  <si>
    <t>146.46.34.67</t>
  </si>
  <si>
    <t>gswcpdlgvflo519.gdc0.chevron.net</t>
  </si>
  <si>
    <t>gswcpdlgvflo519</t>
  </si>
  <si>
    <t>146.46.44.67</t>
  </si>
  <si>
    <t>gswcpdlgvesv519.gdc0.chevron.net</t>
  </si>
  <si>
    <t>gswcpdlgvesv519</t>
  </si>
  <si>
    <t>146.46.53.67</t>
  </si>
  <si>
    <t>gswcpdlgvclv519.gdc0.chevron.net</t>
  </si>
  <si>
    <t>gswcpdlgvclv519</t>
  </si>
  <si>
    <t>146.46.35.67</t>
  </si>
  <si>
    <t>gswcpdlgvcav519.gdc0.chevron.net</t>
  </si>
  <si>
    <t>gswcpdlgvcav519</t>
  </si>
  <si>
    <t>146.46.47.67</t>
  </si>
  <si>
    <t>gswcpdlgvcar516.gdc0.chevron.net</t>
  </si>
  <si>
    <t>gswcpdlgvcar516</t>
  </si>
  <si>
    <t>146.46.28.67</t>
  </si>
  <si>
    <t>gswcpdlgvcan516.gdc0.chevron.net</t>
  </si>
  <si>
    <t>gswcpdlgvcan516</t>
  </si>
  <si>
    <t>146.46.29.67</t>
  </si>
  <si>
    <t>gswcpdlgvben516.gdc0.chevron.net</t>
  </si>
  <si>
    <t>gswcpdlgvben516</t>
  </si>
  <si>
    <t>No Uninstall String</t>
  </si>
  <si>
    <t>146.46.38.67</t>
  </si>
  <si>
    <t>anscdh-d3XP600.s02.chevron.net</t>
  </si>
  <si>
    <t>anscdh-d3XP600</t>
  </si>
  <si>
    <t>10.76.159.4</t>
  </si>
  <si>
    <t>Ansible</t>
  </si>
  <si>
    <t>bhadresh.modi@chevron.com</t>
  </si>
  <si>
    <t>CLOUD DATA STORAGE DESIGN</t>
  </si>
  <si>
    <t>gswcpdlgvave516.gdc0.chevron.net</t>
  </si>
  <si>
    <t>gswcpdlgvave516</t>
  </si>
  <si>
    <t>146.46.26.67</t>
  </si>
  <si>
    <t>gswcpdlgvart516.gdc0.chevron.net</t>
  </si>
  <si>
    <t>gswcpdlgvart516</t>
  </si>
  <si>
    <t>146.46.51.67</t>
  </si>
  <si>
    <t>gswcpdlgvapv516.gdc0.chevron.net</t>
  </si>
  <si>
    <t>gswcpdlgvapv516</t>
  </si>
  <si>
    <t>146.46.50.67</t>
  </si>
  <si>
    <t>emeas02ad01.s02.chevron.net</t>
  </si>
  <si>
    <t>emeas02ad01</t>
  </si>
  <si>
    <t>146.38.89.4</t>
  </si>
  <si>
    <t>gswcpdlgvain516.gdc0.chevron.net</t>
  </si>
  <si>
    <t>gswcpdlgvain516</t>
  </si>
  <si>
    <t>146.46.27.67</t>
  </si>
  <si>
    <t>gswcpdlgvaex516.gdc0.chevron.net</t>
  </si>
  <si>
    <t>gswcpdlgvaex516</t>
  </si>
  <si>
    <t>146.46.56.67</t>
  </si>
  <si>
    <t>gswcpdlgvaed516.gdc0.chevron.net</t>
  </si>
  <si>
    <t>gswcpdlgvaed516</t>
  </si>
  <si>
    <t>146.46.25.67</t>
  </si>
  <si>
    <t>app000001</t>
  </si>
  <si>
    <t>gswcpborvpgv716.gdc0.chevron.net</t>
  </si>
  <si>
    <t>gswcpborvpgv716</t>
  </si>
  <si>
    <t>146.46.59.74</t>
  </si>
  <si>
    <t>Diesel Doctor</t>
  </si>
  <si>
    <t>gswcpborvclv719.gdc0.chevron.net</t>
  </si>
  <si>
    <t>gswcpborvclv719</t>
  </si>
  <si>
    <t>146.46.35.74</t>
  </si>
  <si>
    <t>gswcpappvstg004.gdc0.chevron.net</t>
  </si>
  <si>
    <t>gswcpappvstg004</t>
  </si>
  <si>
    <t>146.46.63.72</t>
  </si>
  <si>
    <t>gswcpappvsrv219.gdc0.chevron.net</t>
  </si>
  <si>
    <t>gswcpappvsrv219</t>
  </si>
  <si>
    <t>146.46.39.64</t>
  </si>
  <si>
    <t>gswcpappvben216.gdc0.chevron.net</t>
  </si>
  <si>
    <t>gswcpappvben216</t>
  </si>
  <si>
    <t>146.46.38.64</t>
  </si>
  <si>
    <t>gswcpappvaex216.gdc0.chevron.net</t>
  </si>
  <si>
    <t>gswcpappvaex216</t>
  </si>
  <si>
    <t>146.46.56.64</t>
  </si>
  <si>
    <t>gsmcpslwvmev816.ct.chevrontexaco.net</t>
  </si>
  <si>
    <t>gsmcpslwvmev816</t>
  </si>
  <si>
    <t>146.46.46.70</t>
  </si>
  <si>
    <t>Retired</t>
  </si>
  <si>
    <t>meena.chockalingam@chevron.com</t>
  </si>
  <si>
    <t>NETWORK - NETWORK MANAGEMENT TOOLS</t>
  </si>
  <si>
    <t>emeas02ad02.s02.chevron.net</t>
  </si>
  <si>
    <t>emeas02ad02</t>
  </si>
  <si>
    <t>146.38.89.5</t>
  </si>
  <si>
    <t>gsmcpslwvflo819.gdc0.chevron.net</t>
  </si>
  <si>
    <t>gsmcpslwvflo819</t>
  </si>
  <si>
    <t>MsiExec.exe /X{C0A67654-8811-318B-A81F-473E4F5DA8EB}</t>
  </si>
  <si>
    <t>146.46.44.70</t>
  </si>
  <si>
    <t>F07058NS02.gdmz0.chevron.net</t>
  </si>
  <si>
    <t>F07058NS02</t>
  </si>
  <si>
    <t>146.23.57.11</t>
  </si>
  <si>
    <t>saphcm-tvs00.s02.chevron.net</t>
  </si>
  <si>
    <t>saphcm-tvs00</t>
  </si>
  <si>
    <t>10.69.91.101</t>
  </si>
  <si>
    <t>TCO SAP HCM S/4 HANA</t>
  </si>
  <si>
    <t>Dana.Yestleuova@tengizchevroil.com</t>
  </si>
  <si>
    <t>F09020NTAD1.f09020.chevrontexaco.net</t>
  </si>
  <si>
    <t>F09020NTAD1</t>
  </si>
  <si>
    <t>10.199.240.71</t>
  </si>
  <si>
    <t>gmw2pappv0004.s02.chevron.net</t>
  </si>
  <si>
    <t>gmw2pappv0004</t>
  </si>
  <si>
    <t>134.248.89.37</t>
  </si>
  <si>
    <t xml:space="preserve">AD Recovery Manager </t>
  </si>
  <si>
    <t>gmwcnappv00745.gdc0.chevron.net</t>
  </si>
  <si>
    <t>gmwcnappv00745</t>
  </si>
  <si>
    <t>134.248.68.32</t>
  </si>
  <si>
    <t xml:space="preserve">PKI </t>
  </si>
  <si>
    <t>CLOUD GODZILLA</t>
  </si>
  <si>
    <t>gmwcpappv00685.gdc0.chevron.net</t>
  </si>
  <si>
    <t>gmwcpappv00685</t>
  </si>
  <si>
    <t>134.248.64.215</t>
  </si>
  <si>
    <t xml:space="preserve">ADFS (CT) </t>
  </si>
  <si>
    <t>HOU150NTAD36.gdc0.chevron.net</t>
  </si>
  <si>
    <t>HOU150NTAD36</t>
  </si>
  <si>
    <t>136.171.94.136</t>
  </si>
  <si>
    <t>hou150s01ad01.s01.chevron.net</t>
  </si>
  <si>
    <t>hou150s01ad01</t>
  </si>
  <si>
    <t>136.171.186.32</t>
  </si>
  <si>
    <t>gsmcpslwvblu819.gdc0.chevron.net</t>
  </si>
  <si>
    <t>gsmcpslwvblu819</t>
  </si>
  <si>
    <t>146.46.62.70</t>
  </si>
  <si>
    <t>gsmcpslwvben816.gdc0.chevron.net</t>
  </si>
  <si>
    <t>gsmcpslwvben816</t>
  </si>
  <si>
    <t>146.46.38.70</t>
  </si>
  <si>
    <t>HOUW16ADMIN01.hou150.chevrontexaco.net</t>
  </si>
  <si>
    <t>HOUW16ADMIN01</t>
  </si>
  <si>
    <t>136.171.89.28</t>
  </si>
  <si>
    <t>HOUW16VM4V01.gdc0.chevron.net</t>
  </si>
  <si>
    <t>HOUW16VM4V01</t>
  </si>
  <si>
    <t>10.76.123.197</t>
  </si>
  <si>
    <t>malegntns1.ct.chevrontexaco.net</t>
  </si>
  <si>
    <t>malegntns1</t>
  </si>
  <si>
    <t>146.30.168.17</t>
  </si>
  <si>
    <t>GREPIVIS02.gdc0.chevron.net</t>
  </si>
  <si>
    <t>GREPIVIS02</t>
  </si>
  <si>
    <t>146.33.170.80</t>
  </si>
  <si>
    <t>GREPIGISINT01.gdc0.chevron.net</t>
  </si>
  <si>
    <t>GREPIGISINT01</t>
  </si>
  <si>
    <t>10.76.226.75</t>
  </si>
  <si>
    <t>tribot-dwin00.s02.chevron.net</t>
  </si>
  <si>
    <t>tribot-dwin00</t>
  </si>
  <si>
    <t>135.0.7049.85</t>
  </si>
  <si>
    <t>MsiExec.exe /X{C55CC4EB-C63D-3C4A-BC46-A1FBE98A0AD5}</t>
  </si>
  <si>
    <t>10.75.72.14</t>
  </si>
  <si>
    <t>EPA TRI Reporting Tool</t>
  </si>
  <si>
    <t>GJSG@chevron.com</t>
  </si>
  <si>
    <t>HSE - ENV &amp; SUSTAIN - MSP SUPPORT</t>
  </si>
  <si>
    <t>gmwcnappv00633.gdc0.chevron.net</t>
  </si>
  <si>
    <t>gmwcnappv00633</t>
  </si>
  <si>
    <t>10.76.126.90</t>
  </si>
  <si>
    <t xml:space="preserve">LeakDAS (Global) </t>
  </si>
  <si>
    <t>gmwcpappv01289.gdc0.chevron.net</t>
  </si>
  <si>
    <t>gmwcpappv01289</t>
  </si>
  <si>
    <t>10.76.226.52</t>
  </si>
  <si>
    <t>VEEAM-WPSQL010.s02.chevron.net</t>
  </si>
  <si>
    <t>VEEAM-WPSQL010</t>
  </si>
  <si>
    <t>10.76.123.129</t>
  </si>
  <si>
    <t>Houston Veeam</t>
  </si>
  <si>
    <t>onws01ntad3.gdc0.chevron.net</t>
  </si>
  <si>
    <t>onws01ntad3</t>
  </si>
  <si>
    <t>146.29.167.139</t>
  </si>
  <si>
    <t>onws01s02ad01.s02.chevron.net</t>
  </si>
  <si>
    <t>onws01s02ad01</t>
  </si>
  <si>
    <t>146.29.178.50</t>
  </si>
  <si>
    <t>onws01s02ad02.s02.chevron.net</t>
  </si>
  <si>
    <t>onws01s02ad02</t>
  </si>
  <si>
    <t>146.29.178.51</t>
  </si>
  <si>
    <t>nimbus-tsql01.s02.chevron.net</t>
  </si>
  <si>
    <t>nimbus-tsql01</t>
  </si>
  <si>
    <t>10.75.104.122</t>
  </si>
  <si>
    <t>pecusntad1.gdc0.chevron.net</t>
  </si>
  <si>
    <t>pecusntad1</t>
  </si>
  <si>
    <t>146.33.150.23</t>
  </si>
  <si>
    <t>PHRCNS01.gdmz0.chevron.net</t>
  </si>
  <si>
    <t>PHRCNS01</t>
  </si>
  <si>
    <t>146.23.49.10</t>
  </si>
  <si>
    <t>nimbus-tnrp01.s02.chevron.net</t>
  </si>
  <si>
    <t>nimbus-tnrp01</t>
  </si>
  <si>
    <t>10.75.104.78</t>
  </si>
  <si>
    <t>PHRCNS02.gdmz0.chevron.net</t>
  </si>
  <si>
    <t>PHRCNS02</t>
  </si>
  <si>
    <t>146.23.49.11</t>
  </si>
  <si>
    <t>S02ADMIN01.gdc0.chevron.net</t>
  </si>
  <si>
    <t>S02ADMIN01</t>
  </si>
  <si>
    <t>10.76.151.157</t>
  </si>
  <si>
    <t>ess-twb100.s02.chevron.net</t>
  </si>
  <si>
    <t>ess-twb100</t>
  </si>
  <si>
    <t>10.75.72.9</t>
  </si>
  <si>
    <t>Sphera Essential</t>
  </si>
  <si>
    <t>Joe.OBryant@chevron.com</t>
  </si>
  <si>
    <t>HSE - LEVEL 1 - MSP SUPPORT</t>
  </si>
  <si>
    <t>nimbus-tnrp00.s02.chevron.net</t>
  </si>
  <si>
    <t>nimbus-tnrp00</t>
  </si>
  <si>
    <t>10.75.104.79</t>
  </si>
  <si>
    <t>nimbus-taux02.s02.chevron.net</t>
  </si>
  <si>
    <t>nimbus-taux02</t>
  </si>
  <si>
    <t>10.75.104.77</t>
  </si>
  <si>
    <t>gmw2piisv00112.s02.chevron.net</t>
  </si>
  <si>
    <t>gmw2piisv00112</t>
  </si>
  <si>
    <t>146.29.178.37</t>
  </si>
  <si>
    <t>nimbus-psql01.s02.chevron.net</t>
  </si>
  <si>
    <t>nimbus-psql01</t>
  </si>
  <si>
    <t>10.75.96.74</t>
  </si>
  <si>
    <t>nimbus-psql00.s02.chevron.net</t>
  </si>
  <si>
    <t>nimbus-psql00</t>
  </si>
  <si>
    <t>10.75.96.75</t>
  </si>
  <si>
    <t>nimbus-pnrp01.s02.chevron.net</t>
  </si>
  <si>
    <t>nimbus-pnrp01</t>
  </si>
  <si>
    <t>10.75.96.68</t>
  </si>
  <si>
    <t>nimbus-pnrp00.s02.chevron.net</t>
  </si>
  <si>
    <t>nimbus-pnrp00</t>
  </si>
  <si>
    <t>10.75.96.69</t>
  </si>
  <si>
    <t>nimbus-paux02.s02.chevron.net</t>
  </si>
  <si>
    <t>nimbus-paux02</t>
  </si>
  <si>
    <t>10.75.96.54</t>
  </si>
  <si>
    <t>ess-tdb100.s02.chevron.net</t>
  </si>
  <si>
    <t>ess-tdb100</t>
  </si>
  <si>
    <t>10.75.72.6</t>
  </si>
  <si>
    <t xml:space="preserve">Sphera Essential </t>
  </si>
  <si>
    <t>GMW2PAPPV00260.s02.chevron.net</t>
  </si>
  <si>
    <t>GMW2PAPPV00260</t>
  </si>
  <si>
    <t>10.76.123.83</t>
  </si>
  <si>
    <t>gmw2pappv00258.s02.chevron.net</t>
  </si>
  <si>
    <t>gmw2pappv00258</t>
  </si>
  <si>
    <t>10.76.123.111</t>
  </si>
  <si>
    <t>gmw2pappv00257.s02.chevron.net</t>
  </si>
  <si>
    <t>gmw2pappv00257</t>
  </si>
  <si>
    <t>10.76.123.110</t>
  </si>
  <si>
    <t>gmw2pappv00256.s02.chevron.net</t>
  </si>
  <si>
    <t>gmw2pappv00256</t>
  </si>
  <si>
    <t>10.76.123.109</t>
  </si>
  <si>
    <t>gmw2pappv00255.s02.chevron.net</t>
  </si>
  <si>
    <t>gmw2pappv00255</t>
  </si>
  <si>
    <t>10.76.123.108</t>
  </si>
  <si>
    <t>gmw2pappv00251.s02.chevron.net</t>
  </si>
  <si>
    <t>gmw2pappv00251</t>
  </si>
  <si>
    <t>10.76.123.148</t>
  </si>
  <si>
    <t>nimbus-paux01.s02.chevron.net</t>
  </si>
  <si>
    <t>nimbus-paux01</t>
  </si>
  <si>
    <t>10.75.96.66</t>
  </si>
  <si>
    <t>nimbus-papp01.s02.chevron.net</t>
  </si>
  <si>
    <t>nimbus-papp01</t>
  </si>
  <si>
    <t>10.75.96.46</t>
  </si>
  <si>
    <t>nimbus-papp00.s02.chevron.net</t>
  </si>
  <si>
    <t>nimbus-papp00</t>
  </si>
  <si>
    <t>"C:\Program Files\Google\Chrome\Application\136.0.7103.48\Installer\setup.exe" --uninstall --channel=stable --system-level --verbose-logging</t>
  </si>
  <si>
    <t>10.75.96.47</t>
  </si>
  <si>
    <t>nimbus-ddb00.s02.chevron.net</t>
  </si>
  <si>
    <t>nimbus-ddb00</t>
  </si>
  <si>
    <t>10.75.104.42</t>
  </si>
  <si>
    <t>nimbus-daux02.s02.chevron.net</t>
  </si>
  <si>
    <t>nimbus-daux02</t>
  </si>
  <si>
    <t>10.75.104.66</t>
  </si>
  <si>
    <t>nimbus-daux01.s02.chevron.net</t>
  </si>
  <si>
    <t>nimbus-daux01</t>
  </si>
  <si>
    <t>"C:\Program Files\Google\Chrome\Application\135.0.7049.116\Installer\setup.exe" --uninstall --channel=stable --system-level --verbose-logging</t>
  </si>
  <si>
    <t>10.75.104.65</t>
  </si>
  <si>
    <t>ess-tap100.s02.chevron.net</t>
  </si>
  <si>
    <t>ess-tap100</t>
  </si>
  <si>
    <t>10.75.72.7</t>
  </si>
  <si>
    <t>LONPWGITFPAPP4.lonpwg.chevrontexaco.net</t>
  </si>
  <si>
    <t>LONPWGITFPAPP4</t>
  </si>
  <si>
    <t>146.38.72.86</t>
  </si>
  <si>
    <t xml:space="preserve">Nuix Investigate </t>
  </si>
  <si>
    <t>LONPWGITFPAPP3.lonpwg.chevrontexaco.net</t>
  </si>
  <si>
    <t>LONPWGITFPAPP3</t>
  </si>
  <si>
    <t>146.38.72.84</t>
  </si>
  <si>
    <t>LONPWG1STPFS05.lonpwg.chevrontexaco.net</t>
  </si>
  <si>
    <t>LONPWG1STPFS05</t>
  </si>
  <si>
    <t>146.38.72.87</t>
  </si>
  <si>
    <t>CPL</t>
  </si>
  <si>
    <t>hou150itfnapp2.hou150.chevrontexaco.net</t>
  </si>
  <si>
    <t>hou150itfnapp2</t>
  </si>
  <si>
    <t>146.36.84.146</t>
  </si>
  <si>
    <t>hou150itfnapp1.hou150.chevrontexaco.net</t>
  </si>
  <si>
    <t>hou150itfnapp1</t>
  </si>
  <si>
    <t>146.36.84.145</t>
  </si>
  <si>
    <t>nimbus-taux01.s02.chevron.net</t>
  </si>
  <si>
    <t>nimbus-taux01</t>
  </si>
  <si>
    <t>136.0.7103.48</t>
  </si>
  <si>
    <t>10.75.104.75</t>
  </si>
  <si>
    <t xml:space="preserve">rPA_AmericasProducts_Retain </t>
  </si>
  <si>
    <t>WSTPF1NTAD4.gdc0.chevron.net</t>
  </si>
  <si>
    <t>WSTPF1NTAD4</t>
  </si>
  <si>
    <t>146.29.187.13</t>
  </si>
  <si>
    <t>ess-sdb200.s02.chevron.net</t>
  </si>
  <si>
    <t>ess-sdb200</t>
  </si>
  <si>
    <t>10.75.64.21</t>
  </si>
  <si>
    <t>HSE - ENV &amp; SUSTAIN - APP SUPPORT</t>
  </si>
  <si>
    <t>ess-sdb100.s02.chevron.net</t>
  </si>
  <si>
    <t>ess-sdb100</t>
  </si>
  <si>
    <t>10.75.64.19</t>
  </si>
  <si>
    <t>ess-s1db200.s02.chevron.net</t>
  </si>
  <si>
    <t>ess-s1db200</t>
  </si>
  <si>
    <t>10.75.68.9</t>
  </si>
  <si>
    <t>ess-s1db100.s02.chevron.net</t>
  </si>
  <si>
    <t>ess-s1db100</t>
  </si>
  <si>
    <t>10.75.68.7</t>
  </si>
  <si>
    <t>ess-s1ap300.s02.chevron.net</t>
  </si>
  <si>
    <t>ess-s1ap300</t>
  </si>
  <si>
    <t>10.75.68.10</t>
  </si>
  <si>
    <t>ess-s1ap200.s02.chevron.net</t>
  </si>
  <si>
    <t>ess-s1ap200</t>
  </si>
  <si>
    <t>10.75.68.8</t>
  </si>
  <si>
    <t>ess-s1ap100.s02.chevron.net</t>
  </si>
  <si>
    <t>ess-s1ap100</t>
  </si>
  <si>
    <t>10.75.68.6</t>
  </si>
  <si>
    <t>ess-p1db200.s02.chevron.net</t>
  </si>
  <si>
    <t>ess-p1db200</t>
  </si>
  <si>
    <t>10.75.68.15</t>
  </si>
  <si>
    <t>ess-p1ap100.s02.chevron.net</t>
  </si>
  <si>
    <t>ess-p1ap100</t>
  </si>
  <si>
    <t>10.75.68.19</t>
  </si>
  <si>
    <t>WSTPF1NTAD3.gdc0.chevron.net</t>
  </si>
  <si>
    <t>WSTPF1NTAD3</t>
  </si>
  <si>
    <t>146.29.187.12</t>
  </si>
  <si>
    <t>ESEW16PROMIST1.ese.chevrontexaco.net</t>
  </si>
  <si>
    <t>ESEW16PROMIST1</t>
  </si>
  <si>
    <t>10.76.216.52</t>
  </si>
  <si>
    <t xml:space="preserve">Sigmafine(ESE) </t>
  </si>
  <si>
    <t>ESEW16PROMISD1.ese.chevrontexaco.net</t>
  </si>
  <si>
    <t>ESEW16PROMISD1</t>
  </si>
  <si>
    <t>10.76.216.37</t>
  </si>
  <si>
    <t>ESEW16INTT1.ese.chevrontexaco.net</t>
  </si>
  <si>
    <t>ESEW16INTT1</t>
  </si>
  <si>
    <t>146.26.230.63</t>
  </si>
  <si>
    <t>SGDC1NTAD3.gdc0.chevron.net</t>
  </si>
  <si>
    <t>SGDC1NTAD3</t>
  </si>
  <si>
    <t>146.40.4.31</t>
  </si>
  <si>
    <t>SGDC1NTAD2.gdc0.chevron.net</t>
  </si>
  <si>
    <t>SGDC1NTAD2</t>
  </si>
  <si>
    <t>146.40.4.33</t>
  </si>
  <si>
    <t>SGDC1NTAD1.gdc0.chevron.net</t>
  </si>
  <si>
    <t>SGDC1NTAD1</t>
  </si>
  <si>
    <t>146.40.4.32</t>
  </si>
  <si>
    <t>COV100W16PIVSND.cov100.chevrontexaco.net</t>
  </si>
  <si>
    <t>COV100W16PIVSND</t>
  </si>
  <si>
    <t>Normal</t>
  </si>
  <si>
    <t>146.24.240.144</t>
  </si>
  <si>
    <t>PI Vision, COV</t>
  </si>
  <si>
    <t>tosrep-pSDX05.s02.chevron.net</t>
  </si>
  <si>
    <t>tosrep-pSDX05</t>
  </si>
  <si>
    <t>10.75.96.174</t>
  </si>
  <si>
    <t>tosrep-pSDX01.s02.chevron.net</t>
  </si>
  <si>
    <t>tosrep-pSDX01</t>
  </si>
  <si>
    <t>10.75.96.168</t>
  </si>
  <si>
    <t>rpa-papp00.s02.chevron.net</t>
  </si>
  <si>
    <t>rpa-papp00</t>
  </si>
  <si>
    <t>10.74.160.4</t>
  </si>
  <si>
    <t>mcbugi-diis00.s02.chevron.net</t>
  </si>
  <si>
    <t>mcbugi-diis00</t>
  </si>
  <si>
    <t>10.73.116.28</t>
  </si>
  <si>
    <t>loftwa-papp00.s02.chevron.net</t>
  </si>
  <si>
    <t>loftwa-papp00</t>
  </si>
  <si>
    <t>10.73.208.11</t>
  </si>
  <si>
    <t>hfm-dfnd00.s02.chevron.net</t>
  </si>
  <si>
    <t>hfm-dfnd00</t>
  </si>
  <si>
    <t>10.74.105.47</t>
  </si>
  <si>
    <t xml:space="preserve">HFM / FDM 11.2 </t>
  </si>
  <si>
    <t>MaziyarSamadzadeh@chevron.com</t>
  </si>
  <si>
    <t>FINANCE - FINANCIAL MGMT DEVOPS</t>
  </si>
  <si>
    <t>hfm-d3fnd00.s02.chevron.net</t>
  </si>
  <si>
    <t>hfm-d3fnd00</t>
  </si>
  <si>
    <t>10.74.105.11</t>
  </si>
  <si>
    <t>hfm-d2fnd00.s02.chevron.net</t>
  </si>
  <si>
    <t>hfm-d2fnd00</t>
  </si>
  <si>
    <t>10.74.104.32</t>
  </si>
  <si>
    <t>escjvw19rds02.escnr.chevrontexaco.net</t>
  </si>
  <si>
    <t>escjvw19rds02</t>
  </si>
  <si>
    <t>Google Chrome_x000D_
Google Chrome</t>
  </si>
  <si>
    <t xml:space="preserve">MsiExec.exe /X{C0A67654-8811-318B-A81F-473E4F5DA8EB}_x000D_
</t>
  </si>
  <si>
    <t>Is Uninstallable_x000D_
Not Uninstallable</t>
  </si>
  <si>
    <t>146.42.162.24</t>
  </si>
  <si>
    <t xml:space="preserve">System1 Evo </t>
  </si>
  <si>
    <t>MAdekunle@chevron.com</t>
  </si>
  <si>
    <t>NMA - ITFP WE/CLOUD ESCRAVOS SUPPORT</t>
  </si>
  <si>
    <t>gswcpotgvsrv116.gdc0.chevron.net</t>
  </si>
  <si>
    <t>gswcpotgvsrv116</t>
  </si>
  <si>
    <t>146.46.39.95</t>
  </si>
  <si>
    <t>gswcpinfvcan616.gdc0.chevron.net</t>
  </si>
  <si>
    <t>gswcpinfvcan616</t>
  </si>
  <si>
    <t>146.46.29.68</t>
  </si>
  <si>
    <t>gsmcpslwvutv819.ct.chevrontexaco.net</t>
  </si>
  <si>
    <t>gsmcpslwvutv819</t>
  </si>
  <si>
    <t>146.46.58.70</t>
  </si>
  <si>
    <t>gsmcpslwvpgv819.gdc0.chevron.net</t>
  </si>
  <si>
    <t>gsmcpslwvpgv819</t>
  </si>
  <si>
    <t>146.46.59.70</t>
  </si>
  <si>
    <t>gsmcpslwvaed816.gdc0.chevron.net</t>
  </si>
  <si>
    <t>gsmcpslwvaed816</t>
  </si>
  <si>
    <t>146.46.25.70</t>
  </si>
  <si>
    <t>nimbus-taux00.s02.chevron.net</t>
  </si>
  <si>
    <t>nimbus-taux00</t>
  </si>
  <si>
    <t>10.75.104.76</t>
  </si>
  <si>
    <t>nimbus-tafm00.s02.chevron.net</t>
  </si>
  <si>
    <t>nimbus-tafm00</t>
  </si>
  <si>
    <t>10.75.104.80</t>
  </si>
  <si>
    <t>gmw2pappv00261.s02.chevron.net</t>
  </si>
  <si>
    <t>gmw2pappv00261</t>
  </si>
  <si>
    <t>10.76.123.84</t>
  </si>
  <si>
    <t>gmw2pappv00250.s02.chevron.net</t>
  </si>
  <si>
    <t>gmw2pappv00250</t>
  </si>
  <si>
    <t>10.76.123.142</t>
  </si>
  <si>
    <t>gmw2pappv00248.s02.chevron.net</t>
  </si>
  <si>
    <t>gmw2pappv00248</t>
  </si>
  <si>
    <t>10.76.123.103</t>
  </si>
  <si>
    <t>gmw2pappv00247.gdc0.chevron.net</t>
  </si>
  <si>
    <t>gmw2pappv00247</t>
  </si>
  <si>
    <t>10.76.125.57</t>
  </si>
  <si>
    <t>nimbus-paux00.s02.chevron.net</t>
  </si>
  <si>
    <t>nimbus-paux00</t>
  </si>
  <si>
    <t>10.75.96.53</t>
  </si>
  <si>
    <t>nimbus-dnrp01.s02.chevron.net</t>
  </si>
  <si>
    <t>nimbus-dnrp01</t>
  </si>
  <si>
    <t>10.75.104.84</t>
  </si>
  <si>
    <t>nimbus-dnrp00.s02.chevron.net</t>
  </si>
  <si>
    <t>nimbus-dnrp00</t>
  </si>
  <si>
    <t>10.75.104.85</t>
  </si>
  <si>
    <t>nimbus-tap200.t.ussc.az.chevron.net</t>
  </si>
  <si>
    <t>nimbus-tap200</t>
  </si>
  <si>
    <t>10.75.104.242</t>
  </si>
  <si>
    <t>RTOTEST.ct.chevrontexaco.net</t>
  </si>
  <si>
    <t>RTOTEST</t>
  </si>
  <si>
    <t>Usage not detected</t>
  </si>
  <si>
    <t>daniel.word@chevron.com</t>
  </si>
  <si>
    <t>gswcpdlgvblu516.gdc0.chevron.net</t>
  </si>
  <si>
    <t>gswcpdlgvblu516</t>
  </si>
  <si>
    <t>146.46.62.67</t>
  </si>
  <si>
    <t>gswcpmaxvdev118.gdc0.chevron.net</t>
  </si>
  <si>
    <t>gswcpmaxvdev118</t>
  </si>
  <si>
    <t>146.46.61.129</t>
  </si>
  <si>
    <t xml:space="preserve">Maximo </t>
  </si>
  <si>
    <t>navroze.hilloo@chevron.com</t>
  </si>
  <si>
    <t>SURFACE-APPLICATION SUPPORT-PODMX</t>
  </si>
  <si>
    <t>gswcpinfvgls616.gdc0.chevron.net</t>
  </si>
  <si>
    <t>gswcpinfvgls616</t>
  </si>
  <si>
    <t>146.46.37.68</t>
  </si>
  <si>
    <t>gswcpinfvblu616.gdc0.chevron.net</t>
  </si>
  <si>
    <t>gswcpinfvblu616</t>
  </si>
  <si>
    <t>146.46.62.68</t>
  </si>
  <si>
    <t>gswcpdlgvsam516.gdc0.chevron.net</t>
  </si>
  <si>
    <t>gswcpdlgvsam516</t>
  </si>
  <si>
    <t>146.46.52.67</t>
  </si>
  <si>
    <t>gswcpdlgveto516.gdc0.chevron.net</t>
  </si>
  <si>
    <t>gswcpdlgveto516</t>
  </si>
  <si>
    <t>146.46.43.67</t>
  </si>
  <si>
    <t>gswcpdlgvdev516.gdc0.chevron.net</t>
  </si>
  <si>
    <t>gswcpdlgvdev516</t>
  </si>
  <si>
    <t>146.46.61.67</t>
  </si>
  <si>
    <t>gswcpborvgls716.gdc0.chevron.net</t>
  </si>
  <si>
    <t>gswcpborvgls716</t>
  </si>
  <si>
    <t>146.46.37.74</t>
  </si>
  <si>
    <t>gswcpappvtst002.ct.chevrontexaco.net</t>
  </si>
  <si>
    <t>gswcpappvtst002</t>
  </si>
  <si>
    <t>MsiExec.exe /X{DA656F67-BC08-3A6B-AB08-77B40F7B6775}</t>
  </si>
  <si>
    <t>146.46.61.72</t>
  </si>
  <si>
    <t>gswcpappvdev008.gdc0.chevron.net</t>
  </si>
  <si>
    <t>gswcpappvdev008</t>
  </si>
  <si>
    <t>146.46.61.79</t>
  </si>
  <si>
    <t>gswcpappvblu216.gdc0.chevron.net</t>
  </si>
  <si>
    <t>gswcpappvblu216</t>
  </si>
  <si>
    <t>146.46.62.64</t>
  </si>
  <si>
    <t>gsmcpslwvplv816.gdc0.chevron.net</t>
  </si>
  <si>
    <t>gsmcpslwvplv816</t>
  </si>
  <si>
    <t>146.46.60.70</t>
  </si>
  <si>
    <t>gsmcpslwvgls816.gdc0.chevron.net</t>
  </si>
  <si>
    <t>gsmcpslwvgls816</t>
  </si>
  <si>
    <t>146.46.37.70</t>
  </si>
  <si>
    <t>gsmcpslwveto816.gdc0.chevron.net</t>
  </si>
  <si>
    <t>gsmcpslwveto816</t>
  </si>
  <si>
    <t>146.46.43.70</t>
  </si>
  <si>
    <t>gsmcpslwvcar816.gdc0.chevron.net</t>
  </si>
  <si>
    <t>gsmcpslwvcar816</t>
  </si>
  <si>
    <t>146.46.28.70</t>
  </si>
  <si>
    <t>gsmcpslwvcan816.gdc0.chevron.net</t>
  </si>
  <si>
    <t>gsmcpslwvcan816</t>
  </si>
  <si>
    <t>146.46.29.70</t>
  </si>
  <si>
    <t>gsmcpslwvavs816.gdc0.chevron.net</t>
  </si>
  <si>
    <t>gsmcpslwvavs816</t>
  </si>
  <si>
    <t>146.46.57.70</t>
  </si>
  <si>
    <t>gsmcpslwvave816.gdc0.chevron.net</t>
  </si>
  <si>
    <t>gsmcpslwvave816</t>
  </si>
  <si>
    <t>146.46.26.70</t>
  </si>
  <si>
    <t>gsmcpslwvaex816.gdc0.chevron.net</t>
  </si>
  <si>
    <t>gsmcpslwvaex816</t>
  </si>
  <si>
    <t>146.46.56.70</t>
  </si>
  <si>
    <t>gsmcpslwvaen816.gdc0.chevron.net</t>
  </si>
  <si>
    <t>gsmcpslwvaen816</t>
  </si>
  <si>
    <t>146.46.55.70</t>
  </si>
  <si>
    <t>LONPWGSM77.gdc0.chevron.net</t>
  </si>
  <si>
    <t>LONPWGSM77</t>
  </si>
  <si>
    <t>146.38.53.143</t>
  </si>
  <si>
    <t xml:space="preserve">System Center Configuration Manager ITC CM12 </t>
  </si>
  <si>
    <t>THorn@chevron.com</t>
  </si>
  <si>
    <t>mcbugi-papp01.s02.chevron.net</t>
  </si>
  <si>
    <t>mcbugi-papp01</t>
  </si>
  <si>
    <t>10.73.112.9</t>
  </si>
  <si>
    <t>hfm-sfnd00.s02.chevron.net</t>
  </si>
  <si>
    <t>hfm-sfnd00</t>
  </si>
  <si>
    <t>10.74.97.41</t>
  </si>
  <si>
    <t>HFM / FDM 11.2</t>
  </si>
  <si>
    <t>Completed</t>
  </si>
  <si>
    <t>VM Deallocated</t>
  </si>
  <si>
    <t>Usage detected every 7 days</t>
  </si>
  <si>
    <t>Average use per day 240mins and above</t>
  </si>
  <si>
    <t>Option 1</t>
  </si>
  <si>
    <t>For blocking to perform scream test. To seek advise with Sir Vic if this still needs email comms</t>
  </si>
  <si>
    <t>Average use per day 1min - 59mins</t>
  </si>
  <si>
    <t>Random checking on High, Limited and Normal usage what is the specific use of Google Chrome that cannot be done on MS Edge</t>
  </si>
  <si>
    <t>Average use per day 60mins</t>
  </si>
  <si>
    <t>#N/A</t>
  </si>
  <si>
    <t>Baselining</t>
  </si>
  <si>
    <t>Other</t>
  </si>
  <si>
    <t>(All)</t>
  </si>
  <si>
    <t>No Response - Install Edge if needed</t>
  </si>
  <si>
    <t>Shipping</t>
  </si>
  <si>
    <t>Technical Owner</t>
  </si>
  <si>
    <t>map-ea-tpro100.s02.chevron.net</t>
  </si>
  <si>
    <t>map-ea-tpro100</t>
  </si>
  <si>
    <t>ALNDC1</t>
  </si>
  <si>
    <t>AOT-ADC2</t>
  </si>
  <si>
    <t>AOTDC1</t>
  </si>
  <si>
    <t>arcgis-d1dst00.s02.chevron.net</t>
  </si>
  <si>
    <t>arcgis-d1dst00</t>
  </si>
  <si>
    <t>arcgis-d1dsv00.s02.chevron.net</t>
  </si>
  <si>
    <t>arcgis-d1dsv00</t>
  </si>
  <si>
    <t>arcgis-d1img00.s02.chevron.net</t>
  </si>
  <si>
    <t>arcgis-d1img00</t>
  </si>
  <si>
    <t>arcgis-d1prt00.s02.chevron.net</t>
  </si>
  <si>
    <t>arcgis-d1prt00</t>
  </si>
  <si>
    <t>bue355w16nvrvp1.bue355.chevrontexaco.net</t>
  </si>
  <si>
    <t>bue355w16nvrvp1</t>
  </si>
  <si>
    <t>CAIDC1</t>
  </si>
  <si>
    <t>chvpkv16vmsm.chvpk.chevrontexaco.net</t>
  </si>
  <si>
    <t>chvpkv16vmsm</t>
  </si>
  <si>
    <t>COV100W16RDS1U.cov100.chevrontexaco.net</t>
  </si>
  <si>
    <t>COV100W16RDS1U</t>
  </si>
  <si>
    <t>CYPADC2</t>
  </si>
  <si>
    <t>GMWCPWFSDMRBP01</t>
  </si>
  <si>
    <t>Windows Server 2022 Standard</t>
  </si>
  <si>
    <t>ecomfg-ptom00.s02.chevron.net</t>
  </si>
  <si>
    <t>ecomfg-ptom00</t>
  </si>
  <si>
    <t>fdc-dapp00.s02.chevron.net</t>
  </si>
  <si>
    <t>fdc-dapp00</t>
  </si>
  <si>
    <t>fdc-t1app00.s02.chevron.net</t>
  </si>
  <si>
    <t>fdc-t1app00</t>
  </si>
  <si>
    <t>GCW2PAPPV00043.s02.chevron.net</t>
  </si>
  <si>
    <t>GCW2PAPPV00043</t>
  </si>
  <si>
    <t>GCW2PAPPV00218.s02.chevron.net</t>
  </si>
  <si>
    <t>GCW2PAPPV00218</t>
  </si>
  <si>
    <t>gmw2pappv00282.s02.chevron.net</t>
  </si>
  <si>
    <t>gmw2pappv00282</t>
  </si>
  <si>
    <t>herilntns1.gdc0.chevron.net</t>
  </si>
  <si>
    <t>herilntns1</t>
  </si>
  <si>
    <t>hou150w8tooltst.hou150.chevrontexaco.net</t>
  </si>
  <si>
    <t>hou150w8tooltst</t>
  </si>
  <si>
    <t>LEVDC2</t>
  </si>
  <si>
    <t>map-ap-pfme00.s02.chevron.net</t>
  </si>
  <si>
    <t>map-ap-pfme00</t>
  </si>
  <si>
    <t>map-ap-tfme00.s02.chevron.net</t>
  </si>
  <si>
    <t>map-ap-tfme00</t>
  </si>
  <si>
    <t>map-ap-tpro02.s02.chevron.net</t>
  </si>
  <si>
    <t>map-ap-tpro02</t>
  </si>
  <si>
    <t>maphub-plic00.s02.chevron.net</t>
  </si>
  <si>
    <t>maphub-plic00</t>
  </si>
  <si>
    <t>maphub-tlic00.s02.chevron.net</t>
  </si>
  <si>
    <t>maphub-tlic00</t>
  </si>
  <si>
    <t>HOUCERT1.nblenergy.com</t>
  </si>
  <si>
    <t>HOUCERT1</t>
  </si>
  <si>
    <t>labvtg-dapp00.s02.chevron.net</t>
  </si>
  <si>
    <t>labvtg-dapp00</t>
  </si>
  <si>
    <t>maphub-tpro01.s02.chevron.net</t>
  </si>
  <si>
    <t>maphub-tpro01</t>
  </si>
  <si>
    <t>HOUDELLSANHQ.gdc0.chevron.net</t>
  </si>
  <si>
    <t>HOUDELLSANHQ</t>
  </si>
  <si>
    <t>maphub-tpro04.s02.chevron.net</t>
  </si>
  <si>
    <t>maphub-tpro04</t>
  </si>
  <si>
    <t>MsiExec.exe /X{4B1A29D5-BC9F-32E0-8F5B-FF8755A3D6BF}</t>
  </si>
  <si>
    <t>netspa-p1app11.s02.chevron.net</t>
  </si>
  <si>
    <t>netspa-p1app11</t>
  </si>
  <si>
    <t>pws-ddb00.s02.chevron.net</t>
  </si>
  <si>
    <t>pws-ddb00</t>
  </si>
  <si>
    <t>RUEIL1W16NVRP1.parfr.chevrontexaco.net</t>
  </si>
  <si>
    <t>RUEIL1W16NVRP1</t>
  </si>
  <si>
    <t>TAMADC1</t>
  </si>
  <si>
    <t>135.0.7049.116</t>
  </si>
  <si>
    <t>lngpvt-tapp00.s02.chevron.net</t>
  </si>
  <si>
    <t>lngpvt-tapp00</t>
  </si>
  <si>
    <t>asgdc1.nblenergy.com</t>
  </si>
  <si>
    <t>ASGDC1</t>
  </si>
  <si>
    <t>146.30.163.10</t>
  </si>
  <si>
    <t>azpdc1.nblenergy.com</t>
  </si>
  <si>
    <t>AZPDC1</t>
  </si>
  <si>
    <t>10.220.200.9</t>
  </si>
  <si>
    <t>cypadc1.nblenergy.com</t>
  </si>
  <si>
    <t>cypadc1</t>
  </si>
  <si>
    <t>146.30.171.98</t>
  </si>
  <si>
    <t>her-adc1.nblenergy.com</t>
  </si>
  <si>
    <t>HER-ADC1</t>
  </si>
  <si>
    <t>10.62.200.60</t>
  </si>
  <si>
    <t>her-adc2.nblenergy.com</t>
  </si>
  <si>
    <t>HER-ADC2</t>
  </si>
  <si>
    <t>10.62.200.50</t>
  </si>
  <si>
    <t>slmgon-dana00.s02.chevron.net</t>
  </si>
  <si>
    <t>slmgon-dana00</t>
  </si>
  <si>
    <t>mal-adc1.nblenergy.com</t>
  </si>
  <si>
    <t>MAL-ADC1</t>
  </si>
  <si>
    <t>mal-adc2.nblenergy.com</t>
  </si>
  <si>
    <t>MAL-ADC2</t>
  </si>
  <si>
    <t>surevw-damr00.t.ussc.az.chevron.net</t>
  </si>
  <si>
    <t>surevw-damr00</t>
  </si>
  <si>
    <t>"C:\Program Files\Google\Chrome\Application\135.0.7049.85\Installer\setup.exe" --uninstall --channel=stable --system-level --verbose-logging</t>
  </si>
  <si>
    <t>marib-dc1.nblenergy.com</t>
  </si>
  <si>
    <t>MariB-DC1</t>
  </si>
  <si>
    <t>146.30.176.234</t>
  </si>
  <si>
    <t>pecdc01.nblenergy.com</t>
  </si>
  <si>
    <t>PECDC01</t>
  </si>
  <si>
    <t>yaodc1.nblenergy.com</t>
  </si>
  <si>
    <t>YAODC1</t>
  </si>
  <si>
    <t>146.30.161.210</t>
  </si>
  <si>
    <t>gmw2psqlv00027.s02.chevron.net</t>
  </si>
  <si>
    <t>gmw2psqlv00027</t>
  </si>
  <si>
    <t>6/7 -1st</t>
  </si>
  <si>
    <t>iiotpf-p1app00</t>
  </si>
  <si>
    <t>CCure.pdc.local</t>
  </si>
  <si>
    <t>CCure</t>
  </si>
  <si>
    <t>apsmbo-pdb00.s02.chevron.net</t>
  </si>
  <si>
    <t>apsmbo-pdb00</t>
  </si>
  <si>
    <t>PIHIS-WPAPP003.s02.chevron.net</t>
  </si>
  <si>
    <t>PIHIS-WPAPP003</t>
  </si>
  <si>
    <t>apsmbo-sdb00.s02.chevron.net</t>
  </si>
  <si>
    <t>apsmbo-sdb00</t>
  </si>
  <si>
    <t>qvscri-tpvmp00.s02.chevron.net</t>
  </si>
  <si>
    <t>qvscri-tpvmp00</t>
  </si>
  <si>
    <t>136.0.7103.114</t>
  </si>
  <si>
    <t>apsmbo-tdb00.s02.chevron.net</t>
  </si>
  <si>
    <t>apsmbo-tdb00</t>
  </si>
  <si>
    <t>stlrtm-tapp00.s02.chevron.net</t>
  </si>
  <si>
    <t>stlrtm-tapp00</t>
  </si>
  <si>
    <t>blendr-dir00.s02.chevron.net</t>
  </si>
  <si>
    <t>blendr-dir00</t>
  </si>
  <si>
    <t>sazcvxpwts.shc.chevron.com</t>
  </si>
  <si>
    <t>sazcvxpwts</t>
  </si>
  <si>
    <t>blendr-tir00.s02.chevron.net</t>
  </si>
  <si>
    <t>blendr-tir00</t>
  </si>
  <si>
    <t>distri-sapp00.s02.chevron.net</t>
  </si>
  <si>
    <t>distri-sapp00</t>
  </si>
  <si>
    <t>gmwcpsqlv00398.sinsi2.chevrontexaco.net</t>
  </si>
  <si>
    <t>gmwcpsqlv00398</t>
  </si>
  <si>
    <t>mese-dmese00.s02.chevron.net</t>
  </si>
  <si>
    <t>mese-dmese00</t>
  </si>
  <si>
    <t>mese-smese00.p.usw1.az.chevron.net</t>
  </si>
  <si>
    <t>mese-smese00</t>
  </si>
  <si>
    <t>eam-dapp00.s02.chevron.net</t>
  </si>
  <si>
    <t>eam-dapp00</t>
  </si>
  <si>
    <t>docaks-t1CAD00</t>
  </si>
  <si>
    <t>eamt-tapp00.s02.chevron.net</t>
  </si>
  <si>
    <t>eamt-tapp00</t>
  </si>
  <si>
    <t>MsiExec.exe /X{A6A8A820-1396-378F-ABE5-4EBDEA19FE69}</t>
  </si>
  <si>
    <t>gmwcnappv00765.gdc0.chevron.net</t>
  </si>
  <si>
    <t>gmwcnappv00765</t>
  </si>
  <si>
    <t>gmwcnappv00767.gdc0.chevron.net</t>
  </si>
  <si>
    <t>gmwcnappv00767</t>
  </si>
  <si>
    <t>onemap-dlnd00.s02.chevron.net</t>
  </si>
  <si>
    <t>onemap-dlnd00</t>
  </si>
  <si>
    <t>137.0.7151.56</t>
  </si>
  <si>
    <t>gmwcnappv00768.gdc0.chevron.net</t>
  </si>
  <si>
    <t>gmwcnappv00768</t>
  </si>
  <si>
    <t>gmwcpappv01215.gdc0.chevron.net</t>
  </si>
  <si>
    <t>gmwcpappv01215</t>
  </si>
  <si>
    <t>gmwcpappv01237.gdc0.chevron.net</t>
  </si>
  <si>
    <t>gmwcpappv01237</t>
  </si>
  <si>
    <t>gmwcpappv01238.gdc0.chevron.net</t>
  </si>
  <si>
    <t>gmwcpappv01238</t>
  </si>
  <si>
    <t>ALNDB03.gdc0.chevron.net</t>
  </si>
  <si>
    <t>ALNDB03</t>
  </si>
  <si>
    <t>pcars-tsql00.s02.chevron.net</t>
  </si>
  <si>
    <t>pcars-tsql00</t>
  </si>
  <si>
    <t>ADFGW01.pdc.local</t>
  </si>
  <si>
    <t>ADFGW01</t>
  </si>
  <si>
    <t>Out of Scope</t>
  </si>
  <si>
    <t>ADFGW02.pdc.local</t>
  </si>
  <si>
    <t>ADFGW02</t>
  </si>
  <si>
    <t>ALNPI04.gdc0.chevron.net</t>
  </si>
  <si>
    <t>ALNPI04</t>
  </si>
  <si>
    <t>ALNPIAF02.gdc0.chevron.net</t>
  </si>
  <si>
    <t>ALNPIAF02</t>
  </si>
  <si>
    <t>ALNPIANL01.gdc0.chevron.net</t>
  </si>
  <si>
    <t>ALNPIANL01</t>
  </si>
  <si>
    <t>b2bi-dsql00.s02.chevron.net</t>
  </si>
  <si>
    <t>b2bi-dsql00</t>
  </si>
  <si>
    <t>6/13 - 1st</t>
  </si>
  <si>
    <t>ALNPIVIS01.gdc0.chevron.net</t>
  </si>
  <si>
    <t>ALNPIVIS01</t>
  </si>
  <si>
    <t>ARDPIANLEG01T.gdc0.chevron.net</t>
  </si>
  <si>
    <t>ARDPIANLEG01T</t>
  </si>
  <si>
    <t>ARDPIEG01T.gdc0.chevron.net</t>
  </si>
  <si>
    <t>ARDPIEG01T</t>
  </si>
  <si>
    <t>ARDPIIFEG01T.gdc0.chevron.net</t>
  </si>
  <si>
    <t>ARDPIIFEG01T</t>
  </si>
  <si>
    <t>HOUPIAF2.gdc0.chevron.net</t>
  </si>
  <si>
    <t>HOUPIAF2</t>
  </si>
  <si>
    <t>HOUPIAFEG01.gdc0.chevron.net</t>
  </si>
  <si>
    <t>HOUPIAFEG01</t>
  </si>
  <si>
    <t>HOUPIAFEMED01.gdc0.chevron.net</t>
  </si>
  <si>
    <t>HOUPIAFEMED01</t>
  </si>
  <si>
    <t>HOUPIANL2.gdc0.chevron.net</t>
  </si>
  <si>
    <t>HOUPIANL2</t>
  </si>
  <si>
    <t>HOUPIEG02.gdc0.chevron.net</t>
  </si>
  <si>
    <t>HOUPIEG02</t>
  </si>
  <si>
    <t>HOUPIEMED02.gdc0.chevron.net</t>
  </si>
  <si>
    <t>HOUPIEMED02</t>
  </si>
  <si>
    <t>dof3v5-dctrl00.s02.chevron.net</t>
  </si>
  <si>
    <t>dof3v5-dctrl00</t>
  </si>
  <si>
    <t>HOUPIIFEMED02.gdc0.chevron.net</t>
  </si>
  <si>
    <t>HOUPIIFEMED02</t>
  </si>
  <si>
    <t>HOUPINOTIF2.gdc0.chevron.net</t>
  </si>
  <si>
    <t>HOUPINOTIF2</t>
  </si>
  <si>
    <t>HOUPISQL02.gdc0.chevron.net</t>
  </si>
  <si>
    <t>HOUPISQL02</t>
  </si>
  <si>
    <t>HOUPIVISEG01.gdc0.chevron.net</t>
  </si>
  <si>
    <t>HOUPIVISEG01</t>
  </si>
  <si>
    <t>HOUPIVISEMED01.gdc0.chevron.net</t>
  </si>
  <si>
    <t>HOUPIVISEMED01</t>
  </si>
  <si>
    <t>WS16PMOPISQL1.ct.chevrontexaco.net</t>
  </si>
  <si>
    <t>WS16PMOPISQL1</t>
  </si>
  <si>
    <t>PRODU-WPIIS002.s02.chevron.net</t>
  </si>
  <si>
    <t>PRODU-WPIIS002</t>
  </si>
  <si>
    <t>kspice-pins100.s02.chevron.net</t>
  </si>
  <si>
    <t>kspice-pins100</t>
  </si>
  <si>
    <t>GMWCPAPPV00962.gdc0.chevron.net</t>
  </si>
  <si>
    <t>GMWCPAPPV00962</t>
  </si>
  <si>
    <t>GMWCPAPPV00963.gdc0.chevron.net</t>
  </si>
  <si>
    <t>GMWCPAPPV00963</t>
  </si>
  <si>
    <t>kspice-pstu100.s02.chevron.net</t>
  </si>
  <si>
    <t>kspice-pstu100</t>
  </si>
  <si>
    <t>GMWCPAPPV00964.gdc0.chevron.net</t>
  </si>
  <si>
    <t>GMWCPAPPV00964</t>
  </si>
  <si>
    <t>GMWCPAPPV00965.gdc0.chevron.net</t>
  </si>
  <si>
    <t>GMWCPAPPV00965</t>
  </si>
  <si>
    <t>kspice-pstu200.s02.chevron.net</t>
  </si>
  <si>
    <t>kspice-pstu200</t>
  </si>
  <si>
    <t>kspice-pstu300.s02.chevron.net</t>
  </si>
  <si>
    <t>kspice-pstu300</t>
  </si>
  <si>
    <t>kspice-pstu400.s02.chevron.net</t>
  </si>
  <si>
    <t>kspice-pstu400</t>
  </si>
  <si>
    <t>kspice-pstu500.s02.chevron.net</t>
  </si>
  <si>
    <t>kspice-pstu500</t>
  </si>
  <si>
    <t>kspice-pstu600.s02.chevron.net</t>
  </si>
  <si>
    <t>kspice-pstu600</t>
  </si>
  <si>
    <t>as01-t10301-cvx.gvdi.chevron.net</t>
  </si>
  <si>
    <t>as01-t10301-cvx</t>
  </si>
  <si>
    <t>kspice-pstu700.s02.chevron.net</t>
  </si>
  <si>
    <t>kspice-pstu700</t>
  </si>
  <si>
    <t>kspice-pstu800.s02.chevron.net</t>
  </si>
  <si>
    <t>kspice-pstu800</t>
  </si>
  <si>
    <t>AZUREGW02.pdc.local</t>
  </si>
  <si>
    <t>AZUREGW02</t>
  </si>
  <si>
    <t>BARIJRW16NVRP1.barijr.chevrontexaco.net</t>
  </si>
  <si>
    <t>BARIJRW16NVRP1</t>
  </si>
  <si>
    <t>6/6 - 1st</t>
  </si>
  <si>
    <t>gmwcpngfv00371.gdc0.chevron.net</t>
  </si>
  <si>
    <t>gmwcpngfv00371</t>
  </si>
  <si>
    <t>cc1-p40uk-cvx.ct.chevrontexaco.net</t>
  </si>
  <si>
    <t>cc1-p40uk-cvx</t>
  </si>
  <si>
    <t>cc1-p40us-cvx.ct.chevrontexaco.net</t>
  </si>
  <si>
    <t>cc1-p40us-cvx</t>
  </si>
  <si>
    <t>cc2-p40ap-cvx.ct.chevrontexaco.net</t>
  </si>
  <si>
    <t>cc2-p40ap-cvx</t>
  </si>
  <si>
    <t>cc2-p40us-cvx.ct.chevrontexaco.net</t>
  </si>
  <si>
    <t>cc2-p40us-cvx</t>
  </si>
  <si>
    <t>gmwcpappp00140.bwi.chevrontexaco.net</t>
  </si>
  <si>
    <t>gmwcpappp00140</t>
  </si>
  <si>
    <t>BDOV16COMMP2.BDO.chevrontexaco.net</t>
  </si>
  <si>
    <t>BDOV16COMMP2</t>
  </si>
  <si>
    <t>BDOV16COMMP3.BDO.chevrontexaco.net</t>
  </si>
  <si>
    <t>BDOV16COMMP3</t>
  </si>
  <si>
    <t>BDOW16NVRVP2.BDO.chevrontexaco.net</t>
  </si>
  <si>
    <t>BDOW16NVRVP2</t>
  </si>
  <si>
    <t>prim-psql00.s02.chevron.net</t>
  </si>
  <si>
    <t>prim-psql00</t>
  </si>
  <si>
    <t>ecomfg-pir00.s02.chevron.net</t>
  </si>
  <si>
    <t>ecomfg-pir00</t>
  </si>
  <si>
    <t>onws01v16vmsm.onws01.chevrontexaco.net</t>
  </si>
  <si>
    <t>onws01v16vmsm</t>
  </si>
  <si>
    <t>tcofgp-pweb00.s02.chevron.net</t>
  </si>
  <si>
    <t>tcofgp-pweb00</t>
  </si>
  <si>
    <t>tcofgp-tweb00.s02.chevron.net</t>
  </si>
  <si>
    <t>tcofgp-tweb00</t>
  </si>
  <si>
    <t>BDOW16VSQLP3.bdo.chevrontexaco.net</t>
  </si>
  <si>
    <t>BDOW16VSQLP3</t>
  </si>
  <si>
    <t>gmw1niisv00119.s01.chevron.net</t>
  </si>
  <si>
    <t>gmw1niisv00119</t>
  </si>
  <si>
    <t>HOU140W16DCC12.hou140.chevrontexaco.net</t>
  </si>
  <si>
    <t>HOU140W16DCC12</t>
  </si>
  <si>
    <t>6/10 -1st</t>
  </si>
  <si>
    <t>BRPW16NVRP1.BRP.CHEVRONTEXACO.NET</t>
  </si>
  <si>
    <t>BRPW16NVRP1</t>
  </si>
  <si>
    <t>BRPW16SLRP1.BRP.chevrontexaco.net</t>
  </si>
  <si>
    <t>BRPW16SLRP1</t>
  </si>
  <si>
    <t>calw16webd1.cal.chevrontexaco.net</t>
  </si>
  <si>
    <t>calw16webd1</t>
  </si>
  <si>
    <t>calw16webt1.cal.chevrontexaco.net</t>
  </si>
  <si>
    <t>calw16webt1</t>
  </si>
  <si>
    <t>calw16vendsql1.cal.chevrontexaco.net</t>
  </si>
  <si>
    <t>calw16vendsql1</t>
  </si>
  <si>
    <t>BWIW16COMMVP1.bwi.chevrontexaco.net</t>
  </si>
  <si>
    <t>BWIW16COMMVP1</t>
  </si>
  <si>
    <t>BWIW16COMMVP2.bwi.chevrontexaco.net</t>
  </si>
  <si>
    <t>BWIW16COMMVP2</t>
  </si>
  <si>
    <t>BZMAUW16AHD01.bzrjo.chevrontexaco.net</t>
  </si>
  <si>
    <t>BZMAUW16AHD01</t>
  </si>
  <si>
    <t>BZMAUW16AHD02.bzrjo.chevrontexaco.net</t>
  </si>
  <si>
    <t>BZMAUW16AHD02</t>
  </si>
  <si>
    <t>GCWCPAPPV01818.gdc0.chevron.net</t>
  </si>
  <si>
    <t>GCWCPAPPV01818</t>
  </si>
  <si>
    <t>6/11</t>
  </si>
  <si>
    <t>CABA0V16GSUP1.CABA0.chevrontexaco.net</t>
  </si>
  <si>
    <t>CABA0V16GSUP1</t>
  </si>
  <si>
    <t>CABA0V16GSUP2.CABA0.chevrontexaco.net</t>
  </si>
  <si>
    <t>CABA0V16GSUP2</t>
  </si>
  <si>
    <t>cypveeampx.gdc0.chevron.net</t>
  </si>
  <si>
    <t>cypveeampx</t>
  </si>
  <si>
    <t>GCW2PAPPV00076.s02.chevron.net</t>
  </si>
  <si>
    <t>GCW2PAPPV00076</t>
  </si>
  <si>
    <t>gmw2pappp00010.s02.chevron.net</t>
  </si>
  <si>
    <t>gmw2pappp00010</t>
  </si>
  <si>
    <t>gmwcpcluv0104a.GDC0.CHEVRON.NET</t>
  </si>
  <si>
    <t>gmwcpcluv0104a</t>
  </si>
  <si>
    <t>gmwcpcluv0104b.GDC0.CHEVRON.NET</t>
  </si>
  <si>
    <t>gmwcpcluv0104b</t>
  </si>
  <si>
    <t>gmw2pappp00266.s02.chevron.net</t>
  </si>
  <si>
    <t>gmw2pappp00266</t>
  </si>
  <si>
    <t>gmw2pappv00262.s02.chevron.net</t>
  </si>
  <si>
    <t>gmw2pappv00262</t>
  </si>
  <si>
    <t>CARVEW16NVRP1.carve.chevrontexaco.net</t>
  </si>
  <si>
    <t>CARVEW16NVRP1</t>
  </si>
  <si>
    <t>gmw2piisv00060.s02.chevron.net</t>
  </si>
  <si>
    <t>gmw2piisv00060</t>
  </si>
  <si>
    <t>gmw2psqlv00022.s02.chevron.net</t>
  </si>
  <si>
    <t>gmw2psqlv00022</t>
  </si>
  <si>
    <t>gmw2psqlv00102.s02.chevron.net</t>
  </si>
  <si>
    <t>gmw2psqlv00102</t>
  </si>
  <si>
    <t>GMWCPAPPP00012.gdc0.chevron.net</t>
  </si>
  <si>
    <t>GMWCPAPPP00012</t>
  </si>
  <si>
    <t>GMWCPAPPP00046.gdc0.chevron.net</t>
  </si>
  <si>
    <t>GMWCPAPPP00046</t>
  </si>
  <si>
    <t>ws-sf-pcer00.p.ussc.az.chevron.net</t>
  </si>
  <si>
    <t>ws-sf-pcer00</t>
  </si>
  <si>
    <t>CHVPKV16GSUD1.chvpk.chevrontexaco.net</t>
  </si>
  <si>
    <t>CHVPKV16GSUD1</t>
  </si>
  <si>
    <t>CHVPKV16GSUP1.chvpk.chevrontexaco.net</t>
  </si>
  <si>
    <t>CHVPKV16GSUP1</t>
  </si>
  <si>
    <t>CHVPKV16GSUP3.chvpk.chevrontexaco.net</t>
  </si>
  <si>
    <t>CHVPKV16GSUP3</t>
  </si>
  <si>
    <t>CHVPKV16NVRT2.chvpk.chevrontexaco.net</t>
  </si>
  <si>
    <t>CHVPKV16NVRT2</t>
  </si>
  <si>
    <t>ws-sf-pcer01.p.ussc.az.chevron.net</t>
  </si>
  <si>
    <t>ws-sf-pcer01</t>
  </si>
  <si>
    <t>gmwcpappp00047.gdc0.chevron.net</t>
  </si>
  <si>
    <t>gmwcpappp00047</t>
  </si>
  <si>
    <t>CHVPKW16ANSVD1.chvpk.chevrontexaco.net</t>
  </si>
  <si>
    <t>CHVPKW16ANSVD1</t>
  </si>
  <si>
    <t>chvpkw16gsdbvp1.chvpk.chevrontexaco.net</t>
  </si>
  <si>
    <t>chvpkw16gsdbvp1</t>
  </si>
  <si>
    <t>chvpkw16gsvm1.chvpk.chevrontexaco.net</t>
  </si>
  <si>
    <t>chvpkw16gsvm1</t>
  </si>
  <si>
    <t>chvpkw16gsvm2.chvpk.chevrontexaco.net</t>
  </si>
  <si>
    <t>chvpkw16gsvm2</t>
  </si>
  <si>
    <t>CHVPKW16NVRVT1.chvpk.chevrontexaco.net</t>
  </si>
  <si>
    <t>CHVPKW16NVRVT1</t>
  </si>
  <si>
    <t>ws-sf-pcer02.p.ussc.az.chevron.net</t>
  </si>
  <si>
    <t>ws-sf-pcer02</t>
  </si>
  <si>
    <t>citrix-pcc01.gvdi.chevron.net</t>
  </si>
  <si>
    <t>citrix-pcc01</t>
  </si>
  <si>
    <t>MsiExec.exe /X{7CDD3ACD-58F3-37C4-A790-55AAE5E9845B}</t>
  </si>
  <si>
    <t>citrix-pfas00.gvdi.chevron.net</t>
  </si>
  <si>
    <t>citrix-pfas00</t>
  </si>
  <si>
    <t>citrix-pfas02.gvdi.chevron.net</t>
  </si>
  <si>
    <t>citrix-pfas02</t>
  </si>
  <si>
    <t>citrix-pfas03.gvdi.chevron.net</t>
  </si>
  <si>
    <t>citrix-pfas03</t>
  </si>
  <si>
    <t>HOU140W19DCC99.ct.chevrontexaco.net</t>
  </si>
  <si>
    <t>HOU140W19DCC99</t>
  </si>
  <si>
    <t>ws-sf-pcer03.p.ussc.az.chevron.net</t>
  </si>
  <si>
    <t>ws-sf-pcer03</t>
  </si>
  <si>
    <t>CNBJW16NVRP1.cnbj.chevrontexaco.net</t>
  </si>
  <si>
    <t>CNBJW16NVRP1</t>
  </si>
  <si>
    <t>Colojmpbox01</t>
  </si>
  <si>
    <t>Colojmpbox02</t>
  </si>
  <si>
    <t>condir-scdw00.s02.chevron.net</t>
  </si>
  <si>
    <t>condir-scdw00</t>
  </si>
  <si>
    <t>gmwcpappp00148</t>
  </si>
  <si>
    <t>gmwcpappv01158.sricl3.chevrontexaco.net</t>
  </si>
  <si>
    <t>gmwcpappv01158</t>
  </si>
  <si>
    <t>gmwcpsqlv00405.gdc0.chevron.net</t>
  </si>
  <si>
    <t>gmwcpsqlv00405</t>
  </si>
  <si>
    <t>KClabVM</t>
  </si>
  <si>
    <t>I&amp;C R&amp;D</t>
  </si>
  <si>
    <t>gmwcpsqlv00409.gdc0.chevron.net</t>
  </si>
  <si>
    <t>gmwcpsqlv00409</t>
  </si>
  <si>
    <t>hou150labveeam1.gdc0.chevron.net</t>
  </si>
  <si>
    <t>hou150labveeam1</t>
  </si>
  <si>
    <t>HOUVEEAMBR.gdc0.chevron.net</t>
  </si>
  <si>
    <t>HOUVEEAMBR</t>
  </si>
  <si>
    <t>HOUVEEAMONET1.gdc0.chevron.net</t>
  </si>
  <si>
    <t>HOUVEEAMONET1</t>
  </si>
  <si>
    <t>MALNETVAULT2.gdc0.chevron.net</t>
  </si>
  <si>
    <t>MALNETVAULT2</t>
  </si>
  <si>
    <t>MALVEEAM.gdc0.chevron.net</t>
  </si>
  <si>
    <t>MALVEEAM</t>
  </si>
  <si>
    <t>COV100W16NVRP1.cov100.chevrontexaco.net</t>
  </si>
  <si>
    <t>COV100W16NVRP1</t>
  </si>
  <si>
    <t>vbraus-p1app00.s02.chevron.net</t>
  </si>
  <si>
    <t>vbraus-p1app00</t>
  </si>
  <si>
    <t>veeama-p2app00.s02.chevron.net</t>
  </si>
  <si>
    <t>veeama-p2app00</t>
  </si>
  <si>
    <t>veeama-p2au100.s02.chevron.net</t>
  </si>
  <si>
    <t>veeama-p2au100</t>
  </si>
  <si>
    <t>MAL-PRINT.gdc0.chevron.net</t>
  </si>
  <si>
    <t>MAL-PRINT</t>
  </si>
  <si>
    <t>ws-sf-pcer04.p.ussc.az.chevron.net</t>
  </si>
  <si>
    <t>ws-sf-pcer04</t>
  </si>
  <si>
    <t>GCWCNAPPV01788.gdc0.chevron.net</t>
  </si>
  <si>
    <t>GCWCNAPPV01788</t>
  </si>
  <si>
    <t>GMW1NAPPV00218.S01.chevron.net</t>
  </si>
  <si>
    <t>GMW1NAPPV00218</t>
  </si>
  <si>
    <t>SERVI-WNAPP088.s01.chevron.net</t>
  </si>
  <si>
    <t>SERVI-WNAPP088</t>
  </si>
  <si>
    <t>cppign-d1app00.s02.chevron.net</t>
  </si>
  <si>
    <t>cppign-d1app00</t>
  </si>
  <si>
    <t>SERVI-WNAPP089.s01.chevron.net</t>
  </si>
  <si>
    <t>SERVI-WNAPP089</t>
  </si>
  <si>
    <t>ALNFS1.gdc0.chevron.net</t>
  </si>
  <si>
    <t>ALNFS1</t>
  </si>
  <si>
    <t>ALNPRT1.gdc0.chevron.net</t>
  </si>
  <si>
    <t>ALNPRT1</t>
  </si>
  <si>
    <t>GMWCNIISV00327.gdc0.chevron.net</t>
  </si>
  <si>
    <t>GMWCNIISV00327</t>
  </si>
  <si>
    <t>GMWCNIISV00328.gdc0.chevron.net</t>
  </si>
  <si>
    <t>GMWCNIISV00328</t>
  </si>
  <si>
    <t>GMWCPIISV00368.gdc0.chevron.net</t>
  </si>
  <si>
    <t>GMWCPIISV00368</t>
  </si>
  <si>
    <t>GMWCPIISV00369.gdc0.chevron.net</t>
  </si>
  <si>
    <t>GMWCPIISV00369</t>
  </si>
  <si>
    <t>AOTPRINT1.gdc0.chevron.net</t>
  </si>
  <si>
    <t>AOTPRINT1</t>
  </si>
  <si>
    <t>calw16pss1.cal.chevrontexaco.net</t>
  </si>
  <si>
    <t>calw16pss1</t>
  </si>
  <si>
    <t>cypprint1.ct.chevrontexaco.net</t>
  </si>
  <si>
    <t>cypprint1</t>
  </si>
  <si>
    <t>DCAIN-WNAPP001.s01.chevron.net</t>
  </si>
  <si>
    <t>DCAIN-WNAPP001</t>
  </si>
  <si>
    <t>GCW2PAPPV00230.s02.chevron.net</t>
  </si>
  <si>
    <t>GCW2PAPPV00230</t>
  </si>
  <si>
    <t>GCW2PIISV00044.s02.chevron.net</t>
  </si>
  <si>
    <t>GCW2PIISV00044</t>
  </si>
  <si>
    <t>GCW2PSQLV00023.s02.chevron.net</t>
  </si>
  <si>
    <t>GCW2PSQLV00023</t>
  </si>
  <si>
    <t>GCWCPAPPV01795.gdc0.chevron.net</t>
  </si>
  <si>
    <t>GCWCPAPPV01795</t>
  </si>
  <si>
    <t>GCWCPAPPV01804.gdc0.chevron.net</t>
  </si>
  <si>
    <t>GCWCPAPPV01804</t>
  </si>
  <si>
    <t>GCWCPAPPV01806.gdc0.chevron.net</t>
  </si>
  <si>
    <t>GCWCPAPPV01806</t>
  </si>
  <si>
    <t>GCWCPAPPV01807.gdc0.chevron.net</t>
  </si>
  <si>
    <t>GCWCPAPPV01807</t>
  </si>
  <si>
    <t>GCWCPAPPV01822.gdc0.chevron.net</t>
  </si>
  <si>
    <t>GCWCPAPPV01822</t>
  </si>
  <si>
    <t>GCWCPAPPV01823.gdc0.chevron.net</t>
  </si>
  <si>
    <t>GCWCPAPPV01823</t>
  </si>
  <si>
    <t>gmwcnappv00636.gdc0.chevron.net</t>
  </si>
  <si>
    <t>gmwcnappv00636</t>
  </si>
  <si>
    <t>GMWCPAPPV01003.gdc0.chevron.net</t>
  </si>
  <si>
    <t>GMWCPAPPV01003</t>
  </si>
  <si>
    <t>GRE-FS1.gdc0.chevron.net</t>
  </si>
  <si>
    <t>GRE-FS1</t>
  </si>
  <si>
    <t>GRE-FS11.gdc0.chevron.net</t>
  </si>
  <si>
    <t>GRE-FS11</t>
  </si>
  <si>
    <t>GRE-FS2.gdc0.chevron.net</t>
  </si>
  <si>
    <t>GRE-FS2</t>
  </si>
  <si>
    <t>GRE-FS3.gdc0.chevron.net</t>
  </si>
  <si>
    <t>GRE-FS3</t>
  </si>
  <si>
    <t>GRE-FS4.gdc0.chevron.net</t>
  </si>
  <si>
    <t>GRE-FS4</t>
  </si>
  <si>
    <t>GRE-FS5.gdc0.chevron.net</t>
  </si>
  <si>
    <t>GRE-FS5</t>
  </si>
  <si>
    <t>GRE-FS7.gdc0.chevron.net</t>
  </si>
  <si>
    <t>GRE-FS7</t>
  </si>
  <si>
    <t>gre-fs8.gdc0.chevron.net</t>
  </si>
  <si>
    <t>gre-fs8</t>
  </si>
  <si>
    <t>amsslc-pmhm00.p.ussc.az.chevron.net</t>
  </si>
  <si>
    <t>amsslc-pmhm00</t>
  </si>
  <si>
    <t>DS - MFG - UTX - PCN/DMZ SUPPORT</t>
  </si>
  <si>
    <t>HER-FS1.gdc0.chevron.net</t>
  </si>
  <si>
    <t>HER-FS1</t>
  </si>
  <si>
    <t>HER-FS2.gdc0.chevron.net</t>
  </si>
  <si>
    <t>HER-FS2</t>
  </si>
  <si>
    <t>docaks-t1UT100</t>
  </si>
  <si>
    <t>dofgom-tLTE00.s02.chevron.net</t>
  </si>
  <si>
    <t>dofgom-tLTE00</t>
  </si>
  <si>
    <t>dofgom-trtc00.s02.chevron.net</t>
  </si>
  <si>
    <t>dofgom-trtc00</t>
  </si>
  <si>
    <t>dofgom-tsql00.s02.chevron.net</t>
  </si>
  <si>
    <t>dofgom-tsql00</t>
  </si>
  <si>
    <t>GCW1NAPPV00046.s01.chevron.net</t>
  </si>
  <si>
    <t>GCW1NAPPV00046</t>
  </si>
  <si>
    <t>dofrbu-tsql00.s02.chevron.net</t>
  </si>
  <si>
    <t>dofrbu-tsql00</t>
  </si>
  <si>
    <t>DORWFRX01.gdc0.chevron.net</t>
  </si>
  <si>
    <t>DORWFRX01</t>
  </si>
  <si>
    <t>GCW1NIISV00079.s01.chevron.net</t>
  </si>
  <si>
    <t>GCW1NIISV00079</t>
  </si>
  <si>
    <t>GCW1NIISV00082.s01.chevron.net</t>
  </si>
  <si>
    <t>GCW1NIISV00082</t>
  </si>
  <si>
    <t>KCtestVM</t>
  </si>
  <si>
    <t>ecs-wf-rx.gdc0.chevron.net</t>
  </si>
  <si>
    <t>ecs-wf-rx</t>
  </si>
  <si>
    <t>GCW2PAPPV00116.s02.chevron.net</t>
  </si>
  <si>
    <t>GCW2PAPPV00116</t>
  </si>
  <si>
    <t>GCW2PAPPV00135.s02.chevron.net</t>
  </si>
  <si>
    <t>GCW2PAPPV00135</t>
  </si>
  <si>
    <t>GCW2PIISV00056.s02.chevron.net</t>
  </si>
  <si>
    <t>GCW2PIISV00056</t>
  </si>
  <si>
    <t>ELTARW16NVRP1.eltar.chevrontexaco.net</t>
  </si>
  <si>
    <t>ELTARW16NVRP1</t>
  </si>
  <si>
    <t>GCW2PIISV00068.s02.chevron.net</t>
  </si>
  <si>
    <t>GCW2PIISV00068</t>
  </si>
  <si>
    <t>HER-FS3.gdc0.chevron.net</t>
  </si>
  <si>
    <t>HER-FS3</t>
  </si>
  <si>
    <t>HER-FS4.gdc0.chevron.net</t>
  </si>
  <si>
    <t>HER-FS4</t>
  </si>
  <si>
    <t>HER-FS5.gdc0.chevron.net</t>
  </si>
  <si>
    <t>HER-FS5</t>
  </si>
  <si>
    <t>GCW2PIISV00069.s02.chevron.net</t>
  </si>
  <si>
    <t>GCW2PIISV00069</t>
  </si>
  <si>
    <t>enviin-pir00.s02.chevron.net</t>
  </si>
  <si>
    <t>enviin-pir00</t>
  </si>
  <si>
    <t>GCW2PSQLV00031.s02.chevron.net</t>
  </si>
  <si>
    <t>GCW2PSQLV00031</t>
  </si>
  <si>
    <t>GCW2PSQLV00033.s02.chevron.net</t>
  </si>
  <si>
    <t>GCW2PSQLV00033</t>
  </si>
  <si>
    <t>GCW2PSQLV00037.s02.chevron.net</t>
  </si>
  <si>
    <t>GCW2PSQLV00037</t>
  </si>
  <si>
    <t>gmwcpappv00727.gdc0.chevron.net</t>
  </si>
  <si>
    <t>gmwcpappv00727</t>
  </si>
  <si>
    <t>HER-FS6.gdc0.chevron.net</t>
  </si>
  <si>
    <t>HER-FS6</t>
  </si>
  <si>
    <t>HER-FS7.gdc0.chevron.net</t>
  </si>
  <si>
    <t>HER-FS7</t>
  </si>
  <si>
    <t>gmwcnappv00743.gdc0.chevron.net</t>
  </si>
  <si>
    <t>gmwcnappv00743</t>
  </si>
  <si>
    <t>gmwcniisv00312.gdc0.chevron.net</t>
  </si>
  <si>
    <t>gmwcniisv00312</t>
  </si>
  <si>
    <t>gmwcpappv00568.GDC0.CHEVRON.NET</t>
  </si>
  <si>
    <t>gmwcpappv00568</t>
  </si>
  <si>
    <t>HERPRINT1.gdc0.chevron.net</t>
  </si>
  <si>
    <t>HERPRINT1</t>
  </si>
  <si>
    <t>HOUDFS1.nblenergy.com</t>
  </si>
  <si>
    <t>HOUDFS1</t>
  </si>
  <si>
    <t>LEVPRINT1.gdc0.chevron.net</t>
  </si>
  <si>
    <t>LEVPRINT1</t>
  </si>
  <si>
    <t>PECFS01.ct.chevrontexaco.net</t>
  </si>
  <si>
    <t>PECFS01</t>
  </si>
  <si>
    <t>ESEV16NVRP1.ESE.chevrontexaco.net</t>
  </si>
  <si>
    <t>ESEV16NVRP1</t>
  </si>
  <si>
    <t>ESEW16NASADMIN</t>
  </si>
  <si>
    <t>ESEW16WEBD1</t>
  </si>
  <si>
    <t>ETCW16PIAFSVR.hou140.chevrontexaco.net</t>
  </si>
  <si>
    <t>ETCW16PIAFSVR</t>
  </si>
  <si>
    <t>ETCW16PICOLSVR2.gdc0.chevron.net</t>
  </si>
  <si>
    <t>ETCW16PICOLSVR2</t>
  </si>
  <si>
    <t>ETCW16PIINTSVR.hou140.chevrontexaco.net</t>
  </si>
  <si>
    <t>ETCW16PIINTSVR</t>
  </si>
  <si>
    <t>PSDMHM01.psd.chevrontexaco.net</t>
  </si>
  <si>
    <t>PSDMHM01</t>
  </si>
  <si>
    <t>F06052W16NVRP1.F06052.chevrontexaco.net</t>
  </si>
  <si>
    <t>F06052W16NVRP1</t>
  </si>
  <si>
    <t>F06971W16NVRP1.mos.chevrontexaco.net</t>
  </si>
  <si>
    <t>F06971W16NVRP1</t>
  </si>
  <si>
    <t>ATRSM-WNIIS009.s01.chevron.net</t>
  </si>
  <si>
    <t>ATRSM-WNIIS009</t>
  </si>
  <si>
    <t>F07245V16NVRP2.F07245.chevrontexaco.net</t>
  </si>
  <si>
    <t>F07245V16NVRP2</t>
  </si>
  <si>
    <t>F07551W16NVRP1.F07551.CHEVRONTEXACO.NET</t>
  </si>
  <si>
    <t>F07551W16NVRP1</t>
  </si>
  <si>
    <t>ATRSM-WNIIS012.s01.chevron.net</t>
  </si>
  <si>
    <t>ATRSM-WNIIS012</t>
  </si>
  <si>
    <t>blmrb-dblrb00.s02.chevron.net</t>
  </si>
  <si>
    <t>blmrb-dblrb00</t>
  </si>
  <si>
    <t>F08862W16NVRP1.F08862.chevrontexaco.net</t>
  </si>
  <si>
    <t>F08862W16NVRP1</t>
  </si>
  <si>
    <t>F08982W16NVRP1.f08982.chevrontexaco.net</t>
  </si>
  <si>
    <t>F08982W16NVRP1</t>
  </si>
  <si>
    <t>sras10-pdb00.s02.chevron.net</t>
  </si>
  <si>
    <t>sras10-pdb00</t>
  </si>
  <si>
    <t>gmw2piisv00138.s02.chevron.net</t>
  </si>
  <si>
    <t>gmw2piisv00138</t>
  </si>
  <si>
    <t>thycot-dDel02.s02.chevron.net</t>
  </si>
  <si>
    <t>thycot-dDel02</t>
  </si>
  <si>
    <t>PETRE-WPSQL003.s02.chevron.net</t>
  </si>
  <si>
    <t>PETRE-WPSQL003</t>
  </si>
  <si>
    <t>ENERG-WPAPP005.s02.chevron.net</t>
  </si>
  <si>
    <t>ENERG-WPAPP005</t>
  </si>
  <si>
    <t>hpcinf-dhci00.s02.chevron.net</t>
  </si>
  <si>
    <t>hpcinf-dhci00</t>
  </si>
  <si>
    <t>neold-pprf00.s02.chevron.net</t>
  </si>
  <si>
    <t>neold-pprf00</t>
  </si>
  <si>
    <t>citrix-p3cc02.gvdi.chevron.net</t>
  </si>
  <si>
    <t>citrix-p3cc02</t>
  </si>
  <si>
    <t>gmwcnsqlv00306.gdc0.chevron.net</t>
  </si>
  <si>
    <t>gmwcnsqlv00306</t>
  </si>
  <si>
    <t>wellre-dwrt00.s02.chevron.net</t>
  </si>
  <si>
    <t>wellre-dwrt00</t>
  </si>
  <si>
    <t>gmw1nappv00238.s01.chevron.net</t>
  </si>
  <si>
    <t>gmw1nappv00238</t>
  </si>
  <si>
    <t>gmw1niisv00130.s01.chevron.net</t>
  </si>
  <si>
    <t>gmw1niisv00130</t>
  </si>
  <si>
    <t>gmw1nsqlv00082.s01.chevron.net</t>
  </si>
  <si>
    <t>gmw1nsqlv00082</t>
  </si>
  <si>
    <t>fip-psql00.s02.chevron.net</t>
  </si>
  <si>
    <t>fip-psql00</t>
  </si>
  <si>
    <t>mcbrs-psql00.s02.chevron.net</t>
  </si>
  <si>
    <t>mcbrs-psql00</t>
  </si>
  <si>
    <t>LAGNRW16VMED01.lagnr.chevrontexaco.net</t>
  </si>
  <si>
    <t>LAGNRW16VMED01</t>
  </si>
  <si>
    <t>cscmdf-dreg100.s02.chevron.net</t>
  </si>
  <si>
    <t>cscmdf-dreg100</t>
  </si>
  <si>
    <t>cscmdf-pref00.s02.chevron.net</t>
  </si>
  <si>
    <t>cscmdf-pref00</t>
  </si>
  <si>
    <t>cscmdf-tref00.s02.chevron.net</t>
  </si>
  <si>
    <t>cscmdf-tref00</t>
  </si>
  <si>
    <t>cscmdf-treg00.s02.chevron.net</t>
  </si>
  <si>
    <t>cscmdf-treg00</t>
  </si>
  <si>
    <t>LAGNRW16VMED02.lagnr.chevrontexaco.net</t>
  </si>
  <si>
    <t>LAGNRW16VMED02</t>
  </si>
  <si>
    <t>pws-diis00.s02.chevron.net</t>
  </si>
  <si>
    <t>pws-diis00</t>
  </si>
  <si>
    <t>GC640V16GSUP1.GC640.chevrontexaco.net</t>
  </si>
  <si>
    <t>GC640V16GSUP1</t>
  </si>
  <si>
    <t>pws-pdb00.s02.chevron.net</t>
  </si>
  <si>
    <t>pws-pdb00</t>
  </si>
  <si>
    <t>pws-piis00.s02.chevron.net</t>
  </si>
  <si>
    <t>pws-piis00</t>
  </si>
  <si>
    <t>pws-tdb00.s02.chevron.net</t>
  </si>
  <si>
    <t>pws-tdb00</t>
  </si>
  <si>
    <t>GCWCNIISV01291.gdc0.chevron.net</t>
  </si>
  <si>
    <t>GCWCNIISV01291</t>
  </si>
  <si>
    <t>pvt-papp00.p.ussc.az.chevron.net</t>
  </si>
  <si>
    <t>pvt-papp00</t>
  </si>
  <si>
    <t>GCWCNSQLV00758.gdc0.chevron.net</t>
  </si>
  <si>
    <t>GCWCNSQLV00758</t>
  </si>
  <si>
    <t>mese-pmese00.p.usw1.az.chevron.net</t>
  </si>
  <si>
    <t>mese-pmese00</t>
  </si>
  <si>
    <t>Lagnrw16vtsc02.lagnr.chevrontexaco.net</t>
  </si>
  <si>
    <t>Lagnrw16vtsc02</t>
  </si>
  <si>
    <t>LAGNRW16WAS01.lagnr.chevrontexaco.net</t>
  </si>
  <si>
    <t>LAGNRW16WAS01</t>
  </si>
  <si>
    <t>LAGNRW16WEB01.lagnr.chevrontexaco.net</t>
  </si>
  <si>
    <t>LAGNRW16WEB01</t>
  </si>
  <si>
    <t>neolgaqnld00.s02.chevron.net</t>
  </si>
  <si>
    <t>neolgaqnld00</t>
  </si>
  <si>
    <t>BCHOPDMS028</t>
  </si>
  <si>
    <t>cade-qussc00.s02.chevron.net</t>
  </si>
  <si>
    <t>cade-qussc00</t>
  </si>
  <si>
    <t>cade-pussc00.s02.chevron.net</t>
  </si>
  <si>
    <t>cade-pussc00</t>
  </si>
  <si>
    <t>BCHPIF020</t>
  </si>
  <si>
    <t>BCHPIN019</t>
  </si>
  <si>
    <t>BCHPIV021</t>
  </si>
  <si>
    <t>BCHSSRS060.ct.chevrontexaco.net</t>
  </si>
  <si>
    <t>BCHSSRS060</t>
  </si>
  <si>
    <t>integr-ptv100.s02.chevron.net</t>
  </si>
  <si>
    <t>integr-ptv100</t>
  </si>
  <si>
    <t>BCHNTNS014.bch.chevrontexaco.net</t>
  </si>
  <si>
    <t>BCHNTNS014</t>
  </si>
  <si>
    <t>BKKHQNS02</t>
  </si>
  <si>
    <t>calw16ns1.cal.chevrontexaco.net</t>
  </si>
  <si>
    <t>calw16ns1</t>
  </si>
  <si>
    <t>GCWCNIISV01230.gdc0.chevron.net</t>
  </si>
  <si>
    <t>GCWCNIISV01230</t>
  </si>
  <si>
    <t>6/7 - 1st</t>
  </si>
  <si>
    <t>GCWCPAPPV01540.gdc0.chevron.net</t>
  </si>
  <si>
    <t>GCWCPAPPV01540</t>
  </si>
  <si>
    <t>Being Decommissioned</t>
  </si>
  <si>
    <t>GCWCPAPPV01541.gdc0.chevron.net</t>
  </si>
  <si>
    <t>GCWCPAPPV01541</t>
  </si>
  <si>
    <t>GCWCPAPPV01542.gdc0.chevron.net</t>
  </si>
  <si>
    <t>GCWCPAPPV01542</t>
  </si>
  <si>
    <t>GCWCPAPPV01543.gdc0.chevron.net</t>
  </si>
  <si>
    <t>GCWCPAPPV01543</t>
  </si>
  <si>
    <t>GCWCPIISV01060.gdc0.chevron.net</t>
  </si>
  <si>
    <t>GCWCPIISV01060</t>
  </si>
  <si>
    <t>GCWCPIISV01066.gdc0.chevron.net</t>
  </si>
  <si>
    <t>GCWCPIISV01066</t>
  </si>
  <si>
    <t>GCWCPIISV01085.gdc0.chevron.net</t>
  </si>
  <si>
    <t>GCWCPIISV01085</t>
  </si>
  <si>
    <t>GCWCPIISV01088.gdc0.chevron.net</t>
  </si>
  <si>
    <t>GCWCPIISV01088</t>
  </si>
  <si>
    <t>GCWCPIISV01089.gdc0.chevron.net</t>
  </si>
  <si>
    <t>GCWCPIISV01089</t>
  </si>
  <si>
    <t>GCWCPIISV01098.gdc0.chevron.net</t>
  </si>
  <si>
    <t>GCWCPIISV01098</t>
  </si>
  <si>
    <t>GCWCPIISV01099.gdc0.chevron.net</t>
  </si>
  <si>
    <t>GCWCPIISV01099</t>
  </si>
  <si>
    <t>glx-pdb00.s02.chevron.net</t>
  </si>
  <si>
    <t>glx-pdb00</t>
  </si>
  <si>
    <t>glx-tdb00.s02.chevron.net</t>
  </si>
  <si>
    <t>glx-tdb00</t>
  </si>
  <si>
    <t>DALQX3DHCP01.gdmz0.chevron.net</t>
  </si>
  <si>
    <t>DALQX3DHCP01</t>
  </si>
  <si>
    <t>gmw1nappv00230.s01.chevron.net</t>
  </si>
  <si>
    <t>gmw1nappv00230</t>
  </si>
  <si>
    <t>EMEARNS002.dnsroot.chevron.net</t>
  </si>
  <si>
    <t>EMEARNS002</t>
  </si>
  <si>
    <t>ESCNRW19AHVP14.escnr.chevrontexaco.net</t>
  </si>
  <si>
    <t>ESCNRW19AHVP14</t>
  </si>
  <si>
    <t>ESENTNS3.ese.chevrontexaco.net</t>
  </si>
  <si>
    <t>ESENTNS3</t>
  </si>
  <si>
    <t>F08849NTNS1.F08849.CHEVRONTEXACO.NET</t>
  </si>
  <si>
    <t>F08849NTNS1</t>
  </si>
  <si>
    <t>gmw1nsqlv00010.s01.chevron.net</t>
  </si>
  <si>
    <t>gmw1nsqlv00010</t>
  </si>
  <si>
    <t>F09153NS02.gdmz0.chevron.net</t>
  </si>
  <si>
    <t>F09153NS02</t>
  </si>
  <si>
    <t>F09155DHCP01.gdmz0.chevron.net</t>
  </si>
  <si>
    <t>F09155DHCP01</t>
  </si>
  <si>
    <t>gmwcpappv01159.gdc0.chevron.net</t>
  </si>
  <si>
    <t>gmwcpappv01159</t>
  </si>
  <si>
    <t>gmw2pappv00171.s02.chevron.net</t>
  </si>
  <si>
    <t>gmw2pappv00171</t>
  </si>
  <si>
    <t>hou150rns009.dnsroot.chevron.net</t>
  </si>
  <si>
    <t>hou150rns009</t>
  </si>
  <si>
    <t>LAGNRNS01</t>
  </si>
  <si>
    <t>LAGNRNS02</t>
  </si>
  <si>
    <t>LAXQX1DHCP01.gdmz0.chevron.net</t>
  </si>
  <si>
    <t>LAXQX1DHCP01</t>
  </si>
  <si>
    <t>LAXQX1NS02.gdmz0.chevron.net</t>
  </si>
  <si>
    <t>LAXQX1NS02</t>
  </si>
  <si>
    <t>LONQX9DHCP01.gdmz0.chevron.net</t>
  </si>
  <si>
    <t>LONQX9DHCP01</t>
  </si>
  <si>
    <t>gmw2psqlv00028.s02.chevron.net</t>
  </si>
  <si>
    <t>gmw2psqlv00028</t>
  </si>
  <si>
    <t>SINQX1DHCP01.gdmz0.chevron.net</t>
  </si>
  <si>
    <t>SINQX1DHCP01</t>
  </si>
  <si>
    <t>SJCQX1DHCP01.gdmz0.chevron.net</t>
  </si>
  <si>
    <t>SJCQX1DHCP01</t>
  </si>
  <si>
    <t>SJCQX1NS01</t>
  </si>
  <si>
    <t>TOKQX4DHCP01.gdmz0.chevron.net</t>
  </si>
  <si>
    <t>TOKQX4DHCP01</t>
  </si>
  <si>
    <t>TOKQX4NS02</t>
  </si>
  <si>
    <t>AOT-FS1.gdc0.chevron.net</t>
  </si>
  <si>
    <t>AOT-FS1</t>
  </si>
  <si>
    <t>LEVFS1.gdc0.chevron.net</t>
  </si>
  <si>
    <t>LEVFS1</t>
  </si>
  <si>
    <t>ESEW16C03.ese.chevrontexaco.net</t>
  </si>
  <si>
    <t>ESEW16C03</t>
  </si>
  <si>
    <t>gmwcnappv00710.gdc0.chevron.net</t>
  </si>
  <si>
    <t>gmwcnappv00710</t>
  </si>
  <si>
    <t>gmwcnappv00711.gdc0.chevron.net</t>
  </si>
  <si>
    <t>gmwcnappv00711</t>
  </si>
  <si>
    <t>intsjv-papp00.s02.chevron.net</t>
  </si>
  <si>
    <t>intsjv-papp00</t>
  </si>
  <si>
    <t>ordgor-papp00.s02.chevron.net</t>
  </si>
  <si>
    <t>ordgor-papp00</t>
  </si>
  <si>
    <t>PSDSQL17P01.psd.chevrontexaco.net</t>
  </si>
  <si>
    <t>PSDSQL17P01</t>
  </si>
  <si>
    <t>ARDAZPROX1.ct.chevrontexaco.net</t>
  </si>
  <si>
    <t>ARDAZPROX1</t>
  </si>
  <si>
    <t>GREPI03.gdc0.chevron.net</t>
  </si>
  <si>
    <t>GREPI03</t>
  </si>
  <si>
    <t>GREPI04.gdc0.chevron.net</t>
  </si>
  <si>
    <t>GREPI04</t>
  </si>
  <si>
    <t>GREPIIF07.gdc0.chevron.net</t>
  </si>
  <si>
    <t>GREPIIF07</t>
  </si>
  <si>
    <t>GREPIIF08.gdc0.chevron.net</t>
  </si>
  <si>
    <t>GREPIIF08</t>
  </si>
  <si>
    <t>GREPINO01.gdc0.chevron.net</t>
  </si>
  <si>
    <t>GREPINO01</t>
  </si>
  <si>
    <t>gmwcpappv00447.gdc0.chevron.net</t>
  </si>
  <si>
    <t>gmwcpappv00447</t>
  </si>
  <si>
    <t>gmwcpappv00471.gdc0.chevron.net</t>
  </si>
  <si>
    <t>gmwcpappv00471</t>
  </si>
  <si>
    <t>gmwcpappv00473.gdc0.chevron.net</t>
  </si>
  <si>
    <t>gmwcpappv00473</t>
  </si>
  <si>
    <t>gmwcpappv00528.gdc0.chevron.net</t>
  </si>
  <si>
    <t>gmwcpappv00528</t>
  </si>
  <si>
    <t>gmwcpappv00529.gdc0.chevron.net</t>
  </si>
  <si>
    <t>gmwcpappv00529</t>
  </si>
  <si>
    <t>gmwcpcluv0115a.gdc0.chevron.net</t>
  </si>
  <si>
    <t>gmwcpcluv0115a</t>
  </si>
  <si>
    <t>gmwcpappv00574.gdc0.chevron.net</t>
  </si>
  <si>
    <t>gmwcpappv00574</t>
  </si>
  <si>
    <t>ra20-phadb00.s02.chevron.net</t>
  </si>
  <si>
    <t>ra20-phadb00</t>
  </si>
  <si>
    <t>gmwcpiisv00345.gdc0.chevron.net</t>
  </si>
  <si>
    <t>gmwcpiisv00345</t>
  </si>
  <si>
    <t>gmwcpappv00649.gdc0.chevron.net</t>
  </si>
  <si>
    <t>gmwcpappv00649</t>
  </si>
  <si>
    <t>angel-pdbp00.s02.chevron.net</t>
  </si>
  <si>
    <t>angel-pdbp00</t>
  </si>
  <si>
    <t>gmwcpappv00662.gdc0.chevron.net</t>
  </si>
  <si>
    <t>gmwcpappv00662</t>
  </si>
  <si>
    <t>ESCNRW16AHVP12.escnr.chevrontexaco.net</t>
  </si>
  <si>
    <t>ESCNRW16AHVP12</t>
  </si>
  <si>
    <t>iamrpe-dapp00.s02.chevron.net</t>
  </si>
  <si>
    <t>iamrpe-dapp00</t>
  </si>
  <si>
    <t>PSDSQL14P01.psd.chevrontexaco.net</t>
  </si>
  <si>
    <t>PSDSQL14P01</t>
  </si>
  <si>
    <t>luboer-pdgw00</t>
  </si>
  <si>
    <t>risk-papp00.s02.chevron.net</t>
  </si>
  <si>
    <t>risk-papp00</t>
  </si>
  <si>
    <t>smdpdf-dip100.s02.chevron.net</t>
  </si>
  <si>
    <t>smdpdf-dip100</t>
  </si>
  <si>
    <t>gmwcpappv00794.gdc0.chevron.net</t>
  </si>
  <si>
    <t>gmwcpappv00794</t>
  </si>
  <si>
    <t>gmwcpappv00795.gdc0.chevron.net</t>
  </si>
  <si>
    <t>gmwcpappv00795</t>
  </si>
  <si>
    <t>gmwcpappv00796.gdc0.chevron.net</t>
  </si>
  <si>
    <t>gmwcpappv00796</t>
  </si>
  <si>
    <t>gmwcpappv00797.gdc0.chevron.net</t>
  </si>
  <si>
    <t>gmwcpappv00797</t>
  </si>
  <si>
    <t>gmwcpappv00798.gdc0.chevron.net</t>
  </si>
  <si>
    <t>gmwcpappv00798</t>
  </si>
  <si>
    <t>WELLOPS141W1601.wellops141.chevrontexaco.net</t>
  </si>
  <si>
    <t>WELLOPS141W1601</t>
  </si>
  <si>
    <t>gmw2pcluv0006a.s02.chevron.net</t>
  </si>
  <si>
    <t>gmw2pcluv0006a</t>
  </si>
  <si>
    <t>gmw2pcluv0007a.s02.chevron.net</t>
  </si>
  <si>
    <t>gmw2pcluv0007a</t>
  </si>
  <si>
    <t>gmwcpappv00840.gdc0.chevron.net</t>
  </si>
  <si>
    <t>gmwcpappv00840</t>
  </si>
  <si>
    <t>smdpdf-pir00.s02.chevron.net</t>
  </si>
  <si>
    <t>smdpdf-pir00</t>
  </si>
  <si>
    <t>fdc-papp00.s02.chevron.net</t>
  </si>
  <si>
    <t>fdc-papp00</t>
  </si>
  <si>
    <t>gmwcpappv00959.gdc0.chevron.net</t>
  </si>
  <si>
    <t>gmwcpappv00959</t>
  </si>
  <si>
    <t>gmwcpappv00960.gdc0.chevron.net</t>
  </si>
  <si>
    <t>gmwcpappv00960</t>
  </si>
  <si>
    <t>gmwcpappv00961.gdc0.chevron.net</t>
  </si>
  <si>
    <t>gmwcpappv00961</t>
  </si>
  <si>
    <t>abudp-pshir00.s02.chevron.net</t>
  </si>
  <si>
    <t>abudp-pshir00</t>
  </si>
  <si>
    <t>abudp-pshir02.s02.chevron.net</t>
  </si>
  <si>
    <t>abudp-pshir02</t>
  </si>
  <si>
    <t>farm01-pir00.s02.chevron.net</t>
  </si>
  <si>
    <t>farm01-pir00</t>
  </si>
  <si>
    <t>farm01-pir01.s02.chevron.net</t>
  </si>
  <si>
    <t>farm01-pir01</t>
  </si>
  <si>
    <t>gmwcpappv00966.gdc0.chevron.net</t>
  </si>
  <si>
    <t>gmwcpappv00966</t>
  </si>
  <si>
    <t>gmwcpappv00969.gdc0.chevron.net</t>
  </si>
  <si>
    <t>gmwcpappv00969</t>
  </si>
  <si>
    <t>farm01-ppgw00.s02.chevron.net</t>
  </si>
  <si>
    <t>farm01-ppgw00</t>
  </si>
  <si>
    <t>fdc-tapp00.s02.chevron.net</t>
  </si>
  <si>
    <t>fdc-tapp00</t>
  </si>
  <si>
    <t>fsutil-papi00</t>
  </si>
  <si>
    <t>fsutil-dapi00</t>
  </si>
  <si>
    <t>HERECWEBT2.gdc0.chevron.net</t>
  </si>
  <si>
    <t>HERECWEBT2</t>
  </si>
  <si>
    <t>HERSIGNAGE1.gdc0.chevron.net</t>
  </si>
  <si>
    <t>HERSIGNAGE1</t>
  </si>
  <si>
    <t>HERDBAUTIL1T.gdc0.chevron.net</t>
  </si>
  <si>
    <t>HERDBAUTIL1T</t>
  </si>
  <si>
    <t>gmw1nsqlv00058.S01.CHEVRON.NET</t>
  </si>
  <si>
    <t>gmw1nsqlv00058</t>
  </si>
  <si>
    <t>EMG-PIINT-1.gdc0.chevron.net</t>
  </si>
  <si>
    <t>EMG-PIINT-1</t>
  </si>
  <si>
    <t>HER-PI-01.gdc0.chevron.net</t>
  </si>
  <si>
    <t>HER-PI-01</t>
  </si>
  <si>
    <t>HERPIEXPORT1.gdc0.chevron.net</t>
  </si>
  <si>
    <t>HERPIEXPORT1</t>
  </si>
  <si>
    <t>HER-PIWEB-01.gdc0.chevron.net</t>
  </si>
  <si>
    <t>HER-PIWEB-01</t>
  </si>
  <si>
    <t>LEV-PI-INT1.gdc0.chevron.net</t>
  </si>
  <si>
    <t>LEV-PI-INT1</t>
  </si>
  <si>
    <t>LEVPMS1.gdc0.chevron.net</t>
  </si>
  <si>
    <t>LEVPMS1</t>
  </si>
  <si>
    <t>TAM-PI-RX-new.gdc0.chevron.net</t>
  </si>
  <si>
    <t>TAM-PI-RX-new</t>
  </si>
  <si>
    <t>gmwcpcluv0105b.gdc0.chevron.net</t>
  </si>
  <si>
    <t>gmwcpcluv0105b</t>
  </si>
  <si>
    <t>gmwcpcluv0105c.gdc0.chevron.net</t>
  </si>
  <si>
    <t>gmwcpcluv0105c</t>
  </si>
  <si>
    <t>GMW2PAPPV00213.s02.chevron.net</t>
  </si>
  <si>
    <t>GMW2PAPPV00213</t>
  </si>
  <si>
    <t>GMW2PAPPV00215.s02.chevron.net</t>
  </si>
  <si>
    <t>GMW2PAPPV00215</t>
  </si>
  <si>
    <t>cmod-tON100.s02.chevron.net</t>
  </si>
  <si>
    <t>cmod-tON100</t>
  </si>
  <si>
    <t>gmw2pcluv0007b.s02.chevron.net</t>
  </si>
  <si>
    <t>gmw2pcluv0007b</t>
  </si>
  <si>
    <t>GMWCPAPPV00752.gdc0.chevron.net</t>
  </si>
  <si>
    <t>GMWCPAPPV00752</t>
  </si>
  <si>
    <t>gmwcpappv01120.gdc0.chevron.net</t>
  </si>
  <si>
    <t>gmwcpappv01120</t>
  </si>
  <si>
    <t>MIDVBR01.mid.chevrontexaco.net</t>
  </si>
  <si>
    <t>MIDVBR01</t>
  </si>
  <si>
    <t>flexne-ppsc00.s02.chevron.net</t>
  </si>
  <si>
    <t>flexne-ppsc00</t>
  </si>
  <si>
    <t>garm-papp00.s02.chevron.net</t>
  </si>
  <si>
    <t>garm-papp00</t>
  </si>
  <si>
    <t>garm-pdb00.s02.chevron.net</t>
  </si>
  <si>
    <t>garm-pdb00</t>
  </si>
  <si>
    <t>gmwcpsqlv00328.gdc0.chevron.net</t>
  </si>
  <si>
    <t>gmwcpsqlv00328</t>
  </si>
  <si>
    <t>autodl-papp00.s02.chevron.net</t>
  </si>
  <si>
    <t>autodl-papp00</t>
  </si>
  <si>
    <t>gmwcpappv01407.gdc0.chevron.net</t>
  </si>
  <si>
    <t>gmwcpappv01407</t>
  </si>
  <si>
    <t>gmwcpappv01243.gdc0.chevron.net</t>
  </si>
  <si>
    <t>gmwcpappv01243</t>
  </si>
  <si>
    <t>BCHAPP067</t>
  </si>
  <si>
    <t>GCW2PIISV00090.s02.chevron.net</t>
  </si>
  <si>
    <t>GCW2PIISV00090</t>
  </si>
  <si>
    <t>sdppi-pba00.p.ussc.az.chevron.net</t>
  </si>
  <si>
    <t>sdppi-pba00</t>
  </si>
  <si>
    <t>GNTW16NVRP1.gnt.chevrontexaco.net</t>
  </si>
  <si>
    <t>GNTW16NVRP1</t>
  </si>
  <si>
    <t>gorpi-tsqlop00.s02.chevron.net</t>
  </si>
  <si>
    <t>gorpi-tsqlop00</t>
  </si>
  <si>
    <t>PCN</t>
  </si>
  <si>
    <t>GPA3W16NVRP1.gpa3.chevrontexaco.net</t>
  </si>
  <si>
    <t>GPA3W16NVRP1</t>
  </si>
  <si>
    <t>gmwxpiisv00264.gdc0.chevron.net</t>
  </si>
  <si>
    <t>gmwxpiisv00264</t>
  </si>
  <si>
    <t>TPSCE-WPSQL006.s02.chevron.net</t>
  </si>
  <si>
    <t>TPSCE-WPSQL006</t>
  </si>
  <si>
    <t>gmw1nsqlv00059.gdc0.chevron.net</t>
  </si>
  <si>
    <t>gmw1nsqlv00059</t>
  </si>
  <si>
    <t>gmw2psqlv00056.s02.chevron.net</t>
  </si>
  <si>
    <t>gmw2psqlv00056</t>
  </si>
  <si>
    <t>dtrm-tasd00</t>
  </si>
  <si>
    <t>inow-pwvd00.ct.chevrontexaco.net</t>
  </si>
  <si>
    <t>inow-pwvd00</t>
  </si>
  <si>
    <t>inow-pwvd01.ct.chevrontexaco.net</t>
  </si>
  <si>
    <t>inow-pwvd01</t>
  </si>
  <si>
    <t>inow-twvd00.ctq.chevrontexaco.qnet</t>
  </si>
  <si>
    <t>inow-twvd00</t>
  </si>
  <si>
    <t>bue355w8multi1.bue355.chevrontexaco.net</t>
  </si>
  <si>
    <t>bue355w8multi1</t>
  </si>
  <si>
    <t>EPIDE-WPSQL009.s02.chevron.net</t>
  </si>
  <si>
    <t>EPIDE-WPSQL009</t>
  </si>
  <si>
    <t>ovms-pgcw00.s02.chevron.net</t>
  </si>
  <si>
    <t>ovms-pgcw00</t>
  </si>
  <si>
    <t>mfstwe-dapp00.s02.chevron.net</t>
  </si>
  <si>
    <t>mfstwe-dapp00</t>
  </si>
  <si>
    <t>6/16 - 1st</t>
  </si>
  <si>
    <t>mfstwe-tapp00.s02.chevron.net</t>
  </si>
  <si>
    <t>mfstwe-tapp00</t>
  </si>
  <si>
    <t>GRJ760W16NVRP1.grj760.chevrontexaco.net</t>
  </si>
  <si>
    <t>GRJ760W16NVRP1</t>
  </si>
  <si>
    <t>PNZW16CPIISV02.pnz.chevrontexaco.net</t>
  </si>
  <si>
    <t>PNZW16CPIISV02</t>
  </si>
  <si>
    <t>BCHDBP049</t>
  </si>
  <si>
    <t>rparet-dmd300.t.ussc.az.chevron.net</t>
  </si>
  <si>
    <t>rparet-dmd300</t>
  </si>
  <si>
    <t>cbsnapapp00.s02.chevron.net</t>
  </si>
  <si>
    <t>cbsnapapp00</t>
  </si>
  <si>
    <t>rparet-drpa00.t.ussc.az.chevron.net</t>
  </si>
  <si>
    <t>rparet-drpa00</t>
  </si>
  <si>
    <t>rparet-prpa00.p.ussc.az.chevron.net</t>
  </si>
  <si>
    <t>rparet-prpa00</t>
  </si>
  <si>
    <t>rparet-prpa100.p.ussc.az.chevron.net</t>
  </si>
  <si>
    <t>rparet-prpa100</t>
  </si>
  <si>
    <t>tnofm-p1sqp00.p.ussc.az.chevron.net</t>
  </si>
  <si>
    <t>tnofm-p1sqp00</t>
  </si>
  <si>
    <t>PSDPIDEV01.psd.chevrontexaco.net</t>
  </si>
  <si>
    <t>PSDPIDEV01</t>
  </si>
  <si>
    <t>ESEW16FMD2</t>
  </si>
  <si>
    <t>PSDDFS1.psd.chevrontexaco.net</t>
  </si>
  <si>
    <t>PSDDFS1</t>
  </si>
  <si>
    <t>PSDSETPOINT01.psd.chevrontexaco.net</t>
  </si>
  <si>
    <t>PSDSETPOINT01</t>
  </si>
  <si>
    <t>elogbo-pwin00.s02.chevron.net</t>
  </si>
  <si>
    <t>elogbo-pwin00</t>
  </si>
  <si>
    <t>cscotg-pcld200.p.ussc.az.chevron.net</t>
  </si>
  <si>
    <t>cscotg-pcld200</t>
  </si>
  <si>
    <t>cscotg-pjump00.s02.chevron.net</t>
  </si>
  <si>
    <t>cscotg-pjump00</t>
  </si>
  <si>
    <t>cscotg-dcld00.s02.chevron.net</t>
  </si>
  <si>
    <t>cscotg-dcld00</t>
  </si>
  <si>
    <t>cscotg-tcld00.s02.chevron.net</t>
  </si>
  <si>
    <t>cscotg-tcld00</t>
  </si>
  <si>
    <t>orbisp-t1app00</t>
  </si>
  <si>
    <t>orbisp-papp00</t>
  </si>
  <si>
    <t>slmric-dapp00.s02.chevron.net</t>
  </si>
  <si>
    <t>slmric-dapp00</t>
  </si>
  <si>
    <t>HER-KCSWEB1</t>
  </si>
  <si>
    <t>HERLIMS1.gdc0.chevron.net</t>
  </si>
  <si>
    <t>HERLIMS1</t>
  </si>
  <si>
    <t>HERLIMST1.gdc0.chevron.net</t>
  </si>
  <si>
    <t>HERLIMST1</t>
  </si>
  <si>
    <t>HERNETADM.gdc0.chevron.net</t>
  </si>
  <si>
    <t>HERNETADM</t>
  </si>
  <si>
    <t>COV100SPLUNK1P.cov100.chevrontexaco.net</t>
  </si>
  <si>
    <t>COV100SPLUNK1P</t>
  </si>
  <si>
    <t>gmwcnappv00593.gdc0.chevron.net</t>
  </si>
  <si>
    <t>gmwcnappv00593</t>
  </si>
  <si>
    <t>gmwcnappv00704.gdc0.chevron.net</t>
  </si>
  <si>
    <t>gmwcnappv00704</t>
  </si>
  <si>
    <t>gmwcpappv00689.gdc0.chevron.net</t>
  </si>
  <si>
    <t>gmwcpappv00689</t>
  </si>
  <si>
    <t>gmwcpappv00702.gdc0.chevron.net</t>
  </si>
  <si>
    <t>gmwcpappv00702</t>
  </si>
  <si>
    <t>gmwcpappv00843.Sinsi2.chevrontexaco.net</t>
  </si>
  <si>
    <t>gmwcpappv00843</t>
  </si>
  <si>
    <t>gmwcpappv00906.gdc0.chevron.net</t>
  </si>
  <si>
    <t>gmwcpappv00906</t>
  </si>
  <si>
    <t>gmwcpcluv0105a.gdc0.chevron.net</t>
  </si>
  <si>
    <t>gmwcpcluv0105a</t>
  </si>
  <si>
    <t>PSDCNOTESD1.psd.chevrontexaco.net</t>
  </si>
  <si>
    <t>PSDCNOTESD1</t>
  </si>
  <si>
    <t>LAGNRW19VAHRT01.lagnr.chevrontexaco.net</t>
  </si>
  <si>
    <t>LAGNRW19VAHRT01</t>
  </si>
  <si>
    <t>escnrw12ahvp05.escnr.chevrontexaco.net</t>
  </si>
  <si>
    <t>escnrw12ahvp05</t>
  </si>
  <si>
    <t>escnrw12ahvp29.escnr.chevrontexaco.net</t>
  </si>
  <si>
    <t>escnrw12ahvp29</t>
  </si>
  <si>
    <t>escnrw12app2.escnr.chevrontexaco.net</t>
  </si>
  <si>
    <t>escnrw12app2</t>
  </si>
  <si>
    <t>ESCNRW12APP4</t>
  </si>
  <si>
    <t>escnrw19ahvp10.escnr.chevrontexaco.net</t>
  </si>
  <si>
    <t>escnrw19ahvp10</t>
  </si>
  <si>
    <t>ESCNRW19AHVP12.escnr.chevrontexaco.net</t>
  </si>
  <si>
    <t>ESCNRW19AHVP12</t>
  </si>
  <si>
    <t>escnrw19proxy01.escnr.chevrontexaco.net</t>
  </si>
  <si>
    <t>escnrw19proxy01</t>
  </si>
  <si>
    <t>HOB161W16NVRP1.hob161.chevrontexaco.net</t>
  </si>
  <si>
    <t>HOB161W16NVRP1</t>
  </si>
  <si>
    <t>LAGNRW16VAHD01.lagnr.chevrontexaco.net</t>
  </si>
  <si>
    <t>LAGNRW16VAHD01</t>
  </si>
  <si>
    <t>LAGNRW16VAPP06.lagnr.chevrontexaco.net</t>
  </si>
  <si>
    <t>LAGNRW16VAPP06</t>
  </si>
  <si>
    <t>LAGNRW16VAPP3.lagnr.chevrontexaco.net</t>
  </si>
  <si>
    <t>LAGNRW16VAPP3</t>
  </si>
  <si>
    <t>fo3gis-diis00.s02.chevron.net</t>
  </si>
  <si>
    <t>fo3gis-diis00</t>
  </si>
  <si>
    <t>fo3gis-piis00.s02.chevron.net</t>
  </si>
  <si>
    <t>fo3gis-piis00</t>
  </si>
  <si>
    <t>fo3gis-tiis00.s02.chevron.net</t>
  </si>
  <si>
    <t>fo3gis-tiis00</t>
  </si>
  <si>
    <t>LAGNRW16VDPP.lagnr.chevrontexaco.net</t>
  </si>
  <si>
    <t>LAGNRW16VDPP</t>
  </si>
  <si>
    <t>LAGNRW16VDPT.LAGNR.CHEVRONTEXACO.NET</t>
  </si>
  <si>
    <t>LAGNRW16VDPT</t>
  </si>
  <si>
    <t>LAGNRW16VOPH01.lagnr.chevrontexaco.net</t>
  </si>
  <si>
    <t>LAGNRW16VOPH01</t>
  </si>
  <si>
    <t>LAGNRW16VTLMK1.lagnr.chevrontexaco.net</t>
  </si>
  <si>
    <t>LAGNRW16VTLMK1</t>
  </si>
  <si>
    <t>HOMCBUVEEAMSQL1.hou150.chevrontexaco.net</t>
  </si>
  <si>
    <t>HOMCBUVEEAMSQL1</t>
  </si>
  <si>
    <t>HOU140W16DCC08.ct.chevrontexaco.net</t>
  </si>
  <si>
    <t>HOU140W16DCC08</t>
  </si>
  <si>
    <t>HOU140W16DCC09.hou140.chevrontexaco.net</t>
  </si>
  <si>
    <t>HOU140W16DCC09</t>
  </si>
  <si>
    <t>BDOW16VDOPCPOC.bdo.chevrontexaco.net</t>
  </si>
  <si>
    <t>BDOW16VDOPCPOC</t>
  </si>
  <si>
    <t>HOU140W16DCC14.hou140.chevrontexaco.net</t>
  </si>
  <si>
    <t>HOU140W16DCC14</t>
  </si>
  <si>
    <t>HOU140W16DCC26.hou140.chevrontexaco.net</t>
  </si>
  <si>
    <t>HOU140W16DCC26</t>
  </si>
  <si>
    <t>HOU140W16DCC27</t>
  </si>
  <si>
    <t>HOU140W16DCC50.hou140.chevrontexaco.net</t>
  </si>
  <si>
    <t>HOU140W16DCC50</t>
  </si>
  <si>
    <t>surevw-pamr00.p.ussc.az.chevron.net</t>
  </si>
  <si>
    <t>surevw-pamr00</t>
  </si>
  <si>
    <t>GSOF SUPPORT - SECURITY OF PERSONNEL AND ASSETS - MSP</t>
  </si>
  <si>
    <t>BDOW16VPI1.bdo.chevrontexaco.net</t>
  </si>
  <si>
    <t>BDOW16VPI1</t>
  </si>
  <si>
    <t>BDOW16VPI2.bdo.chevrontexaco.net</t>
  </si>
  <si>
    <t>BDOW16VPI2</t>
  </si>
  <si>
    <t>BDOW16VPIAFD.bdo.chevrontexaco.net</t>
  </si>
  <si>
    <t>BDOW16VPIAFD</t>
  </si>
  <si>
    <t>BDOW16VPIAFP.bdo.chevrontexaco.net</t>
  </si>
  <si>
    <t>BDOW16VPIAFP</t>
  </si>
  <si>
    <t>BDOW16VSQLP2.bdo.chevrontexaco.net</t>
  </si>
  <si>
    <t>BDOW16VSQLP2</t>
  </si>
  <si>
    <t>BDOW19VDPIVN.bdo.chevrontexaco.net</t>
  </si>
  <si>
    <t>BDOW19VDPIVN</t>
  </si>
  <si>
    <t>BDOW19VPPIVN.bdo.chevrontexaco.net</t>
  </si>
  <si>
    <t>BDOW19VPPIVN</t>
  </si>
  <si>
    <t>HOU150V16COMMD1.chvpk.chevrontexaco.net</t>
  </si>
  <si>
    <t>HOU150V16COMMD1</t>
  </si>
  <si>
    <t>HOU150V16COMMP1.HOU150.chevrontexaco.net</t>
  </si>
  <si>
    <t>HOU150V16COMMP1</t>
  </si>
  <si>
    <t>HOU150V16COMMP2.HOU150.chevrontexaco.net</t>
  </si>
  <si>
    <t>HOU150V16COMMP2</t>
  </si>
  <si>
    <t>HOU150V16COMMP3.HOU150.chevrontexaco.net</t>
  </si>
  <si>
    <t>HOU150V16COMMP3</t>
  </si>
  <si>
    <t>HOU150V16COMMT1.ct.chevrontexaco.net</t>
  </si>
  <si>
    <t>HOU150V16COMMT1</t>
  </si>
  <si>
    <t>HOU150V16GSUP1.HOU150.chevrontexaco.net</t>
  </si>
  <si>
    <t>HOU150V16GSUP1</t>
  </si>
  <si>
    <t>HOU150V16GSUP2.HOU150.chevrontexaco.net</t>
  </si>
  <si>
    <t>HOU150V16GSUP2</t>
  </si>
  <si>
    <t>hou150v16nvrp1.hou150.chevrontexaco.net</t>
  </si>
  <si>
    <t>hou150v16nvrp1</t>
  </si>
  <si>
    <t>hou150v16nvrp6.hou150.chevrontexaco.net</t>
  </si>
  <si>
    <t>hou150v16nvrp6</t>
  </si>
  <si>
    <t>hou150v16nvrt1.chvpk.chevrontexaco.net</t>
  </si>
  <si>
    <t>hou150v16nvrt1</t>
  </si>
  <si>
    <t>tosrep-pDIT00.s02.chevron.net</t>
  </si>
  <si>
    <t>tosrep-pDIT00</t>
  </si>
  <si>
    <t>HOU2ACV16NVRP1.hou2ac.chevrontexaco.net</t>
  </si>
  <si>
    <t>HOU2ACV16NVRP1</t>
  </si>
  <si>
    <t>HOU400W16NVRP1.HOU400.chevrontexaco.net</t>
  </si>
  <si>
    <t>HOU400W16NVRP1</t>
  </si>
  <si>
    <t>surevw-pamr01.p.ussc.az.chevron.net</t>
  </si>
  <si>
    <t>surevw-pamr01</t>
  </si>
  <si>
    <t>tosrep-pDIT01.s02.chevron.net</t>
  </si>
  <si>
    <t>tosrep-pDIT01</t>
  </si>
  <si>
    <t>BDONTDFS1</t>
  </si>
  <si>
    <t>tosrep-pOSV00.s02.chevron.net</t>
  </si>
  <si>
    <t>tosrep-pOSV00</t>
  </si>
  <si>
    <t>HOUOPSSIST1.nblenergy.com</t>
  </si>
  <si>
    <t>HOUOPSSIST1</t>
  </si>
  <si>
    <t>tosrep-pSDX16.s02.chevron.net</t>
  </si>
  <si>
    <t>tosrep-pSDX16</t>
  </si>
  <si>
    <t>tosrep-pSDX17.s02.chevron.net</t>
  </si>
  <si>
    <t>tosrep-pSDX17</t>
  </si>
  <si>
    <t>tosrep-pSDX18.s02.chevron.net</t>
  </si>
  <si>
    <t>tosrep-pSDX18</t>
  </si>
  <si>
    <t>tosrep-pSDX21.s02.chevron.net</t>
  </si>
  <si>
    <t>tosrep-pSDX21</t>
  </si>
  <si>
    <t>tosrep-pSDX22.s02.chevron.net</t>
  </si>
  <si>
    <t>tosrep-pSDX22</t>
  </si>
  <si>
    <t>tosrep-pSDX24.s02.chevron.net</t>
  </si>
  <si>
    <t>tosrep-pSDX24</t>
  </si>
  <si>
    <t>tosrep-pTOS00</t>
  </si>
  <si>
    <t>BDOW16VCICDT</t>
  </si>
  <si>
    <t>ric841nt16intdb.ric841.chevrontexaco.net</t>
  </si>
  <si>
    <t>ric841nt16intdb</t>
  </si>
  <si>
    <t>BDOW16VWFP</t>
  </si>
  <si>
    <t>piagb-dPI00.s02.chevron.net</t>
  </si>
  <si>
    <t>piagb-dPI00</t>
  </si>
  <si>
    <t>LAGNRW16VPL1.lagnr.chevrontexaco.net</t>
  </si>
  <si>
    <t>LAGNRW16VPL1</t>
  </si>
  <si>
    <t>LAGNRW16VAPP02.lagnr.chevrontexaco.net</t>
  </si>
  <si>
    <t>LAGNRW16VAPP02</t>
  </si>
  <si>
    <t>ESCNRW16PSS01</t>
  </si>
  <si>
    <t>ipet-dsql00.s02.chevron.net</t>
  </si>
  <si>
    <t>ipet-dsql00</t>
  </si>
  <si>
    <t>LAGNRW16VAPP01.lagnr.chevrontexaco.net</t>
  </si>
  <si>
    <t>LAGNRW16VAPP01</t>
  </si>
  <si>
    <t>NMA - ITFP CLOUD LAGOS SUPPORT</t>
  </si>
  <si>
    <t>IOTA-VM</t>
  </si>
  <si>
    <t>ihsgf-papp00.s02.chevron.net</t>
  </si>
  <si>
    <t>ihsgf-papp00</t>
  </si>
  <si>
    <t>dofpz-pPZA00.s02.chevron.net</t>
  </si>
  <si>
    <t>dofpz-pPZA00</t>
  </si>
  <si>
    <t>infoar-tDL100.s02.chevron.net</t>
  </si>
  <si>
    <t>infoar-tDL100</t>
  </si>
  <si>
    <t>infoar-tDL101</t>
  </si>
  <si>
    <t>infoar-tDL102.s02.chevron.net</t>
  </si>
  <si>
    <t>infoar-tDL102</t>
  </si>
  <si>
    <t>resdev-dapp00.t.ussc.az.chevron.net</t>
  </si>
  <si>
    <t>resdev-dapp00</t>
  </si>
  <si>
    <t>SUBSURFACE-SA&amp;O-RESFRACPRO</t>
  </si>
  <si>
    <t>chvpkv16vmsmt.chvpk.chevrontexaco.net</t>
  </si>
  <si>
    <t>chvpkv16vmsmt</t>
  </si>
  <si>
    <t>gmwcpappv00818.gdc0.chevron.net</t>
  </si>
  <si>
    <t>gmwcpappv00818</t>
  </si>
  <si>
    <t>GMWCPAPPV00822.gdc0.chevron.net</t>
  </si>
  <si>
    <t>GMWCPAPPV00822</t>
  </si>
  <si>
    <t>gmwcpappv00823.gdc0.chevron.net</t>
  </si>
  <si>
    <t>gmwcpappv00823</t>
  </si>
  <si>
    <t>RAILT-WPIIS002.s02.chevron.net</t>
  </si>
  <si>
    <t>RAILT-WPIIS002</t>
  </si>
  <si>
    <t>ncsscp-tapp00.s02.chevron.net</t>
  </si>
  <si>
    <t>ncsscp-tapp00</t>
  </si>
  <si>
    <t>ncsscp-papp00.s02.chevron.net</t>
  </si>
  <si>
    <t>ncsscp-papp00</t>
  </si>
  <si>
    <t>GCW1NAPPV00071.s01.chevron.net</t>
  </si>
  <si>
    <t>GCW1NAPPV00071</t>
  </si>
  <si>
    <t>WELLOPS010W011.wellops010.chevrontexaco.net</t>
  </si>
  <si>
    <t>WELLOPS010W011</t>
  </si>
  <si>
    <t>GCW1NIISV00050.s01.chevron.net</t>
  </si>
  <si>
    <t>GCW1NIISV00050</t>
  </si>
  <si>
    <t>GCW1NIISV00059.s01.chevron.net</t>
  </si>
  <si>
    <t>GCW1NIISV00059</t>
  </si>
  <si>
    <t>GCW1NIISV00060.s01.chevron.net</t>
  </si>
  <si>
    <t>GCW1NIISV00060</t>
  </si>
  <si>
    <t>hfm-d2app00.s02.chevron.net</t>
  </si>
  <si>
    <t>hfm-d2app00</t>
  </si>
  <si>
    <t>GCW2PAPPV00042.s02.chevron.net</t>
  </si>
  <si>
    <t>GCW2PAPPV00042</t>
  </si>
  <si>
    <t>jdeazrp15b00.s02.chevron.net</t>
  </si>
  <si>
    <t>jdeazrp15b00</t>
  </si>
  <si>
    <t>jdeazrp15db00.s02.chevron.net</t>
  </si>
  <si>
    <t>jdeazrp15db00</t>
  </si>
  <si>
    <t>jdeazrp15dc00.s02.chevron.net</t>
  </si>
  <si>
    <t>jdeazrp15dc00</t>
  </si>
  <si>
    <t>jdeazrp17c00.s02.chevron.net</t>
  </si>
  <si>
    <t>jdeazrp17c00</t>
  </si>
  <si>
    <t>jdeazrp17ta00.s02.chevron.net</t>
  </si>
  <si>
    <t>jdeazrp17ta00</t>
  </si>
  <si>
    <t>jdeazrp17z00.s02.chevron.net</t>
  </si>
  <si>
    <t>jdeazrp17z00</t>
  </si>
  <si>
    <t>jdeazrp18dv01.s02.chevron.net</t>
  </si>
  <si>
    <t>jdeazrp18dv01</t>
  </si>
  <si>
    <t>hfm-p1app00.s02.chevron.net</t>
  </si>
  <si>
    <t>hfm-p1app00</t>
  </si>
  <si>
    <t>hfm-qsql00.s02.chevron.net</t>
  </si>
  <si>
    <t>hfm-qsql00</t>
  </si>
  <si>
    <t>hfm-sapp01.s02.chevron.net</t>
  </si>
  <si>
    <t>hfm-sapp01</t>
  </si>
  <si>
    <t>hfm-sfdm00.s02.chevron.net</t>
  </si>
  <si>
    <t>hfm-sfdm00</t>
  </si>
  <si>
    <t>hfm-sfdm01.s02.chevron.net</t>
  </si>
  <si>
    <t>hfm-sfdm01</t>
  </si>
  <si>
    <t>hfm-ssql01.s02.chevron.net</t>
  </si>
  <si>
    <t>hfm-ssql01</t>
  </si>
  <si>
    <t>hfm-p1hfs00.s02.chevron.net</t>
  </si>
  <si>
    <t>hfm-p1hfs00</t>
  </si>
  <si>
    <t>COV100SQLUTIL01.cov100.chevrontexaco.net</t>
  </si>
  <si>
    <t>COV100SQLUTIL01</t>
  </si>
  <si>
    <t>PNZW16CNSQLV03.ct.chevrontexaco.net</t>
  </si>
  <si>
    <t>PNZW16CNSQLV03</t>
  </si>
  <si>
    <t>COV100SWSQLP.cov100.chevrontexaco.net</t>
  </si>
  <si>
    <t>COV100SWSQLP</t>
  </si>
  <si>
    <t>xdoc-dapp00.s02.chevron.net</t>
  </si>
  <si>
    <t>xdoc-dapp00</t>
  </si>
  <si>
    <t>SERVI-WPAPP073.s02.chevron.net</t>
  </si>
  <si>
    <t>SERVI-WPAPP073</t>
  </si>
  <si>
    <t>gmwxpappv00058.gdc0.chevron.net</t>
  </si>
  <si>
    <t>gmwxpappv00058</t>
  </si>
  <si>
    <t>HERPIBI01.gdc0.chevron.net</t>
  </si>
  <si>
    <t>HERPIBI01</t>
  </si>
  <si>
    <t>HERPIVIS01.gdc0.chevron.net</t>
  </si>
  <si>
    <t>HERPIVIS01</t>
  </si>
  <si>
    <t>LAFLA3W16NVRP1.LAFLA3.chevrontexaco.net</t>
  </si>
  <si>
    <t>LAFLA3W16NVRP1</t>
  </si>
  <si>
    <t>ALNVEEAM.gdc0.chevron.net</t>
  </si>
  <si>
    <t>ALNVEEAM</t>
  </si>
  <si>
    <t>MAL-FS3.gdc0.chevron.net</t>
  </si>
  <si>
    <t>MAL-FS3</t>
  </si>
  <si>
    <t>LAGNRV16GSUP1.LAGNR.chevrontexaco.net</t>
  </si>
  <si>
    <t>LAGNRV16GSUP1</t>
  </si>
  <si>
    <t>MAL-FS5.gdc0.chevron.net</t>
  </si>
  <si>
    <t>MAL-FS5</t>
  </si>
  <si>
    <t>LAGNRW16VAH7.LAGNR.CHEVRONTEXACO.NET</t>
  </si>
  <si>
    <t>LAGNRW16VAH7</t>
  </si>
  <si>
    <t>MAL-FS6.gdc0.chevron.net</t>
  </si>
  <si>
    <t>MAL-FS6</t>
  </si>
  <si>
    <t>BUEARVMCTRLACC.gdc0.chevron.net</t>
  </si>
  <si>
    <t>BUEARVMCTRLACC</t>
  </si>
  <si>
    <t>gmw1nsqlv00017.s01.chevron.net</t>
  </si>
  <si>
    <t>gmw1nsqlv00017</t>
  </si>
  <si>
    <t>cov100w8app1.cov100.chevrontexaco.net</t>
  </si>
  <si>
    <t>cov100w8app1</t>
  </si>
  <si>
    <t>gmwcnappv00591.gdc0.chevron.net</t>
  </si>
  <si>
    <t>gmwcnappv00591</t>
  </si>
  <si>
    <t>gmw2psqlv00024.s02.chevron.net</t>
  </si>
  <si>
    <t>gmw2psqlv00024</t>
  </si>
  <si>
    <t>gmw1niisv00124.s01.chevron.net</t>
  </si>
  <si>
    <t>gmw1niisv00124</t>
  </si>
  <si>
    <t>SMART-WPIIS007.s02.chevron.net</t>
  </si>
  <si>
    <t>SMART-WPIIS007</t>
  </si>
  <si>
    <t>lubcom-dl1000.s02.chevron.net</t>
  </si>
  <si>
    <t>lubcom-dl1000</t>
  </si>
  <si>
    <t>lubcom-dLU400</t>
  </si>
  <si>
    <t>lubcom-dlu500.s02.chevron.net</t>
  </si>
  <si>
    <t>lubcom-dlu500</t>
  </si>
  <si>
    <t>LAGNRW16VAH10.lagnr.chevrontexaco.net</t>
  </si>
  <si>
    <t>LAGNRW16VAH10</t>
  </si>
  <si>
    <t>LAGNRW16VAH8.lagnr.chevrontexaco.net</t>
  </si>
  <si>
    <t>LAGNRW16VAH8</t>
  </si>
  <si>
    <t>STARL-WPIIS022.s02.chevron.net</t>
  </si>
  <si>
    <t>STARL-WPIIS022</t>
  </si>
  <si>
    <t>STARL-WPIIS023.s02.chevron.net</t>
  </si>
  <si>
    <t>STARL-WPIIS023</t>
  </si>
  <si>
    <t>LAGNRW16VAH9.lagnr.chevrontexaco.net</t>
  </si>
  <si>
    <t>LAGNRW16VAH9</t>
  </si>
  <si>
    <t>jdeazrp10b01.s02.chevron.net</t>
  </si>
  <si>
    <t>jdeazrp10b01</t>
  </si>
  <si>
    <t>jdeazrp10d00.s02.chevron.net</t>
  </si>
  <si>
    <t>jdeazrp10d00</t>
  </si>
  <si>
    <t>jdeazrp10e01.s02.chevron.net</t>
  </si>
  <si>
    <t>jdeazrp10e01</t>
  </si>
  <si>
    <t>jdeazrp11b00.s02.chevron.net</t>
  </si>
  <si>
    <t>jdeazrp11b00</t>
  </si>
  <si>
    <t>jdeazrp12dc00.s02.chevron.net</t>
  </si>
  <si>
    <t>jdeazrp12dc00</t>
  </si>
  <si>
    <t>jdeazrp12u00.s02.chevron.net</t>
  </si>
  <si>
    <t>jdeazrp12u00</t>
  </si>
  <si>
    <t>jdeazrp12u01.s02.chevron.net</t>
  </si>
  <si>
    <t>jdeazrp12u01</t>
  </si>
  <si>
    <t>jdeazrp14z00.s02.chevron.net</t>
  </si>
  <si>
    <t>jdeazrp14z00</t>
  </si>
  <si>
    <t>jdeazrp24b02.s02.chevron.net</t>
  </si>
  <si>
    <t>jdeazrp24b02</t>
  </si>
  <si>
    <t>jdeazrp24e00.s02.chevron.net</t>
  </si>
  <si>
    <t>jdeazrp24e00</t>
  </si>
  <si>
    <t>jdeazrp9gd00.s02.chevron.net</t>
  </si>
  <si>
    <t>jdeazrp9gd00</t>
  </si>
  <si>
    <t>LEVWFRX02.gdc0.chevron.net</t>
  </si>
  <si>
    <t>LEVWFRX02</t>
  </si>
  <si>
    <t>sjvsql-dsql00.s02.chevron.net</t>
  </si>
  <si>
    <t>sjvsql-dsql00</t>
  </si>
  <si>
    <t>dclink-tweb00.s02.chevron.net</t>
  </si>
  <si>
    <t>dclink-tweb00</t>
  </si>
  <si>
    <t>dcloro-dweb00.s02.chevron.net</t>
  </si>
  <si>
    <t>dcloro-dweb00</t>
  </si>
  <si>
    <t>dcloro-pweb00.s02.chevron.net</t>
  </si>
  <si>
    <t>dcloro-pweb00</t>
  </si>
  <si>
    <t>dcltco-tweb00.s02.chevron.net</t>
  </si>
  <si>
    <t>dcltco-tweb00</t>
  </si>
  <si>
    <t>LONPWGV16GSUP1.LONPWG.chevrontexaco.net</t>
  </si>
  <si>
    <t>LONPWGV16GSUP1</t>
  </si>
  <si>
    <t>LONPWGV16VMSM.lonpwg.chevrontexaco.net</t>
  </si>
  <si>
    <t>LONPWGV16VMSM</t>
  </si>
  <si>
    <t>PNZW16CPSQLV02.ct.chevrontexaco.net</t>
  </si>
  <si>
    <t>PNZW16CPSQLV02</t>
  </si>
  <si>
    <t>dcneopbrs100.p.ussc.az.chevron.net</t>
  </si>
  <si>
    <t>dcneopbrs100</t>
  </si>
  <si>
    <t>dcneopgen00.s02.chevron.net</t>
  </si>
  <si>
    <t>dcneopgen00</t>
  </si>
  <si>
    <t>dcneopgen01.s02.chevron.net</t>
  </si>
  <si>
    <t>dcneopgen01</t>
  </si>
  <si>
    <t>acnaut-pjump00.s02.chevron.net</t>
  </si>
  <si>
    <t>acnaut-pjump00</t>
  </si>
  <si>
    <t>acnaut-tsql00.s02.chevron.net</t>
  </si>
  <si>
    <t>acnaut-tsql00</t>
  </si>
  <si>
    <t>dcneopgen02.s02.chevron.net</t>
  </si>
  <si>
    <t>dcneopgen02</t>
  </si>
  <si>
    <t>dcneopgen03.s02.chevron.net</t>
  </si>
  <si>
    <t>dcneopgen03</t>
  </si>
  <si>
    <t>abbfcd-dpoc00.s02.chevron.net</t>
  </si>
  <si>
    <t>abbfcd-dpoc00</t>
  </si>
  <si>
    <t>abbfci-papp00.s02.chevron.net</t>
  </si>
  <si>
    <t>abbfci-papp00</t>
  </si>
  <si>
    <t>abbfci-prdp03.s02.chevron.net</t>
  </si>
  <si>
    <t>abbfci-prdp03</t>
  </si>
  <si>
    <t>map-ea-tpro03.s02.chevron.net</t>
  </si>
  <si>
    <t>map-ea-tpro03</t>
  </si>
  <si>
    <t>map-ea-tpro02.s02.chevron.net</t>
  </si>
  <si>
    <t>map-ea-tpro02</t>
  </si>
  <si>
    <t>MsiExec.exe /X{DD8B6989-7440-312E-A4BB-42E2129A915B}</t>
  </si>
  <si>
    <t>map-ea-tpro04.s02.chevron.net</t>
  </si>
  <si>
    <t>map-ea-tpro04</t>
  </si>
  <si>
    <t>maphub-dlic00.s02.chevron.net</t>
  </si>
  <si>
    <t>maphub-dlic00</t>
  </si>
  <si>
    <t>ONWS01V16COMMP3.ONWS01.chevrontexaco.net</t>
  </si>
  <si>
    <t>ONWS01V16COMMP3</t>
  </si>
  <si>
    <t>maphub-tfme00.s02.chevron.net</t>
  </si>
  <si>
    <t>maphub-tfme00</t>
  </si>
  <si>
    <t>maphub-tpro02.s02.chevron.net</t>
  </si>
  <si>
    <t>maphub-tpro02</t>
  </si>
  <si>
    <t>enviin-dir00.s02.chevron.net</t>
  </si>
  <si>
    <t>enviin-dir00</t>
  </si>
  <si>
    <t>maphub-tpro03.s02.chevron.net</t>
  </si>
  <si>
    <t>maphub-tpro03</t>
  </si>
  <si>
    <t>MsiExec.exe /X{AD95F2B3-370C-333D-8A7B-0B69C0361F07}</t>
  </si>
  <si>
    <t>TCOATYV16ACSP1.TCOATY.chevrontexaco.net</t>
  </si>
  <si>
    <t>TCOATYV16ACSP1</t>
  </si>
  <si>
    <t>maphub-tpro06.s02.chevron.net</t>
  </si>
  <si>
    <t>maphub-tpro06</t>
  </si>
  <si>
    <t>maphub-tpro200.s02.chevron.net</t>
  </si>
  <si>
    <t>maphub-tpro200</t>
  </si>
  <si>
    <t>maphub-tpro500.s02.chevron.net</t>
  </si>
  <si>
    <t>maphub-tpro500</t>
  </si>
  <si>
    <t>maphub-tpro900.s02.chevron.net</t>
  </si>
  <si>
    <t>maphub-tpro900</t>
  </si>
  <si>
    <t>avevap-tapi00.t.ussc.az.chevron.net</t>
  </si>
  <si>
    <t>avevap-tapi00</t>
  </si>
  <si>
    <t>SURFACE-MI-RER IEA IPS</t>
  </si>
  <si>
    <t>GMWCPIISV00394.gdc0.chevron.net</t>
  </si>
  <si>
    <t>GMWCPIISV00394</t>
  </si>
  <si>
    <t>arcgis-d1dsr00.s02.chevron.net</t>
  </si>
  <si>
    <t>arcgis-d1dsr00</t>
  </si>
  <si>
    <t>arcgis-d1hst00.s02.chevron.net</t>
  </si>
  <si>
    <t>arcgis-d1hst00</t>
  </si>
  <si>
    <t>arcgis-d1web00.s02.chevron.net</t>
  </si>
  <si>
    <t>arcgis-d1web00</t>
  </si>
  <si>
    <t>arcgis-d2geo00.s02.chevron.net</t>
  </si>
  <si>
    <t>arcgis-d2geo00</t>
  </si>
  <si>
    <t>dcneopjpe100.p.ussc.az.chevron.net</t>
  </si>
  <si>
    <t>dcneopjpe100</t>
  </si>
  <si>
    <t>MI630AV16NVRP2.mi630a.chevrontexaco.net</t>
  </si>
  <si>
    <t>MI630AV16NVRP2</t>
  </si>
  <si>
    <t>dcneopsc100.p.ussc.az.chevron.net</t>
  </si>
  <si>
    <t>dcneopsc100</t>
  </si>
  <si>
    <t>map-ap-tpro00.s02.chevron.net</t>
  </si>
  <si>
    <t>map-ap-tpro00</t>
  </si>
  <si>
    <t>map-ea-tfme00.s02.chevron.net</t>
  </si>
  <si>
    <t>map-ea-tfme00</t>
  </si>
  <si>
    <t>MIDXMCIIS.mid.chevrontexaco.net</t>
  </si>
  <si>
    <t>MIDXMCIIS</t>
  </si>
  <si>
    <t>map-ea-tpro00.s02.chevron.net</t>
  </si>
  <si>
    <t>map-ea-tpro00</t>
  </si>
  <si>
    <t>map-ea-tpro01.s02.chevron.net</t>
  </si>
  <si>
    <t>map-ea-tpro01</t>
  </si>
  <si>
    <t>dcneopsc200.p.ussc.az.chevron.net</t>
  </si>
  <si>
    <t>dcneopsc200</t>
  </si>
  <si>
    <t>maphub-pfme00.s02.chevron.net</t>
  </si>
  <si>
    <t>maphub-pfme00</t>
  </si>
  <si>
    <t>map-ea-pfme00.s02.chevron.net</t>
  </si>
  <si>
    <t>map-ea-pfme00</t>
  </si>
  <si>
    <t>maphub-tpro07.s02.chevron.net</t>
  </si>
  <si>
    <t>maphub-tpro07</t>
  </si>
  <si>
    <t>comos-dsql00.s02.chevron.net</t>
  </si>
  <si>
    <t>comos-dsql00</t>
  </si>
  <si>
    <t>dcneopusnc00.p.ussc.az.chevron.net</t>
  </si>
  <si>
    <t>dcneopusnc00</t>
  </si>
  <si>
    <t>dcneopusw100.p.ussc.az.chevron.net</t>
  </si>
  <si>
    <t>dcneopusw100</t>
  </si>
  <si>
    <t>SQLSE-WPSQL001.s02.chevron.net</t>
  </si>
  <si>
    <t>SQLSE-WPSQL001</t>
  </si>
  <si>
    <t>BDOW16VDCSNP.bdo.chevrontexaco.net</t>
  </si>
  <si>
    <t>BDOW16VDCSNP</t>
  </si>
  <si>
    <t>gmw2piisv00080.s02.chevron.net</t>
  </si>
  <si>
    <t>gmw2piisv00080</t>
  </si>
  <si>
    <t>IPTUS-WPIIS001.s02.chevron.net</t>
  </si>
  <si>
    <t>IPTUS-WPIIS001</t>
  </si>
  <si>
    <t>gmw2psqlv00059.s02.chevron.net</t>
  </si>
  <si>
    <t>gmw2psqlv00059</t>
  </si>
  <si>
    <t>SERVI-WPAPP111.s02.chevron.net</t>
  </si>
  <si>
    <t>SERVI-WPAPP111</t>
  </si>
  <si>
    <t>tacc-dsql00.s02.chevron.net</t>
  </si>
  <si>
    <t>tacc-dsql00</t>
  </si>
  <si>
    <t>tacc-pir00.s02.chevron.net</t>
  </si>
  <si>
    <t>tacc-pir00</t>
  </si>
  <si>
    <t>aksint-tIA00</t>
  </si>
  <si>
    <t>docaks-p1CAD00</t>
  </si>
  <si>
    <t>docaks-p1UT100</t>
  </si>
  <si>
    <t>LAGNRW22VATCS1.lagnr.chevrontexaco.net</t>
  </si>
  <si>
    <t>LAGNRW22VATCS1</t>
  </si>
  <si>
    <t>LAGNRW22VDCTS.lagnr.chevrontexaco.net</t>
  </si>
  <si>
    <t>LAGNRW22VDCTS</t>
  </si>
  <si>
    <t>LAGNRW22VPATCS1.lagnr.chevrontexaco.net</t>
  </si>
  <si>
    <t>LAGNRW22VPATCS1</t>
  </si>
  <si>
    <t>tacc-psql00.s02.chevron.net</t>
  </si>
  <si>
    <t>tacc-psql00</t>
  </si>
  <si>
    <t>cplrpt-psql00.s02.chevron.net</t>
  </si>
  <si>
    <t>cplrpt-psql00</t>
  </si>
  <si>
    <t>aml-p1IO00.s02.chevron.net</t>
  </si>
  <si>
    <t>aml-p1IO00</t>
  </si>
  <si>
    <t>ESEW16WEBT2</t>
  </si>
  <si>
    <t>sasbus-tweb00.s02.chevron.net</t>
  </si>
  <si>
    <t>sasbus-tweb00</t>
  </si>
  <si>
    <t>gmwcpappv00650.gdc0.chevron.net</t>
  </si>
  <si>
    <t>gmwcpappv00650</t>
  </si>
  <si>
    <t>gmwcpappv00651.gdc0.chevron.net</t>
  </si>
  <si>
    <t>gmwcpappv00651</t>
  </si>
  <si>
    <t>maphub-tpro08.s02.chevron.net</t>
  </si>
  <si>
    <t>maphub-tpro08</t>
  </si>
  <si>
    <t>gmwcpappv00652.gdc0.chevron.net</t>
  </si>
  <si>
    <t>gmwcpappv00652</t>
  </si>
  <si>
    <t>gmwcpappv00688.gdc0.chevron.net</t>
  </si>
  <si>
    <t>gmwcpappv00688</t>
  </si>
  <si>
    <t>gmwcpsqlv00357.gdc0.chevron.net</t>
  </si>
  <si>
    <t>gmwcpsqlv00357</t>
  </si>
  <si>
    <t>meroro-tap200.s02.chevron.net</t>
  </si>
  <si>
    <t>meroro-tap200</t>
  </si>
  <si>
    <t>perflt-papp00.s02.chevron.net</t>
  </si>
  <si>
    <t>perflt-papp00</t>
  </si>
  <si>
    <t>NOR201W16NVRP1.NOR201.chevrontexaco.net</t>
  </si>
  <si>
    <t>NOR201W16NVRP1</t>
  </si>
  <si>
    <t>onemap-dagr00.s02.chevron.net</t>
  </si>
  <si>
    <t>onemap-dagr00</t>
  </si>
  <si>
    <t>onemap-dags00.s02.chevron.net</t>
  </si>
  <si>
    <t>onemap-dags00</t>
  </si>
  <si>
    <t>vm-docs-i2k.s02.chevron.net</t>
  </si>
  <si>
    <t>vm-docs-i2k</t>
  </si>
  <si>
    <t>perflt-pdb00.s02.chevron.net</t>
  </si>
  <si>
    <t>perflt-pdb00</t>
  </si>
  <si>
    <t>meroro-tapp00.s02.chevron.net</t>
  </si>
  <si>
    <t>meroro-tapp00</t>
  </si>
  <si>
    <t>sasbus-psql00.s02.chevron.net</t>
  </si>
  <si>
    <t>sasbus-psql00</t>
  </si>
  <si>
    <t>ONWS01V16GSUP1.ONWS01.chevrontexaco.net</t>
  </si>
  <si>
    <t>ONWS01V16GSUP1</t>
  </si>
  <si>
    <t>slmtco-papp00.s02.chevron.net</t>
  </si>
  <si>
    <t>slmtco-papp00</t>
  </si>
  <si>
    <t>ONWS01W16NVRVP3.onws01.chevrontexaco.net</t>
  </si>
  <si>
    <t>ONWS01W16NVRVP3</t>
  </si>
  <si>
    <t>COV100DFS1.cov100.chevrontexaco.net</t>
  </si>
  <si>
    <t>COV100DFS1</t>
  </si>
  <si>
    <t>COV100SPLUNK1D.cov100.chevrontexaco.net</t>
  </si>
  <si>
    <t>COV100SPLUNK1D</t>
  </si>
  <si>
    <t>LAF575DFS1.cov100.chevrontexaco.net</t>
  </si>
  <si>
    <t>LAF575DFS1</t>
  </si>
  <si>
    <t>slmtco-papp01.s02.chevron.net</t>
  </si>
  <si>
    <t>slmtco-papp01</t>
  </si>
  <si>
    <t>slmtco-tapp00.s02.chevron.net</t>
  </si>
  <si>
    <t>slmtco-tapp00</t>
  </si>
  <si>
    <t>smarts-ddb00.s02.chevron.net</t>
  </si>
  <si>
    <t>smarts-ddb00</t>
  </si>
  <si>
    <t>dofmcb-psql00.s02.chevron.net</t>
  </si>
  <si>
    <t>dofmcb-psql00</t>
  </si>
  <si>
    <t>PANWTCW16NVRP1.panwtc.chevrontexaco.net</t>
  </si>
  <si>
    <t>PANWTCW16NVRP1</t>
  </si>
  <si>
    <t>PASMSV16GSUP1.PASMS.chevrontexaco.net</t>
  </si>
  <si>
    <t>PASMSV16GSUP1</t>
  </si>
  <si>
    <t>GMW1NAPPV00125.S01.chevron.net</t>
  </si>
  <si>
    <t>GMW1NAPPV00125</t>
  </si>
  <si>
    <t>pdccoloappdev.pdc.local</t>
  </si>
  <si>
    <t>pdccoloappdev</t>
  </si>
  <si>
    <t>PDCEVCYGNET02.pdc.local</t>
  </si>
  <si>
    <t>PDCEVCYGNET02</t>
  </si>
  <si>
    <t>PDCNTCRPADEV02.pdc.local</t>
  </si>
  <si>
    <t>PDCNTCRPADEV02</t>
  </si>
  <si>
    <t>PDCNTCRPADEV03.pdc.local</t>
  </si>
  <si>
    <t>PDCNTCRPADEV03</t>
  </si>
  <si>
    <t>PDCRPAPROD02.pdc.local</t>
  </si>
  <si>
    <t>PDCRPAPROD02</t>
  </si>
  <si>
    <t>PDCRPAPROD03.pdc.local</t>
  </si>
  <si>
    <t>PDCRPAPROD03</t>
  </si>
  <si>
    <t>PDCRPAPROD04.pdc.local</t>
  </si>
  <si>
    <t>PDCRPAPROD04</t>
  </si>
  <si>
    <t>PDCRPAPROD05.pdc.local</t>
  </si>
  <si>
    <t>PDCRPAPROD05</t>
  </si>
  <si>
    <t>mermfg-pap100.s02.chevron.net</t>
  </si>
  <si>
    <t>mermfg-pap100</t>
  </si>
  <si>
    <t>mermfg-tap100.s02.chevron.net</t>
  </si>
  <si>
    <t>mermfg-tap100</t>
  </si>
  <si>
    <t>sscpp-psql00.s02.chevron.net</t>
  </si>
  <si>
    <t>sscpp-psql00</t>
  </si>
  <si>
    <t>lubcom-dlu600.s02.chevron.net</t>
  </si>
  <si>
    <t>lubcom-dlu600</t>
  </si>
  <si>
    <t>escnrw12ahvp01.escnr.chevrontexaco.net</t>
  </si>
  <si>
    <t>escnrw12ahvp01</t>
  </si>
  <si>
    <t>PHHQV16NVRP1.phhq.chevrontexaco.net</t>
  </si>
  <si>
    <t>PHHQV16NVRP1</t>
  </si>
  <si>
    <t>PHHQV16NVRP3.phhq.chevrontexaco.net</t>
  </si>
  <si>
    <t>PHHQV16NVRP3</t>
  </si>
  <si>
    <t>gmwcpappv00610.gdc0.chevron.net</t>
  </si>
  <si>
    <t>gmwcpappv00610</t>
  </si>
  <si>
    <t>lubcom-dlu900.s02.chevron.net</t>
  </si>
  <si>
    <t>lubcom-dlu900</t>
  </si>
  <si>
    <t>gmw1niisv00070.S01.CHEVRON.NET</t>
  </si>
  <si>
    <t>gmw1niisv00070</t>
  </si>
  <si>
    <t>PITCAW16NVRP1.pitca.chevrontexaco.net</t>
  </si>
  <si>
    <t>PITCAW16NVRP1</t>
  </si>
  <si>
    <t>hcm-p1ap101.s02.chevron.net</t>
  </si>
  <si>
    <t>hcm-p1ap101</t>
  </si>
  <si>
    <t>hcm-p4ap101.s02.chevron.net</t>
  </si>
  <si>
    <t>hcm-p4ap101</t>
  </si>
  <si>
    <t>hou150sm75.gdc0.chevron.net</t>
  </si>
  <si>
    <t>hou150sm75</t>
  </si>
  <si>
    <t>ponton-ppon00</t>
  </si>
  <si>
    <t>POROR3W16NVRP1.POROR1.chevrontexaco.net</t>
  </si>
  <si>
    <t>POROR3W16NVRP1</t>
  </si>
  <si>
    <t>redbox-psha00.s02.chevron.net</t>
  </si>
  <si>
    <t>redbox-psha00</t>
  </si>
  <si>
    <t>netspa-p2app03.s02.chevron.net</t>
  </si>
  <si>
    <t>netspa-p2app03</t>
  </si>
  <si>
    <t>hcm-t1ap200.s02.chevron.net</t>
  </si>
  <si>
    <t>hcm-t1ap200</t>
  </si>
  <si>
    <t>hcm-t2ap201.s02.chevron.net</t>
  </si>
  <si>
    <t>hcm-t2ap201</t>
  </si>
  <si>
    <t>apac-papp00.s02.chevron.net</t>
  </si>
  <si>
    <t>apac-papp00</t>
  </si>
  <si>
    <t>san520smaux.gdc0.chevron.net</t>
  </si>
  <si>
    <t>san520smaux</t>
  </si>
  <si>
    <t>apac-piis00.s02.chevron.net</t>
  </si>
  <si>
    <t>apac-piis00</t>
  </si>
  <si>
    <t>apac-psql00.s02.chevron.net</t>
  </si>
  <si>
    <t>apac-psql00</t>
  </si>
  <si>
    <t>eun-p3app00.s02.chevron.net</t>
  </si>
  <si>
    <t>eun-p3app00</t>
  </si>
  <si>
    <t>eun-p3iis00.s02.chevron.net</t>
  </si>
  <si>
    <t>eun-p3iis00</t>
  </si>
  <si>
    <t>DCAIN-WPAPP006.s02.chevron.net</t>
  </si>
  <si>
    <t>DCAIN-WPAPP006</t>
  </si>
  <si>
    <t>gmwcpsqlv00341.gdc0.chevron.net</t>
  </si>
  <si>
    <t>gmwcpsqlv00341</t>
  </si>
  <si>
    <t>gspsmf-tl1202.t.ussc.az.chevron.net</t>
  </si>
  <si>
    <t>gspsmf-tl1202</t>
  </si>
  <si>
    <t>gspsmf-tl1201.t.ussc.az.chevron.net</t>
  </si>
  <si>
    <t>gspsmf-tl1201</t>
  </si>
  <si>
    <t>GCW2PAPPV00015.s02.chevron.net</t>
  </si>
  <si>
    <t>GCW2PAPPV00015</t>
  </si>
  <si>
    <t>gmwcpappv00611.gdc0.chevron.net</t>
  </si>
  <si>
    <t>gmwcpappv00611</t>
  </si>
  <si>
    <t>RTSN04W16TRP</t>
  </si>
  <si>
    <t>ric100myhtesvr.ric100.chevrontexaco.net</t>
  </si>
  <si>
    <t>ric100myhtesvr</t>
  </si>
  <si>
    <t>ric100w12dat09.ric100.chevrontexaco.net</t>
  </si>
  <si>
    <t>ric100w12dat09</t>
  </si>
  <si>
    <t>ric100w12pad3.ric100.chevrontexaco.net</t>
  </si>
  <si>
    <t>ric100w12pad3</t>
  </si>
  <si>
    <t>RIC100W16NVRVP2.ric100.chevrontexaco.net</t>
  </si>
  <si>
    <t>RIC100W16NVRVP2</t>
  </si>
  <si>
    <t>RIC100-WW-GR01</t>
  </si>
  <si>
    <t>aium-pw1900.s02.chevron.net</t>
  </si>
  <si>
    <t>aium-pw1900</t>
  </si>
  <si>
    <t>RIC841NTAPP1</t>
  </si>
  <si>
    <t>ric841v19admin.ric841.chevrontexaco.net</t>
  </si>
  <si>
    <t>ric841v19admin</t>
  </si>
  <si>
    <t>ric841vm16webp2.ric841.chevrontexaco.net</t>
  </si>
  <si>
    <t>ric841vm16webp2</t>
  </si>
  <si>
    <t>ric841vmivanti.ric841.chevrontexaco.net</t>
  </si>
  <si>
    <t>ric841vmivanti</t>
  </si>
  <si>
    <t>cppign-papp00.s02.chevron.net</t>
  </si>
  <si>
    <t>cppign-papp00</t>
  </si>
  <si>
    <t>ROTNLW16NVRP1.rotnl.chevrontexaco.net</t>
  </si>
  <si>
    <t>ROTNLW16NVRP1</t>
  </si>
  <si>
    <t>maximo-dsqv00.s02.chevron.net</t>
  </si>
  <si>
    <t>maximo-dsqv00</t>
  </si>
  <si>
    <t>cppedw-p1emr00.s02.chevron.net</t>
  </si>
  <si>
    <t>cppedw-p1emr00</t>
  </si>
  <si>
    <t>cpplak-tmtn00.s02.chevron.net</t>
  </si>
  <si>
    <t>cpplak-tmtn00</t>
  </si>
  <si>
    <t>gmw2pappv00285.s02.chevron.net</t>
  </si>
  <si>
    <t>gmw2pappv00285</t>
  </si>
  <si>
    <t>gmw2psqlv00107.s02.chevron.net</t>
  </si>
  <si>
    <t>gmw2psqlv00107</t>
  </si>
  <si>
    <t>rpawap-prpa00.s02.chevron.net</t>
  </si>
  <si>
    <t>rpawap-prpa00</t>
  </si>
  <si>
    <t>rpawct-trpa00.s02.chevron.net</t>
  </si>
  <si>
    <t>rpawct-trpa00</t>
  </si>
  <si>
    <t>aml-t1web00.s02.chevron.net</t>
  </si>
  <si>
    <t>aml-t1web00</t>
  </si>
  <si>
    <t>cscmdf-qreg00.s02.chevron.net</t>
  </si>
  <si>
    <t>cscmdf-qreg00</t>
  </si>
  <si>
    <t>kta-papp00.s02.chevron.net</t>
  </si>
  <si>
    <t>kta-papp00</t>
  </si>
  <si>
    <t>FACIL-WNSQL001.s01.chevron.net</t>
  </si>
  <si>
    <t>FACIL-WNSQL001</t>
  </si>
  <si>
    <t>WR29BLANUTIL01.wr29.chevrontexaco.net</t>
  </si>
  <si>
    <t>WR29BLANUTIL01</t>
  </si>
  <si>
    <t>jdeazrp2ei00.s02.chevron.net</t>
  </si>
  <si>
    <t>jdeazrp2ei00</t>
  </si>
  <si>
    <t>saputi-drds04</t>
  </si>
  <si>
    <t>jdeazrp5x00.s02.chevron.net</t>
  </si>
  <si>
    <t>jdeazrp5x00</t>
  </si>
  <si>
    <t>sazchevad1.shc.chevron.com</t>
  </si>
  <si>
    <t>sazchevad1</t>
  </si>
  <si>
    <t>sazchevad2.shc.chevron.com</t>
  </si>
  <si>
    <t>sazchevad2</t>
  </si>
  <si>
    <t>sazchevaddr1.shc.chevron.com</t>
  </si>
  <si>
    <t>sazchevaddr1</t>
  </si>
  <si>
    <t>sazchevaddr2.shc.chevron.com</t>
  </si>
  <si>
    <t>sazchevaddr2</t>
  </si>
  <si>
    <t>sazchevbastdr.shc.chevron.com</t>
  </si>
  <si>
    <t>sazchevbastdr</t>
  </si>
  <si>
    <t>pdcvscts01.pdc.local</t>
  </si>
  <si>
    <t>pdcvscts01</t>
  </si>
  <si>
    <t>sazcvxpwtsdr.shc.chevron.com</t>
  </si>
  <si>
    <t>sazcvxpwtsdr</t>
  </si>
  <si>
    <t>sazcvxqwts.shc.chevron.com</t>
  </si>
  <si>
    <t>sazcvxqwts</t>
  </si>
  <si>
    <t>sazcvxswts.shc.chevron.com</t>
  </si>
  <si>
    <t>sazcvxswts</t>
  </si>
  <si>
    <t>sazcvxwtsci.shc.chevron.com</t>
  </si>
  <si>
    <t>sazcvxwtsci</t>
  </si>
  <si>
    <t>SCH221W16NVRP1.SCH221.CHEVRONTEXACO.NET</t>
  </si>
  <si>
    <t>SCH221W16NVRP1</t>
  </si>
  <si>
    <t>jdeazrp5z00.s02.chevron.net</t>
  </si>
  <si>
    <t>jdeazrp5z00</t>
  </si>
  <si>
    <t>seeqag-dte000.t.ussc.az.chevron.net</t>
  </si>
  <si>
    <t>seeqag-dte000</t>
  </si>
  <si>
    <t>seeqag-peu000.p.euw1.az.chevron.net</t>
  </si>
  <si>
    <t>seeqag-peu000</t>
  </si>
  <si>
    <t>seeqag-pus100.p.ussc.az.chevron.net</t>
  </si>
  <si>
    <t>seeqag-pus100</t>
  </si>
  <si>
    <t>jdeazrp6da00.s02.chevron.net</t>
  </si>
  <si>
    <t>jdeazrp6da00</t>
  </si>
  <si>
    <t>jdeazrp6da01.s02.chevron.net</t>
  </si>
  <si>
    <t>jdeazrp6da01</t>
  </si>
  <si>
    <t>esew16indx61.ct.chevrontexaco.net</t>
  </si>
  <si>
    <t>esew16indx61</t>
  </si>
  <si>
    <t>jdeazrp8tst00.s02.chevron.net</t>
  </si>
  <si>
    <t>jdeazrp8tst00</t>
  </si>
  <si>
    <t>jdeazrp8x00.s02.chevron.net</t>
  </si>
  <si>
    <t>jdeazrp8x00</t>
  </si>
  <si>
    <t>sf1-p40us-cvx.gvdi.chevron.net</t>
  </si>
  <si>
    <t>sf1-p40us-cvx</t>
  </si>
  <si>
    <t>cov100shrweb1d.cov100.chevrontexaco.net</t>
  </si>
  <si>
    <t>cov100shrweb1d</t>
  </si>
  <si>
    <t>cov100w16iam1p.cov100.chevrontexaco.net</t>
  </si>
  <si>
    <t>cov100w16iam1p</t>
  </si>
  <si>
    <t>COV100W16IAM1U.cov100.chevrontexaco.net</t>
  </si>
  <si>
    <t>COV100W16IAM1U</t>
  </si>
  <si>
    <t>SGDC1V16GSUP1.SGDC1.chevrontexaco.net</t>
  </si>
  <si>
    <t>SGDC1V16GSUP1</t>
  </si>
  <si>
    <t>SIM-VM-01.ct.chevrontexaco.net</t>
  </si>
  <si>
    <t>SIM-VM-01</t>
  </si>
  <si>
    <t>SIM-VM-03.ct.chevrontexaco.net</t>
  </si>
  <si>
    <t>SIM-VM-03</t>
  </si>
  <si>
    <t>GCW2PAPPV00226.s02.chevron.net</t>
  </si>
  <si>
    <t>GCW2PAPPV00226</t>
  </si>
  <si>
    <t>SINSI2W16NVRP2.SINSI2.chevrontexaco.net</t>
  </si>
  <si>
    <t>SINSI2W16NVRP2</t>
  </si>
  <si>
    <t>HEREMGPMS1.gdc0.chevron.net</t>
  </si>
  <si>
    <t>HEREMGPMS1</t>
  </si>
  <si>
    <t>mfgkms-papp00.s02.chevron.net</t>
  </si>
  <si>
    <t>mfgkms-papp00</t>
  </si>
  <si>
    <t>mornin-piis00.s02.chevron.net</t>
  </si>
  <si>
    <t>mornin-piis00</t>
  </si>
  <si>
    <t>SKLCL2W16NVRP1.sklcl2.chevrontexaco.net</t>
  </si>
  <si>
    <t>SKLCL2W16NVRP1</t>
  </si>
  <si>
    <t>gmw1niisv00016.s01.chevron.net</t>
  </si>
  <si>
    <t>gmw1niisv00016</t>
  </si>
  <si>
    <t>gmw2piisv00033.s02.chevron.net</t>
  </si>
  <si>
    <t>gmw2piisv00033</t>
  </si>
  <si>
    <t>wahmt-dwin00.s02.chevron.net</t>
  </si>
  <si>
    <t>wahmt-dwin00</t>
  </si>
  <si>
    <t>fmeflw-petl00.p.ussc.az.chevron.net</t>
  </si>
  <si>
    <t>fmeflw-petl00</t>
  </si>
  <si>
    <t>smartp-dapp00.s02.chevron.net</t>
  </si>
  <si>
    <t>smartp-dapp00</t>
  </si>
  <si>
    <t>smartp-papp00.s02.chevron.net</t>
  </si>
  <si>
    <t>smartp-papp00</t>
  </si>
  <si>
    <t>fmeflw-tetl00.s02.chevron.net</t>
  </si>
  <si>
    <t>fmeflw-tetl00</t>
  </si>
  <si>
    <t>HOUW16MIGMANT1.gdc0.chevron.net</t>
  </si>
  <si>
    <t>HOUW16MIGMANT1</t>
  </si>
  <si>
    <t>SMART-WPSQL003.s02.chevron.net</t>
  </si>
  <si>
    <t>SMART-WPSQL003</t>
  </si>
  <si>
    <t>AZUSSCNDES1.pki.chevron.net</t>
  </si>
  <si>
    <t>AZUSSCNDES1</t>
  </si>
  <si>
    <t>profil-ttest00.s02.chevron.net</t>
  </si>
  <si>
    <t>profil-ttest00</t>
  </si>
  <si>
    <t>SPISI-WPAPP001</t>
  </si>
  <si>
    <t>SPS002W16NVRP1.sps.chevrontexaco.net</t>
  </si>
  <si>
    <t>SPS002W16NVRP1</t>
  </si>
  <si>
    <t>PSDCNOTESARC01.psd.chevrontexaco.net</t>
  </si>
  <si>
    <t>PSDCNOTESARC01</t>
  </si>
  <si>
    <t>SRICL3W16NVRP1.SRICL3.chevrontexaco.net</t>
  </si>
  <si>
    <t>SRICL3W16NVRP1</t>
  </si>
  <si>
    <t>starjp-tapp00.s02.chevron.net</t>
  </si>
  <si>
    <t>starjp-tapp00</t>
  </si>
  <si>
    <t>MIDTPIAN1.mid.chevrontexaco.net</t>
  </si>
  <si>
    <t>MIDTPIAN1</t>
  </si>
  <si>
    <t>CLOUD PLATFORM OT</t>
  </si>
  <si>
    <t>gmwcpcluv0129a.gdc0.chevron.net</t>
  </si>
  <si>
    <t>gmwcpcluv0129a</t>
  </si>
  <si>
    <t>DHAK94WCNAHSP2.dha57.chevrontexaco.net</t>
  </si>
  <si>
    <t>DHAK94WCNAHSP2</t>
  </si>
  <si>
    <t>GCWCNAPPV01783.gdc0.chevron.net</t>
  </si>
  <si>
    <t>GCWCNAPPV01783</t>
  </si>
  <si>
    <t>gmwcpsqlv00415.gdc0.chevron.net</t>
  </si>
  <si>
    <t>gmwcpsqlv00415</t>
  </si>
  <si>
    <t>stlamr-papp00.s02.chevron.net</t>
  </si>
  <si>
    <t>stlamr-papp00</t>
  </si>
  <si>
    <t>stlrtm-psql00.s02.chevron.net</t>
  </si>
  <si>
    <t>stlrtm-psql00</t>
  </si>
  <si>
    <t>slmgon-psdm00.s02.chevron.net</t>
  </si>
  <si>
    <t>slmgon-psdm00</t>
  </si>
  <si>
    <t>gmw1niisv00099.s01.chevron.net</t>
  </si>
  <si>
    <t>gmw1niisv00099</t>
  </si>
  <si>
    <t>HOMCBUDPIAN1.hou150.chevrontexaco.net</t>
  </si>
  <si>
    <t>HOMCBUDPIAN1</t>
  </si>
  <si>
    <t>tnofm-psqp00.s02.chevron.net</t>
  </si>
  <si>
    <t>tnofm-psqp00</t>
  </si>
  <si>
    <t>HOMCBUPIINT2.hou150.chevrontexaco.net</t>
  </si>
  <si>
    <t>HOMCBUPIINT2</t>
  </si>
  <si>
    <t>HOMCBUDPIVS1.hou150.chevrontexaco.net</t>
  </si>
  <si>
    <t>HOMCBUDPIVS1</t>
  </si>
  <si>
    <t>tcotrk-dapp00.s02.chevron.net</t>
  </si>
  <si>
    <t>tcotrk-dapp00</t>
  </si>
  <si>
    <t>SERVI-WNIIS071.s01.chevron.net</t>
  </si>
  <si>
    <t>SERVI-WNIIS071</t>
  </si>
  <si>
    <t>HOMCBUPIAN1.mid.chevrontexaco.net</t>
  </si>
  <si>
    <t>HOMCBUPIAN1</t>
  </si>
  <si>
    <t>homcbupiint1.hou150.chevrontexaco.net</t>
  </si>
  <si>
    <t>homcbupiint1</t>
  </si>
  <si>
    <t>HOMCBUPISQL1.mid.chevrontexaco.net</t>
  </si>
  <si>
    <t>HOMCBUPISQL1</t>
  </si>
  <si>
    <t>HOMCBUPIVS1.hou150.chevrontexaco.net</t>
  </si>
  <si>
    <t>HOMCBUPIVS1</t>
  </si>
  <si>
    <t>HOMCBUPIWEB1.hou150.chevrontexaco.net</t>
  </si>
  <si>
    <t>HOMCBUPIWEB1</t>
  </si>
  <si>
    <t>HOMCBUTESTPIVS1.hou150.chevrontexaco.net</t>
  </si>
  <si>
    <t>HOMCBUTESTPIVS1</t>
  </si>
  <si>
    <t>HOMCBUTPISQL1.mid.chevrontexaco.net</t>
  </si>
  <si>
    <t>HOMCBUTPISQL1</t>
  </si>
  <si>
    <t>HOMCBUTPIWEB1.hou150.chevrontexaco.net</t>
  </si>
  <si>
    <t>HOMCBUTPIWEB1</t>
  </si>
  <si>
    <t>MIDPIVS1.mid.chevrontexaco.net</t>
  </si>
  <si>
    <t>MIDPIVS1</t>
  </si>
  <si>
    <t>LAGNRW16VAHPP.lagnr.chevrontexaco.net</t>
  </si>
  <si>
    <t>LAGNRW16VAHPP</t>
  </si>
  <si>
    <t>gmwcpappv00986.gdc0.chevron.net</t>
  </si>
  <si>
    <t>gmwcpappv00986</t>
  </si>
  <si>
    <t>gmwcpiisv00376.bkkhq.chevrontexaco.net</t>
  </si>
  <si>
    <t>gmwcpiisv00376</t>
  </si>
  <si>
    <t>gmwcpiisv00392.gdc0.chevron.net</t>
  </si>
  <si>
    <t>gmwcpiisv00392</t>
  </si>
  <si>
    <t>GBANRW16VAPP05.gbanr.chevrontexaco.net</t>
  </si>
  <si>
    <t>GBANRW16VAPP05</t>
  </si>
  <si>
    <t>LAGNRQSQLT1.lagnr.chevrontexaco.net</t>
  </si>
  <si>
    <t>LAGNRQSQLT1</t>
  </si>
  <si>
    <t>HERECWEBDEV1.gdc0.chevron.net</t>
  </si>
  <si>
    <t>HERECWEBDEV1</t>
  </si>
  <si>
    <t>HERECWEBT1.gdc0.chevron.net</t>
  </si>
  <si>
    <t>HERECWEBT1</t>
  </si>
  <si>
    <t>dataga-peuw00.s02.chevron.net</t>
  </si>
  <si>
    <t>dataga-peuw00</t>
  </si>
  <si>
    <t>dataga-ppba00.s02.chevron.net</t>
  </si>
  <si>
    <t>dataga-ppba00</t>
  </si>
  <si>
    <t>WR718V16GSUP1.WR718.chevrontexaco.net</t>
  </si>
  <si>
    <t>WR718V16GSUP1</t>
  </si>
  <si>
    <t>gmwcpiisv00363.gdc0.chevron.net</t>
  </si>
  <si>
    <t>gmwcpiisv00363</t>
  </si>
  <si>
    <t>san520sm75.gdc0.chevron.net</t>
  </si>
  <si>
    <t>san520sm75</t>
  </si>
  <si>
    <t>citrix-pfas04.s02.chevron.net</t>
  </si>
  <si>
    <t>citrix-pfas04</t>
  </si>
  <si>
    <t>gmwcpiisv00350.gdc0.chevron.net</t>
  </si>
  <si>
    <t>gmwcpiisv00350</t>
  </si>
  <si>
    <t>SQLSE-WPSQL004</t>
  </si>
  <si>
    <t>PNZW16CNAPPTV01.pnz.chevrontexaco.net</t>
  </si>
  <si>
    <t>PNZW16CNAPPTV01</t>
  </si>
  <si>
    <t>ubms-puia00.s02.chevron.net</t>
  </si>
  <si>
    <t>ubms-puia00</t>
  </si>
  <si>
    <t>kta-dapp00.s02.chevron.net</t>
  </si>
  <si>
    <t>kta-dapp00</t>
  </si>
  <si>
    <t>cmsabu-papp00.s02.chevron.net</t>
  </si>
  <si>
    <t>cmsabu-papp00</t>
  </si>
  <si>
    <t>stopga-dwin00.s02.chevron.net</t>
  </si>
  <si>
    <t>stopga-dwin00</t>
  </si>
  <si>
    <t>tcvxap-dtech00.s02.chevron.net</t>
  </si>
  <si>
    <t>tcvxap-dtech00</t>
  </si>
  <si>
    <t>MDWW16NVRVP2.MDW.chevrontexaco.net</t>
  </si>
  <si>
    <t>MDWW16NVRVP2</t>
  </si>
  <si>
    <t>kta-tapp00.s02.chevron.net</t>
  </si>
  <si>
    <t>kta-tapp00</t>
  </si>
  <si>
    <t>meroro-papp00.s02.chevron.net</t>
  </si>
  <si>
    <t>meroro-papp00</t>
  </si>
  <si>
    <t>gmw1niisv00080</t>
  </si>
  <si>
    <t>cov100sm61.cov100.chevrontexaco.net</t>
  </si>
  <si>
    <t>cov100sm61</t>
  </si>
  <si>
    <t>hou150sm76.gdc0.chevron.net</t>
  </si>
  <si>
    <t>hou150sm76</t>
  </si>
  <si>
    <t>MIDLD1.mid.chevrontexaco.net</t>
  </si>
  <si>
    <t>MIDLD1</t>
  </si>
  <si>
    <t>gmwcnappv00631.gdc0.chevron.net</t>
  </si>
  <si>
    <t>gmwcnappv00631</t>
  </si>
  <si>
    <t>Vendor</t>
  </si>
  <si>
    <t>Name</t>
  </si>
  <si>
    <t>Short Name</t>
  </si>
  <si>
    <t>Last Used Date</t>
  </si>
  <si>
    <t>Usage</t>
  </si>
  <si>
    <t>Asset Last Logged In User</t>
  </si>
  <si>
    <t>OS Platform</t>
  </si>
  <si>
    <t>Google</t>
  </si>
  <si>
    <t>aot-fs1.gdc0.chevron.net</t>
  </si>
  <si>
    <t>aot-fs1</t>
  </si>
  <si>
    <t>CT\!mgax</t>
  </si>
  <si>
    <t>Windows</t>
  </si>
  <si>
    <t>Pending</t>
  </si>
  <si>
    <t>bchopdms028.bch.chevrontexaco.net</t>
  </si>
  <si>
    <t>bchopdms028</t>
  </si>
  <si>
    <t>CT\!ymng</t>
  </si>
  <si>
    <t>CT\!ikvr</t>
  </si>
  <si>
    <t>epide-wpsql009.s02.chevron.net</t>
  </si>
  <si>
    <t>epide-wpsql009</t>
  </si>
  <si>
    <t>CT\!ilho</t>
  </si>
  <si>
    <t>CT\!xatw</t>
  </si>
  <si>
    <t>gmwcpappv01001.gdc0.chevron.net</t>
  </si>
  <si>
    <t>gmwcpappv01001</t>
  </si>
  <si>
    <t>CT\!vpyg</t>
  </si>
  <si>
    <t>CT\!fsqi</t>
  </si>
  <si>
    <t>.\Administrator</t>
  </si>
  <si>
    <t>her-kcsweb1.gdc0.chevron.net</t>
  </si>
  <si>
    <t>her-kcsweb1</t>
  </si>
  <si>
    <t>levfs1.gdc0.chevron.net</t>
  </si>
  <si>
    <t>levfs1</t>
  </si>
  <si>
    <t>Local\cvx_admin_user</t>
  </si>
  <si>
    <t>Uninitialized - waiting for login</t>
  </si>
  <si>
    <t>Local\i2kadmin</t>
  </si>
  <si>
    <t>CT\!locc</t>
  </si>
  <si>
    <t>psdmhm01.psd.chevrontexaco.net</t>
  </si>
  <si>
    <t>psdmhm01</t>
  </si>
  <si>
    <t>CT\!ppse</t>
  </si>
  <si>
    <t>alndc1.nblenergy.com</t>
  </si>
  <si>
    <t>alndc1</t>
  </si>
  <si>
    <t>NBLENERGY\clifflawler_adm</t>
  </si>
  <si>
    <t>aot-adc2.nblenergy.com</t>
  </si>
  <si>
    <t>aot-adc2</t>
  </si>
  <si>
    <t>aotdc1.nblenergy.com</t>
  </si>
  <si>
    <t>aotdc1</t>
  </si>
  <si>
    <t>NBLENERGY\avikon_adm</t>
  </si>
  <si>
    <t>ardxdc1.nblenergy.com</t>
  </si>
  <si>
    <t>ardxdc1</t>
  </si>
  <si>
    <t>S02\!acbl-s02</t>
  </si>
  <si>
    <t>CT\v.shivaprakashan_adm</t>
  </si>
  <si>
    <t>caidc1.nblenergy.com</t>
  </si>
  <si>
    <t>caidc1</t>
  </si>
  <si>
    <t>NBLENERGY\benlahav_adm</t>
  </si>
  <si>
    <t>cypadc2.nblenergy.com</t>
  </si>
  <si>
    <t>cypadc2</t>
  </si>
  <si>
    <t>dhak94ntad2.dha57.chevrontexaco.net</t>
  </si>
  <si>
    <t>dhak94ntad2</t>
  </si>
  <si>
    <t>CT\!afpc</t>
  </si>
  <si>
    <t>S02\!jcem-s02</t>
  </si>
  <si>
    <t>f07058ns02.gdmz0.chevron.net</t>
  </si>
  <si>
    <t>f07058ns02</t>
  </si>
  <si>
    <t>.\ionadmin</t>
  </si>
  <si>
    <t>f09020ntad1.f09020.chevrontexaco.net</t>
  </si>
  <si>
    <t>f09020ntad1</t>
  </si>
  <si>
    <t>CT\!yyow</t>
  </si>
  <si>
    <t>CT\svc-azure-mon-1</t>
  </si>
  <si>
    <t>hou150ntad36.gdc0.chevron.net</t>
  </si>
  <si>
    <t>hou150ntad36</t>
  </si>
  <si>
    <t>S01\S01-AD</t>
  </si>
  <si>
    <t>houw16admin01.hou150.chevrontexaco.net</t>
  </si>
  <si>
    <t>houw16admin01</t>
  </si>
  <si>
    <t>CT\!kirq</t>
  </si>
  <si>
    <t>levdc2.nblenergy.com</t>
  </si>
  <si>
    <t>levdc2</t>
  </si>
  <si>
    <t>CT\!hvdp</t>
  </si>
  <si>
    <t>phrcns01.gdmz0.chevron.net</t>
  </si>
  <si>
    <t>phrcns01</t>
  </si>
  <si>
    <t>phrcns02.gdmz0.chevron.net</t>
  </si>
  <si>
    <t>phrcns02</t>
  </si>
  <si>
    <t>Local\ionadmin</t>
  </si>
  <si>
    <t>s02admin01.gdc0.chevron.net</t>
  </si>
  <si>
    <t>s02admin01</t>
  </si>
  <si>
    <t>S02\sanjay.murugan_adm</t>
  </si>
  <si>
    <t>sgdc1ntad1.gdc0.chevron.net</t>
  </si>
  <si>
    <t>sgdc1ntad1</t>
  </si>
  <si>
    <t>sgdc1ntad2.gdc0.chevron.net</t>
  </si>
  <si>
    <t>sgdc1ntad2</t>
  </si>
  <si>
    <t>sgdc1ntad3.gdc0.chevron.net</t>
  </si>
  <si>
    <t>sgdc1ntad3</t>
  </si>
  <si>
    <t>CT\!jcem</t>
  </si>
  <si>
    <t>tamadc1.nblenergy.com</t>
  </si>
  <si>
    <t>tamadc1</t>
  </si>
  <si>
    <t>wstpf1ntad3.gdc0.chevron.net</t>
  </si>
  <si>
    <t>wstpf1ntad3</t>
  </si>
  <si>
    <t>wstpf1ntad4.gdc0.chevron.net</t>
  </si>
  <si>
    <t>wstpf1ntad4</t>
  </si>
  <si>
    <t>gmw1niisv00070.s01.chevron.net</t>
  </si>
  <si>
    <t>CT\!ahxt</t>
  </si>
  <si>
    <t>gbanrw16vsii01.gbanr.chevrontexaco.net</t>
  </si>
  <si>
    <t>gbanrw16vsii01</t>
  </si>
  <si>
    <t>CT\!hwso</t>
  </si>
  <si>
    <t>gbanrw16vsql1.gbanr.chevrontexaco.net</t>
  </si>
  <si>
    <t>gbanrw16vsql1</t>
  </si>
  <si>
    <t>atrsm-wniis009.s01.chevron.net</t>
  </si>
  <si>
    <t>atrsm-wniis009</t>
  </si>
  <si>
    <t>atrsm-wniis012.s01.chevron.net</t>
  </si>
  <si>
    <t>atrsm-wniis012</t>
  </si>
  <si>
    <t>CT\!xcrm</t>
  </si>
  <si>
    <t>homcbuveeamsql1.hou150.chevrontexaco.net</t>
  </si>
  <si>
    <t>homcbuveeamsql1</t>
  </si>
  <si>
    <t>CT\!qadk</t>
  </si>
  <si>
    <t>CT\!pswx</t>
  </si>
  <si>
    <t>CT\svc-scm-do</t>
  </si>
  <si>
    <t>CT\!xyhn</t>
  </si>
  <si>
    <t>CT\!xbbz</t>
  </si>
  <si>
    <t>CT\!rtpq</t>
  </si>
  <si>
    <t>CT\!xmsk</t>
  </si>
  <si>
    <t>.\!.</t>
  </si>
  <si>
    <t>CT\!zcjs</t>
  </si>
  <si>
    <t>CT\!cpvj</t>
  </si>
  <si>
    <t>CT\ziiv</t>
  </si>
  <si>
    <t>etcw16piafsvr.hou140.chevrontexaco.net</t>
  </si>
  <si>
    <t>etcw16piafsvr</t>
  </si>
  <si>
    <t>etcw16picolsvr2.gdc0.chevron.net</t>
  </si>
  <si>
    <t>etcw16picolsvr2</t>
  </si>
  <si>
    <t>CT\!zbsc</t>
  </si>
  <si>
    <t>etcw16piintsvr.hou140.chevrontexaco.net</t>
  </si>
  <si>
    <t>etcw16piintsvr</t>
  </si>
  <si>
    <t>hou140w16dcc08.ct.chevrontexaco.net</t>
  </si>
  <si>
    <t>hou140w16dcc08</t>
  </si>
  <si>
    <t>hou140w16dcc12.hou140.chevrontexaco.net</t>
  </si>
  <si>
    <t>hou140w16dcc12</t>
  </si>
  <si>
    <t>hou140w16dcc14.hou140.chevrontexaco.net</t>
  </si>
  <si>
    <t>hou140w16dcc14</t>
  </si>
  <si>
    <t>CT\!bjcp</t>
  </si>
  <si>
    <t>hou140w16dcc26.hou140.chevrontexaco.net</t>
  </si>
  <si>
    <t>hou140w16dcc26</t>
  </si>
  <si>
    <t>CT\!honr</t>
  </si>
  <si>
    <t>hou140w16dcc50.hou140.chevrontexaco.net</t>
  </si>
  <si>
    <t>hou140w16dcc50</t>
  </si>
  <si>
    <t>alndb03.gdc0.chevron.net</t>
  </si>
  <si>
    <t>alndb03</t>
  </si>
  <si>
    <t>ct.chevrontexaco.net\raymcdaniel_adm</t>
  </si>
  <si>
    <t>alnpi04.gdc0.chevron.net</t>
  </si>
  <si>
    <t>alnpi04</t>
  </si>
  <si>
    <t>NBLENERGY\blakeroberts_adm</t>
  </si>
  <si>
    <t>alnpiaf02.gdc0.chevron.net</t>
  </si>
  <si>
    <t>alnpiaf02</t>
  </si>
  <si>
    <t>CT\!ycxc</t>
  </si>
  <si>
    <t>alnpianl01.gdc0.chevron.net</t>
  </si>
  <si>
    <t>alnpianl01</t>
  </si>
  <si>
    <t>CT\!uyoi</t>
  </si>
  <si>
    <t>alnpivis01.gdc0.chevron.net</t>
  </si>
  <si>
    <t>alnpivis01</t>
  </si>
  <si>
    <t>ardpianleg01t.gdc0.chevron.net</t>
  </si>
  <si>
    <t>ardpianleg01t</t>
  </si>
  <si>
    <t>CT\!pzxb</t>
  </si>
  <si>
    <t>ardpieg01t.gdc0.chevron.net</t>
  </si>
  <si>
    <t>ardpieg01t</t>
  </si>
  <si>
    <t>ct.chevrontexaco.net\Administrator</t>
  </si>
  <si>
    <t>ardpiifeg01t.gdc0.chevron.net</t>
  </si>
  <si>
    <t>ardpiifeg01t</t>
  </si>
  <si>
    <t>houpiaf2.gdc0.chevron.net</t>
  </si>
  <si>
    <t>houpiaf2</t>
  </si>
  <si>
    <t>houpiafeg01.gdc0.chevron.net</t>
  </si>
  <si>
    <t>houpiafeg01</t>
  </si>
  <si>
    <t>houpiafemed01.gdc0.chevron.net</t>
  </si>
  <si>
    <t>houpiafemed01</t>
  </si>
  <si>
    <t>CT\!wuqt</t>
  </si>
  <si>
    <t>houpianl2.gdc0.chevron.net</t>
  </si>
  <si>
    <t>houpianl2</t>
  </si>
  <si>
    <t>houpieg02.gdc0.chevron.net</t>
  </si>
  <si>
    <t>houpieg02</t>
  </si>
  <si>
    <t>houpiemed02.gdc0.chevron.net</t>
  </si>
  <si>
    <t>houpiemed02</t>
  </si>
  <si>
    <t>CT\!eggh</t>
  </si>
  <si>
    <t>houpiifemed02.gdc0.chevron.net</t>
  </si>
  <si>
    <t>houpiifemed02</t>
  </si>
  <si>
    <t>houpinotif2.gdc0.chevron.net</t>
  </si>
  <si>
    <t>houpinotif2</t>
  </si>
  <si>
    <t>NBLENERGY\gsequeira</t>
  </si>
  <si>
    <t>houpisql02.gdc0.chevron.net</t>
  </si>
  <si>
    <t>houpisql02</t>
  </si>
  <si>
    <t>CT\!xhfo</t>
  </si>
  <si>
    <t>houpiviseg01.gdc0.chevron.net</t>
  </si>
  <si>
    <t>houpiviseg01</t>
  </si>
  <si>
    <t>houpivisemed01.gdc0.chevron.net</t>
  </si>
  <si>
    <t>houpivisemed01</t>
  </si>
  <si>
    <t>ws16pmopisql1.ct.chevrontexaco.net</t>
  </si>
  <si>
    <t>ws16pmopisql1</t>
  </si>
  <si>
    <t>CT\mgmt</t>
  </si>
  <si>
    <t>CT\!arzz</t>
  </si>
  <si>
    <t>produ-wpiis002.s02.chevron.net</t>
  </si>
  <si>
    <t>produ-wpiis002</t>
  </si>
  <si>
    <t>CT\hiyd</t>
  </si>
  <si>
    <t>CT\shd-gots-cov_ins</t>
  </si>
  <si>
    <t>CT\shd-gots-covtc1</t>
  </si>
  <si>
    <t>CT\shd-gots-covtc2</t>
  </si>
  <si>
    <t>CT\shd-gots-covtc4</t>
  </si>
  <si>
    <t>CT\!wtjq</t>
  </si>
  <si>
    <t>anscdh-d3xp600.s02.chevron.net</t>
  </si>
  <si>
    <t>anscdh-d3xp600</t>
  </si>
  <si>
    <t>CT\bjge</t>
  </si>
  <si>
    <t>gcw2pappv00226.s02.chevron.net</t>
  </si>
  <si>
    <t>gcw2pappv00226</t>
  </si>
  <si>
    <t>.\ctdt</t>
  </si>
  <si>
    <t>hpcinf-pwfa00.s02.chevron.net</t>
  </si>
  <si>
    <t>hpcinf-pwfa00</t>
  </si>
  <si>
    <t>CT\!uddinmm</t>
  </si>
  <si>
    <t>PDC\a.ZRies</t>
  </si>
  <si>
    <t>pdcevcygnet02.pdc.local</t>
  </si>
  <si>
    <t>pdcevcygnet02</t>
  </si>
  <si>
    <t>PDC\a.rbides</t>
  </si>
  <si>
    <t>gcwcpappv01795.gdc0.chevron.net</t>
  </si>
  <si>
    <t>gcwcpappv01795</t>
  </si>
  <si>
    <t>gcwcpappv01818.gdc0.chevron.net</t>
  </si>
  <si>
    <t>gcwcpappv01818</t>
  </si>
  <si>
    <t>gcwcpappv01822.gdc0.chevron.net</t>
  </si>
  <si>
    <t>gcwcpappv01822</t>
  </si>
  <si>
    <t>lagnrw16vmed02.lagnr.chevrontexaco.net</t>
  </si>
  <si>
    <t>lagnrw16vmed02</t>
  </si>
  <si>
    <t>CT\!dodx</t>
  </si>
  <si>
    <t>lagnrw16was01.lagnr.chevrontexaco.net</t>
  </si>
  <si>
    <t>lagnrw16was01</t>
  </si>
  <si>
    <t>lagnrw16web01.lagnr.chevrontexaco.net</t>
  </si>
  <si>
    <t>lagnrw16web01</t>
  </si>
  <si>
    <t>CT\!qsqe</t>
  </si>
  <si>
    <t>CT\!pyvi</t>
  </si>
  <si>
    <t>CT\!waxl</t>
  </si>
  <si>
    <t>CT\!VHUH</t>
  </si>
  <si>
    <t>ecomfg-tir00.s02.chevron.net</t>
  </si>
  <si>
    <t>ecomfg-tir00</t>
  </si>
  <si>
    <t>tcofgp-tsql00.s02.chevron.net</t>
  </si>
  <si>
    <t>tcofgp-tsql00</t>
  </si>
  <si>
    <t>S02\svc-kcm3fgp-test</t>
  </si>
  <si>
    <t>servi-wpapp111.s02.chevron.net</t>
  </si>
  <si>
    <t>servi-wpapp111</t>
  </si>
  <si>
    <t>CT\!cifo</t>
  </si>
  <si>
    <t>gcwcniisv01230.gdc0.chevron.net</t>
  </si>
  <si>
    <t>gcwcniisv01230</t>
  </si>
  <si>
    <t>CT\!zfxb</t>
  </si>
  <si>
    <t>baseo-wnapp002.s01.chevron.net</t>
  </si>
  <si>
    <t>baseo-wnapp002</t>
  </si>
  <si>
    <t>energ-wpapp005.s02.chevron.net</t>
  </si>
  <si>
    <t>energ-wpapp005</t>
  </si>
  <si>
    <t>CT\!wyza</t>
  </si>
  <si>
    <t>gcw1niisv00079.s01.chevron.net</t>
  </si>
  <si>
    <t>gcw1niisv00079</t>
  </si>
  <si>
    <t>CT\!rvdd</t>
  </si>
  <si>
    <t>houw16migmant1.gdc0.chevron.net</t>
  </si>
  <si>
    <t>houw16migmant1</t>
  </si>
  <si>
    <t>CT\!mziy</t>
  </si>
  <si>
    <t>houw16vm4v01.gdc0.chevron.net</t>
  </si>
  <si>
    <t>houw16vm4v01</t>
  </si>
  <si>
    <t>CT\!ujjr</t>
  </si>
  <si>
    <t>pnzw16cnsqlv03.ct.chevrontexaco.net</t>
  </si>
  <si>
    <t>pnzw16cnsqlv03</t>
  </si>
  <si>
    <t>sqlse-wpsql004.s02.chevron.net</t>
  </si>
  <si>
    <t>sqlse-wpsql004</t>
  </si>
  <si>
    <t>tpsce-wpsql006.s02.chevron.net</t>
  </si>
  <si>
    <t>tpsce-wpsql006</t>
  </si>
  <si>
    <t>adcha-wpsql001.s02.chevron.net</t>
  </si>
  <si>
    <t>adcha-wpsql001</t>
  </si>
  <si>
    <t>S02\alfie.cabriana_adm</t>
  </si>
  <si>
    <t>gcwcpappv01540.gdc0.chevron.net</t>
  </si>
  <si>
    <t>gcwcpappv01540</t>
  </si>
  <si>
    <t>gcwcpappv01541.gdc0.chevron.net</t>
  </si>
  <si>
    <t>gcwcpappv01541</t>
  </si>
  <si>
    <t>gcwcpappv01542.gdc0.chevron.net</t>
  </si>
  <si>
    <t>gcwcpappv01542</t>
  </si>
  <si>
    <t>gcwcpappv01543.gdc0.chevron.net</t>
  </si>
  <si>
    <t>gcwcpappv01543</t>
  </si>
  <si>
    <t>CT\!ypjb</t>
  </si>
  <si>
    <t>gcwcpiisv01060.gdc0.chevron.net</t>
  </si>
  <si>
    <t>gcwcpiisv01060</t>
  </si>
  <si>
    <t>gcwcpiisv01066.gdc0.chevron.net</t>
  </si>
  <si>
    <t>gcwcpiisv01066</t>
  </si>
  <si>
    <t>gcwcpiisv01085.gdc0.chevron.net</t>
  </si>
  <si>
    <t>gcwcpiisv01085</t>
  </si>
  <si>
    <t>gcwcpiisv01088.gdc0.chevron.net</t>
  </si>
  <si>
    <t>gcwcpiisv01088</t>
  </si>
  <si>
    <t>gcwcpiisv01089.gdc0.chevron.net</t>
  </si>
  <si>
    <t>gcwcpiisv01089</t>
  </si>
  <si>
    <t>gcwcpiisv01098.gdc0.chevron.net</t>
  </si>
  <si>
    <t>gcwcpiisv01098</t>
  </si>
  <si>
    <t>gcwcpiisv01099.gdc0.chevron.net</t>
  </si>
  <si>
    <t>gcwcpiisv01099</t>
  </si>
  <si>
    <t>CT\!qkfr</t>
  </si>
  <si>
    <t>CT\!pyrx</t>
  </si>
  <si>
    <t>CT\!jruq</t>
  </si>
  <si>
    <t>CT\!uvtz</t>
  </si>
  <si>
    <t>gmwcpappv00962.gdc0.chevron.net</t>
  </si>
  <si>
    <t>gmwcpappv00962</t>
  </si>
  <si>
    <t>gmwcpappv00963.gdc0.chevron.net</t>
  </si>
  <si>
    <t>gmwcpappv00963</t>
  </si>
  <si>
    <t>gmwcpappv00964.gdc0.chevron.net</t>
  </si>
  <si>
    <t>gmwcpappv00964</t>
  </si>
  <si>
    <t>gmwcpappv00965.gdc0.chevron.net</t>
  </si>
  <si>
    <t>gmwcpappv00965</t>
  </si>
  <si>
    <t>gmwcpcluv0104a.gdc0.chevron.net</t>
  </si>
  <si>
    <t>gmwcpcluv0104b.gdc0.chevron.net</t>
  </si>
  <si>
    <t>contr-wpapp001.s02.chevron.net</t>
  </si>
  <si>
    <t>contr-wpapp001</t>
  </si>
  <si>
    <t>CT\xafb</t>
  </si>
  <si>
    <t>midxmciis.mid.chevrontexaco.net</t>
  </si>
  <si>
    <t>midxmciis</t>
  </si>
  <si>
    <t>CT\!vxar</t>
  </si>
  <si>
    <t>bchpif020.bch.chevrontexaco.net</t>
  </si>
  <si>
    <t>bchpif020</t>
  </si>
  <si>
    <t>CT\!cpex</t>
  </si>
  <si>
    <t>bchpin019.bch.chevrontexaco.net</t>
  </si>
  <si>
    <t>bchpin019</t>
  </si>
  <si>
    <t>CT\!qmwc</t>
  </si>
  <si>
    <t>bchpiv021.bch.chevrontexaco.net</t>
  </si>
  <si>
    <t>bchpiv021</t>
  </si>
  <si>
    <t>bchssrs060.ct.chevrontexaco.net</t>
  </si>
  <si>
    <t>bchssrs060</t>
  </si>
  <si>
    <t>CT\!rzex</t>
  </si>
  <si>
    <t>CT\!pmqc</t>
  </si>
  <si>
    <t>alnfs1.gdc0.chevron.net</t>
  </si>
  <si>
    <t>alnfs1</t>
  </si>
  <si>
    <t>CT\!lyge</t>
  </si>
  <si>
    <t>alnprt1.gdc0.chevron.net</t>
  </si>
  <si>
    <t>alnprt1</t>
  </si>
  <si>
    <t>aotprint1.gdc0.chevron.net</t>
  </si>
  <si>
    <t>aotprint1</t>
  </si>
  <si>
    <t>dcain-wnapp001.s01.chevron.net</t>
  </si>
  <si>
    <t>dcain-wnapp001</t>
  </si>
  <si>
    <t>gcw2pappv00076.s02.chevron.net</t>
  </si>
  <si>
    <t>gcw2pappv00076</t>
  </si>
  <si>
    <t>CT\!eacf</t>
  </si>
  <si>
    <t>gcw2pappv00218.s02.chevron.net</t>
  </si>
  <si>
    <t>gcw2pappv00218</t>
  </si>
  <si>
    <t>CT\!nrht</t>
  </si>
  <si>
    <t>gcw2pappv00230.s02.chevron.net</t>
  </si>
  <si>
    <t>gcw2pappv00230</t>
  </si>
  <si>
    <t>gcw2piisv00044.s02.chevron.net</t>
  </si>
  <si>
    <t>gcw2piisv00044</t>
  </si>
  <si>
    <t>gcw2psqlv00023.s02.chevron.net</t>
  </si>
  <si>
    <t>gcw2psqlv00023</t>
  </si>
  <si>
    <t>CT\!cxum</t>
  </si>
  <si>
    <t>gcwcpappv01804.gdc0.chevron.net</t>
  </si>
  <si>
    <t>gcwcpappv01804</t>
  </si>
  <si>
    <t>gcwcpappv01806.gdc0.chevron.net</t>
  </si>
  <si>
    <t>gcwcpappv01806</t>
  </si>
  <si>
    <t>gcwcpappv01807.gdc0.chevron.net</t>
  </si>
  <si>
    <t>gcwcpappv01807</t>
  </si>
  <si>
    <t>gcwcpappv01823.gdc0.chevron.net</t>
  </si>
  <si>
    <t>gcwcpappv01823</t>
  </si>
  <si>
    <t>.\admin</t>
  </si>
  <si>
    <t>gmwcpappv01003.gdc0.chevron.net</t>
  </si>
  <si>
    <t>gmwcpappv01003</t>
  </si>
  <si>
    <t>gre-fs1.gdc0.chevron.net</t>
  </si>
  <si>
    <t>gre-fs1</t>
  </si>
  <si>
    <t>CT\!hdqk</t>
  </si>
  <si>
    <t>gre-fs11.gdc0.chevron.net</t>
  </si>
  <si>
    <t>gre-fs11</t>
  </si>
  <si>
    <t>gre-fs2.gdc0.chevron.net</t>
  </si>
  <si>
    <t>gre-fs2</t>
  </si>
  <si>
    <t>gre-fs3.gdc0.chevron.net</t>
  </si>
  <si>
    <t>gre-fs3</t>
  </si>
  <si>
    <t>gre-fs4.gdc0.chevron.net</t>
  </si>
  <si>
    <t>gre-fs4</t>
  </si>
  <si>
    <t>gre-fs5.gdc0.chevron.net</t>
  </si>
  <si>
    <t>gre-fs5</t>
  </si>
  <si>
    <t>gre-fs7.gdc0.chevron.net</t>
  </si>
  <si>
    <t>gre-fs7</t>
  </si>
  <si>
    <t>her-fs1.gdc0.chevron.net</t>
  </si>
  <si>
    <t>her-fs1</t>
  </si>
  <si>
    <t>her-fs2.gdc0.chevron.net</t>
  </si>
  <si>
    <t>her-fs2</t>
  </si>
  <si>
    <t>her-fs3.gdc0.chevron.net</t>
  </si>
  <si>
    <t>her-fs3</t>
  </si>
  <si>
    <t>her-fs4.gdc0.chevron.net</t>
  </si>
  <si>
    <t>her-fs4</t>
  </si>
  <si>
    <t>her-fs5.gdc0.chevron.net</t>
  </si>
  <si>
    <t>her-fs5</t>
  </si>
  <si>
    <t>her-fs6.gdc0.chevron.net</t>
  </si>
  <si>
    <t>her-fs6</t>
  </si>
  <si>
    <t>her-fs7.gdc0.chevron.net</t>
  </si>
  <si>
    <t>her-fs7</t>
  </si>
  <si>
    <t>herprint1.gdc0.chevron.net</t>
  </si>
  <si>
    <t>herprint1</t>
  </si>
  <si>
    <t>houdfs1.nblenergy.com</t>
  </si>
  <si>
    <t>houdfs1</t>
  </si>
  <si>
    <t>NBLENERGY\raymcdaniel_adm</t>
  </si>
  <si>
    <t>levprint1.gdc0.chevron.net</t>
  </si>
  <si>
    <t>levprint1</t>
  </si>
  <si>
    <t>mal-print.gdc0.chevron.net</t>
  </si>
  <si>
    <t>mal-print</t>
  </si>
  <si>
    <t>pecfs01.ct.chevrontexaco.net</t>
  </si>
  <si>
    <t>pecfs01</t>
  </si>
  <si>
    <t>ct.chevrontexaco.net\blakeroberts_adm</t>
  </si>
  <si>
    <t>dcain-wpapp006.s02.chevron.net</t>
  </si>
  <si>
    <t>dcain-wpapp006</t>
  </si>
  <si>
    <t>gcwcpappv01820.gdc0.chevron.net</t>
  </si>
  <si>
    <t>gcwcpappv01820</t>
  </si>
  <si>
    <t>CT\!pzjc</t>
  </si>
  <si>
    <t>CT\!yvzy</t>
  </si>
  <si>
    <t>CT\!idml</t>
  </si>
  <si>
    <t>CT\!rdkd</t>
  </si>
  <si>
    <t>gmwcpappp00012.gdc0.chevron.net</t>
  </si>
  <si>
    <t>gmwcpappp00012</t>
  </si>
  <si>
    <t>CT\!jvih</t>
  </si>
  <si>
    <t>gmwcpappp00046.gdc0.chevron.net</t>
  </si>
  <si>
    <t>gmwcpappp00046</t>
  </si>
  <si>
    <t>CT\!ovqm</t>
  </si>
  <si>
    <t>CT\!xfku</t>
  </si>
  <si>
    <t>CT\!wvqi</t>
  </si>
  <si>
    <t>.\testadmin</t>
  </si>
  <si>
    <t>CT\!jfmf</t>
  </si>
  <si>
    <t>houveeambr.gdc0.chevron.net</t>
  </si>
  <si>
    <t>houveeambr</t>
  </si>
  <si>
    <t>CT\!ncuh</t>
  </si>
  <si>
    <t>houveeamonet1.gdc0.chevron.net</t>
  </si>
  <si>
    <t>houveeamonet1</t>
  </si>
  <si>
    <t>malnetvault2.gdc0.chevron.net</t>
  </si>
  <si>
    <t>malnetvault2</t>
  </si>
  <si>
    <t>NBLENERGY\marcelinonsono_adm</t>
  </si>
  <si>
    <t>malveeam.gdc0.chevron.net</t>
  </si>
  <si>
    <t>malveeam</t>
  </si>
  <si>
    <t>ardveeam.nblenergy.com</t>
  </si>
  <si>
    <t>ardveeam</t>
  </si>
  <si>
    <t>CT\!xokj</t>
  </si>
  <si>
    <t>S02\!decq</t>
  </si>
  <si>
    <t>CT\!wfjs</t>
  </si>
  <si>
    <t>lonpwg1stpfs05.lonpwg.chevrontexaco.net</t>
  </si>
  <si>
    <t>lonpwg1stpfs05</t>
  </si>
  <si>
    <t>lonpwgitfpapp3.lonpwg.chevrontexaco.net</t>
  </si>
  <si>
    <t>lonpwgitfpapp3</t>
  </si>
  <si>
    <t>CT\!rqkg</t>
  </si>
  <si>
    <t>lonpwgitfpapp4.lonpwg.chevrontexaco.net</t>
  </si>
  <si>
    <t>lonpwgitfpapp4</t>
  </si>
  <si>
    <t>CT\!ycyx</t>
  </si>
  <si>
    <t>CT\!imlz</t>
  </si>
  <si>
    <t>CT\!mjfi</t>
  </si>
  <si>
    <t>veeam-wpsql010.s02.chevron.net</t>
  </si>
  <si>
    <t>veeam-wpsql010</t>
  </si>
  <si>
    <t>CT\!wjjv</t>
  </si>
  <si>
    <t>CT\!unkx</t>
  </si>
  <si>
    <t>escnrw16ahvp12.escnr.chevrontexaco.net</t>
  </si>
  <si>
    <t>escnrw16ahvp12</t>
  </si>
  <si>
    <t>CT\!twxt</t>
  </si>
  <si>
    <t>gcwcnappv01788.gdc0.chevron.net</t>
  </si>
  <si>
    <t>gcwcnappv01788</t>
  </si>
  <si>
    <t>gmw1nappv00218.s01.chevron.net</t>
  </si>
  <si>
    <t>gmw1nappv00218</t>
  </si>
  <si>
    <t>CT\svc-azure-mon-2</t>
  </si>
  <si>
    <t>servi-wnapp088.s01.chevron.net</t>
  </si>
  <si>
    <t>servi-wnapp088</t>
  </si>
  <si>
    <t>CT\!qrpx</t>
  </si>
  <si>
    <t>servi-wnapp089.s01.chevron.net</t>
  </si>
  <si>
    <t>servi-wnapp089</t>
  </si>
  <si>
    <t>CT\!etds</t>
  </si>
  <si>
    <t>azmon-pw1900.s02.chevron.net</t>
  </si>
  <si>
    <t>azmon-pw1900</t>
  </si>
  <si>
    <t>CT\!ossz</t>
  </si>
  <si>
    <t>gmwcniisv00327.gdc0.chevron.net</t>
  </si>
  <si>
    <t>gmwcniisv00327</t>
  </si>
  <si>
    <t>CT\!emjc</t>
  </si>
  <si>
    <t>gmwcniisv00328.gdc0.chevron.net</t>
  </si>
  <si>
    <t>gmwcniisv00328</t>
  </si>
  <si>
    <t>gmwcpappv00752.gdc0.chevron.net</t>
  </si>
  <si>
    <t>gmwcpappv00752</t>
  </si>
  <si>
    <t>CT\!luvq</t>
  </si>
  <si>
    <t>gmwcpiisv00368.gdc0.chevron.net</t>
  </si>
  <si>
    <t>gmwcpiisv00368</t>
  </si>
  <si>
    <t>CT\!DEXV</t>
  </si>
  <si>
    <t>psdsql14p01.psd.chevrontexaco.net</t>
  </si>
  <si>
    <t>psdsql14p01</t>
  </si>
  <si>
    <t>kappas-pmbu00.s02.chevron.net</t>
  </si>
  <si>
    <t>kappas-pmbu00</t>
  </si>
  <si>
    <t>Local\patch_admin</t>
  </si>
  <si>
    <t>bdow16vdopcpoc.bdo.chevrontexaco.net</t>
  </si>
  <si>
    <t>bdow16vdopcpoc</t>
  </si>
  <si>
    <t>bdow16vpi1.bdo.chevrontexaco.net</t>
  </si>
  <si>
    <t>bdow16vpi1</t>
  </si>
  <si>
    <t>CT\!mrlb</t>
  </si>
  <si>
    <t>bdow16vpi2.bdo.chevrontexaco.net</t>
  </si>
  <si>
    <t>bdow16vpi2</t>
  </si>
  <si>
    <t>CT\!ybfh</t>
  </si>
  <si>
    <t>bdow16vpiafd.bdo.chevrontexaco.net</t>
  </si>
  <si>
    <t>bdow16vpiafd</t>
  </si>
  <si>
    <t>bdow16vpiafp.bdo.chevrontexaco.net</t>
  </si>
  <si>
    <t>bdow16vpiafp</t>
  </si>
  <si>
    <t>bdow16vsqlp2.bdo.chevrontexaco.net</t>
  </si>
  <si>
    <t>bdow16vsqlp2</t>
  </si>
  <si>
    <t>CT\!hdzy</t>
  </si>
  <si>
    <t>bdow19vdpivn.bdo.chevrontexaco.net</t>
  </si>
  <si>
    <t>bdow19vdpivn</t>
  </si>
  <si>
    <t>bdow19vppivn.bdo.chevrontexaco.net</t>
  </si>
  <si>
    <t>bdow19vppivn</t>
  </si>
  <si>
    <t>wellops141w1601.wellops141.chevrontexaco.net</t>
  </si>
  <si>
    <t>wellops141w1601</t>
  </si>
  <si>
    <t>CT\!rcyy</t>
  </si>
  <si>
    <t>CT\tzaz</t>
  </si>
  <si>
    <t>CT\!caxv</t>
  </si>
  <si>
    <t>sim-vm-01.ct.chevrontexaco.net</t>
  </si>
  <si>
    <t>sim-vm-01</t>
  </si>
  <si>
    <t>CT\scgd</t>
  </si>
  <si>
    <t>sim-vm-03.ct.chevrontexaco.net</t>
  </si>
  <si>
    <t>sim-vm-03</t>
  </si>
  <si>
    <t>CT\!dytk</t>
  </si>
  <si>
    <t>esew16intt1.ese.chevrontexaco.net</t>
  </si>
  <si>
    <t>esew16intt1</t>
  </si>
  <si>
    <t>esew16promisd1.ese.chevrontexaco.net</t>
  </si>
  <si>
    <t>esew16promisd1</t>
  </si>
  <si>
    <t>CT\sfmk</t>
  </si>
  <si>
    <t>esew16promist1.ese.chevrontexaco.net</t>
  </si>
  <si>
    <t>esew16promist1</t>
  </si>
  <si>
    <t>psdsgma01.psd.chevrontexaco.net</t>
  </si>
  <si>
    <t>psdsgma01</t>
  </si>
  <si>
    <t>CT\svc-pas111-sigmafine</t>
  </si>
  <si>
    <t>ric841vmpromsp3.ct.chevrontexaco.net</t>
  </si>
  <si>
    <t>ric841vmpromsp3</t>
  </si>
  <si>
    <t>CT\!cuig</t>
  </si>
  <si>
    <t>adfgw01.pdc.local</t>
  </si>
  <si>
    <t>adfgw01</t>
  </si>
  <si>
    <t>PDC\a.pgandham</t>
  </si>
  <si>
    <t>adfgw02.pdc.local</t>
  </si>
  <si>
    <t>adfgw02</t>
  </si>
  <si>
    <t>midvbr01.mid.chevrontexaco.net</t>
  </si>
  <si>
    <t>midvbr01</t>
  </si>
  <si>
    <t>CT\!tyca</t>
  </si>
  <si>
    <t>gmw1nappv00024.s01.chevron.net</t>
  </si>
  <si>
    <t>gmw1nappv00024</t>
  </si>
  <si>
    <t>gmw1nappv00025.s01.chevron.net</t>
  </si>
  <si>
    <t>gmw1nappv00025</t>
  </si>
  <si>
    <t>gmw2pappv00019.s02.chevron.net</t>
  </si>
  <si>
    <t>gmw2pappv00019</t>
  </si>
  <si>
    <t>CT\!rgvk</t>
  </si>
  <si>
    <t>esew16nasadmin.ese.chevrontexaco.net</t>
  </si>
  <si>
    <t>esew16nasadmin</t>
  </si>
  <si>
    <t>CT\!cdgv</t>
  </si>
  <si>
    <t>CT\!qzsp</t>
  </si>
  <si>
    <t>gmwcpappv00568.gdc0.chevron.net</t>
  </si>
  <si>
    <t>CT\!xjih</t>
  </si>
  <si>
    <t>lagnrw16vah7.lagnr.chevrontexaco.net</t>
  </si>
  <si>
    <t>lagnrw16vah7</t>
  </si>
  <si>
    <t>hersignage1.gdc0.chevron.net</t>
  </si>
  <si>
    <t>hersignage1</t>
  </si>
  <si>
    <t>CT\svc-apmconnect-admin</t>
  </si>
  <si>
    <t>gmw1nappv00125.s01.chevron.net</t>
  </si>
  <si>
    <t>gmw1nappv00125</t>
  </si>
  <si>
    <t>gmw1nsqlv00058.s01.chevron.net</t>
  </si>
  <si>
    <t>CT\!itir</t>
  </si>
  <si>
    <t>gmw2pappv00213.s02.chevron.net</t>
  </si>
  <si>
    <t>gmw2pappv00213</t>
  </si>
  <si>
    <t>CT\!dryo</t>
  </si>
  <si>
    <t>gmw2pappv00215.s02.chevron.net</t>
  </si>
  <si>
    <t>gmw2pappv00215</t>
  </si>
  <si>
    <t>CT\!ysly</t>
  </si>
  <si>
    <t>pihis-wnapp001.s01.chevron.net</t>
  </si>
  <si>
    <t>pihis-wnapp001</t>
  </si>
  <si>
    <t>pihis-wpapp003.s02.chevron.net</t>
  </si>
  <si>
    <t>pihis-wpapp003</t>
  </si>
  <si>
    <t>CT\!mlcf</t>
  </si>
  <si>
    <t>CT\!hjun</t>
  </si>
  <si>
    <t>CT\!zlgx</t>
  </si>
  <si>
    <t>CT\svc-mcbu-gis-fmeD</t>
  </si>
  <si>
    <t>CT\wblc</t>
  </si>
  <si>
    <t>CT\grbb</t>
  </si>
  <si>
    <t>CT\!gbph</t>
  </si>
  <si>
    <t>thycot-ddel02.s02.chevron.net</t>
  </si>
  <si>
    <t>thycot-ddel02</t>
  </si>
  <si>
    <t>aml-p1io00.s02.chevron.net</t>
  </si>
  <si>
    <t>aml-p1io00</t>
  </si>
  <si>
    <t>CT\yrfh</t>
  </si>
  <si>
    <t>esew16webt2.ese.chevrontexaco.net</t>
  </si>
  <si>
    <t>esew16webt2</t>
  </si>
  <si>
    <t>CT\igxd</t>
  </si>
  <si>
    <t>CT\!iylx</t>
  </si>
  <si>
    <t>CT\koww</t>
  </si>
  <si>
    <t>CT\!rnea</t>
  </si>
  <si>
    <t>CT\apze</t>
  </si>
  <si>
    <t>CT\!xspf</t>
  </si>
  <si>
    <t>CT\!icsg</t>
  </si>
  <si>
    <t>ssabu-p1web00.s02.chevron.net</t>
  </si>
  <si>
    <t>ssabu-p1web00</t>
  </si>
  <si>
    <t>CT\!hfmc</t>
  </si>
  <si>
    <t>smarts-papp00.s02.chevron.net</t>
  </si>
  <si>
    <t>smarts-papp00</t>
  </si>
  <si>
    <t>CT\!mlod</t>
  </si>
  <si>
    <t>ric100comosapp.ric100.chevrontexaco.net</t>
  </si>
  <si>
    <t>ric100comosapp</t>
  </si>
  <si>
    <t>CT\!gdzi</t>
  </si>
  <si>
    <t>CT\!slmj</t>
  </si>
  <si>
    <t>CT\!twza</t>
  </si>
  <si>
    <t>gmw1niisv00128.s01.chevron.net</t>
  </si>
  <si>
    <t>gmw1niisv00128</t>
  </si>
  <si>
    <t>dorwfrx01.gdc0.chevron.net</t>
  </si>
  <si>
    <t>dorwfrx01</t>
  </si>
  <si>
    <t>levwfrx02.gdc0.chevron.net</t>
  </si>
  <si>
    <t>levwfrx02</t>
  </si>
  <si>
    <t>bchapp067.bch.chevrontexaco.net</t>
  </si>
  <si>
    <t>bchapp067</t>
  </si>
  <si>
    <t>gcw2piisv00090.s02.chevron.net</t>
  </si>
  <si>
    <t>gcw2piisv00090</t>
  </si>
  <si>
    <t>CT\!uxlg</t>
  </si>
  <si>
    <t>hou140w19dcc99.ct.chevrontexaco.net</t>
  </si>
  <si>
    <t>hou140w19dcc99</t>
  </si>
  <si>
    <t>hou140w16dcc27.hou140.chevrontexaco.net</t>
  </si>
  <si>
    <t>hou140w16dcc27</t>
  </si>
  <si>
    <t>CT\!lqna</t>
  </si>
  <si>
    <t>emg-piint-1.gdc0.chevron.net</t>
  </si>
  <si>
    <t>emg-piint-1</t>
  </si>
  <si>
    <t>her-pi-01.gdc0.chevron.net</t>
  </si>
  <si>
    <t>her-pi-01</t>
  </si>
  <si>
    <t>CT\!wbcq</t>
  </si>
  <si>
    <t>herpibi01.gdc0.chevron.net</t>
  </si>
  <si>
    <t>herpibi01</t>
  </si>
  <si>
    <t>herpiexport1.gdc0.chevron.net</t>
  </si>
  <si>
    <t>herpiexport1</t>
  </si>
  <si>
    <t>CT\!mjer</t>
  </si>
  <si>
    <t>herpivis01.gdc0.chevron.net</t>
  </si>
  <si>
    <t>herpivis01</t>
  </si>
  <si>
    <t>her-piweb-01.gdc0.chevron.net</t>
  </si>
  <si>
    <t>her-piweb-01</t>
  </si>
  <si>
    <t>lev-pi-int1.gdc0.chevron.net</t>
  </si>
  <si>
    <t>lev-pi-int1</t>
  </si>
  <si>
    <t>levpms1.gdc0.chevron.net</t>
  </si>
  <si>
    <t>levpms1</t>
  </si>
  <si>
    <t>tam-pi-rx-new.gdc0.chevron.net</t>
  </si>
  <si>
    <t>tam-pi-rx-new</t>
  </si>
  <si>
    <t>Local\defuser01</t>
  </si>
  <si>
    <t>kclabvm</t>
  </si>
  <si>
    <t>Local\dsslabadmin</t>
  </si>
  <si>
    <t>kctestvm</t>
  </si>
  <si>
    <t>Local\kcadmini</t>
  </si>
  <si>
    <t>gmwcpappv00822.gdc0.chevron.net</t>
  </si>
  <si>
    <t>gmwcpappv00822</t>
  </si>
  <si>
    <t>CT\!avrb</t>
  </si>
  <si>
    <t>bchntns014.bch.chevrontexaco.net</t>
  </si>
  <si>
    <t>bchntns014</t>
  </si>
  <si>
    <t>CT\!dzck</t>
  </si>
  <si>
    <t>bkkhqns02</t>
  </si>
  <si>
    <t>Local\ionconfig</t>
  </si>
  <si>
    <t>CT\!jlca</t>
  </si>
  <si>
    <t>dalqx3dhcp01.gdmz0.chevron.net</t>
  </si>
  <si>
    <t>dalqx3dhcp01</t>
  </si>
  <si>
    <t>dnsroot\!tvyq-dnsroot</t>
  </si>
  <si>
    <t>emearns002.dnsroot.chevron.net</t>
  </si>
  <si>
    <t>emearns002</t>
  </si>
  <si>
    <t>CT\!xjlg</t>
  </si>
  <si>
    <t>escnrw19ahvp14.escnr.chevrontexaco.net</t>
  </si>
  <si>
    <t>escnrw19ahvp14</t>
  </si>
  <si>
    <t>CT\!ynpn</t>
  </si>
  <si>
    <t>esentns3.ese.chevrontexaco.net</t>
  </si>
  <si>
    <t>esentns3</t>
  </si>
  <si>
    <t>CT\!rian</t>
  </si>
  <si>
    <t>f08849ntns1.f08849.chevrontexaco.net</t>
  </si>
  <si>
    <t>f08849ntns1</t>
  </si>
  <si>
    <t>f09153ns02.gdmz0.chevron.net</t>
  </si>
  <si>
    <t>f09153ns02</t>
  </si>
  <si>
    <t>.\ionconfig</t>
  </si>
  <si>
    <t>f09155dhcp01.gdmz0.chevron.net</t>
  </si>
  <si>
    <t>f09155dhcp01</t>
  </si>
  <si>
    <t>CT\!vnap</t>
  </si>
  <si>
    <t>CT\!qwkf</t>
  </si>
  <si>
    <t>dnsroot\!qjhl-dnsroot</t>
  </si>
  <si>
    <t>lagnrns01</t>
  </si>
  <si>
    <t>lagnrns02</t>
  </si>
  <si>
    <t>laxqx1dhcp01.gdmz0.chevron.net</t>
  </si>
  <si>
    <t>laxqx1dhcp01</t>
  </si>
  <si>
    <t>laxqx1ns02.gdmz0.chevron.net</t>
  </si>
  <si>
    <t>laxqx1ns02</t>
  </si>
  <si>
    <t>lonqx9dhcp01.gdmz0.chevron.net</t>
  </si>
  <si>
    <t>lonqx9dhcp01</t>
  </si>
  <si>
    <t>sinqx1dhcp01.gdmz0.chevron.net</t>
  </si>
  <si>
    <t>sinqx1dhcp01</t>
  </si>
  <si>
    <t>sjcqx1dhcp01.gdmz0.chevron.net</t>
  </si>
  <si>
    <t>sjcqx1dhcp01</t>
  </si>
  <si>
    <t>sjcqx1ns01</t>
  </si>
  <si>
    <t>tokqx4dhcp01.gdmz0.chevron.net</t>
  </si>
  <si>
    <t>tokqx4dhcp01</t>
  </si>
  <si>
    <t>tokqx4ns02</t>
  </si>
  <si>
    <t>esew16c03.ese.chevrontexaco.net</t>
  </si>
  <si>
    <t>esew16c03</t>
  </si>
  <si>
    <t>CT\!jexa</t>
  </si>
  <si>
    <t>CT\ygxk</t>
  </si>
  <si>
    <t>psdsql17p01.psd.chevrontexaco.net</t>
  </si>
  <si>
    <t>psdsql17p01</t>
  </si>
  <si>
    <t>intsin-papp00.s02.chevron.net</t>
  </si>
  <si>
    <t>intsin-papp00</t>
  </si>
  <si>
    <t>CT\kgyl</t>
  </si>
  <si>
    <t>intsin-psql00.s02.chevron.net</t>
  </si>
  <si>
    <t>intsin-psql00</t>
  </si>
  <si>
    <t>CT\!ucwb</t>
  </si>
  <si>
    <t>CT\!wnii</t>
  </si>
  <si>
    <t>CT\!zkch</t>
  </si>
  <si>
    <t>CT\!yigi</t>
  </si>
  <si>
    <t>CT\!fopr</t>
  </si>
  <si>
    <t>CT\!ipqt</t>
  </si>
  <si>
    <t>CT\qtsk</t>
  </si>
  <si>
    <t>psdpidev01.psd.chevrontexaco.net</t>
  </si>
  <si>
    <t>psdpidev01</t>
  </si>
  <si>
    <t>CT\!xhta</t>
  </si>
  <si>
    <t>CT\gtzf</t>
  </si>
  <si>
    <t>CT\lzdl</t>
  </si>
  <si>
    <t>CT\fspx</t>
  </si>
  <si>
    <t>CT\qswc</t>
  </si>
  <si>
    <t>CT\iosx</t>
  </si>
  <si>
    <t>CT\rdpd</t>
  </si>
  <si>
    <t>CT\ydzf</t>
  </si>
  <si>
    <t>CT\!aygj</t>
  </si>
  <si>
    <t>gmw2pappv00260.s02.chevron.net</t>
  </si>
  <si>
    <t>gmw2pappv00260</t>
  </si>
  <si>
    <t>CT\!dcfi</t>
  </si>
  <si>
    <t>CT\ngkj</t>
  </si>
  <si>
    <t>houopssist1.nblenergy.com</t>
  </si>
  <si>
    <t>houopssist1</t>
  </si>
  <si>
    <t>CT\svc_mcbu_pdce_ec</t>
  </si>
  <si>
    <t>bchdbp049.ct.chevrontexaco.net</t>
  </si>
  <si>
    <t>bchdbp049</t>
  </si>
  <si>
    <t>esew16fmd2.ese.chevrontexaco.net</t>
  </si>
  <si>
    <t>esew16fmd2</t>
  </si>
  <si>
    <t>psdcnotesarc01.psd.chevrontexaco.net</t>
  </si>
  <si>
    <t>psdcnotesarc01</t>
  </si>
  <si>
    <t>psddfs1.psd.chevrontexaco.net</t>
  </si>
  <si>
    <t>psddfs1</t>
  </si>
  <si>
    <t>CT\!efxc</t>
  </si>
  <si>
    <t>psdsetpoint01.psd.chevrontexaco.net</t>
  </si>
  <si>
    <t>psdsetpoint01</t>
  </si>
  <si>
    <t>CT\yzik</t>
  </si>
  <si>
    <t>CT\!ciaa</t>
  </si>
  <si>
    <t>CT\svc-cdproxy</t>
  </si>
  <si>
    <t>cov100splunk1p.cov100.chevrontexaco.net</t>
  </si>
  <si>
    <t>cov100splunk1p</t>
  </si>
  <si>
    <t>CT\!troscrc</t>
  </si>
  <si>
    <t>CT\ygfx</t>
  </si>
  <si>
    <t>CT\axro</t>
  </si>
  <si>
    <t>gmwcpappv00843.sinsi2.chevrontexaco.net</t>
  </si>
  <si>
    <t>CT\!vfwc</t>
  </si>
  <si>
    <t>psdcnotesd1.psd.chevrontexaco.net</t>
  </si>
  <si>
    <t>psdcnotesd1</t>
  </si>
  <si>
    <t>CT\!PNNJ</t>
  </si>
  <si>
    <t>CT\!qaid</t>
  </si>
  <si>
    <t>escnrw12app4.escnr.chevrontexaco.net</t>
  </si>
  <si>
    <t>escnrw12app4</t>
  </si>
  <si>
    <t>CT\!jrqz</t>
  </si>
  <si>
    <t>escnrw19ahvp12.escnr.chevrontexaco.net</t>
  </si>
  <si>
    <t>escnrw19ahvp12</t>
  </si>
  <si>
    <t>CT\!ogte</t>
  </si>
  <si>
    <t>lagnrw16vahd01.lagnr.chevrontexaco.net</t>
  </si>
  <si>
    <t>lagnrw16vahd01</t>
  </si>
  <si>
    <t>lagnrw16vapp02.lagnr.chevrontexaco.net</t>
  </si>
  <si>
    <t>lagnrw16vapp02</t>
  </si>
  <si>
    <t>CT\!apty</t>
  </si>
  <si>
    <t>lagnrw16vapp06.lagnr.chevrontexaco.net</t>
  </si>
  <si>
    <t>lagnrw16vapp06</t>
  </si>
  <si>
    <t>CT\!iahg</t>
  </si>
  <si>
    <t>lagnrw16vapp3.lagnr.chevrontexaco.net</t>
  </si>
  <si>
    <t>lagnrw16vapp3</t>
  </si>
  <si>
    <t>lagnrw16vdpp.lagnr.chevrontexaco.net</t>
  </si>
  <si>
    <t>lagnrw16vdpp</t>
  </si>
  <si>
    <t>lagnrw16vdpt.lagnr.chevrontexaco.net</t>
  </si>
  <si>
    <t>lagnrw16vdpt</t>
  </si>
  <si>
    <t>CT\svc-agbnrwebptal</t>
  </si>
  <si>
    <t>lagnrw16voph01.lagnr.chevrontexaco.net</t>
  </si>
  <si>
    <t>lagnrw16voph01</t>
  </si>
  <si>
    <t>lagnrw16vpl1.lagnr.chevrontexaco.net</t>
  </si>
  <si>
    <t>lagnrw16vpl1</t>
  </si>
  <si>
    <t>CT\ogfsarh</t>
  </si>
  <si>
    <t>lagnrw16vtlmk1.lagnr.chevrontexaco.net</t>
  </si>
  <si>
    <t>lagnrw16vtlmk1</t>
  </si>
  <si>
    <t>CT\!wozs</t>
  </si>
  <si>
    <t>escnrw16pss01.escnr.chevrontexaco.net</t>
  </si>
  <si>
    <t>escnrw16pss01</t>
  </si>
  <si>
    <t>lagnrw16vapp01.lagnr.chevrontexaco.net</t>
  </si>
  <si>
    <t>lagnrw16vapp01</t>
  </si>
  <si>
    <t>lagnrw16vtsc02.lagnr.chevrontexaco.net</t>
  </si>
  <si>
    <t>lagnrw16vtsc02</t>
  </si>
  <si>
    <t>dofpz-ppza00.s02.chevron.net</t>
  </si>
  <si>
    <t>dofpz-ppza00</t>
  </si>
  <si>
    <t>CT\!aldp</t>
  </si>
  <si>
    <t>railt-wpiis002.s02.chevron.net</t>
  </si>
  <si>
    <t>railt-wpiis002</t>
  </si>
  <si>
    <t>CT\!avzq</t>
  </si>
  <si>
    <t>CT\!rokk</t>
  </si>
  <si>
    <t>cmod-ton100.s02.chevron.net</t>
  </si>
  <si>
    <t>cmod-ton100</t>
  </si>
  <si>
    <t>S02\svc_cmod_dev</t>
  </si>
  <si>
    <t>ardazprox1.ct.chevrontexaco.net</t>
  </si>
  <si>
    <t>ardazprox1</t>
  </si>
  <si>
    <t>CT\!haao</t>
  </si>
  <si>
    <t>CT\xasx</t>
  </si>
  <si>
    <t>CT\!xehe</t>
  </si>
  <si>
    <t>alnveeam.gdc0.chevron.net</t>
  </si>
  <si>
    <t>alnveeam</t>
  </si>
  <si>
    <t>mal-fs3.gdc0.chevron.net</t>
  </si>
  <si>
    <t>mal-fs3</t>
  </si>
  <si>
    <t>mal-fs5.gdc0.chevron.net</t>
  </si>
  <si>
    <t>mal-fs5</t>
  </si>
  <si>
    <t>NBLENERGY\genesisguevara_adm</t>
  </si>
  <si>
    <t>mal-fs6.gdc0.chevron.net</t>
  </si>
  <si>
    <t>mal-fs6</t>
  </si>
  <si>
    <t>wellops010w011.wellops010.chevrontexaco.net</t>
  </si>
  <si>
    <t>wellops010w011</t>
  </si>
  <si>
    <t>CT\linp</t>
  </si>
  <si>
    <t>gcw1nappv00071.s01.chevron.net</t>
  </si>
  <si>
    <t>gcw1nappv00071</t>
  </si>
  <si>
    <t>CT\!bpaw</t>
  </si>
  <si>
    <t>gcw1niisv00050.s01.chevron.net</t>
  </si>
  <si>
    <t>gcw1niisv00050</t>
  </si>
  <si>
    <t>CT\!nhjy</t>
  </si>
  <si>
    <t>gcw1niisv00059.s01.chevron.net</t>
  </si>
  <si>
    <t>gcw1niisv00059</t>
  </si>
  <si>
    <t>gcw1niisv00060.s01.chevron.net</t>
  </si>
  <si>
    <t>gcw1niisv00060</t>
  </si>
  <si>
    <t>gcw2pappv00042.s02.chevron.net</t>
  </si>
  <si>
    <t>gcw2pappv00042</t>
  </si>
  <si>
    <t>CT\svc-quorum-prod</t>
  </si>
  <si>
    <t>CT\svc-cnaepland-kta</t>
  </si>
  <si>
    <t>CT\hfminstallnonprd</t>
  </si>
  <si>
    <t>CT\mtix</t>
  </si>
  <si>
    <t>CT\svc-hfmaccelstg</t>
  </si>
  <si>
    <t>CT\hfminstallprd</t>
  </si>
  <si>
    <t>CT\svc-hfmaccelprod</t>
  </si>
  <si>
    <t>cov100sqlutil01.cov100.chevrontexaco.net</t>
  </si>
  <si>
    <t>cov100sqlutil01</t>
  </si>
  <si>
    <t>cov100swsqlp.cov100.chevrontexaco.net</t>
  </si>
  <si>
    <t>cov100swsqlp</t>
  </si>
  <si>
    <t>CT\!jhsj</t>
  </si>
  <si>
    <t>CT\!jnzx</t>
  </si>
  <si>
    <t>CT\!slaq</t>
  </si>
  <si>
    <t>CT\!vkft</t>
  </si>
  <si>
    <t>CT\!zjxc</t>
  </si>
  <si>
    <t>gsmcpslwvdev819.gdc0.chevron.net</t>
  </si>
  <si>
    <t>gsmcpslwvdev819</t>
  </si>
  <si>
    <t>gsmcpslwvclv816.gdc0.chevron.net</t>
  </si>
  <si>
    <t>gsmcpslwvclv816</t>
  </si>
  <si>
    <t>CT\!jipr</t>
  </si>
  <si>
    <t>gsmcpslwvsam816.gdc0.chevron.net</t>
  </si>
  <si>
    <t>gsmcpslwvsam816</t>
  </si>
  <si>
    <t>gsmcpslwvtxv816.gdc0.chevron.net</t>
  </si>
  <si>
    <t>gsmcpslwvtxv816</t>
  </si>
  <si>
    <t>gsmcpslwvain816.gdc0.chevron.net</t>
  </si>
  <si>
    <t>gsmcpslwvain816</t>
  </si>
  <si>
    <t>gsmcpslwvapv816.gdc0.chevron.net</t>
  </si>
  <si>
    <t>gsmcpslwvapv816</t>
  </si>
  <si>
    <t>gsmcpslwvcav816.gdc0.chevron.net</t>
  </si>
  <si>
    <t>gsmcpslwvcav816</t>
  </si>
  <si>
    <t>gsmcpslwvlov816.gdc0.chevron.net</t>
  </si>
  <si>
    <t>gsmcpslwvlov816</t>
  </si>
  <si>
    <t>gsmcpslwvpav816.gdc0.chevron.net</t>
  </si>
  <si>
    <t>gsmcpslwvpav816</t>
  </si>
  <si>
    <t>CT\!ziok</t>
  </si>
  <si>
    <t>gsmcpslwvriv816.gdc0.chevron.net</t>
  </si>
  <si>
    <t>gsmcpslwvriv816</t>
  </si>
  <si>
    <t>gsmcpslwvsgv816.gdc0.chevron.net</t>
  </si>
  <si>
    <t>gsmcpslwvsgv816</t>
  </si>
  <si>
    <t>gsmcpslwvsrv816.gdc0.chevron.net</t>
  </si>
  <si>
    <t>gsmcpslwvsrv816</t>
  </si>
  <si>
    <t>gsmcpslwvesv816.gdc0.chevron.net</t>
  </si>
  <si>
    <t>gsmcpslwvesv816</t>
  </si>
  <si>
    <t>gsmcpslwvhov816.gdc0.chevron.net</t>
  </si>
  <si>
    <t>gsmcpslwvhov816</t>
  </si>
  <si>
    <t>gsmcpslwvart816.gdc0.chevron.net</t>
  </si>
  <si>
    <t>gsmcpslwvart816</t>
  </si>
  <si>
    <t>pnzw16cpiisv02.pnz.chevrontexaco.net</t>
  </si>
  <si>
    <t>pnzw16cpiisv02</t>
  </si>
  <si>
    <t>CT\!mnfa</t>
  </si>
  <si>
    <t>f08849print1.s02.chevron.net</t>
  </si>
  <si>
    <t>f08849print1</t>
  </si>
  <si>
    <t>CT\!znqi</t>
  </si>
  <si>
    <t>ccure.pdc.local</t>
  </si>
  <si>
    <t>ccure</t>
  </si>
  <si>
    <t>PDC\s.shorn</t>
  </si>
  <si>
    <t>CT\iizt</t>
  </si>
  <si>
    <t>CT\napy</t>
  </si>
  <si>
    <t>gmwcpappv00565.gdc0.chevron.net</t>
  </si>
  <si>
    <t>gmwcpappv00565</t>
  </si>
  <si>
    <t>CT\SVC-RUSL03</t>
  </si>
  <si>
    <t>gmwcpappv00566.gdc0.chevron.net</t>
  </si>
  <si>
    <t>gmwcpappv00566</t>
  </si>
  <si>
    <t>gmwcpappv00807.gdc0.chevron.net</t>
  </si>
  <si>
    <t>gmwcpappv00807</t>
  </si>
  <si>
    <t>CT\kmqx</t>
  </si>
  <si>
    <t>gmwcpappv00903.gdc0.chevron.net</t>
  </si>
  <si>
    <t>gmwcpappv00903</t>
  </si>
  <si>
    <t>CT\jdsn</t>
  </si>
  <si>
    <t>CT\!fvrw</t>
  </si>
  <si>
    <t>CT\!vaxg</t>
  </si>
  <si>
    <t>CT\svc-gci-face</t>
  </si>
  <si>
    <t>lubcom-dlu400.s02.chevron.net</t>
  </si>
  <si>
    <t>lubcom-dlu400</t>
  </si>
  <si>
    <t>CT\dsiy</t>
  </si>
  <si>
    <t>CT\!rtxj</t>
  </si>
  <si>
    <t>gomflu-ssir00.s02.chevron.net</t>
  </si>
  <si>
    <t>gomflu-ssir00</t>
  </si>
  <si>
    <t>tosrep-pdit00.s02.chevron.net</t>
  </si>
  <si>
    <t>tosrep-pdit00</t>
  </si>
  <si>
    <t>tosrep-pdit01.s02.chevron.net</t>
  </si>
  <si>
    <t>tosrep-pdit01</t>
  </si>
  <si>
    <t>CT\zudf</t>
  </si>
  <si>
    <t>tosrep-posv00.s02.chevron.net</t>
  </si>
  <si>
    <t>tosrep-posv00</t>
  </si>
  <si>
    <t>CT\adft</t>
  </si>
  <si>
    <t>tosrep-psdx00.s02.chevron.net</t>
  </si>
  <si>
    <t>tosrep-psdx00</t>
  </si>
  <si>
    <t>CT\aobj</t>
  </si>
  <si>
    <t>tosrep-psdx01.s02.chevron.net</t>
  </si>
  <si>
    <t>tosrep-psdx01</t>
  </si>
  <si>
    <t>tosrep-psdx02.s02.chevron.net</t>
  </si>
  <si>
    <t>tosrep-psdx02</t>
  </si>
  <si>
    <t>tosrep-psdx03.s02.chevron.net</t>
  </si>
  <si>
    <t>tosrep-psdx03</t>
  </si>
  <si>
    <t>tosrep-psdx04.s02.chevron.net</t>
  </si>
  <si>
    <t>tosrep-psdx04</t>
  </si>
  <si>
    <t>tosrep-psdx05.s02.chevron.net</t>
  </si>
  <si>
    <t>tosrep-psdx05</t>
  </si>
  <si>
    <t>CT\qpoz</t>
  </si>
  <si>
    <t>tosrep-psdx06.s02.chevron.net</t>
  </si>
  <si>
    <t>tosrep-psdx06</t>
  </si>
  <si>
    <t>tosrep-psdx07.s02.chevron.net</t>
  </si>
  <si>
    <t>tosrep-psdx07</t>
  </si>
  <si>
    <t>CT\pvee</t>
  </si>
  <si>
    <t>tosrep-psdx08.s02.chevron.net</t>
  </si>
  <si>
    <t>tosrep-psdx08</t>
  </si>
  <si>
    <t>tosrep-psdx09.s02.chevron.net</t>
  </si>
  <si>
    <t>tosrep-psdx09</t>
  </si>
  <si>
    <t>tosrep-psdx10.s02.chevron.net</t>
  </si>
  <si>
    <t>tosrep-psdx10</t>
  </si>
  <si>
    <t>tosrep-psdx16.s02.chevron.net</t>
  </si>
  <si>
    <t>tosrep-psdx16</t>
  </si>
  <si>
    <t>tosrep-psdx17.s02.chevron.net</t>
  </si>
  <si>
    <t>tosrep-psdx17</t>
  </si>
  <si>
    <t>tosrep-psdx18.s02.chevron.net</t>
  </si>
  <si>
    <t>tosrep-psdx18</t>
  </si>
  <si>
    <t>tosrep-psdx22.s02.chevron.net</t>
  </si>
  <si>
    <t>tosrep-psdx22</t>
  </si>
  <si>
    <t>CT\gzly</t>
  </si>
  <si>
    <t>tosrep-psdx24.s02.chevron.net</t>
  </si>
  <si>
    <t>tosrep-psdx24</t>
  </si>
  <si>
    <t>CT\svc-tosca02</t>
  </si>
  <si>
    <t>tosrep-psdx26.p.ussc.az.chevron.net</t>
  </si>
  <si>
    <t>tosrep-psdx26</t>
  </si>
  <si>
    <t>CT\svc-toscagrc-prod</t>
  </si>
  <si>
    <t>tosrep-ptos00</t>
  </si>
  <si>
    <t>gcwcnsqlv00758.gdc0.chevron.net</t>
  </si>
  <si>
    <t>gcwcnsqlv00758</t>
  </si>
  <si>
    <t>CT\!stbn</t>
  </si>
  <si>
    <t>CT\SVC-DCLINK95ABU-QA</t>
  </si>
  <si>
    <t>CT\upmo</t>
  </si>
  <si>
    <t>dcloro-tweb00.s02.chevron.net</t>
  </si>
  <si>
    <t>dcloro-tweb00</t>
  </si>
  <si>
    <t>CT\!nhjg</t>
  </si>
  <si>
    <t>houcert1.nblenergy.com</t>
  </si>
  <si>
    <t>houcert1</t>
  </si>
  <si>
    <t>houdellsanhq.gdc0.chevron.net</t>
  </si>
  <si>
    <t>houdellsanhq</t>
  </si>
  <si>
    <t>CT\!ccil</t>
  </si>
  <si>
    <t>houentman2018.gdc0.chevron.net</t>
  </si>
  <si>
    <t>houentman2018</t>
  </si>
  <si>
    <t>CT\!wems</t>
  </si>
  <si>
    <t>hou-act.nblenergy.com</t>
  </si>
  <si>
    <t>hou-act</t>
  </si>
  <si>
    <t>CT\!hgnx</t>
  </si>
  <si>
    <t>CT\!wyhh</t>
  </si>
  <si>
    <t>CT\!xctx</t>
  </si>
  <si>
    <t>bdow16vdcsnp.bdo.chevrontexaco.net</t>
  </si>
  <si>
    <t>bdow16vdcsnp</t>
  </si>
  <si>
    <t>CT\!ospg</t>
  </si>
  <si>
    <t>CT\svc-b2bi-sql-dev</t>
  </si>
  <si>
    <t>iota-vm</t>
  </si>
  <si>
    <t>lagnrw16vah10.lagnr.chevrontexaco.net</t>
  </si>
  <si>
    <t>lagnrw16vah10</t>
  </si>
  <si>
    <t>lagnrw16vah8.lagnr.chevrontexaco.net</t>
  </si>
  <si>
    <t>lagnrw16vah8</t>
  </si>
  <si>
    <t>lagnrw16vah9.lagnr.chevrontexaco.net</t>
  </si>
  <si>
    <t>lagnrw16vah9</t>
  </si>
  <si>
    <t>lagnrw19vahrt01.lagnr.chevrontexaco.net</t>
  </si>
  <si>
    <t>lagnrw19vahrt01</t>
  </si>
  <si>
    <t>CT\!kehi</t>
  </si>
  <si>
    <t>pnzw16cpsqlv02.ct.chevrontexaco.net</t>
  </si>
  <si>
    <t>pnzw16cpsqlv02</t>
  </si>
  <si>
    <t>iptus-wpiis001.s02.chevron.net</t>
  </si>
  <si>
    <t>iptus-wpiis001</t>
  </si>
  <si>
    <t>CT\svc-inovawb-admin</t>
  </si>
  <si>
    <t>servi-wpapp073.s02.chevron.net</t>
  </si>
  <si>
    <t>servi-wpapp073</t>
  </si>
  <si>
    <t>CT\!uzpn</t>
  </si>
  <si>
    <t>S02\svc-mssearch-p-fm00</t>
  </si>
  <si>
    <t>CT\svc-bkkhq-ec-test</t>
  </si>
  <si>
    <t>CT\svc-bkkhq-ec11</t>
  </si>
  <si>
    <t>dofgom-tlte00.s02.chevron.net</t>
  </si>
  <si>
    <t>dofgom-tlte00</t>
  </si>
  <si>
    <t>CT\!IUAQ</t>
  </si>
  <si>
    <t>CT\!iyzz</t>
  </si>
  <si>
    <t>CT\SVC-COV100-dof-uat</t>
  </si>
  <si>
    <t>CT\svc-p-mcbu-ifm</t>
  </si>
  <si>
    <t>gcw2pappv00015.s02.chevron.net</t>
  </si>
  <si>
    <t>gcw2pappv00015</t>
  </si>
  <si>
    <t>smart-wpiis007.s02.chevron.net</t>
  </si>
  <si>
    <t>smart-wpiis007</t>
  </si>
  <si>
    <t>CT\!uqsa</t>
  </si>
  <si>
    <t>Local\cvx_user</t>
  </si>
  <si>
    <t>CT\svc-wfcvfc</t>
  </si>
  <si>
    <t>CT\!ijow</t>
  </si>
  <si>
    <t>CT\svc-workso-certify</t>
  </si>
  <si>
    <t>CT\wmsg</t>
  </si>
  <si>
    <t>buearvmctrlacc.gdc0.chevron.net</t>
  </si>
  <si>
    <t>buearvmctrlacc</t>
  </si>
  <si>
    <t>CT\svc-et-ctrlacc</t>
  </si>
  <si>
    <t>barijrw16nvrp1.barijr.chevrontexaco.net</t>
  </si>
  <si>
    <t>barijrw16nvrp1</t>
  </si>
  <si>
    <t>bdov16commp2.bdo.chevrontexaco.net</t>
  </si>
  <si>
    <t>bdov16commp2</t>
  </si>
  <si>
    <t>bdov16commp3.bdo.chevrontexaco.net</t>
  </si>
  <si>
    <t>bdov16commp3</t>
  </si>
  <si>
    <t>bdow16nvrvp2.bdo.chevrontexaco.net</t>
  </si>
  <si>
    <t>bdow16nvrvp2</t>
  </si>
  <si>
    <t>brpw16nvrp1.brp.chevrontexaco.net</t>
  </si>
  <si>
    <t>brpw16nvrp1</t>
  </si>
  <si>
    <t>brpw16slrp1.brp.chevrontexaco.net</t>
  </si>
  <si>
    <t>brpw16slrp1</t>
  </si>
  <si>
    <t>bwiw16commvp1.bwi.chevrontexaco.net</t>
  </si>
  <si>
    <t>bwiw16commvp1</t>
  </si>
  <si>
    <t>bwiw16commvp2.bwi.chevrontexaco.net</t>
  </si>
  <si>
    <t>bwiw16commvp2</t>
  </si>
  <si>
    <t>carvew16nvrp1.carve.chevrontexaco.net</t>
  </si>
  <si>
    <t>carvew16nvrp1</t>
  </si>
  <si>
    <t>chvpkv16gsup1.chvpk.chevrontexaco.net</t>
  </si>
  <si>
    <t>chvpkv16gsup1</t>
  </si>
  <si>
    <t>CT\fhkf</t>
  </si>
  <si>
    <t>chvpkv16gsup3.chvpk.chevrontexaco.net</t>
  </si>
  <si>
    <t>chvpkv16gsup3</t>
  </si>
  <si>
    <t>CT\!lytk</t>
  </si>
  <si>
    <t>chvpkv16nvrt2.chvpk.chevrontexaco.net</t>
  </si>
  <si>
    <t>chvpkv16nvrt2</t>
  </si>
  <si>
    <t>chvpkw16ansvd1.chvpk.chevrontexaco.net</t>
  </si>
  <si>
    <t>chvpkw16ansvd1</t>
  </si>
  <si>
    <t>CT\!juij</t>
  </si>
  <si>
    <t>CT\!vdva</t>
  </si>
  <si>
    <t>Local\!gsitadmin</t>
  </si>
  <si>
    <t>chvpkw16nvrvt1.chvpk.chevrontexaco.net</t>
  </si>
  <si>
    <t>chvpkw16nvrvt1</t>
  </si>
  <si>
    <t>.\!cbresadmin</t>
  </si>
  <si>
    <t>cnbjw16nvrp1.cnbj.chevrontexaco.net</t>
  </si>
  <si>
    <t>cnbjw16nvrp1</t>
  </si>
  <si>
    <t>cov100w16nvrp1.cov100.chevrontexaco.net</t>
  </si>
  <si>
    <t>cov100w16nvrp1</t>
  </si>
  <si>
    <t>eltarw16nvrp1.eltar.chevrontexaco.net</t>
  </si>
  <si>
    <t>eltarw16nvrp1</t>
  </si>
  <si>
    <t>esev16nvrp1.ese.chevrontexaco.net</t>
  </si>
  <si>
    <t>esev16nvrp1</t>
  </si>
  <si>
    <t>f06052w16nvrp1.f06052.chevrontexaco.net</t>
  </si>
  <si>
    <t>f06052w16nvrp1</t>
  </si>
  <si>
    <t>f06971w16nvrp1.mos.chevrontexaco.net</t>
  </si>
  <si>
    <t>f06971w16nvrp1</t>
  </si>
  <si>
    <t>f07245v16nvrp2.f07245.chevrontexaco.net</t>
  </si>
  <si>
    <t>f07245v16nvrp2</t>
  </si>
  <si>
    <t>f07551w16nvrp1.f07551.chevrontexaco.net</t>
  </si>
  <si>
    <t>f07551w16nvrp1</t>
  </si>
  <si>
    <t>CT\!pazm</t>
  </si>
  <si>
    <t>f08862w16nvrp1.f08862.chevrontexaco.net</t>
  </si>
  <si>
    <t>f08862w16nvrp1</t>
  </si>
  <si>
    <t>f08982w16nvrp1.f08982.chevrontexaco.net</t>
  </si>
  <si>
    <t>f08982w16nvrp1</t>
  </si>
  <si>
    <t>CT\!uqoj</t>
  </si>
  <si>
    <t>gntw16nvrp1.gnt.chevrontexaco.net</t>
  </si>
  <si>
    <t>gntw16nvrp1</t>
  </si>
  <si>
    <t>gpa3w16nvrp1.gpa3.chevrontexaco.net</t>
  </si>
  <si>
    <t>gpa3w16nvrp1</t>
  </si>
  <si>
    <t>grj760w16nvrp1.grj760.chevrontexaco.net</t>
  </si>
  <si>
    <t>grj760w16nvrp1</t>
  </si>
  <si>
    <t>hob161w16nvrp1.hob161.chevrontexaco.net</t>
  </si>
  <si>
    <t>hob161w16nvrp1</t>
  </si>
  <si>
    <t>hou150v16commd1.chvpk.chevrontexaco.net</t>
  </si>
  <si>
    <t>hou150v16commd1</t>
  </si>
  <si>
    <t>hou150v16commp1.hou150.chevrontexaco.net</t>
  </si>
  <si>
    <t>hou150v16commp1</t>
  </si>
  <si>
    <t>hou150v16commp2.hou150.chevrontexaco.net</t>
  </si>
  <si>
    <t>hou150v16commp2</t>
  </si>
  <si>
    <t>hou150v16commp3.hou150.chevrontexaco.net</t>
  </si>
  <si>
    <t>hou150v16commp3</t>
  </si>
  <si>
    <t>hou150v16commt1.ct.chevrontexaco.net</t>
  </si>
  <si>
    <t>hou150v16commt1</t>
  </si>
  <si>
    <t>hou150v16gsup2.hou150.chevrontexaco.net</t>
  </si>
  <si>
    <t>hou150v16gsup2</t>
  </si>
  <si>
    <t>CT\!bhpx</t>
  </si>
  <si>
    <t>CT\!tzxb</t>
  </si>
  <si>
    <t>hou2acv16nvrp1.hou2ac.chevrontexaco.net</t>
  </si>
  <si>
    <t>hou2acv16nvrp1</t>
  </si>
  <si>
    <t>hou400w16nvrp1.hou400.chevrontexaco.net</t>
  </si>
  <si>
    <t>hou400w16nvrp1</t>
  </si>
  <si>
    <t>lafla3w16nvrp1.lafla3.chevrontexaco.net</t>
  </si>
  <si>
    <t>lafla3w16nvrp1</t>
  </si>
  <si>
    <t>lonpwgv16vmsm.lonpwg.chevrontexaco.net</t>
  </si>
  <si>
    <t>lonpwgv16vmsm</t>
  </si>
  <si>
    <t>mi630av16nvrp2.mi630a.chevrontexaco.net</t>
  </si>
  <si>
    <t>mi630av16nvrp2</t>
  </si>
  <si>
    <t>CT\!gbgl</t>
  </si>
  <si>
    <t>nor201w16nvrp1.nor201.chevrontexaco.net</t>
  </si>
  <si>
    <t>nor201w16nvrp1</t>
  </si>
  <si>
    <t>onws01v16gsup1.onws01.chevrontexaco.net</t>
  </si>
  <si>
    <t>onws01v16gsup1</t>
  </si>
  <si>
    <t>CT\ohfs</t>
  </si>
  <si>
    <t>onws01w16nvrvp3.onws01.chevrontexaco.net</t>
  </si>
  <si>
    <t>onws01w16nvrvp3</t>
  </si>
  <si>
    <t>panwtcw16nvrp1.panwtc.chevrontexaco.net</t>
  </si>
  <si>
    <t>panwtcw16nvrp1</t>
  </si>
  <si>
    <t>phhqv16nvrp1.phhq.chevrontexaco.net</t>
  </si>
  <si>
    <t>phhqv16nvrp1</t>
  </si>
  <si>
    <t>phhqv16nvrp3.phhq.chevrontexaco.net</t>
  </si>
  <si>
    <t>phhqv16nvrp3</t>
  </si>
  <si>
    <t>pitcaw16nvrp1.pitca.chevrontexaco.net</t>
  </si>
  <si>
    <t>pitcaw16nvrp1</t>
  </si>
  <si>
    <t>poror3w16nvrp1.poror1.chevrontexaco.net</t>
  </si>
  <si>
    <t>poror3w16nvrp1</t>
  </si>
  <si>
    <t>CT\!tuql</t>
  </si>
  <si>
    <t>ric100w16nvrvp2.ric100.chevrontexaco.net</t>
  </si>
  <si>
    <t>ric100w16nvrvp2</t>
  </si>
  <si>
    <t>rotnlw16nvrp1.rotnl.chevrontexaco.net</t>
  </si>
  <si>
    <t>rotnlw16nvrp1</t>
  </si>
  <si>
    <t>rueil1w16nvrp1.parfr.chevrontexaco.net</t>
  </si>
  <si>
    <t>rueil1w16nvrp1</t>
  </si>
  <si>
    <t>sch221w16nvrp1.sch221.chevrontexaco.net</t>
  </si>
  <si>
    <t>sch221w16nvrp1</t>
  </si>
  <si>
    <t>sinsi2w16nvrp2.sinsi2.chevrontexaco.net</t>
  </si>
  <si>
    <t>sinsi2w16nvrp2</t>
  </si>
  <si>
    <t>sklcl2w16nvrp1.sklcl2.chevrontexaco.net</t>
  </si>
  <si>
    <t>sklcl2w16nvrp1</t>
  </si>
  <si>
    <t>CT\!ysmu</t>
  </si>
  <si>
    <t>sps002w16nvrp1.sps.chevrontexaco.net</t>
  </si>
  <si>
    <t>sps002w16nvrp1</t>
  </si>
  <si>
    <t>sricl3w16nvrp1.sricl3.chevrontexaco.net</t>
  </si>
  <si>
    <t>sricl3w16nvrp1</t>
  </si>
  <si>
    <t>tcoatyv16acsp1.tcoaty.chevrontexaco.net</t>
  </si>
  <si>
    <t>tcoatyv16acsp1</t>
  </si>
  <si>
    <t>mdww16nvrvp2.mdw.chevrontexaco.net</t>
  </si>
  <si>
    <t>mdww16nvrvp2</t>
  </si>
  <si>
    <t>ric100w16spiral.ric100.chevrontexaco.net</t>
  </si>
  <si>
    <t>ric100w16spiral</t>
  </si>
  <si>
    <t>hou150v16acst1.chvpk.chevrontexaco.net</t>
  </si>
  <si>
    <t>hou150v16acst1</t>
  </si>
  <si>
    <t>pasmsv16acst1.chvpk.chevrontexaco.net</t>
  </si>
  <si>
    <t>pasmsv16acst1</t>
  </si>
  <si>
    <t>lagnrv16acsdbp.lagnr.chevrontexaco.net</t>
  </si>
  <si>
    <t>lagnrv16acsdbp</t>
  </si>
  <si>
    <t>CT\!YBDH</t>
  </si>
  <si>
    <t>lonpwgv16acsdbp.lonpwg.chevrontexaco.net</t>
  </si>
  <si>
    <t>lonpwgv16acsdbp</t>
  </si>
  <si>
    <t>sgdc1v16acsdbp1.sgdc1.chevrontexaco.net</t>
  </si>
  <si>
    <t>sgdc1v16acsdbp1</t>
  </si>
  <si>
    <t>CT\!mwmp</t>
  </si>
  <si>
    <t>hou150v16acsdbt.chvpk.chevrontexaco.net</t>
  </si>
  <si>
    <t>hou150v16acsdbt</t>
  </si>
  <si>
    <t>CT\!zdxx</t>
  </si>
  <si>
    <t>pasmsv16acsdbt1.chvpk.chevrontexaco.net</t>
  </si>
  <si>
    <t>pasmsv16acsdbt1</t>
  </si>
  <si>
    <t>CT\!xpbb</t>
  </si>
  <si>
    <t>CT\tttj</t>
  </si>
  <si>
    <t>cppign-dapp00.s02.chevron.net</t>
  </si>
  <si>
    <t>cppign-dapp00</t>
  </si>
  <si>
    <t>cppign-tapp00.s02.chevron.net</t>
  </si>
  <si>
    <t>cppign-tapp00</t>
  </si>
  <si>
    <t>CT\!aksg</t>
  </si>
  <si>
    <t>CT\svc-cscm-di-df</t>
  </si>
  <si>
    <t>ria-pdb00.s02.chevron.net</t>
  </si>
  <si>
    <t>ria-pdb00</t>
  </si>
  <si>
    <t>Local\pdi-opems-p</t>
  </si>
  <si>
    <t>docaks-p1cad00</t>
  </si>
  <si>
    <t>docaks-p1ut100</t>
  </si>
  <si>
    <t>docaks-t1ut100</t>
  </si>
  <si>
    <t>infoar-tdl100.s02.chevron.net</t>
  </si>
  <si>
    <t>infoar-tdl100</t>
  </si>
  <si>
    <t>S02\svc-infoarchive-test</t>
  </si>
  <si>
    <t>infoar-tdl101.s02.chevron.net</t>
  </si>
  <si>
    <t>infoar-tdl101</t>
  </si>
  <si>
    <t>infoar-tdl102.s02.chevron.net</t>
  </si>
  <si>
    <t>infoar-tdl102</t>
  </si>
  <si>
    <t>lagnrw22vatcs1.lagnr.chevrontexaco.net</t>
  </si>
  <si>
    <t>lagnrw22vatcs1</t>
  </si>
  <si>
    <t>CT\svc-dmadmin</t>
  </si>
  <si>
    <t>lagnrw22vdcts.lagnr.chevrontexaco.net</t>
  </si>
  <si>
    <t>lagnrw22vdcts</t>
  </si>
  <si>
    <t>aksint-tia00</t>
  </si>
  <si>
    <t>docaks-t1cad00</t>
  </si>
  <si>
    <t>lagnrw16vahts1.lagnr.chevrontexaco.net</t>
  </si>
  <si>
    <t>lagnrw16vahts1</t>
  </si>
  <si>
    <t>esew16webd1.ese.chevrontexaco.net</t>
  </si>
  <si>
    <t>esew16webd1</t>
  </si>
  <si>
    <t>CT\!rlpx</t>
  </si>
  <si>
    <t>facil-wnsql001.s01.chevron.net</t>
  </si>
  <si>
    <t>facil-wnsql001</t>
  </si>
  <si>
    <t>CT\!zeyp</t>
  </si>
  <si>
    <t>gcw2pappv00043.s02.chevron.net</t>
  </si>
  <si>
    <t>gcw2pappv00043</t>
  </si>
  <si>
    <t>CT\!hbsg</t>
  </si>
  <si>
    <t>gmwcpiisv00394.gdc0.chevron.net</t>
  </si>
  <si>
    <t>gmwcpiisv00394</t>
  </si>
  <si>
    <t>CT\!wvlv</t>
  </si>
  <si>
    <t>CT\svc-rpa-prod</t>
  </si>
  <si>
    <t>CT\svc-usfininvproc</t>
  </si>
  <si>
    <t>caba0v16gsup1.caba0.chevrontexaco.net</t>
  </si>
  <si>
    <t>caba0v16gsup1</t>
  </si>
  <si>
    <t>CT\lvrq</t>
  </si>
  <si>
    <t>caba0v16gsup2.caba0.chevrontexaco.net</t>
  </si>
  <si>
    <t>caba0v16gsup2</t>
  </si>
  <si>
    <t>chvpkv16gsud1.chvpk.chevrontexaco.net</t>
  </si>
  <si>
    <t>chvpkv16gsud1</t>
  </si>
  <si>
    <t>gc640v16gsup1.gc640.chevrontexaco.net</t>
  </si>
  <si>
    <t>gc640v16gsup1</t>
  </si>
  <si>
    <t>CT\wqgq</t>
  </si>
  <si>
    <t>hou150v16gsup1.hou150.chevrontexaco.net</t>
  </si>
  <si>
    <t>hou150v16gsup1</t>
  </si>
  <si>
    <t>CT\aorc</t>
  </si>
  <si>
    <t>lagnrv16gsup1.lagnr.chevrontexaco.net</t>
  </si>
  <si>
    <t>lagnrv16gsup1</t>
  </si>
  <si>
    <t>CT\tweq</t>
  </si>
  <si>
    <t>lonpwgv16gsup1.lonpwg.chevrontexaco.net</t>
  </si>
  <si>
    <t>lonpwgv16gsup1</t>
  </si>
  <si>
    <t>pasmsv16gsup1.pasms.chevrontexaco.net</t>
  </si>
  <si>
    <t>pasmsv16gsup1</t>
  </si>
  <si>
    <t>sgdc1v16gsup1.sgdc1.chevrontexaco.net</t>
  </si>
  <si>
    <t>sgdc1v16gsup1</t>
  </si>
  <si>
    <t>CT\bnzp</t>
  </si>
  <si>
    <t>wr718v16gsup1.wr718.chevrontexaco.net</t>
  </si>
  <si>
    <t>wr718v16gsup1</t>
  </si>
  <si>
    <t>CT\zgxi</t>
  </si>
  <si>
    <t>CT\xqxc</t>
  </si>
  <si>
    <t>CT\aosk</t>
  </si>
  <si>
    <t>CT\rvdk</t>
  </si>
  <si>
    <t>CT\yjrv</t>
  </si>
  <si>
    <t>CT\cfbl</t>
  </si>
  <si>
    <t>CT\ojxs</t>
  </si>
  <si>
    <t>midtpian1.mid.chevrontexaco.net</t>
  </si>
  <si>
    <t>midtpian1</t>
  </si>
  <si>
    <t>CT\!swvg</t>
  </si>
  <si>
    <t>wr29blanutil01.wr29.chevrontexaco.net</t>
  </si>
  <si>
    <t>wr29blanutil01</t>
  </si>
  <si>
    <t>midld1.mid.chevrontexaco.net</t>
  </si>
  <si>
    <t>midld1</t>
  </si>
  <si>
    <t>CT\!when</t>
  </si>
  <si>
    <t>cov100dfs1.cov100.chevrontexaco.net</t>
  </si>
  <si>
    <t>cov100dfs1</t>
  </si>
  <si>
    <t>cov100splunk1d.cov100.chevrontexaco.net</t>
  </si>
  <si>
    <t>cov100splunk1d</t>
  </si>
  <si>
    <t>CT\!zmxw</t>
  </si>
  <si>
    <t>laf575dfs1.cov100.chevrontexaco.net</t>
  </si>
  <si>
    <t>laf575dfs1</t>
  </si>
  <si>
    <t>gmfgpi-papp01.s02.chevron.net</t>
  </si>
  <si>
    <t>gmfgpi-papp01</t>
  </si>
  <si>
    <t>gmfgpi-papp02.s02.chevron.net</t>
  </si>
  <si>
    <t>gmfgpi-papp02</t>
  </si>
  <si>
    <t>gmfgpi-psql00.s02.chevron.net</t>
  </si>
  <si>
    <t>gmfgpi-psql00</t>
  </si>
  <si>
    <t>CT\!ucob</t>
  </si>
  <si>
    <t>gmfgpi-dapp01.s02.chevron.net</t>
  </si>
  <si>
    <t>gmfgpi-dapp01</t>
  </si>
  <si>
    <t>gmfgpi-dapp02.s02.chevron.net</t>
  </si>
  <si>
    <t>gmfgpi-dapp02</t>
  </si>
  <si>
    <t>gmfgpi-tapp02.s02.chevron.net</t>
  </si>
  <si>
    <t>gmfgpi-tapp02</t>
  </si>
  <si>
    <t>gmfgpi-tsql00.s02.chevron.net</t>
  </si>
  <si>
    <t>gmfgpi-tsql00</t>
  </si>
  <si>
    <t>gmfgpi-tweb00.s02.chevron.net</t>
  </si>
  <si>
    <t>gmfgpi-tweb00</t>
  </si>
  <si>
    <t>gcw1nappv00046.s01.chevron.net</t>
  </si>
  <si>
    <t>gcw1nappv00046</t>
  </si>
  <si>
    <t>gcw1niisv00082.s01.chevron.net</t>
  </si>
  <si>
    <t>gcw1niisv00082</t>
  </si>
  <si>
    <t>CT\!wsep</t>
  </si>
  <si>
    <t>gcw2pappv00116.s02.chevron.net</t>
  </si>
  <si>
    <t>gcw2pappv00116</t>
  </si>
  <si>
    <t>gcw2pappv00135.s02.chevron.net</t>
  </si>
  <si>
    <t>gcw2pappv00135</t>
  </si>
  <si>
    <t>gcw2piisv00056.s02.chevron.net</t>
  </si>
  <si>
    <t>gcw2piisv00056</t>
  </si>
  <si>
    <t>CT\!hxkj</t>
  </si>
  <si>
    <t>gcw2piisv00068.s02.chevron.net</t>
  </si>
  <si>
    <t>gcw2piisv00068</t>
  </si>
  <si>
    <t>CT\svc-itc-eb-prod</t>
  </si>
  <si>
    <t>gcw2piisv00069.s02.chevron.net</t>
  </si>
  <si>
    <t>gcw2piisv00069</t>
  </si>
  <si>
    <t>gcw2psqlv00031.s02.chevron.net</t>
  </si>
  <si>
    <t>gcw2psqlv00031</t>
  </si>
  <si>
    <t>gcw2psqlv00033.s02.chevron.net</t>
  </si>
  <si>
    <t>gcw2psqlv00033</t>
  </si>
  <si>
    <t>gcw2psqlv00037.s02.chevron.net</t>
  </si>
  <si>
    <t>gcw2psqlv00037</t>
  </si>
  <si>
    <t>CT\!xvyh</t>
  </si>
  <si>
    <t>CT\!QVZA</t>
  </si>
  <si>
    <t>CT\!wuhi</t>
  </si>
  <si>
    <t>CT\!tfdg</t>
  </si>
  <si>
    <t>CT\!axys</t>
  </si>
  <si>
    <t>CT\!jfve</t>
  </si>
  <si>
    <t>CT\!wfmd</t>
  </si>
  <si>
    <t>CT\!xzpa</t>
  </si>
  <si>
    <t>CT\svc-gmjdedgcd</t>
  </si>
  <si>
    <t>CT\SVC-ESAR-ACCT</t>
  </si>
  <si>
    <t>CT\tpzh</t>
  </si>
  <si>
    <t>CT\!utgj</t>
  </si>
  <si>
    <t>CT\!mqks</t>
  </si>
  <si>
    <t>gcw2pappv00102.s02.chevron.net</t>
  </si>
  <si>
    <t>gcw2pappv00102</t>
  </si>
  <si>
    <t>herecwebt1.gdc0.chevron.net</t>
  </si>
  <si>
    <t>herecwebt1</t>
  </si>
  <si>
    <t>CT\!fdie</t>
  </si>
  <si>
    <t>herecwebt2.gdc0.chevron.net</t>
  </si>
  <si>
    <t>herecwebt2</t>
  </si>
  <si>
    <t>CT\!CEUW</t>
  </si>
  <si>
    <t>CT\!nsym</t>
  </si>
  <si>
    <t>herlims1.gdc0.chevron.net</t>
  </si>
  <si>
    <t>herlims1</t>
  </si>
  <si>
    <t>herlimst1.gdc0.chevron.net</t>
  </si>
  <si>
    <t>herlimst1</t>
  </si>
  <si>
    <t>CT\!tarb</t>
  </si>
  <si>
    <t>cov100w16iam1u.cov100.chevrontexaco.net</t>
  </si>
  <si>
    <t>cov100w16iam1u</t>
  </si>
  <si>
    <t>CT\svc-srautomationtest</t>
  </si>
  <si>
    <t>bdontdfs1.bdo.chevrontexaco.net</t>
  </si>
  <si>
    <t>bdontdfs1</t>
  </si>
  <si>
    <t>bdow16vcicdt.bdo.chevrontexaco.net</t>
  </si>
  <si>
    <t>bdow16vcicdt</t>
  </si>
  <si>
    <t>bdow16vsqlp3.bdo.chevrontexaco.net</t>
  </si>
  <si>
    <t>bdow16vsqlp3</t>
  </si>
  <si>
    <t>bdow16vwfp.bdo.chevrontexaco.net</t>
  </si>
  <si>
    <t>bdow16vwfp</t>
  </si>
  <si>
    <t>bdow16vnjs2.bdo.chevrontexaco.net</t>
  </si>
  <si>
    <t>bdow16vnjs2</t>
  </si>
  <si>
    <t>CT\!eowc</t>
  </si>
  <si>
    <t>bdow16vnjs3.bdo.chevrontexaco.net</t>
  </si>
  <si>
    <t>bdow16vnjs3</t>
  </si>
  <si>
    <t>CT\!nawj</t>
  </si>
  <si>
    <t>bzmauw16ahd01.bzrjo.chevrontexaco.net</t>
  </si>
  <si>
    <t>bzmauw16ahd01</t>
  </si>
  <si>
    <t>bzmauw16ahd02.bzrjo.chevrontexaco.net</t>
  </si>
  <si>
    <t>bzmauw16ahd02</t>
  </si>
  <si>
    <t>CT\!mtcy</t>
  </si>
  <si>
    <t>heremgpms1.gdc0.chevron.net</t>
  </si>
  <si>
    <t>heremgpms1</t>
  </si>
  <si>
    <t>NBLENERGY\shabiavidror_adm</t>
  </si>
  <si>
    <t>CT\svc-KMSSchdServiceD</t>
  </si>
  <si>
    <t>plantt-papp00.s02.chevron.net</t>
  </si>
  <si>
    <t>plantt-papp00</t>
  </si>
  <si>
    <t>petre-wpsql003.s02.chevron.net</t>
  </si>
  <si>
    <t>petre-wpsql003</t>
  </si>
  <si>
    <t>gcwcniisv01291.gdc0.chevron.net</t>
  </si>
  <si>
    <t>gcwcniisv01291</t>
  </si>
  <si>
    <t>CT\uhuu</t>
  </si>
  <si>
    <t>grepi03.gdc0.chevron.net</t>
  </si>
  <si>
    <t>grepi03</t>
  </si>
  <si>
    <t>grepi04.gdc0.chevron.net</t>
  </si>
  <si>
    <t>grepi04</t>
  </si>
  <si>
    <t>grepibaint01.gdc0.chevron.net</t>
  </si>
  <si>
    <t>grepibaint01</t>
  </si>
  <si>
    <t>grepigisint01.gdc0.chevron.net</t>
  </si>
  <si>
    <t>grepigisint01</t>
  </si>
  <si>
    <t>grepiif07.gdc0.chevron.net</t>
  </si>
  <si>
    <t>grepiif07</t>
  </si>
  <si>
    <t>grepiif08.gdc0.chevron.net</t>
  </si>
  <si>
    <t>grepiif08</t>
  </si>
  <si>
    <t>CT\!vqlc</t>
  </si>
  <si>
    <t>grepino01.gdc0.chevron.net</t>
  </si>
  <si>
    <t>grepino01</t>
  </si>
  <si>
    <t>grepivis02.gdc0.chevron.net</t>
  </si>
  <si>
    <t>grepivis02</t>
  </si>
  <si>
    <t>CT\!qtjl</t>
  </si>
  <si>
    <t>CT\!tlwb</t>
  </si>
  <si>
    <t>CT\!bwuf</t>
  </si>
  <si>
    <t>CT\!ygjl</t>
  </si>
  <si>
    <t>smart-wpsql003.s02.chevron.net</t>
  </si>
  <si>
    <t>smart-wpsql003</t>
  </si>
  <si>
    <t>CT\!rkds</t>
  </si>
  <si>
    <t>CT\!pkjn</t>
  </si>
  <si>
    <t>gmw1niisv00080.s01.chevron.net</t>
  </si>
  <si>
    <t>CT\goxl</t>
  </si>
  <si>
    <t>CT\wtjn</t>
  </si>
  <si>
    <t>CT\!ceia</t>
  </si>
  <si>
    <t>CT\!bges</t>
  </si>
  <si>
    <t>lonpwgsm77.gdc0.chevron.net</t>
  </si>
  <si>
    <t>lonpwgsm77</t>
  </si>
  <si>
    <t>CT\!iszo</t>
  </si>
  <si>
    <t>CT\o3312tem</t>
  </si>
  <si>
    <t>azusscndes1.pki.chevron.net</t>
  </si>
  <si>
    <t>azusscndes1</t>
  </si>
  <si>
    <t>CT\!oxjp</t>
  </si>
  <si>
    <t>cov100w16afprd.cov100.chevrontexaco.net</t>
  </si>
  <si>
    <t>cov100w16afprd</t>
  </si>
  <si>
    <t>CT\!rnia</t>
  </si>
  <si>
    <t>cov100w16aftst.cov100.chevrontexaco.net</t>
  </si>
  <si>
    <t>cov100w16aftst</t>
  </si>
  <si>
    <t>cov100w16pinojv.cov100.chevrontexaco.net</t>
  </si>
  <si>
    <t>cov100w16pinojv</t>
  </si>
  <si>
    <t>CT\!nguyekl</t>
  </si>
  <si>
    <t>cov100w16piprd.cov100.chevrontexaco.net</t>
  </si>
  <si>
    <t>cov100w16piprd</t>
  </si>
  <si>
    <t>cov100w16pivsnd.cov100.chevrontexaco.net</t>
  </si>
  <si>
    <t>cov100w16pivsnd</t>
  </si>
  <si>
    <t>CT\!ovpz</t>
  </si>
  <si>
    <t>cov100w16pivsnp.cov100.chevrontexaco.net</t>
  </si>
  <si>
    <t>cov100w16pivsnp</t>
  </si>
  <si>
    <t>cov100w16rds1u.cov100.chevrontexaco.net</t>
  </si>
  <si>
    <t>cov100w16rds1u</t>
  </si>
  <si>
    <t>CT\!rczu</t>
  </si>
  <si>
    <t>onws01v16commp3.onws01.chevrontexaco.net</t>
  </si>
  <si>
    <t>onws01v16commp3</t>
  </si>
  <si>
    <t>CT\!ngns</t>
  </si>
  <si>
    <t>CT\!ykmv</t>
  </si>
  <si>
    <t>dhak94wcnahsp2.dha57.chevrontexaco.net</t>
  </si>
  <si>
    <t>dhak94wcnahsp2</t>
  </si>
  <si>
    <t>servi-wniis071.s01.chevron.net</t>
  </si>
  <si>
    <t>servi-wniis071</t>
  </si>
  <si>
    <t>gmwcniisv00330.gdc0.chevron.net</t>
  </si>
  <si>
    <t>gmwcniisv00330</t>
  </si>
  <si>
    <t>starl-wpiis022.s02.chevron.net</t>
  </si>
  <si>
    <t>starl-wpiis022</t>
  </si>
  <si>
    <t>starl-wpiis023.s02.chevron.net</t>
  </si>
  <si>
    <t>starl-wpiis023</t>
  </si>
  <si>
    <t>azuregw02.pdc.local</t>
  </si>
  <si>
    <t>azuregw02</t>
  </si>
  <si>
    <t>PDC\svc-AzureBI</t>
  </si>
  <si>
    <t>gcwcnappv01783.gdc0.chevron.net</t>
  </si>
  <si>
    <t>gcwcnappv01783</t>
  </si>
  <si>
    <t>CT\!rkjd</t>
  </si>
  <si>
    <t>homcbudpian1.hou150.chevrontexaco.net</t>
  </si>
  <si>
    <t>homcbudpian1</t>
  </si>
  <si>
    <t>CT\!mcgq</t>
  </si>
  <si>
    <t>homcbudpivs1.hou150.chevrontexaco.net</t>
  </si>
  <si>
    <t>homcbudpivs1</t>
  </si>
  <si>
    <t>CT\!osys</t>
  </si>
  <si>
    <t>homcbupian1.mid.chevrontexaco.net</t>
  </si>
  <si>
    <t>homcbupian1</t>
  </si>
  <si>
    <t>homcbupiint2.hou150.chevrontexaco.net</t>
  </si>
  <si>
    <t>homcbupiint2</t>
  </si>
  <si>
    <t>homcbupisql1.mid.chevrontexaco.net</t>
  </si>
  <si>
    <t>homcbupisql1</t>
  </si>
  <si>
    <t>homcbupivs1.hou150.chevrontexaco.net</t>
  </si>
  <si>
    <t>homcbupivs1</t>
  </si>
  <si>
    <t>homcbupiweb1.hou150.chevrontexaco.net</t>
  </si>
  <si>
    <t>homcbupiweb1</t>
  </si>
  <si>
    <t>homcbutestpivs1.hou150.chevrontexaco.net</t>
  </si>
  <si>
    <t>homcbutestpivs1</t>
  </si>
  <si>
    <t>homcbutpisql1.mid.chevrontexaco.net</t>
  </si>
  <si>
    <t>homcbutpisql1</t>
  </si>
  <si>
    <t>CT\!xzsk</t>
  </si>
  <si>
    <t>homcbutpiweb1.hou150.chevrontexaco.net</t>
  </si>
  <si>
    <t>homcbutpiweb1</t>
  </si>
  <si>
    <t>midpivs1.mid.chevrontexaco.net</t>
  </si>
  <si>
    <t>midpivs1</t>
  </si>
  <si>
    <t>hougnrw1.gdc0.chevron.net</t>
  </si>
  <si>
    <t>hougnrw1</t>
  </si>
  <si>
    <t>gbanrw16vapp05.gbanr.chevrontexaco.net</t>
  </si>
  <si>
    <t>gbanrw16vapp05</t>
  </si>
  <si>
    <t>CT\!nvzk</t>
  </si>
  <si>
    <t>lagnrqsqlt1.lagnr.chevrontexaco.net</t>
  </si>
  <si>
    <t>lagnrqsqlt1</t>
  </si>
  <si>
    <t>lagnrw16vahpp.lagnr.chevrontexaco.net</t>
  </si>
  <si>
    <t>lagnrw16vahpp</t>
  </si>
  <si>
    <t>CT\!MJUA</t>
  </si>
  <si>
    <t>CT\!bvyg</t>
  </si>
  <si>
    <t>CT\wnkl</t>
  </si>
  <si>
    <t>CT\xehe</t>
  </si>
  <si>
    <t>CT\wvka</t>
  </si>
  <si>
    <t>sqlse-wpsql001.s02.chevron.net</t>
  </si>
  <si>
    <t>sqlse-wpsql001</t>
  </si>
  <si>
    <t>CT\!bibq</t>
  </si>
  <si>
    <t>intrac-psql00.s02.chevron.net</t>
  </si>
  <si>
    <t>intrac-psql00</t>
  </si>
  <si>
    <t>intrac-dsql00.s02.chevron.net</t>
  </si>
  <si>
    <t>intrac-dsql00</t>
  </si>
  <si>
    <t>CT\!xrur</t>
  </si>
  <si>
    <t>CT\!axws</t>
  </si>
  <si>
    <t>CT\!wsch</t>
  </si>
  <si>
    <t>CT\!qjrn</t>
  </si>
  <si>
    <t>herdbautil1t.gdc0.chevron.net</t>
  </si>
  <si>
    <t>herdbautil1t</t>
  </si>
  <si>
    <t>herecwebdev1.gdc0.chevron.net</t>
  </si>
  <si>
    <t>herecwebdev1</t>
  </si>
  <si>
    <t>CT\!ddtq</t>
  </si>
  <si>
    <t>CT\svc-identity-now</t>
  </si>
  <si>
    <t>CTQ\eldon.kativu_adm</t>
  </si>
  <si>
    <t>ames416dc01.reg.ent</t>
  </si>
  <si>
    <t>ames416dc01</t>
  </si>
  <si>
    <t>REG\dom.richard.fincham</t>
  </si>
  <si>
    <t>amescvxts01.reg.ent</t>
  </si>
  <si>
    <t>amescvxts01</t>
  </si>
  <si>
    <t>REG\LordRainier.Bides</t>
  </si>
  <si>
    <t>amesjdets2.reg.ent</t>
  </si>
  <si>
    <t>amesjdets2</t>
  </si>
  <si>
    <t>REG\davejohn.ravina</t>
  </si>
  <si>
    <t>amessql16b.reg.ent</t>
  </si>
  <si>
    <t>amessql16b</t>
  </si>
  <si>
    <t>REG\dom.quinton.rau</t>
  </si>
  <si>
    <t>Local\opemsadmin</t>
  </si>
  <si>
    <t>CT\!upbc</t>
  </si>
  <si>
    <t>buearw16pist1.buear.chevrontexaco.net</t>
  </si>
  <si>
    <t>buearw16pist1</t>
  </si>
  <si>
    <t>CT\!tfsf</t>
  </si>
  <si>
    <t>burcatrin.reg.ent</t>
  </si>
  <si>
    <t>burcatrin</t>
  </si>
  <si>
    <t>REG\dom.brett.tesdall</t>
  </si>
  <si>
    <t>burfile2.reg.ent</t>
  </si>
  <si>
    <t>burfile2</t>
  </si>
  <si>
    <t>burproficash.reg.ent</t>
  </si>
  <si>
    <t>burproficash</t>
  </si>
  <si>
    <t>REG\Larysa.Mueller</t>
  </si>
  <si>
    <t>ca-210.pki.chevron.net</t>
  </si>
  <si>
    <t>ca-210</t>
  </si>
  <si>
    <t>PKI\trang.tran_adm</t>
  </si>
  <si>
    <t>colojmpbox01.pdc.local</t>
  </si>
  <si>
    <t>colojmpbox01</t>
  </si>
  <si>
    <t>colojmpbox02.pdc.local</t>
  </si>
  <si>
    <t>colojmpbox02</t>
  </si>
  <si>
    <t>PDC\a.dravina</t>
  </si>
  <si>
    <t>CT\ghdx</t>
  </si>
  <si>
    <t>dsmdc01.reg.ent</t>
  </si>
  <si>
    <t>dsmdc01</t>
  </si>
  <si>
    <t>CT\!vcmz</t>
  </si>
  <si>
    <t>gmwcpiisv00369.gdc0.chevron.net</t>
  </si>
  <si>
    <t>gmwcpiisv00369</t>
  </si>
  <si>
    <t>gmwcpwfsdmrbp01.ct.chevrontexaco.net</t>
  </si>
  <si>
    <t>gmwcpwfsdmrbp01</t>
  </si>
  <si>
    <t>Local\opc</t>
  </si>
  <si>
    <t>hernetadm.gdc0.chevron.net</t>
  </si>
  <si>
    <t>hernetadm</t>
  </si>
  <si>
    <t>hou140w16dcc09.hou140.chevrontexaco.net</t>
  </si>
  <si>
    <t>hou140w16dcc09</t>
  </si>
  <si>
    <t>keckfile1.reg.ent</t>
  </si>
  <si>
    <t>keckfile1</t>
  </si>
  <si>
    <t>REG\dom.tom.brix</t>
  </si>
  <si>
    <t>keckts1.reg.ent</t>
  </si>
  <si>
    <t>keckts1</t>
  </si>
  <si>
    <t>lagnrw16vmed01.lagnr.chevrontexaco.net</t>
  </si>
  <si>
    <t>lagnrw16vmed01</t>
  </si>
  <si>
    <t>CT\svc-mpr-ssis-prod</t>
  </si>
  <si>
    <t>CT\!ywmy</t>
  </si>
  <si>
    <t>CT\!rgfm</t>
  </si>
  <si>
    <t>CT\!agaw</t>
  </si>
  <si>
    <t>pdcntcrpadev02.pdc.local</t>
  </si>
  <si>
    <t>pdcntcrpadev02</t>
  </si>
  <si>
    <t>PDC\a.ssrikara</t>
  </si>
  <si>
    <t>pdcntcrpadev03.pdc.local</t>
  </si>
  <si>
    <t>pdcntcrpadev03</t>
  </si>
  <si>
    <t>PDC\s.dyadav</t>
  </si>
  <si>
    <t>pdcrpaprod02.pdc.local</t>
  </si>
  <si>
    <t>pdcrpaprod02</t>
  </si>
  <si>
    <t>PDC\svc-RPA1</t>
  </si>
  <si>
    <t>pdcrpaprod03.pdc.local</t>
  </si>
  <si>
    <t>pdcrpaprod03</t>
  </si>
  <si>
    <t>pdcrpaprod04.pdc.local</t>
  </si>
  <si>
    <t>pdcrpaprod04</t>
  </si>
  <si>
    <t>pdcrpaprod05.pdc.local</t>
  </si>
  <si>
    <t>pdcrpaprod05</t>
  </si>
  <si>
    <t>ric100-ww-gr01.ric100.chevrontexaco.net</t>
  </si>
  <si>
    <t>ric100-ww-gr01</t>
  </si>
  <si>
    <t>CT\!thfn</t>
  </si>
  <si>
    <t>ric841ntapp1.ric841.chevrontexaco.net</t>
  </si>
  <si>
    <t>ric841ntapp1</t>
  </si>
  <si>
    <t>CT\svc-anyfilebk</t>
  </si>
  <si>
    <t>rtotest.ct.chevrontexaco.net</t>
  </si>
  <si>
    <t>rtotest</t>
  </si>
  <si>
    <t>rtsn03w16rputil.rtsn.chevrontexaco.net</t>
  </si>
  <si>
    <t>rtsn03w16rputil</t>
  </si>
  <si>
    <t>CT\!yyii</t>
  </si>
  <si>
    <t>rtsn04w16trp.gdc0.chevron.net</t>
  </si>
  <si>
    <t>rtsn04w16trp</t>
  </si>
  <si>
    <t>.\IGZW</t>
  </si>
  <si>
    <t>SHC\C5372997</t>
  </si>
  <si>
    <t>SHC\C5350792</t>
  </si>
  <si>
    <t>SHC\90002714</t>
  </si>
  <si>
    <t>SHC\90008105</t>
  </si>
  <si>
    <t>CT\!zqmo</t>
  </si>
  <si>
    <t>spisi-wpapp001.s02.chevron.net</t>
  </si>
  <si>
    <t>spisi-wpapp001</t>
  </si>
  <si>
    <t>CT\!jajy</t>
  </si>
  <si>
    <t>CT\!zkwq</t>
  </si>
  <si>
    <t>CT\svc-itc-kcmp</t>
  </si>
  <si>
    <t>tosrep-psdx21.s02.chevron.net</t>
  </si>
  <si>
    <t>tosrep-psdx21</t>
  </si>
  <si>
    <t>CT\qvrq</t>
  </si>
  <si>
    <t>CT\wezo</t>
  </si>
  <si>
    <t>amespcms-pd.reg.ent</t>
  </si>
  <si>
    <t>amespcms-pd</t>
  </si>
  <si>
    <t>CT\!kicx</t>
  </si>
  <si>
    <t>CT\!muwt</t>
  </si>
  <si>
    <t>dsmsnapcenter.reg.ent</t>
  </si>
  <si>
    <t>dsmsnapcenter</t>
  </si>
  <si>
    <t>REG\Mervin.Valena</t>
  </si>
  <si>
    <t>amesaxxis-pd.reg.ent</t>
  </si>
  <si>
    <t>amesaxxis-pd</t>
  </si>
  <si>
    <t>CT\!xxod</t>
  </si>
  <si>
    <t>slmric-papp00.s02.chevron.net</t>
  </si>
  <si>
    <t>slmric-papp00</t>
  </si>
  <si>
    <t>CT\gdzi</t>
  </si>
  <si>
    <t>hou150util1.gdc0.chevron.net</t>
  </si>
  <si>
    <t>hou150util1</t>
  </si>
  <si>
    <t>CT\!emhx</t>
  </si>
  <si>
    <t>hou140w16dcc15.hou140.chevrontexaco.net</t>
  </si>
  <si>
    <t>hou140w16dcc15</t>
  </si>
  <si>
    <t>mccamera.reg.ent</t>
  </si>
  <si>
    <t>mccamera</t>
  </si>
  <si>
    <t>amesosmdv-gen.reg.ent</t>
  </si>
  <si>
    <t>amesosmdv-gen</t>
  </si>
  <si>
    <t>amesosmpy-con.reg.ent</t>
  </si>
  <si>
    <t>amesosmpy-con</t>
  </si>
  <si>
    <t>Column3</t>
  </si>
  <si>
    <t>Column2</t>
  </si>
  <si>
    <t>10.74.104.43</t>
  </si>
  <si>
    <t>For Change</t>
  </si>
  <si>
    <t xml:space="preserve">Abbyy FlexiCapture </t>
  </si>
  <si>
    <t>roymarcogabrielfuertesvaleza@chevron.com</t>
  </si>
  <si>
    <t>10.74.96.20</t>
  </si>
  <si>
    <t xml:space="preserve">Abbyy Flexicapture </t>
  </si>
  <si>
    <t>10.74.96.16</t>
  </si>
  <si>
    <t>10.67.64.28</t>
  </si>
  <si>
    <t>ABU Data Platform</t>
  </si>
  <si>
    <t>KEWF@chevron.com</t>
  </si>
  <si>
    <t>CTC IT - DATA AND INSIGHTS EAST - RUN AND MAINTAIN</t>
  </si>
  <si>
    <t>10.67.64.35</t>
  </si>
  <si>
    <t>10.75.99.30</t>
  </si>
  <si>
    <t xml:space="preserve">ACN Automation </t>
  </si>
  <si>
    <t>ronaldalbalos@chevron.com</t>
  </si>
  <si>
    <t>ACN CVX SRE</t>
  </si>
  <si>
    <t>10.76.156.96</t>
  </si>
  <si>
    <t>146.30.164.28</t>
  </si>
  <si>
    <t xml:space="preserve">PI Suite (EG) </t>
  </si>
  <si>
    <t>angela.taylor@chevron.com</t>
  </si>
  <si>
    <t>MID-AFRICA - EG AVEVA PI SUPPORT</t>
  </si>
  <si>
    <t>146.30.164.11</t>
  </si>
  <si>
    <t>146.30.164.26</t>
  </si>
  <si>
    <t>146.30.164.14</t>
  </si>
  <si>
    <t>146.30.164.17</t>
  </si>
  <si>
    <t>146.30.170.6</t>
  </si>
  <si>
    <t xml:space="preserve">EMED Files </t>
  </si>
  <si>
    <t>ivgenigurevich@chevron.com</t>
  </si>
  <si>
    <t>EMED PCN/CLOUD</t>
  </si>
  <si>
    <t>10.74.80.20</t>
  </si>
  <si>
    <t xml:space="preserve">Aspen MBO </t>
  </si>
  <si>
    <t>ameyenanajkar@chevron.com</t>
  </si>
  <si>
    <t>CSCM - MSP - SOURCE SCHEDULE</t>
  </si>
  <si>
    <t>10.74.80.8</t>
  </si>
  <si>
    <t>10.74.84.131</t>
  </si>
  <si>
    <t>10.76.156.46</t>
  </si>
  <si>
    <t xml:space="preserve">Map Hub </t>
  </si>
  <si>
    <t>rpdeguzman@chevron.com</t>
  </si>
  <si>
    <t>GEOSPATIAL TECHNICAL SUPPORT</t>
  </si>
  <si>
    <t>10.76.156.87</t>
  </si>
  <si>
    <t>10.76.156.132</t>
  </si>
  <si>
    <t>10.69.188.7</t>
  </si>
  <si>
    <t>10.76.226.93</t>
  </si>
  <si>
    <t xml:space="preserve">Allegro </t>
  </si>
  <si>
    <t>James.Shephard@chevron.com</t>
  </si>
  <si>
    <t>NOBLE INTEGRATION - SALES AND PRODUCT MANAGEMENT APPLICATION SUPPORT</t>
  </si>
  <si>
    <t>10.76.126.41</t>
  </si>
  <si>
    <t>10.76.126.38</t>
  </si>
  <si>
    <t>10.76.126.42</t>
  </si>
  <si>
    <t>10.73.24.200</t>
  </si>
  <si>
    <t>trang.tran@chevron.com</t>
  </si>
  <si>
    <t>146.39.116.15</t>
  </si>
  <si>
    <t xml:space="preserve">Lenel Network Video Suite ENT </t>
  </si>
  <si>
    <t>rajeshkumarpandurangan@chevron.com</t>
  </si>
  <si>
    <t>146.25.65.14</t>
  </si>
  <si>
    <t xml:space="preserve">DHCP </t>
  </si>
  <si>
    <t>ITFP-MS-AppTech-Team@chevron.com</t>
  </si>
  <si>
    <t>NETWORK - DDI&amp;LB - OPERATIONS</t>
  </si>
  <si>
    <t>146.35.129.202</t>
  </si>
  <si>
    <t xml:space="preserve">OnGuard </t>
  </si>
  <si>
    <t>146.35.129.203</t>
  </si>
  <si>
    <t>146.35.129.221</t>
  </si>
  <si>
    <t>146.23.251.141</t>
  </si>
  <si>
    <t>DNS</t>
  </si>
  <si>
    <t>10.74.84.60</t>
  </si>
  <si>
    <t>Blend Reports Next Gen</t>
  </si>
  <si>
    <t>10.74.84.147</t>
  </si>
  <si>
    <t xml:space="preserve">Blend Reports Next Gen SALT LAKE  </t>
  </si>
  <si>
    <t>136.171.244.26</t>
  </si>
  <si>
    <t>136.171.245.102</t>
  </si>
  <si>
    <t>146.29.131.40</t>
  </si>
  <si>
    <t>146.29.131.41</t>
  </si>
  <si>
    <t>146.42.69.228</t>
  </si>
  <si>
    <t xml:space="preserve">OG </t>
  </si>
  <si>
    <t>rpazmino@chevron.com</t>
  </si>
  <si>
    <t>GSOF SUPPORT - SECURITY OF PERSONNEL AND ASSETS</t>
  </si>
  <si>
    <t>146.42.69.99</t>
  </si>
  <si>
    <t>146.29.24.34</t>
  </si>
  <si>
    <t>146.29.29.131</t>
  </si>
  <si>
    <t xml:space="preserve">PI Application Suite </t>
  </si>
  <si>
    <t>DAbolarin@chevron.com</t>
  </si>
  <si>
    <t>146.29.24.134</t>
  </si>
  <si>
    <t>CBU Intranet Website</t>
  </si>
  <si>
    <t>146.29.24.135</t>
  </si>
  <si>
    <t>146.39.109.5</t>
  </si>
  <si>
    <t>146.27.13.234</t>
  </si>
  <si>
    <t>146.27.68.56</t>
  </si>
  <si>
    <t>146.27.68.75</t>
  </si>
  <si>
    <t>146.27.13.25</t>
  </si>
  <si>
    <t>146.27.13.166</t>
  </si>
  <si>
    <t>146.27.68.40</t>
  </si>
  <si>
    <t>146.27.68.41</t>
  </si>
  <si>
    <t>146.27.68.14</t>
  </si>
  <si>
    <t>146.27.13.153</t>
  </si>
  <si>
    <t>10.76.156.60</t>
  </si>
  <si>
    <t xml:space="preserve">OnDemand </t>
  </si>
  <si>
    <t>LPurvis@chevron.com</t>
  </si>
  <si>
    <t>SCM &amp; ALCM - ONDEMAND</t>
  </si>
  <si>
    <t>10.66.64.5</t>
  </si>
  <si>
    <t>Visual Studio Professional 2022</t>
  </si>
  <si>
    <t>YGunner-Thomas@chevron.com</t>
  </si>
  <si>
    <t>146.40.148.23</t>
  </si>
  <si>
    <t xml:space="preserve">Milestone xProtect </t>
  </si>
  <si>
    <t>146.24.240.183</t>
  </si>
  <si>
    <t>ITFP DFS Service</t>
  </si>
  <si>
    <t>RSpell@chevron.com</t>
  </si>
  <si>
    <t>GOM - OT</t>
  </si>
  <si>
    <t>146.24.240.185</t>
  </si>
  <si>
    <t xml:space="preserve">Splunk (GOM) </t>
  </si>
  <si>
    <t>146.24.240.13</t>
  </si>
  <si>
    <t>10.75.176.5</t>
  </si>
  <si>
    <t>CPP</t>
  </si>
  <si>
    <t>surekhatalasila@chevron.com</t>
  </si>
  <si>
    <t>CTC IT - DATA AND INSIGHTS WEST DW - RUN AND MAINTAIN</t>
  </si>
  <si>
    <t>10.75.184.14</t>
  </si>
  <si>
    <t>146.30.171.132</t>
  </si>
  <si>
    <t xml:space="preserve">Veeam Availability Suite </t>
  </si>
  <si>
    <t>dan.croitoru@chevron.com</t>
  </si>
  <si>
    <t>CLOUD DATA PROTECTION OPERATIONS</t>
  </si>
  <si>
    <t>146.22.3.10</t>
  </si>
  <si>
    <t xml:space="preserve">Procedure Hub </t>
  </si>
  <si>
    <t>venkateshannam@chevron.com</t>
  </si>
  <si>
    <t>10.74.80.24</t>
  </si>
  <si>
    <t xml:space="preserve">Distribution Optimizer </t>
  </si>
  <si>
    <t>10.74.136.6</t>
  </si>
  <si>
    <t>Infor EAM (DataStream 7i)</t>
  </si>
  <si>
    <t>amitprakash@chevron.com</t>
  </si>
  <si>
    <t>10.74.136.7</t>
  </si>
  <si>
    <t>10.74.64.54</t>
  </si>
  <si>
    <t xml:space="preserve">Ecosys </t>
  </si>
  <si>
    <t>calvin.matthewsjr@chevron.com</t>
  </si>
  <si>
    <t>SURFACE-APPLICATION SUPPORT-PODPM</t>
  </si>
  <si>
    <t>146.39.23.133</t>
  </si>
  <si>
    <t>146.38.89.6</t>
  </si>
  <si>
    <t>10.76.123.145</t>
  </si>
  <si>
    <t>Energy Components (ECaaS) solution - TCO</t>
  </si>
  <si>
    <t>GJIG@chevron.com</t>
  </si>
  <si>
    <t>SURFACE - FE - ENERGY COMPONENTS LEVEL 2 SUPPORT</t>
  </si>
  <si>
    <t>146.42.156.104</t>
  </si>
  <si>
    <t>146.26.230.31</t>
  </si>
  <si>
    <t>146.26.180.19</t>
  </si>
  <si>
    <t>146.26.230.38</t>
  </si>
  <si>
    <t xml:space="preserve">Intelatrac (ESE) </t>
  </si>
  <si>
    <t>jagadeeshnellani@chevron.com</t>
  </si>
  <si>
    <t>SURFACE-APPLICATION SUPPORT-POD1C</t>
  </si>
  <si>
    <t>146.35.103.90</t>
  </si>
  <si>
    <t>146.30.192.18</t>
  </si>
  <si>
    <t>146.40.139.18</t>
  </si>
  <si>
    <t>146.33.10.189</t>
  </si>
  <si>
    <t>146.40.173.199</t>
  </si>
  <si>
    <t>146.24.220.130</t>
  </si>
  <si>
    <t>146.30.242.7</t>
  </si>
  <si>
    <t>146.23.41.11</t>
  </si>
  <si>
    <t>146.22.21.10</t>
  </si>
  <si>
    <t>10.67.64.54</t>
  </si>
  <si>
    <t xml:space="preserve">ABU BES Staging </t>
  </si>
  <si>
    <t>10.67.64.53</t>
  </si>
  <si>
    <t>10.67.64.76</t>
  </si>
  <si>
    <t xml:space="preserve">ABU Data Platform </t>
  </si>
  <si>
    <t>10.75.176.20</t>
  </si>
  <si>
    <t xml:space="preserve">Field Data Collection – CPP </t>
  </si>
  <si>
    <t>CTC IT - DATA AND INSIGHTS GIS - RUN AND MAINTAIN</t>
  </si>
  <si>
    <t>10.75.184.25</t>
  </si>
  <si>
    <t>10.71.64.15</t>
  </si>
  <si>
    <t xml:space="preserve">MCBU </t>
  </si>
  <si>
    <t>Guillermo.Gonzalez@chevron.com</t>
  </si>
  <si>
    <t>146.32.222.43</t>
  </si>
  <si>
    <t>10.76.126.149</t>
  </si>
  <si>
    <t xml:space="preserve">eB (Enterprise Bridge) </t>
  </si>
  <si>
    <t>DNLZ@chevron.com</t>
  </si>
  <si>
    <t>SCM &amp; ALCM - MCPIM</t>
  </si>
  <si>
    <t>10.76.126.152</t>
  </si>
  <si>
    <t>10.76.126.170</t>
  </si>
  <si>
    <t>134.248.144.101</t>
  </si>
  <si>
    <t>10.76.123.114</t>
  </si>
  <si>
    <t>10.69.234.57</t>
  </si>
  <si>
    <t>134.248.144.178</t>
  </si>
  <si>
    <t>10.76.123.121</t>
  </si>
  <si>
    <t>10.69.234.58</t>
  </si>
  <si>
    <t>10.76.123.122</t>
  </si>
  <si>
    <t>134.248.144.74</t>
  </si>
  <si>
    <t>10.69.234.52</t>
  </si>
  <si>
    <t>10.76.126.159</t>
  </si>
  <si>
    <t xml:space="preserve">Azure Automation </t>
  </si>
  <si>
    <t>David.Bonnin@chevron.com</t>
  </si>
  <si>
    <t>MONITORING AND EVENT MANAGEMENT</t>
  </si>
  <si>
    <t>10.76.126.194</t>
  </si>
  <si>
    <t xml:space="preserve">PRICET (Planning Refined Infrastructure Cost Estimation Tracking) </t>
  </si>
  <si>
    <t>kevinramlow@chevron.com</t>
  </si>
  <si>
    <t>10.76.126.144</t>
  </si>
  <si>
    <t>ServiceNow Event Management</t>
  </si>
  <si>
    <t>10.76.126.195</t>
  </si>
  <si>
    <t xml:space="preserve">Chevron Time Management (CTM) </t>
  </si>
  <si>
    <t>gregg.ruben@chevron.com</t>
  </si>
  <si>
    <t>HR DIGITAL PLATFORM - WORKFORCE MANAGEMENT</t>
  </si>
  <si>
    <t>10.76.126.84</t>
  </si>
  <si>
    <t xml:space="preserve">AVT </t>
  </si>
  <si>
    <t>clay.yeaman@chevron.com</t>
  </si>
  <si>
    <t>ANALYTICS VISUALIZATION SUPPORT</t>
  </si>
  <si>
    <t>10.67.191.58</t>
  </si>
  <si>
    <t xml:space="preserve">PI System (SGJR) </t>
  </si>
  <si>
    <t>QLIH@chevron.com</t>
  </si>
  <si>
    <t>DS - IFL - APPLICATION SUPPORT - SGJR</t>
  </si>
  <si>
    <t>10.76.126.193</t>
  </si>
  <si>
    <t>10.76.122.35</t>
  </si>
  <si>
    <t>PRICET (Planning Refined Infrastructure Cost Estimation Tracking) - MCBU</t>
  </si>
  <si>
    <t>SUBSURFACE - RUN &amp; MAINTAIN - LTI</t>
  </si>
  <si>
    <t>10.76.126.190</t>
  </si>
  <si>
    <t>146.36.61.189</t>
  </si>
  <si>
    <t>136.171.187.35</t>
  </si>
  <si>
    <t>134.248.82.33</t>
  </si>
  <si>
    <t>10.67.191.96</t>
  </si>
  <si>
    <t>134.248.88.50</t>
  </si>
  <si>
    <t>134.248.88.51</t>
  </si>
  <si>
    <t xml:space="preserve">SmartPlant Instrumentation (SASBU) </t>
  </si>
  <si>
    <t>steven.wooldridge@chevron.com</t>
  </si>
  <si>
    <t>SURFACE-SE-SMARTPLANT SUPPORT</t>
  </si>
  <si>
    <t>134.248.88.52</t>
  </si>
  <si>
    <t>146.40.161.69</t>
  </si>
  <si>
    <t>10.76.126.30</t>
  </si>
  <si>
    <t>PI historian</t>
  </si>
  <si>
    <t>emilymilina@chevron.com</t>
  </si>
  <si>
    <t>CPP MPSC PI SUPPORT</t>
  </si>
  <si>
    <t>10.76.126.210</t>
  </si>
  <si>
    <t>10.76.126.212</t>
  </si>
  <si>
    <t>10.76.126.213</t>
  </si>
  <si>
    <t>10.76.126.49</t>
  </si>
  <si>
    <t>10.69.235.31</t>
  </si>
  <si>
    <t xml:space="preserve">Saturn </t>
  </si>
  <si>
    <t>David.CHATEL@chevron.com</t>
  </si>
  <si>
    <t>DS - ORONITE - EAME IT - APPLICATION SUPPORT</t>
  </si>
  <si>
    <t>10.69.235.32</t>
  </si>
  <si>
    <t>146.29.167.134</t>
  </si>
  <si>
    <t>146.40.56.250</t>
  </si>
  <si>
    <t>146.40.173.201</t>
  </si>
  <si>
    <t>ORPHAN - CLOUD WINDOWS OPERATIONS</t>
  </si>
  <si>
    <t>146.33.170.121</t>
  </si>
  <si>
    <t>136.171.92.46</t>
  </si>
  <si>
    <t>136.171.177.79</t>
  </si>
  <si>
    <t>10.76.151.133</t>
  </si>
  <si>
    <t xml:space="preserve">Aveva E3D </t>
  </si>
  <si>
    <t>EAlvarez@chevron.com</t>
  </si>
  <si>
    <t>146.38.52.70</t>
  </si>
  <si>
    <t>10.71.131.240</t>
  </si>
  <si>
    <t>10.71.131.242</t>
  </si>
  <si>
    <t>10.71.131.244</t>
  </si>
  <si>
    <t>10.71.131.243</t>
  </si>
  <si>
    <t>10.71.131.249</t>
  </si>
  <si>
    <t>10.71.130.159</t>
  </si>
  <si>
    <t>146.40.81.179</t>
  </si>
  <si>
    <t>PI Historian</t>
  </si>
  <si>
    <t>worasakc@chevron.com</t>
  </si>
  <si>
    <t>TBU - OSISOFT PI SUPPORT</t>
  </si>
  <si>
    <t>146.40.81.140</t>
  </si>
  <si>
    <t>10.67.197.31</t>
  </si>
  <si>
    <t>10.76.126.214</t>
  </si>
  <si>
    <t>136.171.93.88</t>
  </si>
  <si>
    <t>136.171.93.100</t>
  </si>
  <si>
    <t>10.76.123.38</t>
  </si>
  <si>
    <t xml:space="preserve">TeamConnect </t>
  </si>
  <si>
    <t>John.Alvar@chevron.com</t>
  </si>
  <si>
    <t>LAW - MANAGED SERVICES SUPPORT</t>
  </si>
  <si>
    <t>10.68.248.112</t>
  </si>
  <si>
    <t xml:space="preserve">Smart Procedures </t>
  </si>
  <si>
    <t>10.76.113.33</t>
  </si>
  <si>
    <t>10.69.235.33</t>
  </si>
  <si>
    <t>146.40.240.51</t>
  </si>
  <si>
    <t>146.40.240.118</t>
  </si>
  <si>
    <t>146.40.18.40</t>
  </si>
  <si>
    <t xml:space="preserve">Materials Movement System (MMS) </t>
  </si>
  <si>
    <t>146.40.2.52</t>
  </si>
  <si>
    <t>146.29.135.49</t>
  </si>
  <si>
    <t>146.30.189.4</t>
  </si>
  <si>
    <t>146.33.127.220</t>
  </si>
  <si>
    <t>10.76.226.70</t>
  </si>
  <si>
    <t>10.76.226.71</t>
  </si>
  <si>
    <t>10.76.226.76</t>
  </si>
  <si>
    <t>10.76.226.77</t>
  </si>
  <si>
    <t>10.76.226.78</t>
  </si>
  <si>
    <t>146.33.56.65</t>
  </si>
  <si>
    <t>146.30.172.123</t>
  </si>
  <si>
    <t xml:space="preserve">Energy Components EMED </t>
  </si>
  <si>
    <t>yanivelbaz@chevron.com</t>
  </si>
  <si>
    <t>EMED CORP PLATFORMS</t>
  </si>
  <si>
    <t>146.30.172.121</t>
  </si>
  <si>
    <t>EC FOR EMED LEVEL 1 SUPPORT</t>
  </si>
  <si>
    <t>146.24.179.181</t>
  </si>
  <si>
    <t>136.171.214.225</t>
  </si>
  <si>
    <t>146.36.82.8</t>
  </si>
  <si>
    <t>146.27.13.57</t>
  </si>
  <si>
    <t>146.36.80.103</t>
  </si>
  <si>
    <t>146.36.80.104</t>
  </si>
  <si>
    <t>146.36.80.105</t>
  </si>
  <si>
    <t>146.27.13.32</t>
  </si>
  <si>
    <t>146.36.80.253</t>
  </si>
  <si>
    <t>146.36.80.212</t>
  </si>
  <si>
    <t>146.36.80.35</t>
  </si>
  <si>
    <t>146.36.80.116</t>
  </si>
  <si>
    <t>146.27.13.175</t>
  </si>
  <si>
    <t>146.36.80.159</t>
  </si>
  <si>
    <t>146.33.111.61</t>
  </si>
  <si>
    <t>10.76.226.88</t>
  </si>
  <si>
    <t xml:space="preserve">RBU </t>
  </si>
  <si>
    <t>Jordan.Hill@chevron.com</t>
  </si>
  <si>
    <t>IT DATA AND INSIGHTS - BU WEST</t>
  </si>
  <si>
    <t>10.76.226.140</t>
  </si>
  <si>
    <t>10.76.226.141</t>
  </si>
  <si>
    <t>10.76.226.142</t>
  </si>
  <si>
    <t xml:space="preserve">PI Suite (EMED) </t>
  </si>
  <si>
    <t>10.76.226.143</t>
  </si>
  <si>
    <t>10.76.226.147</t>
  </si>
  <si>
    <t>10.76.226.149</t>
  </si>
  <si>
    <t>10.76.226.153</t>
  </si>
  <si>
    <t>10.76.226.157</t>
  </si>
  <si>
    <t>10.76.226.159</t>
  </si>
  <si>
    <t>10.76.226.160</t>
  </si>
  <si>
    <t>10.76.226.161</t>
  </si>
  <si>
    <t>10.76.151.130</t>
  </si>
  <si>
    <t>10.76.226.111</t>
  </si>
  <si>
    <t>10.73.128.11</t>
  </si>
  <si>
    <t xml:space="preserve">Intelatrac (SJV) </t>
  </si>
  <si>
    <t>172.23.0.4</t>
  </si>
  <si>
    <t/>
  </si>
  <si>
    <t>ohaver.nick@chevron.com</t>
  </si>
  <si>
    <t>10.73.132.6</t>
  </si>
  <si>
    <t xml:space="preserve">Integrated Planning and Execution Tool (IPET) </t>
  </si>
  <si>
    <t>nutansathe@chevron.com</t>
  </si>
  <si>
    <t>NAU SJV - SUBSURFACE SUPPORT</t>
  </si>
  <si>
    <t>10.73.96.4</t>
  </si>
  <si>
    <t>K</t>
  </si>
  <si>
    <t>BBlitz@chevron.com</t>
  </si>
  <si>
    <t>10.73.96.7</t>
  </si>
  <si>
    <t>10.73.96.29</t>
  </si>
  <si>
    <t>10.73.96.32</t>
  </si>
  <si>
    <t>10.73.96.33</t>
  </si>
  <si>
    <t>10.73.96.34</t>
  </si>
  <si>
    <t>10.73.96.35</t>
  </si>
  <si>
    <t>10.73.96.36</t>
  </si>
  <si>
    <t>10.73.96.37</t>
  </si>
  <si>
    <t>146.24.240.37</t>
  </si>
  <si>
    <t>146.24.124.195</t>
  </si>
  <si>
    <t>146.23.43.10</t>
  </si>
  <si>
    <t>146.23.43.11</t>
  </si>
  <si>
    <t>146.42.252.26</t>
  </si>
  <si>
    <t>williams.odufisan@chevron.com</t>
  </si>
  <si>
    <t>146.42.252.212</t>
  </si>
  <si>
    <t>146.22.1.10</t>
  </si>
  <si>
    <t>146.23.13.11</t>
  </si>
  <si>
    <t>146.30.178.132</t>
  </si>
  <si>
    <t>146.38.49.11</t>
  </si>
  <si>
    <t>Being Assembled</t>
  </si>
  <si>
    <t>146.38.49.15</t>
  </si>
  <si>
    <t>146.22.13.10</t>
  </si>
  <si>
    <t>146.30.168.21</t>
  </si>
  <si>
    <t xml:space="preserve">EG Malabo Business Servers </t>
  </si>
  <si>
    <t>CLOUD DATA PROTECTION DESIGN</t>
  </si>
  <si>
    <t>146.30.168.52</t>
  </si>
  <si>
    <t>10.67.154.5</t>
  </si>
  <si>
    <t xml:space="preserve">ABU Map Hub </t>
  </si>
  <si>
    <t>10.69.176.12</t>
  </si>
  <si>
    <t xml:space="preserve">Chevron Eurasia and Africa Map Hub 1.0 </t>
  </si>
  <si>
    <t>10.69.184.4</t>
  </si>
  <si>
    <t>10.69.184.9</t>
  </si>
  <si>
    <t>10.69.184.10</t>
  </si>
  <si>
    <t>10.69.184.8</t>
  </si>
  <si>
    <t>10.69.184.11</t>
  </si>
  <si>
    <t>10.69.184.25</t>
  </si>
  <si>
    <t>10.75.104.142</t>
  </si>
  <si>
    <t xml:space="preserve">Chevron North America Map Hub 1.0 </t>
  </si>
  <si>
    <t>10.75.96.96</t>
  </si>
  <si>
    <t>10.75.104.159</t>
  </si>
  <si>
    <t>10.75.104.177</t>
  </si>
  <si>
    <t>10.75.104.179</t>
  </si>
  <si>
    <t>10.75.104.193</t>
  </si>
  <si>
    <t>10.75.104.150</t>
  </si>
  <si>
    <t>10.75.104.191</t>
  </si>
  <si>
    <t>10.75.104.216</t>
  </si>
  <si>
    <t>10.75.104.246</t>
  </si>
  <si>
    <t>10.75.104.112</t>
  </si>
  <si>
    <t>10.73.112.4</t>
  </si>
  <si>
    <t>10.74.220.9</t>
  </si>
  <si>
    <t>Marine Enterprise Suite El Segundo</t>
  </si>
  <si>
    <t>10.74.216.4</t>
  </si>
  <si>
    <t>146.24.207.150</t>
  </si>
  <si>
    <t>146.24.86.203</t>
  </si>
  <si>
    <t>146.29.167.50</t>
  </si>
  <si>
    <t>146.29.167.47</t>
  </si>
  <si>
    <t>146.29.167.42</t>
  </si>
  <si>
    <t>SURFACE - PM - JADE</t>
  </si>
  <si>
    <t>146.29.171.113</t>
  </si>
  <si>
    <t>10.67.64.43</t>
  </si>
  <si>
    <t>IntelaTrac (ABU</t>
  </si>
  <si>
    <t>146.39.240.13</t>
  </si>
  <si>
    <t>146.25.47.55</t>
  </si>
  <si>
    <t>146.40.235.85</t>
  </si>
  <si>
    <t>146.40.235.9</t>
  </si>
  <si>
    <t>146.26.88.8</t>
  </si>
  <si>
    <t>10.68.248.103</t>
  </si>
  <si>
    <t>SAC e</t>
  </si>
  <si>
    <t>MeshalSahli@chevron.com</t>
  </si>
  <si>
    <t>SAC - APPLICATION SUPPORT</t>
  </si>
  <si>
    <t>146.26.72.201</t>
  </si>
  <si>
    <t>10.69.112.5</t>
  </si>
  <si>
    <t xml:space="preserve">Primavera p6 (SASBU) </t>
  </si>
  <si>
    <t>10.76.123.70</t>
  </si>
  <si>
    <t xml:space="preserve">Base Oil MOS </t>
  </si>
  <si>
    <t>antonioquintanillagonzalez@chevron.com</t>
  </si>
  <si>
    <t>SPM-MOS-SUPPORT</t>
  </si>
  <si>
    <t>146.33.216.70</t>
  </si>
  <si>
    <t xml:space="preserve">Intelatrac (PSD) </t>
  </si>
  <si>
    <t>146.28.154.105</t>
  </si>
  <si>
    <t>146.30.97.147</t>
  </si>
  <si>
    <t>10.74.84.70</t>
  </si>
  <si>
    <t xml:space="preserve">RPA_AmericasProducts_Retain </t>
  </si>
  <si>
    <t>mleonard@chevron.com</t>
  </si>
  <si>
    <t>10.74.85.232</t>
  </si>
  <si>
    <t>CSCM - MSP - DELIVER</t>
  </si>
  <si>
    <t>10.74.80.6</t>
  </si>
  <si>
    <t>RPA_AmericasProducts_Retain</t>
  </si>
  <si>
    <t>10.74.80.7</t>
  </si>
  <si>
    <t>146.24.70.194</t>
  </si>
  <si>
    <t>10.76.126.145</t>
  </si>
  <si>
    <t>10.76.126.146</t>
  </si>
  <si>
    <t>134.248.196.253</t>
  </si>
  <si>
    <t xml:space="preserve">ServiceNow Integration HUB </t>
  </si>
  <si>
    <t>paulweber@chevron.com</t>
  </si>
  <si>
    <t>CLOUD AUTOMATION AND ORCHESTRATION SUPPORT</t>
  </si>
  <si>
    <t>146.40.6.10</t>
  </si>
  <si>
    <t>146.22.9.10</t>
  </si>
  <si>
    <t>146.40.18.37</t>
  </si>
  <si>
    <t>146.22.5.10</t>
  </si>
  <si>
    <t>146.23.27.10</t>
  </si>
  <si>
    <t>146.40.81.197</t>
  </si>
  <si>
    <t>10.74.68.8</t>
  </si>
  <si>
    <t xml:space="preserve">SmartPlant PID </t>
  </si>
  <si>
    <t>10.74.64.20</t>
  </si>
  <si>
    <t>146.40.163.123</t>
  </si>
  <si>
    <t>10.76.123.91</t>
  </si>
  <si>
    <t xml:space="preserve">SmartPlant Instrumentation </t>
  </si>
  <si>
    <t>146.39.71.8</t>
  </si>
  <si>
    <t>146.40.86.204</t>
  </si>
  <si>
    <t>146.31.228.225</t>
  </si>
  <si>
    <t>10.69.80.104</t>
  </si>
  <si>
    <t xml:space="preserve">Kildrummy Cost Manager 3 (MCP/SCP) </t>
  </si>
  <si>
    <t>10.69.88.111</t>
  </si>
  <si>
    <t>10.73.144.7</t>
  </si>
  <si>
    <t xml:space="preserve">COED Fuel Delivery Monitoring System </t>
  </si>
  <si>
    <t>DS - AP - TRANS OPS - APP SUPPORT</t>
  </si>
  <si>
    <t>146.22.11.10</t>
  </si>
  <si>
    <t>146.23.175.11</t>
  </si>
  <si>
    <t>10.75.96.194</t>
  </si>
  <si>
    <t>10.75.96.9</t>
  </si>
  <si>
    <t>10.75.96.139</t>
  </si>
  <si>
    <t>10.75.96.234</t>
  </si>
  <si>
    <t>10.75.96.78</t>
  </si>
  <si>
    <t>10.75.96.37</t>
  </si>
  <si>
    <t>10.75.96.236</t>
  </si>
  <si>
    <t>10.75.96.240</t>
  </si>
  <si>
    <t>10.75.96.252</t>
  </si>
  <si>
    <t>172.27.155.148</t>
  </si>
  <si>
    <t>10.66.82.5</t>
  </si>
  <si>
    <t xml:space="preserve">Veeam AVS20 Australia </t>
  </si>
  <si>
    <t>10.76.227.4</t>
  </si>
  <si>
    <t>10.66.82.4</t>
  </si>
  <si>
    <t>10.75.56.31</t>
  </si>
  <si>
    <t xml:space="preserve">Well Reliability Tracking System (WRTS) </t>
  </si>
  <si>
    <t>gonzalo.garcia@chevron.com</t>
  </si>
  <si>
    <t>146.32.9.83</t>
  </si>
  <si>
    <t>10.73.144.15</t>
  </si>
  <si>
    <t>Install Edge - For Change</t>
  </si>
  <si>
    <t xml:space="preserve">Fuelfacs </t>
  </si>
  <si>
    <t>136.171.187.54</t>
  </si>
  <si>
    <t xml:space="preserve">Delinea Secret Server </t>
  </si>
  <si>
    <t>Gary.Bulik@chevron.com</t>
  </si>
  <si>
    <t>IAM APPLICATIONS</t>
  </si>
  <si>
    <t>10.76.157.43</t>
  </si>
  <si>
    <t>136.171.170.130</t>
  </si>
  <si>
    <t>10.75.104.227</t>
  </si>
  <si>
    <t>2nd Batch - Change</t>
  </si>
  <si>
    <t xml:space="preserve">IBM/Sterling B2Bi </t>
  </si>
  <si>
    <t>albertleonard.dizon@chevron.com</t>
  </si>
  <si>
    <t>APPLICATION INTEGRATION MANAGEMENT</t>
  </si>
  <si>
    <t>146.46.160.28</t>
  </si>
  <si>
    <t xml:space="preserve">Secure FTP v8.x </t>
  </si>
  <si>
    <t>BPathak@chevron.com</t>
  </si>
  <si>
    <t>134.248.150.105</t>
  </si>
  <si>
    <t xml:space="preserve">DCA Infrastructure Utility Support </t>
  </si>
  <si>
    <t>BPathak@chevron.com / CLOUD WINDOWS OPERATIONS</t>
  </si>
  <si>
    <t>146.30.168.23</t>
  </si>
  <si>
    <t>146.30.164.8</t>
  </si>
  <si>
    <t>146.30.164.7</t>
  </si>
  <si>
    <t>146.30.170.5</t>
  </si>
  <si>
    <t>146.30.171.101</t>
  </si>
  <si>
    <t>10.76.126.116</t>
  </si>
  <si>
    <t>10.76.123.131</t>
  </si>
  <si>
    <t>10.76.123.33</t>
  </si>
  <si>
    <t>146.38.91.51</t>
  </si>
  <si>
    <t>134.248.150.94</t>
  </si>
  <si>
    <t>146.38.57.68</t>
  </si>
  <si>
    <t>10.67.191.81</t>
  </si>
  <si>
    <t>10.67.191.82</t>
  </si>
  <si>
    <t>146.38.57.62</t>
  </si>
  <si>
    <t>10.67.191.83</t>
  </si>
  <si>
    <t>10.76.126.127</t>
  </si>
  <si>
    <t>146.29.176.36</t>
  </si>
  <si>
    <t>146.33.170.23</t>
  </si>
  <si>
    <t>146.33.170.24</t>
  </si>
  <si>
    <t>10.76.151.184</t>
  </si>
  <si>
    <t>10.76.151.185</t>
  </si>
  <si>
    <t>10.76.151.186</t>
  </si>
  <si>
    <t>10.76.151.187</t>
  </si>
  <si>
    <t>10.76.151.189</t>
  </si>
  <si>
    <t>10.76.151.190</t>
  </si>
  <si>
    <t>146.30.172.11</t>
  </si>
  <si>
    <t>146.30.172.12</t>
  </si>
  <si>
    <t>146.30.172.13</t>
  </si>
  <si>
    <t>146.30.172.14</t>
  </si>
  <si>
    <t>146.30.172.15</t>
  </si>
  <si>
    <t>146.30.172.16</t>
  </si>
  <si>
    <t>146.30.172.17</t>
  </si>
  <si>
    <t>146.30.172.9</t>
  </si>
  <si>
    <t>10.76.226.106</t>
  </si>
  <si>
    <t>146.30.178.131</t>
  </si>
  <si>
    <t>10.74.84.10</t>
  </si>
  <si>
    <t xml:space="preserve">Planning Workspace </t>
  </si>
  <si>
    <t>NEETAAGGARWAL@chevron.com</t>
  </si>
  <si>
    <t>CSCM - MSP - PLAN</t>
  </si>
  <si>
    <t>10.74.80.4</t>
  </si>
  <si>
    <t>10.74.80.10</t>
  </si>
  <si>
    <t>10.74.84.27</t>
  </si>
  <si>
    <t>10.71.130.239</t>
  </si>
  <si>
    <t xml:space="preserve">Petro </t>
  </si>
  <si>
    <t>10.74.80.128</t>
  </si>
  <si>
    <t xml:space="preserve">Petro Validation Tool </t>
  </si>
  <si>
    <t>146.33.150.19</t>
  </si>
  <si>
    <t>10.74.136.5</t>
  </si>
  <si>
    <t>Explore Docs</t>
  </si>
  <si>
    <t>David.Bugbee@chevron.com</t>
  </si>
  <si>
    <t>SUBSURFACE-EXPLORE-BUSINESS TOOLS SUPPORT</t>
  </si>
  <si>
    <t>146.30.170.26</t>
  </si>
  <si>
    <t>ilan.goichman@chevron.com</t>
  </si>
  <si>
    <t>EMED SURFACE</t>
  </si>
  <si>
    <t>146.30.172.2</t>
  </si>
  <si>
    <t>2nd Batch - Change (install edge)</t>
  </si>
  <si>
    <t>146.30.172.36</t>
  </si>
  <si>
    <t>146.30.172.29</t>
  </si>
  <si>
    <t>146.30.178.188</t>
  </si>
  <si>
    <t>146.30.178.175</t>
  </si>
  <si>
    <t>146.30.177.146</t>
  </si>
  <si>
    <t>146.30.135.20</t>
  </si>
  <si>
    <t xml:space="preserve">OSI PI System (GONFR) </t>
  </si>
  <si>
    <t>GONFREVILLE - OSISOFT PI SUPPORT</t>
  </si>
  <si>
    <t>146.30.164.25</t>
  </si>
  <si>
    <t xml:space="preserve">EG Alen Business Servers </t>
  </si>
  <si>
    <t>marcelino.nsono@chevron.com</t>
  </si>
  <si>
    <t>146.30.168.20</t>
  </si>
  <si>
    <t>146.30.168.24</t>
  </si>
  <si>
    <t>146.30.168.22</t>
  </si>
  <si>
    <t>10.73.144.5</t>
  </si>
  <si>
    <t xml:space="preserve">AngelNet </t>
  </si>
  <si>
    <t>Michael.Lu@chevron.com</t>
  </si>
  <si>
    <t>DS - AP - LA - COLOMBIA ONSITE</t>
  </si>
  <si>
    <t>134.248.197.40</t>
  </si>
  <si>
    <t>6/19 10am CST</t>
  </si>
  <si>
    <t xml:space="preserve">ServiceNow Platform </t>
  </si>
  <si>
    <t>MMatabang@chevron.com</t>
  </si>
  <si>
    <t>SERVICENOW PLATFORM ENGINEERING</t>
  </si>
  <si>
    <t>10.71.130.233</t>
  </si>
  <si>
    <t>10.67.160.5</t>
  </si>
  <si>
    <t xml:space="preserve">dcLINK (ABU) </t>
  </si>
  <si>
    <t>nehan.sheikh@chevron.com</t>
  </si>
  <si>
    <t>PSCM - APPLICATION SUPPORT - MSP</t>
  </si>
  <si>
    <t>10.75.168.15</t>
  </si>
  <si>
    <t xml:space="preserve">dcLINK (Oronite) </t>
  </si>
  <si>
    <t>Nehan.Sheikh@chevron.com</t>
  </si>
  <si>
    <t>10.75.160.9</t>
  </si>
  <si>
    <t>10.69.88.145</t>
  </si>
  <si>
    <t xml:space="preserve">dcLink (TCO) </t>
  </si>
  <si>
    <t>10.75.176.6</t>
  </si>
  <si>
    <t xml:space="preserve">Drafting Drawings Index </t>
  </si>
  <si>
    <t>penkarshafaque@chevron.com</t>
  </si>
  <si>
    <t>SURFACE-APPLICATION SUPPORT-POD SE</t>
  </si>
  <si>
    <t>172.27.151.39</t>
  </si>
  <si>
    <t xml:space="preserve">Orbis POS Enterprise Management System </t>
  </si>
  <si>
    <t>ReynaldoJr.Conge@chevron.com</t>
  </si>
  <si>
    <t>IFL-SPM RETAIL OPERATIONS</t>
  </si>
  <si>
    <t>172.27.152.21</t>
  </si>
  <si>
    <t>146.30.172.28</t>
  </si>
  <si>
    <t xml:space="preserve">EMED PI </t>
  </si>
  <si>
    <t>146.30.172.30</t>
  </si>
  <si>
    <t>146.35.14.72</t>
  </si>
  <si>
    <t xml:space="preserve">PI Historian (SJVBU) </t>
  </si>
  <si>
    <t>SJVBUITPISupport@chevron.com</t>
  </si>
  <si>
    <t>NAU SJV - SURFACE SUPPORT</t>
  </si>
  <si>
    <t>146.35.144.63</t>
  </si>
  <si>
    <t>146.35.144.72</t>
  </si>
  <si>
    <t>146.35.14.42</t>
  </si>
  <si>
    <t>146.35.14.88</t>
  </si>
  <si>
    <t>146.35.144.181</t>
  </si>
  <si>
    <t xml:space="preserve">PI Integrator (SJVBU) </t>
  </si>
  <si>
    <t>146.35.144.28</t>
  </si>
  <si>
    <t xml:space="preserve">PI Vision (SJVBU) </t>
  </si>
  <si>
    <t>146.35.144.74</t>
  </si>
  <si>
    <t>10.78.54.6</t>
  </si>
  <si>
    <t>DCore Neoload Load Generators</t>
  </si>
  <si>
    <t>tbertz@chevron.com</t>
  </si>
  <si>
    <t>SAP CLOUD PLATFORM - ADO MTA PIPELINE</t>
  </si>
  <si>
    <t>10.75.96.249</t>
  </si>
  <si>
    <t>TBertz@chevron.com</t>
  </si>
  <si>
    <t>10.75.96.245</t>
  </si>
  <si>
    <t>10.75.96.239</t>
  </si>
  <si>
    <t>10.75.96.243</t>
  </si>
  <si>
    <t>10.67.178.19</t>
  </si>
  <si>
    <t>10.75.96.151</t>
  </si>
  <si>
    <t>10.75.96.160</t>
  </si>
  <si>
    <t>10.75.100.25</t>
  </si>
  <si>
    <t>10.76.94.4</t>
  </si>
  <si>
    <t>TO Found</t>
  </si>
  <si>
    <t>kewf@chevron.com</t>
  </si>
  <si>
    <t>ADCHA-WPSQL001</t>
  </si>
  <si>
    <t xml:space="preserve">AD Change Auditor (CA) </t>
  </si>
  <si>
    <t>ChrisMcCauley@chevron.com</t>
  </si>
  <si>
    <t>ITFP-OT-CO LOCATED-CPP</t>
  </si>
  <si>
    <t xml:space="preserve">[PDCE] </t>
  </si>
  <si>
    <t>ed.york@chevron.com</t>
  </si>
  <si>
    <t>LEGACY PDC ENERGY APPLICATIONS</t>
  </si>
  <si>
    <t>Cloud DataHosting Shared Storage</t>
  </si>
  <si>
    <t>pferrazzano@chevron.com</t>
  </si>
  <si>
    <t xml:space="preserve">Documentum NextGen </t>
  </si>
  <si>
    <t>riyy@chevron.com</t>
  </si>
  <si>
    <t>SCM &amp; ALCM - DOCUMENT MANAGEMENT</t>
  </si>
  <si>
    <t xml:space="preserve">AML (AMADAS) </t>
  </si>
  <si>
    <t>Pandiarajan.Ravaneswaran@chevron.com</t>
  </si>
  <si>
    <t>SURFACE-APPLICATION SUPPORT-POD MI-ART2</t>
  </si>
  <si>
    <t>AMS (Machinery Health Manager)</t>
  </si>
  <si>
    <t>Dhrupad.Dhar@chevron.com</t>
  </si>
  <si>
    <t xml:space="preserve">Microsoft Search </t>
  </si>
  <si>
    <t>PHILLIP.CAVAZOS@chevron.com</t>
  </si>
  <si>
    <t>SEARCH SUPPORT</t>
  </si>
  <si>
    <t>ARDVEEAM</t>
  </si>
  <si>
    <t>ahzamishitiaq@chevron.com</t>
  </si>
  <si>
    <t>SURFACE-APPLICATION SUPPORT-POD1D</t>
  </si>
  <si>
    <t xml:space="preserve">AutoDL </t>
  </si>
  <si>
    <t>GeoffBruce@chevron.com</t>
  </si>
  <si>
    <t>WE-OPS-ENTERPRISEMESSAGING</t>
  </si>
  <si>
    <t>Aveva Predictive Analytics (POC)</t>
  </si>
  <si>
    <t>RGEO@chevron.com</t>
  </si>
  <si>
    <t>Azure Monitoring</t>
  </si>
  <si>
    <t>Vivek.Kohli@chevron.com</t>
  </si>
  <si>
    <t xml:space="preserve">Honeywell Uniformance Insight </t>
  </si>
  <si>
    <t>GuyDavis@chevron.com</t>
  </si>
  <si>
    <t>DS - ORONITE - AMR IT - OPERATIONS OP</t>
  </si>
  <si>
    <t xml:space="preserve">Stop Gauge </t>
  </si>
  <si>
    <t>kalyangorai@chevron.com</t>
  </si>
  <si>
    <t xml:space="preserve">Oak Point Document Management System </t>
  </si>
  <si>
    <t>CGarrison@chevron.com</t>
  </si>
  <si>
    <t>DS - MFG - MERIDIAN -IT OPERATIONS SUPPORT</t>
  </si>
  <si>
    <t xml:space="preserve">OSIsoft PI </t>
  </si>
  <si>
    <t>CPieno@chevron.com</t>
  </si>
  <si>
    <t>NJones@chevron.com</t>
  </si>
  <si>
    <t>NAU SJV - WRO SUPPORT</t>
  </si>
  <si>
    <t xml:space="preserve">Petrasoft Field Assist (SJVBU) </t>
  </si>
  <si>
    <t xml:space="preserve">SJV DECISIONS </t>
  </si>
  <si>
    <t>njones@chevron.com</t>
  </si>
  <si>
    <t>BDOW16VNJS2</t>
  </si>
  <si>
    <t>SCDL@chevron.com</t>
  </si>
  <si>
    <t>BDOW16VNJS3</t>
  </si>
  <si>
    <t>Foresite (SJV)</t>
  </si>
  <si>
    <t xml:space="preserve">Cygnet SJV </t>
  </si>
  <si>
    <t xml:space="preserve">Bloomberg Request Builder </t>
  </si>
  <si>
    <t>AHXT@chevron.com</t>
  </si>
  <si>
    <t>FINANCE - TREASURY RISK MGMT MSP LTI</t>
  </si>
  <si>
    <t>Matias.Maguicha@chevron.com</t>
  </si>
  <si>
    <t xml:space="preserve">CADI </t>
  </si>
  <si>
    <t>quynhnguyen@chevron.com</t>
  </si>
  <si>
    <t xml:space="preserve">PI Data Archive </t>
  </si>
  <si>
    <t>sperez@chevron.com</t>
  </si>
  <si>
    <t>LABU - ARG - SURFACE</t>
  </si>
  <si>
    <t>Plant Connector</t>
  </si>
  <si>
    <t>SLYZ@chevron.com</t>
  </si>
  <si>
    <t>COMMODITY SCM - ERP MII</t>
  </si>
  <si>
    <t>yes</t>
  </si>
  <si>
    <t>RPazmino@chevron.com</t>
  </si>
  <si>
    <t xml:space="preserve">Automated Data Ingestion Engine </t>
  </si>
  <si>
    <t>DLDESUPPORT</t>
  </si>
  <si>
    <t xml:space="preserve">PlantState Suite </t>
  </si>
  <si>
    <t>RCrippen@chevron.com</t>
  </si>
  <si>
    <t>NAU CBU - PCN SUPPORT</t>
  </si>
  <si>
    <t>MLeonard@chevron.com</t>
  </si>
  <si>
    <t xml:space="preserve">Citrix Cloud Services </t>
  </si>
  <si>
    <t>vdi_daas@chevron.com</t>
  </si>
  <si>
    <t>Miguel.Lopez@chevron.com</t>
  </si>
  <si>
    <t>Christopher.Schneider@chevron.com</t>
  </si>
  <si>
    <t xml:space="preserve">COMOS </t>
  </si>
  <si>
    <t>Ghodrat.Azimian@chevron.com</t>
  </si>
  <si>
    <t>ETC - DT&amp;S - INFORMATION DELIVERY SYSTEMS</t>
  </si>
  <si>
    <t xml:space="preserve">Connect:Direct </t>
  </si>
  <si>
    <t>KCollins@chevron.com</t>
  </si>
  <si>
    <t>PLATFORM - SAP RELIABILITY</t>
  </si>
  <si>
    <t>CONTR-WPAPP001</t>
  </si>
  <si>
    <t xml:space="preserve">ControlUp Insights </t>
  </si>
  <si>
    <t>EUSA - VIRTUAL - WORKSPACE - TEAM</t>
  </si>
  <si>
    <t xml:space="preserve">GOM Scout Tool </t>
  </si>
  <si>
    <t>saroj.nanda@chevron.com</t>
  </si>
  <si>
    <t>SUBSURFACE-ADPO-RMF-APPS-GOM</t>
  </si>
  <si>
    <t xml:space="preserve">Integrated Asset Management </t>
  </si>
  <si>
    <t>SUBSURFACE-SA&amp;O-DIGITAL OILFIELD</t>
  </si>
  <si>
    <t xml:space="preserve">EMC NetWorker </t>
  </si>
  <si>
    <t>Moin.Mansuri@chevron.com</t>
  </si>
  <si>
    <t xml:space="preserve">Cloud Shared SSRS Service Instance </t>
  </si>
  <si>
    <t>CPPIgnition</t>
  </si>
  <si>
    <t>raul.naranjo@chevron.com</t>
  </si>
  <si>
    <t>CPPAUTOMATION</t>
  </si>
  <si>
    <t xml:space="preserve">Commodity Supply Chain Management Data Foundation </t>
  </si>
  <si>
    <t>RejiE@chevron.com</t>
  </si>
  <si>
    <t>CSCM - MSP - DATA AND INSIGHTS</t>
  </si>
  <si>
    <t xml:space="preserve">Enterprise Data Gateway </t>
  </si>
  <si>
    <t>williamtan@chevron.com</t>
  </si>
  <si>
    <t>DATA MANAGEMENT - OPERATIONS</t>
  </si>
  <si>
    <t>DaleNowak@chevron.com</t>
  </si>
  <si>
    <t>RIYY@chevron.com</t>
  </si>
  <si>
    <t>Documentum AKS External US</t>
  </si>
  <si>
    <t xml:space="preserve">Integrated Visualization Management </t>
  </si>
  <si>
    <t>PrathebaPalanisamy@chevron.com</t>
  </si>
  <si>
    <t xml:space="preserve">Integrated Field Management </t>
  </si>
  <si>
    <t>lesliejones@chevron.com</t>
  </si>
  <si>
    <t>prathebapalanisamy@chevron.com</t>
  </si>
  <si>
    <t>Waterfall</t>
  </si>
  <si>
    <t>guy.oz@chevron.com</t>
  </si>
  <si>
    <t>EMED IRSM - INFORMATION SECURITY</t>
  </si>
  <si>
    <t>Digital Twin Rich Media</t>
  </si>
  <si>
    <t>ildemar.ferreira@chevron.com</t>
  </si>
  <si>
    <t>ITFP  - OT - DTRM - OPERATIONS SUPPORT</t>
  </si>
  <si>
    <t>eLogbook</t>
  </si>
  <si>
    <t xml:space="preserve">MCBU Enviance  Integration </t>
  </si>
  <si>
    <t xml:space="preserve">Epidemiology </t>
  </si>
  <si>
    <t>Jared.McAllister@chevron.com</t>
  </si>
  <si>
    <t>HSE - HEALTH &amp; MEDICAL - MSP SUPPORT</t>
  </si>
  <si>
    <t>SQL Server System Database Administration by ITFP</t>
  </si>
  <si>
    <t>PaulNjoku@chevron.com</t>
  </si>
  <si>
    <t>kpeters@chevron.com</t>
  </si>
  <si>
    <t>NMA - SUBSURFACE PLATFORM CO-LOCATED SUPPORT</t>
  </si>
  <si>
    <t xml:space="preserve">Solarwinds Orion Platform </t>
  </si>
  <si>
    <t>Darlington.Okuanyono@chevron.com</t>
  </si>
  <si>
    <t xml:space="preserve">NMA Smart Printing </t>
  </si>
  <si>
    <t>KPeters@chevron.com</t>
  </si>
  <si>
    <t xml:space="preserve">CARD </t>
  </si>
  <si>
    <t xml:space="preserve">XHQ/XANS (ESE) </t>
  </si>
  <si>
    <t>RLanderos@chevron.com</t>
  </si>
  <si>
    <t>DS - MFG - EL SEGUNDO - APPLICATION SUPPORT</t>
  </si>
  <si>
    <t xml:space="preserve">Ivanti Security Controls </t>
  </si>
  <si>
    <t>eleen@chevron.com</t>
  </si>
  <si>
    <t xml:space="preserve">Emergency Response – Fire Plan (ESE) </t>
  </si>
  <si>
    <t xml:space="preserve">TLR </t>
  </si>
  <si>
    <t xml:space="preserve">PI System (PADC </t>
  </si>
  <si>
    <t>AndrewWilliams@chevron.com</t>
  </si>
  <si>
    <t>SURFACE - PROCESS AUTOMATION - SUPPORT</t>
  </si>
  <si>
    <t xml:space="preserve">Facilities Information Portal </t>
  </si>
  <si>
    <t>RMehta@chevron.com</t>
  </si>
  <si>
    <t>ITC - FEIM PORTAL SUPPORT</t>
  </si>
  <si>
    <t xml:space="preserve">FlexNet Manager for Engineering Applications </t>
  </si>
  <si>
    <t>fred.xu@chevron.com</t>
  </si>
  <si>
    <t>CTC - HPC - TRIAGE</t>
  </si>
  <si>
    <t xml:space="preserve">FME Server: Feature Manipulation Engine </t>
  </si>
  <si>
    <t>timothy.martin@chevron.com</t>
  </si>
  <si>
    <t>CDAS-Cross-Platform-Digital-Platform-Architecture</t>
  </si>
  <si>
    <t>mansurrussayev@tengizchevroil.com</t>
  </si>
  <si>
    <t>Chevron Filesystem Utility</t>
  </si>
  <si>
    <t>etorres@chevron.com</t>
  </si>
  <si>
    <t>SUBSURFACE – APD – I&amp;M – DATA FACTORY</t>
  </si>
  <si>
    <t xml:space="preserve">Global Analytics and Risk Management (GARM)  </t>
  </si>
  <si>
    <t>FSaubon@chevron.com</t>
  </si>
  <si>
    <t>SPM-MARKET RISK-APPLICATION SUPPORT</t>
  </si>
  <si>
    <t>Energy Components Reporting Portal XI</t>
  </si>
  <si>
    <t>NMA - SURFACE PLATFORM CO-LOCATED SUPPORT</t>
  </si>
  <si>
    <t>GBANRW16VSII01</t>
  </si>
  <si>
    <t xml:space="preserve">Partner Reporting Application </t>
  </si>
  <si>
    <t>GBANRW16VSQL1</t>
  </si>
  <si>
    <t xml:space="preserve">ABU IPM Reporting Server </t>
  </si>
  <si>
    <t>Indra.Lott@chevron.com</t>
  </si>
  <si>
    <t>SURFACE-APPLICATION SUPPORT-POD1B</t>
  </si>
  <si>
    <t xml:space="preserve">Quorum Land System (QLS ) </t>
  </si>
  <si>
    <t>matthew.kelly@chevron.com</t>
  </si>
  <si>
    <t>SUBSURFACE-LAND-LAND SOLUTIONS</t>
  </si>
  <si>
    <t xml:space="preserve">Quorum Geographic Information System </t>
  </si>
  <si>
    <t xml:space="preserve">Quorum Query Module (QQM) </t>
  </si>
  <si>
    <t xml:space="preserve">Adlib </t>
  </si>
  <si>
    <t>Hakimbo@chevron.com</t>
  </si>
  <si>
    <t>BPT-PSO-FE</t>
  </si>
  <si>
    <t xml:space="preserve">Business Development Fund (BDF) </t>
  </si>
  <si>
    <t>Mohammed.Zahriya@chevron.com</t>
  </si>
  <si>
    <t>SPM-SERVICE MSP SUPPORT WIPRO</t>
  </si>
  <si>
    <t xml:space="preserve">Centum VP (APST) </t>
  </si>
  <si>
    <t>EbyGeorge@chevron.com</t>
  </si>
  <si>
    <t>GCWCPAPPV01820</t>
  </si>
  <si>
    <t xml:space="preserve">NetGIL 7.x </t>
  </si>
  <si>
    <t>GCW2PAPPV00102</t>
  </si>
  <si>
    <t xml:space="preserve">ETSA (ABU) &amp; (APST) </t>
  </si>
  <si>
    <t xml:space="preserve">General Ledger Extract </t>
  </si>
  <si>
    <t>Quan.Tran@chevron.com</t>
  </si>
  <si>
    <t>SPM-CSAT PSAT TRADING-APPLICATION SUPPORT</t>
  </si>
  <si>
    <t>Davin.Kong@chevron.com</t>
  </si>
  <si>
    <t xml:space="preserve">Global Contract Generation (GCG) </t>
  </si>
  <si>
    <t xml:space="preserve">PRandRA Web Recon Tools </t>
  </si>
  <si>
    <t>FINANCE - FINANCIAL ACCOUNTING SERVICES MSP LTI</t>
  </si>
  <si>
    <t xml:space="preserve">OERI (Global) </t>
  </si>
  <si>
    <t>Tammy.Harris@chevron.com</t>
  </si>
  <si>
    <t>DS - ITOPS - MFG - OPERATIONS</t>
  </si>
  <si>
    <t>Capacity &amp; Production Planning (ABU</t>
  </si>
  <si>
    <t xml:space="preserve">Lotus Notes/Domino </t>
  </si>
  <si>
    <t>KMHP@chevron.com</t>
  </si>
  <si>
    <t>ITFP – APPS – IT OPERATIONS SUPPORT</t>
  </si>
  <si>
    <t>KevinRamlow@chevron.com</t>
  </si>
  <si>
    <t>Meridium APM Oronite</t>
  </si>
  <si>
    <t>Meridium APM Refining (Global)</t>
  </si>
  <si>
    <t xml:space="preserve">Networker </t>
  </si>
  <si>
    <t>premraghavan@chevron.com</t>
  </si>
  <si>
    <t>saieshwarsakthivel@chevron.com</t>
  </si>
  <si>
    <t>Petro</t>
  </si>
  <si>
    <t>wbcrosby@chevron.com</t>
  </si>
  <si>
    <t>NAU MCBU - RTM SUPPORT</t>
  </si>
  <si>
    <t>Smartplant Instrumentation</t>
  </si>
  <si>
    <t xml:space="preserve">SART Application (Global) </t>
  </si>
  <si>
    <t>SURFACE-APPLICATION SUPPORT-POD MI-ART1</t>
  </si>
  <si>
    <t xml:space="preserve">Starlims V10 (Global) </t>
  </si>
  <si>
    <t>vishalnarkhede@chevron.com</t>
  </si>
  <si>
    <t xml:space="preserve">TMW Fleet Forecasting </t>
  </si>
  <si>
    <t xml:space="preserve">JDE Hubble </t>
  </si>
  <si>
    <t>IOnyemere@chevron.com</t>
  </si>
  <si>
    <t>NMA - CROSSPLATFORM JDE APPLICATION SUPPORT</t>
  </si>
  <si>
    <t>ealvarez@chevron.com</t>
  </si>
  <si>
    <t>christopher.schneider@chevron.com</t>
  </si>
  <si>
    <t xml:space="preserve">PeerSync </t>
  </si>
  <si>
    <t xml:space="preserve">Exchange 2016 </t>
  </si>
  <si>
    <t>ron.ritchey@chevron.com</t>
  </si>
  <si>
    <t xml:space="preserve">Citrix </t>
  </si>
  <si>
    <t>Guillermo.Gonzalez@chevron.com / VamshiBandaru@chevron.com / AHXT@chevron.com</t>
  </si>
  <si>
    <t>Lotus Notes/Domino</t>
  </si>
  <si>
    <t>nishantkanpara@chevron.com</t>
  </si>
  <si>
    <t xml:space="preserve">MAINTelligence </t>
  </si>
  <si>
    <t>Laboratory Information Management System</t>
  </si>
  <si>
    <t>sarithaandugula@chevron.com</t>
  </si>
  <si>
    <t>Domgas Nominations Portal (ABU</t>
  </si>
  <si>
    <t>hetvishah@chevron.com</t>
  </si>
  <si>
    <t xml:space="preserve">GOM </t>
  </si>
  <si>
    <t>MVBR@chevron.com</t>
  </si>
  <si>
    <t>SolarWinds</t>
  </si>
  <si>
    <t>Meena.Chockalingam@chevron.com</t>
  </si>
  <si>
    <t xml:space="preserve">Solarwinds </t>
  </si>
  <si>
    <t>GSPS Modern FileShare Scanner</t>
  </si>
  <si>
    <t>nixon.gan@chevron.com</t>
  </si>
  <si>
    <t>WE-OPS-SHAREPOINT DESIGN</t>
  </si>
  <si>
    <t xml:space="preserve">Azure HCM Hybrid Connection Manager </t>
  </si>
  <si>
    <t>philip.crawford@chevron.com</t>
  </si>
  <si>
    <t>CLOUD PLATFORM OPERATIONS</t>
  </si>
  <si>
    <t>Azure HCM Hybrid Connection Manager</t>
  </si>
  <si>
    <t xml:space="preserve">Energy Components (ECaaS) solution </t>
  </si>
  <si>
    <t xml:space="preserve">PMS </t>
  </si>
  <si>
    <t>snehasomarajan@chevron.com</t>
  </si>
  <si>
    <t>SURFACE-APPLICATION SUPPORT-POD1A</t>
  </si>
  <si>
    <t>KCS Compass</t>
  </si>
  <si>
    <t>EMED CROSS-PLATFORM</t>
  </si>
  <si>
    <t xml:space="preserve">LIMS </t>
  </si>
  <si>
    <t xml:space="preserve">LabVantage LIMS </t>
  </si>
  <si>
    <t xml:space="preserve">Ivanti </t>
  </si>
  <si>
    <t>Tzachi.Asaf@chevron.com</t>
  </si>
  <si>
    <t>Digital Signage</t>
  </si>
  <si>
    <t>eran.jones@chevron.com</t>
  </si>
  <si>
    <t xml:space="preserve">Veeam </t>
  </si>
  <si>
    <t>Alimuddeen@chevron.com</t>
  </si>
  <si>
    <t>NAU MCBU - WINDOWS SERVER ADMINISTRATION</t>
  </si>
  <si>
    <t>Danny.Kerley@chevron.com</t>
  </si>
  <si>
    <t xml:space="preserve">Process Automation </t>
  </si>
  <si>
    <t>HOU150V16ACSDBT</t>
  </si>
  <si>
    <t>HOU150V16ACST1</t>
  </si>
  <si>
    <t>HOU-ACT</t>
  </si>
  <si>
    <t>Thycotic Secret Server</t>
  </si>
  <si>
    <t>Nicholas.Gee@chevron.com</t>
  </si>
  <si>
    <t>HOUGNRW1</t>
  </si>
  <si>
    <t>Will.Kreutzer@chevron.com</t>
  </si>
  <si>
    <t>viet.nguyen@chevron.com</t>
  </si>
  <si>
    <t xml:space="preserve">HPC Infrastructure Server Group </t>
  </si>
  <si>
    <t>Billy.Thomson@chevron.com</t>
  </si>
  <si>
    <t>chike@chevron.com</t>
  </si>
  <si>
    <t>Goldfire Enterprise</t>
  </si>
  <si>
    <t>CTC IT - DATA AND INSIGHTS WEST - RUN AND MAINTAIN</t>
  </si>
  <si>
    <t>IIoT Platform</t>
  </si>
  <si>
    <t>abandukwala@chevron.com</t>
  </si>
  <si>
    <t>IIOT PLATFORM SUPPORT - SNOW</t>
  </si>
  <si>
    <t xml:space="preserve">InfoArchive </t>
  </si>
  <si>
    <t>SCM &amp; ALCM - INFOARCHIVE</t>
  </si>
  <si>
    <t>InfoArchive</t>
  </si>
  <si>
    <t xml:space="preserve">Sailpoint </t>
  </si>
  <si>
    <t>Ishmael.Primus@chevron.com</t>
  </si>
  <si>
    <t>Integrity Elements</t>
  </si>
  <si>
    <t>Damian.Ling@chevron.com</t>
  </si>
  <si>
    <t>SURFACE-MI-FIXED EQUIPMENT AND PIPELINES</t>
  </si>
  <si>
    <t>IntelaTrac (TCO</t>
  </si>
  <si>
    <t>winsup@tengizchevroil</t>
  </si>
  <si>
    <t>TCO - DIGITAL PRODUCTION OPTIMIZATION SYSTEM TEAM</t>
  </si>
  <si>
    <t xml:space="preserve">Intelatrac (Singapore) </t>
  </si>
  <si>
    <t xml:space="preserve">IPT </t>
  </si>
  <si>
    <t>pael.zuniga@chevron.com</t>
  </si>
  <si>
    <t>NETWORK - GLOBAL VOICE OPERATIONS LEVEL 2</t>
  </si>
  <si>
    <t xml:space="preserve">JDE Cloud </t>
  </si>
  <si>
    <t>TFDG@chevron.com</t>
  </si>
  <si>
    <t>PLATFORM - JDE RELIABILITY</t>
  </si>
  <si>
    <t>JDE Cloud</t>
  </si>
  <si>
    <t xml:space="preserve">Kappa Server </t>
  </si>
  <si>
    <t>davidteague@chevron.com</t>
  </si>
  <si>
    <t>SUBSURFACE-SA&amp;O-PRODUCTION SURVEILLANCE</t>
  </si>
  <si>
    <t>innovationlab@chevron.com</t>
  </si>
  <si>
    <t xml:space="preserve">Kofax TotalAgility </t>
  </si>
  <si>
    <t>LabVantage</t>
  </si>
  <si>
    <t>zacharykerls@chevron.com</t>
  </si>
  <si>
    <t>Williams.Odufisan@chevron.com</t>
  </si>
  <si>
    <t>LAGNRV16ACSDBP</t>
  </si>
  <si>
    <t xml:space="preserve">Denodo </t>
  </si>
  <si>
    <t>OlubunmiAjayi@chevron.com</t>
  </si>
  <si>
    <t>NMA - DATA INTEGRATION TEAM</t>
  </si>
  <si>
    <t xml:space="preserve">Cisco Attendant Console Application </t>
  </si>
  <si>
    <t>Ikechukwu.Inyiama@chevron.com</t>
  </si>
  <si>
    <t>NMA - ITFP NETWORK LAGOS SUPPORT</t>
  </si>
  <si>
    <t xml:space="preserve">ProSource (NMA) </t>
  </si>
  <si>
    <t>LAGNRW16VAHTS1</t>
  </si>
  <si>
    <t xml:space="preserve">GDS Documentum NMA </t>
  </si>
  <si>
    <t xml:space="preserve">Petrel 2019.2 – NMA </t>
  </si>
  <si>
    <t>Drillworks Predict / Pressworks</t>
  </si>
  <si>
    <t>iField Suite</t>
  </si>
  <si>
    <t xml:space="preserve">Medical Systems (Meditech) </t>
  </si>
  <si>
    <t>bukenzo@chevron.com</t>
  </si>
  <si>
    <t>NMA - CROSSPLATFORM APPLICATION SUPPORT</t>
  </si>
  <si>
    <t xml:space="preserve">AutoCAD (NMA) </t>
  </si>
  <si>
    <t xml:space="preserve">MetaDirectory NMA </t>
  </si>
  <si>
    <t>GDS Documentum NMA</t>
  </si>
  <si>
    <t>LNG Portfolio Valuation Tool</t>
  </si>
  <si>
    <t>VarunSharma@chevron.com</t>
  </si>
  <si>
    <t>CSCM - MSP - APPLISTRUCTURE</t>
  </si>
  <si>
    <t>LONPWGV16ACSDBP</t>
  </si>
  <si>
    <t>Lubricants Commerce Apps</t>
  </si>
  <si>
    <t>DS - LUBRICANTS IT - FINISHED LUBES</t>
  </si>
  <si>
    <t xml:space="preserve">Lubricants OE Reporting </t>
  </si>
  <si>
    <t>DCarlson@chevron.com</t>
  </si>
  <si>
    <t>SPM-DATA PRODUCTS SUPPORT</t>
  </si>
  <si>
    <t xml:space="preserve">Predix </t>
  </si>
  <si>
    <t xml:space="preserve">Meridium APM Oronite </t>
  </si>
  <si>
    <t xml:space="preserve">Predix APM (Oronite) </t>
  </si>
  <si>
    <t>Madhusmita.Dhall@chevron.com</t>
  </si>
  <si>
    <t xml:space="preserve">KMS (Global) </t>
  </si>
  <si>
    <t xml:space="preserve">Shift Turnover With Excellence </t>
  </si>
  <si>
    <t xml:space="preserve">MCBU – Infrastructure Servers </t>
  </si>
  <si>
    <t>rpvora@chevron.com</t>
  </si>
  <si>
    <t>ehsc@chevron.com</t>
  </si>
  <si>
    <t>CLOUD DATA HOSTING PCN-OT OPERATIONS</t>
  </si>
  <si>
    <t>colin.meyer@chevron.com</t>
  </si>
  <si>
    <t>markengle@chevron.com</t>
  </si>
  <si>
    <t>SURFACE APPLICATION SUPPORT</t>
  </si>
  <si>
    <t>MarkEngle@chevron.com</t>
  </si>
  <si>
    <t>Tricentis Neoload Web</t>
  </si>
  <si>
    <t>DanaFaye.Huang@chevron.com</t>
  </si>
  <si>
    <t xml:space="preserve">Neoload Load Generator AUS </t>
  </si>
  <si>
    <t>TCO One Map</t>
  </si>
  <si>
    <t>TCO - DIGITAL GIS</t>
  </si>
  <si>
    <t xml:space="preserve">Online Vibration Monitoring System (OVMS) </t>
  </si>
  <si>
    <t>PASMSV16ACSDBT1</t>
  </si>
  <si>
    <t>PASMSV16ACST1</t>
  </si>
  <si>
    <t xml:space="preserve">Personnel Change Application </t>
  </si>
  <si>
    <t>MALLANGIGIRIKUMAR.REDDY@chevron.com</t>
  </si>
  <si>
    <t>HR - OTHER MANAGED SERVICES</t>
  </si>
  <si>
    <t xml:space="preserve">General Development Servers </t>
  </si>
  <si>
    <t>Binh.Pham@chevron.com</t>
  </si>
  <si>
    <t xml:space="preserve">Perception Fleet (Global) </t>
  </si>
  <si>
    <t xml:space="preserve">Petrel Studio 2019 </t>
  </si>
  <si>
    <t>Soujanya.Varada@chevron.com</t>
  </si>
  <si>
    <t>PI Agbami Server - NMA</t>
  </si>
  <si>
    <t xml:space="preserve">PlantTriage Application (CPP) </t>
  </si>
  <si>
    <t>SAC Remote Acess Service</t>
  </si>
  <si>
    <t>YADG@chevron.com</t>
  </si>
  <si>
    <t>SAC e-HR Online Services/HR Systems</t>
  </si>
  <si>
    <t xml:space="preserve">SAC Permit to Work </t>
  </si>
  <si>
    <t>otaibifs@chevron.com</t>
  </si>
  <si>
    <t xml:space="preserve">Ponton XP Messenger </t>
  </si>
  <si>
    <t>SPM-GSAT TRADING-APPLICATION SUPPORT</t>
  </si>
  <si>
    <t>Calvin.MatthewsJr@chevron.com</t>
  </si>
  <si>
    <t>Profile</t>
  </si>
  <si>
    <t>vivekadep@chevron.com</t>
  </si>
  <si>
    <t xml:space="preserve">AMS (Machinery Health Manager) </t>
  </si>
  <si>
    <t>jorge.chavez@chevron.com</t>
  </si>
  <si>
    <t xml:space="preserve">PI UDS (PSD) </t>
  </si>
  <si>
    <t>PI HISTORIAN-PSD</t>
  </si>
  <si>
    <t>Sitefinity Pasadena</t>
  </si>
  <si>
    <t>DavidRamirez@chevron.com</t>
  </si>
  <si>
    <t>DS - MFG - PASADENA - BLAN SUPPORT</t>
  </si>
  <si>
    <t>Furqaan@chevron.com</t>
  </si>
  <si>
    <t>QV Scribe</t>
  </si>
  <si>
    <t>WELLS DIGITAL PLATFORM – POLARION SUPPORT</t>
  </si>
  <si>
    <t xml:space="preserve">SRA </t>
  </si>
  <si>
    <t>LNPH@chevron.com</t>
  </si>
  <si>
    <t>SteelTrace</t>
  </si>
  <si>
    <t>lisandroiraguen@chevron.com</t>
  </si>
  <si>
    <t>SURFACE-SE-R&amp;D SUPPORT</t>
  </si>
  <si>
    <t xml:space="preserve">Red Box Recording </t>
  </si>
  <si>
    <t>SPM-DEVOPS-SUPPORT</t>
  </si>
  <si>
    <t>ResFracPro</t>
  </si>
  <si>
    <t>LeslieJones@chevron.com</t>
  </si>
  <si>
    <t xml:space="preserve">RIA API </t>
  </si>
  <si>
    <t>RIC100COMOSAPP</t>
  </si>
  <si>
    <t xml:space="preserve">Utility Servers </t>
  </si>
  <si>
    <t>CrudeAssay</t>
  </si>
  <si>
    <t>Wonderware Historian</t>
  </si>
  <si>
    <t xml:space="preserve">Intelatrac (RICH) </t>
  </si>
  <si>
    <t>PI Manual Entry Web Page</t>
  </si>
  <si>
    <t>campos.rudy@chevron.com</t>
  </si>
  <si>
    <t>DS - MFG - RIC841 - REFINERY APPLICATION SUPPORT</t>
  </si>
  <si>
    <t>AMS Machine Works - MFG (RIC841)</t>
  </si>
  <si>
    <t>OIyamu@chevron.com</t>
  </si>
  <si>
    <t>AVEVA System Platform (PASMS CSI)</t>
  </si>
  <si>
    <t>jasonphillips@chevron.com</t>
  </si>
  <si>
    <t>DS - MFG - PASCAGOULA - CONTROL SYSTEMS SUPPORT</t>
  </si>
  <si>
    <t xml:space="preserve">Pricing and Risk Data Solution </t>
  </si>
  <si>
    <t>VMukkavilli@chevron.com</t>
  </si>
  <si>
    <t xml:space="preserve">RPA_S&amp;T_WAP_Automation </t>
  </si>
  <si>
    <t>SPM-PROCESS AUTOMATION-APPLICATION SUPPORT</t>
  </si>
  <si>
    <t xml:space="preserve">RPA_S&amp;T_USWC_Truck </t>
  </si>
  <si>
    <t>RTSN03W16RPUTIL</t>
  </si>
  <si>
    <t xml:space="preserve">BlueCube </t>
  </si>
  <si>
    <t>rameshjeyagopalan@chevron.com</t>
  </si>
  <si>
    <t>SPM - AP - RTSC BLUECUBE</t>
  </si>
  <si>
    <t xml:space="preserve">SmartSignal </t>
  </si>
  <si>
    <t>SAP Windows Servers</t>
  </si>
  <si>
    <t>SAP DRC (Document and Reporting Compliance)</t>
  </si>
  <si>
    <t>ECORE - BTP</t>
  </si>
  <si>
    <t>Surface</t>
  </si>
  <si>
    <t>markgrondin@chevron.com</t>
  </si>
  <si>
    <t>Seeq</t>
  </si>
  <si>
    <t>Lillian.Moreau@chevron.com</t>
  </si>
  <si>
    <t>ITFP - REAL TIME AND TIME SERIES APP - OT - OPERATIONS SUPPORT</t>
  </si>
  <si>
    <t>SGDC1V16ACSDBP1</t>
  </si>
  <si>
    <t xml:space="preserve">Aspen Engineering Suite (Adsorption, ASW, EDR, Flare, Hysys, Properties) </t>
  </si>
  <si>
    <t>SJVBU</t>
  </si>
  <si>
    <t>Praveen.Yerravali@chevron.com</t>
  </si>
  <si>
    <t xml:space="preserve">STARLIMS Gonfreville </t>
  </si>
  <si>
    <t xml:space="preserve">StarLims11 </t>
  </si>
  <si>
    <t xml:space="preserve">IPS </t>
  </si>
  <si>
    <t xml:space="preserve">DSC SMDP Data Foundation </t>
  </si>
  <si>
    <t xml:space="preserve">Sistema Personal Integrado </t>
  </si>
  <si>
    <t>davidcanache@chevron.com</t>
  </si>
  <si>
    <t>LABU - VNZ - APPLICATIONS (BUSINESS)</t>
  </si>
  <si>
    <t>FGP Information Management Database</t>
  </si>
  <si>
    <t>ozgurhakanoglu@chevron.com</t>
  </si>
  <si>
    <t>TCO - DIGITAL PROJECTS</t>
  </si>
  <si>
    <t>Azure Database Support</t>
  </si>
  <si>
    <t>DATABASE MANAGEMENT SUPPORT</t>
  </si>
  <si>
    <t xml:space="preserve">SolArc RightAngle (S10) </t>
  </si>
  <si>
    <t>sasikumar@chevron.com</t>
  </si>
  <si>
    <t xml:space="preserve">STARLIMS </t>
  </si>
  <si>
    <t xml:space="preserve">STARLIMS AMR </t>
  </si>
  <si>
    <t>SureView Security Monitoring</t>
  </si>
  <si>
    <t>nicgalloway@chevron.com</t>
  </si>
  <si>
    <t>NicGalloway@chevron.com</t>
  </si>
  <si>
    <t xml:space="preserve">Turn Around Cost Control (TACC) </t>
  </si>
  <si>
    <t xml:space="preserve">Traka Web Pro Plus Administration (TCO) </t>
  </si>
  <si>
    <t>TCO - MANAGED SERVICE 1</t>
  </si>
  <si>
    <t xml:space="preserve">Chevron Techlog Plugins </t>
  </si>
  <si>
    <t>tony.sutip@chevron.com</t>
  </si>
  <si>
    <t>SUBSURFACE – APD – I&amp;M – PETROPHYSICS</t>
  </si>
  <si>
    <t>gary.bulik@chevron.com</t>
  </si>
  <si>
    <t>Guriqbal.Singh@chevron.com</t>
  </si>
  <si>
    <t xml:space="preserve">Universal Building Management Solution </t>
  </si>
  <si>
    <t>YashSharma@chevron.com</t>
  </si>
  <si>
    <t>Wipro Application Health Monitoring Tool</t>
  </si>
  <si>
    <t>SPM-DEVOPS-SUPPORT-NT</t>
  </si>
  <si>
    <t xml:space="preserve">DrillWorks Suite (Predict) </t>
  </si>
  <si>
    <t>marcus.jones@chevron.com</t>
  </si>
  <si>
    <t>SUBSURFACE-DELIVER ADP-G&amp;G OPS</t>
  </si>
  <si>
    <t>duytruong@chevron.com</t>
  </si>
  <si>
    <t>Worksoft Execution Manager (SPM)</t>
  </si>
  <si>
    <t>quan.tran@chevron.com</t>
  </si>
  <si>
    <t xml:space="preserve">xDoc </t>
  </si>
  <si>
    <t>DS - AP - LA - GUATEMALA ONSITE</t>
  </si>
  <si>
    <t>Fully qualified domain name</t>
  </si>
  <si>
    <t>Serial number</t>
  </si>
  <si>
    <t>Number</t>
  </si>
  <si>
    <t>Operational status</t>
  </si>
  <si>
    <t>Environment type</t>
  </si>
  <si>
    <t>Support group</t>
  </si>
  <si>
    <t>Host name</t>
  </si>
  <si>
    <t>Class</t>
  </si>
  <si>
    <t>Location</t>
  </si>
  <si>
    <t>Maintenance schedule</t>
  </si>
  <si>
    <t>Loc</t>
  </si>
  <si>
    <t>172.27.152.43</t>
  </si>
  <si>
    <t>0000-0018-3270-0668-6192-5501-75</t>
  </si>
  <si>
    <t>CI103630001</t>
  </si>
  <si>
    <t>Server</t>
  </si>
  <si>
    <t>GSWCPDLGVLOV519</t>
  </si>
  <si>
    <t>VMware-56 4d e5 ef 0b 0e 7f fe-f6 7f 23 bb e0 c5 9e 6c</t>
  </si>
  <si>
    <t>CI061635801</t>
  </si>
  <si>
    <t>Windows Server</t>
  </si>
  <si>
    <t>William Schaeffer</t>
  </si>
  <si>
    <t>ST1008817 San Ramon London Voyager</t>
  </si>
  <si>
    <t>Auto-2nd Thu 4pm-6pm Global-CSC</t>
  </si>
  <si>
    <t>ITFP Full Support</t>
  </si>
  <si>
    <t>146.30.170.43</t>
  </si>
  <si>
    <t>RFSH2BA00HM</t>
  </si>
  <si>
    <t>CI054604373</t>
  </si>
  <si>
    <t>BL1030841 Ashdod Onshore Terminal</t>
  </si>
  <si>
    <t>Auto-1st Mon 7am-1pm Global (Local Server Time)</t>
  </si>
  <si>
    <t>146.25.74.49</t>
  </si>
  <si>
    <t>VMware-42 1f 3f 61 3e f8 0c 87-e2 57 43 96 76 01 b9 83</t>
  </si>
  <si>
    <t>CI077472452</t>
  </si>
  <si>
    <t>VMware-42 05 89 ba e1 62 d3 4c-d5 4f fc c3 ab ef 51 36</t>
  </si>
  <si>
    <t>CI049782930</t>
  </si>
  <si>
    <t>Segun Majekodunmi</t>
  </si>
  <si>
    <t>BL1000936 Escravos_JV Terminal Main Building</t>
  </si>
  <si>
    <t>Auto-2nd Sun 7pm-1am Global (Local Server Time)</t>
  </si>
  <si>
    <t>BU Support – ITFP Patched</t>
  </si>
  <si>
    <t>GSWCPOTGVUTV116</t>
  </si>
  <si>
    <t>VMware-56 4d 63 59 40 fa 10 a9-9e 34 06 cc 7c 07 2d c9</t>
  </si>
  <si>
    <t>CI041976299</t>
  </si>
  <si>
    <t>Karthik Sankar</t>
  </si>
  <si>
    <t>ST1031254 San Ramon Utah Voyager</t>
  </si>
  <si>
    <t>Auto-1st Tue 11am-1pm Global-CSC</t>
  </si>
  <si>
    <t>0000-0012-3494-6698-5729-9271-65</t>
  </si>
  <si>
    <t>CI040789690</t>
  </si>
  <si>
    <t>Amit Prakash</t>
  </si>
  <si>
    <t>BL1008635 San Antonio Azure South Central US</t>
  </si>
  <si>
    <t>Standard Non-Prod Thur, Fri, Sat after 2nd Tue (12AM-6AM Local Server Time)</t>
  </si>
  <si>
    <t>0000-0012-3651-3238-3117-0115-77</t>
  </si>
  <si>
    <t>CI057910106</t>
  </si>
  <si>
    <t>BU/DP Full Support</t>
  </si>
  <si>
    <t>VMware-42 33 0a 6b eb 1c c6 0d-cd 1a 07 31 65 47 a8 c5</t>
  </si>
  <si>
    <t>CI054363174</t>
  </si>
  <si>
    <t>BL1009145 Herzliya Arik Ainstein 1</t>
  </si>
  <si>
    <t>Auto-2nd Sat 11pm-5am Global (Local Server Time)</t>
  </si>
  <si>
    <t>0000-0009-8550-2810-9253-8080-85</t>
  </si>
  <si>
    <t>CI008120704</t>
  </si>
  <si>
    <t>Daniel Pazmino</t>
  </si>
  <si>
    <t>escnrw12app4.ct.chevrontexaco.net</t>
  </si>
  <si>
    <t>146.42.162.8</t>
  </si>
  <si>
    <t>VMware-42 2b 8b be 25 94 44 07-2e bf 5e 8f 3e 1a 7f fc</t>
  </si>
  <si>
    <t>CI000023443</t>
  </si>
  <si>
    <t>Adeche Dimowo</t>
  </si>
  <si>
    <t>BU/DP Patched - TurnAround (TAR)</t>
  </si>
  <si>
    <t>10.75.56.11</t>
  </si>
  <si>
    <t>0000-0003-8535-2076-1679-7927-76</t>
  </si>
  <si>
    <t>CI057972354</t>
  </si>
  <si>
    <t>10.69.88.6</t>
  </si>
  <si>
    <t>0000-0012-6391-1265-4772-0036-00</t>
  </si>
  <si>
    <t>CI039129396</t>
  </si>
  <si>
    <t>BL1008716 Amsterdam Azure West Europe</t>
  </si>
  <si>
    <t>146.42.156.58</t>
  </si>
  <si>
    <t>VMware-42 05 22 f6 e0 cf db 0a-a6 ba df 64 6a f0 77 d1</t>
  </si>
  <si>
    <t>CI041476586</t>
  </si>
  <si>
    <t>Olubunmi Dare</t>
  </si>
  <si>
    <t>0000-0011-2321-7768-9837-5926-37</t>
  </si>
  <si>
    <t>CI008120508</t>
  </si>
  <si>
    <t>Standard Prod Thur, Fri, Sat after 3rd Tue (12AM-6AM Local Server Time)</t>
  </si>
  <si>
    <t>136.171.170.49</t>
  </si>
  <si>
    <t>PFARA%%LMA635W</t>
  </si>
  <si>
    <t>CI000035389</t>
  </si>
  <si>
    <t>BL1001868 Houston 1400 Smith Street</t>
  </si>
  <si>
    <t>Auto-1st Fri 11pm-5am Global (Local Server Time)</t>
  </si>
  <si>
    <t>0000-0011-1308-7928-7012-0863-69</t>
  </si>
  <si>
    <t>CI034296523</t>
  </si>
  <si>
    <t>Nehan Sheikh</t>
  </si>
  <si>
    <t>VMware-56 4d fd 00 9e e0 c1 71-34 9b 90 b6 63 d6 bc 97</t>
  </si>
  <si>
    <t>CI046067278</t>
  </si>
  <si>
    <t>ST1008814 San Ramon El Segundo Voyager</t>
  </si>
  <si>
    <t>0000-0011-6043-7309-6887-0891-85</t>
  </si>
  <si>
    <t>CI033353768</t>
  </si>
  <si>
    <t>BL1008719 Tokyo Azure Japan East</t>
  </si>
  <si>
    <t>10.72.59.199</t>
  </si>
  <si>
    <t>0000-0003-0309-9599-3686-0014-08</t>
  </si>
  <si>
    <t>CI077404544</t>
  </si>
  <si>
    <t>Kevin Collins</t>
  </si>
  <si>
    <t>Microsoft Azure West US 2</t>
  </si>
  <si>
    <t>0000-0011-0728-3148-6456-0672-83</t>
  </si>
  <si>
    <t>CI048918685</t>
  </si>
  <si>
    <t>GSWCPINFVPLV616</t>
  </si>
  <si>
    <t>VMware-56 4d 01 66 08 69 10 f0-f8 91 37 2c 95 ab a4 63</t>
  </si>
  <si>
    <t>CI003496549</t>
  </si>
  <si>
    <t>ST1006211 San Ramon Polaris Voyager</t>
  </si>
  <si>
    <t>0000-0013-5181-8826-5061-9922-74</t>
  </si>
  <si>
    <t>CI008120435</t>
  </si>
  <si>
    <t>VMware-56 4d 86 8f e8 f2 ce 20-e9 9e 04 7d 42 6c b3 10</t>
  </si>
  <si>
    <t>CI064442611</t>
  </si>
  <si>
    <t>ST1030846 San Ramon Glasgow Voyager</t>
  </si>
  <si>
    <t>10.75.184.24</t>
  </si>
  <si>
    <t>0000-0013-0439-4498-3315-9778-01</t>
  </si>
  <si>
    <t>CI034296463</t>
  </si>
  <si>
    <t>10.75.184.33</t>
  </si>
  <si>
    <t>0000-0010-0104-3057-0158-9114-26</t>
  </si>
  <si>
    <t>CI034301456</t>
  </si>
  <si>
    <t>CPP SOLUTION DELIVERY &amp; OPERATIONS</t>
  </si>
  <si>
    <t>0000-0012-9588-0632-7410-7330-78</t>
  </si>
  <si>
    <t>CI008120555</t>
  </si>
  <si>
    <t>0000-0010-3421-3117-9469-5800-29</t>
  </si>
  <si>
    <t>CI008120465</t>
  </si>
  <si>
    <t>VMware-56 4d ff 88 51 06 d5 a1-cf 01 0d 14 5e 69 29 ab</t>
  </si>
  <si>
    <t>CI046067298</t>
  </si>
  <si>
    <t>ST1030842 San Ramon Carina Voyager</t>
  </si>
  <si>
    <t>146.42.252.232</t>
  </si>
  <si>
    <t>VMware-56 4d 28 4a 19 3c 26 ca-ac 13 34 fe 88 8d 1a 34</t>
  </si>
  <si>
    <t>CI023398807</t>
  </si>
  <si>
    <t>Olubunmi Ajayi</t>
  </si>
  <si>
    <t>Auto-2nd Wed 5pm-11pm Global (Local Server Time)</t>
  </si>
  <si>
    <t>10.80.105.119</t>
  </si>
  <si>
    <t>50C04AD2-5F9C-44A8-8006-FDF1BDCFB206</t>
  </si>
  <si>
    <t>CI061285366</t>
  </si>
  <si>
    <t>BL1004001 San Jose Contiguo Estacion Texaco Uruca No 1</t>
  </si>
  <si>
    <t>Appliance – BU/DP Support Only</t>
  </si>
  <si>
    <t>GSWCPAPPVSRV219</t>
  </si>
  <si>
    <t>VMware-56 4d a6 89 9e 91 45 60-09 eb c1 4b 1b 29 b4 20</t>
  </si>
  <si>
    <t>CI041940733</t>
  </si>
  <si>
    <t>Virendra Kadam</t>
  </si>
  <si>
    <t>ST1006218 San Ramon Voyager</t>
  </si>
  <si>
    <t>10.72.58.16</t>
  </si>
  <si>
    <t>0000-0015-0482-8117-9528-7768-13</t>
  </si>
  <si>
    <t>CI077404194</t>
  </si>
  <si>
    <t>GSWCPOTGVGLS116</t>
  </si>
  <si>
    <t>VMware-56 4d fb 47 2b ce e5 9b-4c 59 29 fd c1 74 ba bf</t>
  </si>
  <si>
    <t>CI041976298</t>
  </si>
  <si>
    <t>10.75.96.80</t>
  </si>
  <si>
    <t>0000-0000-6047-8261-0112-0713-94</t>
  </si>
  <si>
    <t>CI062021608</t>
  </si>
  <si>
    <t>0000-0009-2403-3847-2721-0079-38</t>
  </si>
  <si>
    <t>CI008120550</t>
  </si>
  <si>
    <t>0000-0013-6005-5509-2763-7648-96</t>
  </si>
  <si>
    <t>CI035370085</t>
  </si>
  <si>
    <t>Rosemarie Oberlander</t>
  </si>
  <si>
    <t>58c85769-aff1-4059-9c37-497a36d33fa1</t>
  </si>
  <si>
    <t>CI079464259</t>
  </si>
  <si>
    <t>BL1008638 Northlake Azure North Central US</t>
  </si>
  <si>
    <t>146.42.156.91</t>
  </si>
  <si>
    <t>VMware-42 05 1e 69 8c c6 ca 0d-38 19 e9 08 f2 30 9b 14</t>
  </si>
  <si>
    <t>CI041908309</t>
  </si>
  <si>
    <t>Abimbola Ogunlade</t>
  </si>
  <si>
    <t>VMware-42 33 a5 33 73 af 7e 34-df 96 e4 a6 06 88 84 b5</t>
  </si>
  <si>
    <t>CI056992012</t>
  </si>
  <si>
    <t>10.76.156.32</t>
  </si>
  <si>
    <t>0000-0012-2744-0740-8022-8527-41</t>
  </si>
  <si>
    <t>CI035362388</t>
  </si>
  <si>
    <t>10.71.160.4</t>
  </si>
  <si>
    <t>0000-0013-7528-7770-4217-0673-41</t>
  </si>
  <si>
    <t>CI035476470</t>
  </si>
  <si>
    <t>10.75.56.55</t>
  </si>
  <si>
    <t>0000-0013-1513-5162-1860-8522-15</t>
  </si>
  <si>
    <t>CI034298299</t>
  </si>
  <si>
    <t>10.207.255.33</t>
  </si>
  <si>
    <t>VMware-56 4d ba 8e da 81 48 91-f3 63 56 18 05 97 c0 9c</t>
  </si>
  <si>
    <t>CI077403959</t>
  </si>
  <si>
    <t>RBU-PDCE-INFRASTRUCTURE TEAM - SYSADMINS</t>
  </si>
  <si>
    <t>BL1031599 PDC Energy Ntirety Datacenter</t>
  </si>
  <si>
    <t>BU/DP Patched - Temporary Exclusion (IPT Required)</t>
  </si>
  <si>
    <t>0000-0018-0828-6998-3263-6721-43</t>
  </si>
  <si>
    <t>CI000043693</t>
  </si>
  <si>
    <t>Viet Nguyen</t>
  </si>
  <si>
    <t>Auto-2nd Fri 11pm-5am Global (Local Server Time)</t>
  </si>
  <si>
    <t>rparet-prpa00.ct.chevrontexaco.net</t>
  </si>
  <si>
    <t>06dd8392-a604-4f5b-a0d9-5ee64e69e9e1</t>
  </si>
  <si>
    <t>CI086161587</t>
  </si>
  <si>
    <t>BL1032536 South Central Azure US</t>
  </si>
  <si>
    <t>VMware-56 4d d8 3f 39 b2 d8 f8-8c 13 9b 50 07 61 e7 e6</t>
  </si>
  <si>
    <t>CI045984413</t>
  </si>
  <si>
    <t>10.72.59.155</t>
  </si>
  <si>
    <t>0000-0008-2429-9761-2493-7535-54</t>
  </si>
  <si>
    <t>CI077404637</t>
  </si>
  <si>
    <t>sdppi-pba00.ct.chevrontexaco.net</t>
  </si>
  <si>
    <t>10.74.64.83</t>
  </si>
  <si>
    <t>3e1301a8-1fe0-472c-856e-b726def6bc8d</t>
  </si>
  <si>
    <t>CI084992131</t>
  </si>
  <si>
    <t>PI HISTORIAN-CENTRAL</t>
  </si>
  <si>
    <t>10.69.88.92</t>
  </si>
  <si>
    <t>0000-0011-5978-4266-2040-1191-08</t>
  </si>
  <si>
    <t>CI039789386</t>
  </si>
  <si>
    <t>TCO - DIGITAL CORPORATE MSP TEAM 1</t>
  </si>
  <si>
    <t>c15ffe88-75c2-4b49-a2dd-1a98aac04733</t>
  </si>
  <si>
    <t>CI079464251</t>
  </si>
  <si>
    <t>10.190.20.112</t>
  </si>
  <si>
    <t>VMware-42 36 46 4e e8 55 0f 08-d8 4d c0 8e 8f 51 4b de</t>
  </si>
  <si>
    <t>CI077667696</t>
  </si>
  <si>
    <t>0000-0011-5147-7792-8640-9484-08</t>
  </si>
  <si>
    <t>CI059018591</t>
  </si>
  <si>
    <t>rparet-drpa00.ct.chevrontexaco.net</t>
  </si>
  <si>
    <t>1a1dc38b-a526-4a8a-9883-9b2e23a99034</t>
  </si>
  <si>
    <t>CI085895670</t>
  </si>
  <si>
    <t>10.2.1.10</t>
  </si>
  <si>
    <t>0000-0012-5635-9792-6954-9102-26</t>
  </si>
  <si>
    <t>CI035475936</t>
  </si>
  <si>
    <t>Shyam Pitchaimuthu</t>
  </si>
  <si>
    <t>10.73.100.48</t>
  </si>
  <si>
    <t>0000-0010-0088-7189-6886-8350-92</t>
  </si>
  <si>
    <t>CI040786136</t>
  </si>
  <si>
    <t>BL1006297 Mumbai Mind Space SEZ Building 1</t>
  </si>
  <si>
    <t>10.76.122.73</t>
  </si>
  <si>
    <t>VMware-42 00 02 18 67 be 26 ca-a2 26 94 88 74 71 98 83</t>
  </si>
  <si>
    <t>CI019773120</t>
  </si>
  <si>
    <t>Jorge Chavez</t>
  </si>
  <si>
    <t>Auto-1st Thu 11am-5pm Global (Local Server Time)</t>
  </si>
  <si>
    <t>VMware-42 05 18 4c 83 4b 9c e4-70 8d 4a 16 4f ce 39 99</t>
  </si>
  <si>
    <t>CI014734117</t>
  </si>
  <si>
    <t>BL1009142 Nicosia 73 Metochiou St Office</t>
  </si>
  <si>
    <t>Auto-2nd Thu 11pm-5am Global (Local Server Time)</t>
  </si>
  <si>
    <t>10.74.176.11</t>
  </si>
  <si>
    <t>0000-0013-1909-8186-9272-8436-49</t>
  </si>
  <si>
    <t>CI031980458</t>
  </si>
  <si>
    <t>0000-0009-5725-4755-6535-8518-93</t>
  </si>
  <si>
    <t>CI042449105</t>
  </si>
  <si>
    <t>f54979ea-6dad-4c6d-be2f-85e5d9af737f</t>
  </si>
  <si>
    <t>CI079464285</t>
  </si>
  <si>
    <t>0000-0013-3116-1404-8553-4345-10</t>
  </si>
  <si>
    <t>CI033688661</t>
  </si>
  <si>
    <t>VMware-42 20 b4 16 fb 7a cc ff-3c 68 47 20 df 08 16 9d</t>
  </si>
  <si>
    <t>CI000042937</t>
  </si>
  <si>
    <t>Rick Pazmino</t>
  </si>
  <si>
    <t>BL1031253 San Ramon Chevron Lakeside</t>
  </si>
  <si>
    <t>WZP23390SEX</t>
  </si>
  <si>
    <t>CI014969643</t>
  </si>
  <si>
    <t>Marc Anthony Azarcon</t>
  </si>
  <si>
    <t>BL1003967 Singapore Oronite Plant Main Office</t>
  </si>
  <si>
    <t>Auto-2nd Wed 2pm-8pm(UTC-8)-GS ONLY</t>
  </si>
  <si>
    <t>146.30.172.243</t>
  </si>
  <si>
    <t>VMware-42 33 92 d0 74 51 3b ea-12 0a e1 a3 7a fe 39 68</t>
  </si>
  <si>
    <t>CI032787735</t>
  </si>
  <si>
    <t>Auto-2nd Mon 11pm-5am Global - Class B</t>
  </si>
  <si>
    <t>WORKGROUP</t>
  </si>
  <si>
    <t>0000-0005-4456-9742-8227-0488-34</t>
  </si>
  <si>
    <t>CI079468566</t>
  </si>
  <si>
    <t>SPM - MARKETING - RETAIL OPERATIONS IFL</t>
  </si>
  <si>
    <t>Mario Zamora Jr</t>
  </si>
  <si>
    <t>VMware-56 4d 06 72 8e 39 c2 80-a3 7a 89 7b 3f c7 7c a6</t>
  </si>
  <si>
    <t>CI002473665</t>
  </si>
  <si>
    <t>BL1000596 London Telecity Powergate</t>
  </si>
  <si>
    <t>VMware-42 1e 21 31 a4 25 2a c7-9e 45 01 37 56 ae 84 02</t>
  </si>
  <si>
    <t>CI000047954</t>
  </si>
  <si>
    <t>Saieshwar Sakthivel</t>
  </si>
  <si>
    <t>10.66.92.110</t>
  </si>
  <si>
    <t>0000-0010-5120-3889-4974-7085-20</t>
  </si>
  <si>
    <t>CI028952107</t>
  </si>
  <si>
    <t>BL1008875 Sydney Azure Australia East</t>
  </si>
  <si>
    <t>VMware-42 05 f1 e7 f9 6d d2 71-2f 73 5c ea 12 c3 cf 68</t>
  </si>
  <si>
    <t>CI014734176</t>
  </si>
  <si>
    <t>Nic Gee</t>
  </si>
  <si>
    <t>BL1009146 Greeley 2115 117th Ave</t>
  </si>
  <si>
    <t>Auto-2nd Thu 8pm-2am Global (Local Server Time)</t>
  </si>
  <si>
    <t>VMware-56 4d 5e 3a 7e f1 c1 ff-de 5b 31 2f 84 5e ac 9b</t>
  </si>
  <si>
    <t>CI033575065</t>
  </si>
  <si>
    <t>146.24.136.220</t>
  </si>
  <si>
    <t>FCH242776R8</t>
  </si>
  <si>
    <t>CI017979729</t>
  </si>
  <si>
    <t>BL1001903 Midland 15 Smith Rd</t>
  </si>
  <si>
    <t>10.76.228.24</t>
  </si>
  <si>
    <t>0000-0011-6172-3463-7659-3661-22</t>
  </si>
  <si>
    <t>CI028951895</t>
  </si>
  <si>
    <t>10.190.50.104</t>
  </si>
  <si>
    <t>VMware-42 36 6d 24 b7 d4 33 ed-c4 8e 0e a8 7d d7 cb c2</t>
  </si>
  <si>
    <t>CI077404550</t>
  </si>
  <si>
    <t>GSWCPDLGVBEN516</t>
  </si>
  <si>
    <t>VMware-56 4d d4 dc 38 b4 14 a9-42 70 84 d4 b5 c8 a6 03</t>
  </si>
  <si>
    <t>CI003507593</t>
  </si>
  <si>
    <t>ST1006189 San Ramon Sonangol Benguela</t>
  </si>
  <si>
    <t>Auto-2nd Wed 4pm-6pm Global-CSC</t>
  </si>
  <si>
    <t>VMware-42 1b c9 6b 65 85 05 e5-35 95 39 8e 17 b7 be a5</t>
  </si>
  <si>
    <t>CI027608025</t>
  </si>
  <si>
    <t>Davide Mopera</t>
  </si>
  <si>
    <t>BL1006096 Houston CyrusOne Houston West I</t>
  </si>
  <si>
    <t>Auto-1st Sun 11pm-5am Global (Local Server Time)</t>
  </si>
  <si>
    <t>10.66.88.6</t>
  </si>
  <si>
    <t>0000-0013-2937-1121-5055-2597-32</t>
  </si>
  <si>
    <t>CI033861958</t>
  </si>
  <si>
    <t>VMware-42 1b 0f 02 80 02 fb 84-f8 b7 8b f0 dc e7 1a 6f</t>
  </si>
  <si>
    <t>CI024230743</t>
  </si>
  <si>
    <t>Ray McDaniel</t>
  </si>
  <si>
    <t>BL1009133 Malabo Dos</t>
  </si>
  <si>
    <t>10.76.156.45</t>
  </si>
  <si>
    <t>0000-0010-1087-2756-1457-0277-61</t>
  </si>
  <si>
    <t>CI035361183</t>
  </si>
  <si>
    <t>10.74.104.6</t>
  </si>
  <si>
    <t>0000-0009-7298-2901-3686-5355-69</t>
  </si>
  <si>
    <t>CI008120299</t>
  </si>
  <si>
    <t>Maziyar Samadzadeh</t>
  </si>
  <si>
    <t>0000-0009-2436-6162-3845-9260-02</t>
  </si>
  <si>
    <t>CI031860905</t>
  </si>
  <si>
    <t>Saipavankumar Daliparthi</t>
  </si>
  <si>
    <t>10.68.248.93</t>
  </si>
  <si>
    <t>0000-0013-5144-4691-1480-9289-20</t>
  </si>
  <si>
    <t>CI000019678</t>
  </si>
  <si>
    <t>Ahmed Al-Laslas</t>
  </si>
  <si>
    <t>GSWCPDLGVESV519</t>
  </si>
  <si>
    <t>VMware-56 4d ea b9 fa 85 ff 75-ba fa 63 16 9b 30 d3 90</t>
  </si>
  <si>
    <t>CI041904745</t>
  </si>
  <si>
    <t>VMware-36 01 d7 6a 20 fe 4e af-8f 11 e2 96 49 cc 75 92</t>
  </si>
  <si>
    <t>CI014627795</t>
  </si>
  <si>
    <t>Angela Taylor</t>
  </si>
  <si>
    <t>WZP2351Z2CN</t>
  </si>
  <si>
    <t>CI003321702</t>
  </si>
  <si>
    <t>BL1009020 Brisbane Head Office</t>
  </si>
  <si>
    <t>VMware-42 05 9e 44 d2 84 00 7d-3f a2 a5 04 0b ac 8e 55</t>
  </si>
  <si>
    <t>CI014734219</t>
  </si>
  <si>
    <t>Nir Eitan</t>
  </si>
  <si>
    <t>134.248.197.71</t>
  </si>
  <si>
    <t>VMware-42 1b bc 97 b6 75 5c e7-3b 56 f8 7d f7 9f 4f 0d</t>
  </si>
  <si>
    <t>CI002507268</t>
  </si>
  <si>
    <t>David Canache</t>
  </si>
  <si>
    <t>BL1001948 Houston 1500 Louisiana Street</t>
  </si>
  <si>
    <t>Auto-1st Mon 11pm-5am Global (Local Server Time)</t>
  </si>
  <si>
    <t>GRE-FS8</t>
  </si>
  <si>
    <t>GRE-FS8.gdc0.chevron.net</t>
  </si>
  <si>
    <t>VMware-42 2e 95 a2 6e 01 27 8c-b7 da 09 3c d1 77 81 0c</t>
  </si>
  <si>
    <t>CI014734133</t>
  </si>
  <si>
    <t>Dale Nowak</t>
  </si>
  <si>
    <t>FY1Z4M2</t>
  </si>
  <si>
    <t>CI014717099</t>
  </si>
  <si>
    <t>f07551w16nvrp1.ct.chevrontexaco.net</t>
  </si>
  <si>
    <t>WZP24100CBB</t>
  </si>
  <si>
    <t>CI051414326</t>
  </si>
  <si>
    <t>VMware-42 20 4b 41 d4 7c ca e4-8d 06 55 e4 b5 97 a8 cc</t>
  </si>
  <si>
    <t>CI000058077</t>
  </si>
  <si>
    <t>BL1003982 Richmond RTC Campus Record</t>
  </si>
  <si>
    <t>10.66.92.49</t>
  </si>
  <si>
    <t>0000-0011-9625-1033-7290-9252-54</t>
  </si>
  <si>
    <t>CI028952088</t>
  </si>
  <si>
    <t>0000-0012-7548-3781-5189-3914-45</t>
  </si>
  <si>
    <t>CI057973641</t>
  </si>
  <si>
    <t>VMware-42 20 de 61 cc 9d 51 02-d6 69 be e2 0c bf fd 4c</t>
  </si>
  <si>
    <t>CI000011188</t>
  </si>
  <si>
    <t>BL1005660 Onslow 8401 Operations Centre Bldg</t>
  </si>
  <si>
    <t>10.74.176.4</t>
  </si>
  <si>
    <t>0000-0010-8288-3749-9687-7875-30</t>
  </si>
  <si>
    <t>CI008120598</t>
  </si>
  <si>
    <t>VMware-42 1b 8f b8 e3 b7 8c 2e-6f 8e 4e 5b c9 f5 32 06</t>
  </si>
  <si>
    <t>CI040194036</t>
  </si>
  <si>
    <t>10.76.226.56</t>
  </si>
  <si>
    <t>VMware-76 58 43 7d 8f d3 41 2c-ac 71 8b 05 b8 53 fb 52</t>
  </si>
  <si>
    <t>CI014627582</t>
  </si>
  <si>
    <t>mal-adc2</t>
  </si>
  <si>
    <t>10.70.200.51</t>
  </si>
  <si>
    <t>VMware-42 0e 19 0b 2c 36 17 60-90 20 9d 4a 3c 03 78 d3</t>
  </si>
  <si>
    <t>CI014627975</t>
  </si>
  <si>
    <t>Auto-1st Tue 11pm-5am Global (Local Server Time)</t>
  </si>
  <si>
    <t>146.29.167.145</t>
  </si>
  <si>
    <t>VMware-42 16 de 73 fd 4a 9e 25-7a a2 9b fb fe 8d 76 d2</t>
  </si>
  <si>
    <t>CI000030943</t>
  </si>
  <si>
    <t>Pandiarajan Ravaneswaran</t>
  </si>
  <si>
    <t>10.75.96.135</t>
  </si>
  <si>
    <t>0000-0015-2544-0093-3258-2838-11</t>
  </si>
  <si>
    <t>CI031815937</t>
  </si>
  <si>
    <t>Abhishek Bhandari</t>
  </si>
  <si>
    <t>VMware-42 0e f1 56 a2 69 b9 51-a9 b0 51 d9 38 db 15 9f</t>
  </si>
  <si>
    <t>CI028404811</t>
  </si>
  <si>
    <t>BL1001930 Bakersfield Kern River Building A</t>
  </si>
  <si>
    <t>GSWCPDLGVHOV519</t>
  </si>
  <si>
    <t>VMware-56 4d 50 77 f6 b4 d8 71-6e 62 6d 3d f5 19 7d f6</t>
  </si>
  <si>
    <t>CI061635797</t>
  </si>
  <si>
    <t>ST1008816 San Ramon Houston Voyager</t>
  </si>
  <si>
    <t>10.69.80.8</t>
  </si>
  <si>
    <t>0000-0011-2396-5629-2022-4433-64</t>
  </si>
  <si>
    <t>CI039182907</t>
  </si>
  <si>
    <t>10.76.156.106</t>
  </si>
  <si>
    <t>0000-0011-3022-8823-4765-7007-36</t>
  </si>
  <si>
    <t>CI052296488</t>
  </si>
  <si>
    <t>Ramalingam Iyyamperumal</t>
  </si>
  <si>
    <t>VMware-42 07 5b cd a1 26 65 0d-72 06 01 bd 4a 56 60 93</t>
  </si>
  <si>
    <t>CI014627428</t>
  </si>
  <si>
    <t>10.76.228.10</t>
  </si>
  <si>
    <t>0000-0010-6405-6594-8664-4735-32</t>
  </si>
  <si>
    <t>CI028951911</t>
  </si>
  <si>
    <t>10.67.120.5</t>
  </si>
  <si>
    <t>0000-0011-8624-9842-4230-2057-71</t>
  </si>
  <si>
    <t>CI033862621</t>
  </si>
  <si>
    <t>MXQ913008N</t>
  </si>
  <si>
    <t>CI000058734</t>
  </si>
  <si>
    <t>BL1001944 Panama City Panama Marketing Office</t>
  </si>
  <si>
    <t>10.75.128.14</t>
  </si>
  <si>
    <t>0000-0009-4132-4065-7037-4264-99</t>
  </si>
  <si>
    <t>CI031980116</t>
  </si>
  <si>
    <t>VMware-42 28 7b 07 2f e6 7a 35-f7 67 58 f0 50 1c 68 52</t>
  </si>
  <si>
    <t>CI020685138</t>
  </si>
  <si>
    <t>BL1001921 Makati City RCBC 6819 Ayala</t>
  </si>
  <si>
    <t>136.171.170.180</t>
  </si>
  <si>
    <t>VMware-56 4d f2 cc 55 2a 79 b3-6d b7 c8 88 96 fb 00 5a</t>
  </si>
  <si>
    <t>CI057628227</t>
  </si>
  <si>
    <t>10.73.208.6</t>
  </si>
  <si>
    <t>0000-0009-3111-2839-2340-9722-74</t>
  </si>
  <si>
    <t>CI031819385</t>
  </si>
  <si>
    <t>Steven Wooldridge</t>
  </si>
  <si>
    <t>852a63df-2c51-49a9-b37d-1a0dbd620b5d</t>
  </si>
  <si>
    <t>CI064175606</t>
  </si>
  <si>
    <t>John Dominic Salvador</t>
  </si>
  <si>
    <t>VMware-42 3b b0 74 80 70 5b e0-db f2 f7 13 0b e0 29 ae</t>
  </si>
  <si>
    <t>CI030639898</t>
  </si>
  <si>
    <t>Mark Grondin</t>
  </si>
  <si>
    <t>10.73.41.43</t>
  </si>
  <si>
    <t>0000-0012-7078-7868-5343-7550-42</t>
  </si>
  <si>
    <t>CI040784061</t>
  </si>
  <si>
    <t>146.30.170.2</t>
  </si>
  <si>
    <t>HYG2J63</t>
  </si>
  <si>
    <t>CI052531205</t>
  </si>
  <si>
    <t>VMware-56 4d 6f 33 54 22 3a 4f-1f 8f af e9 cb e2 18 b4</t>
  </si>
  <si>
    <t>CI003136936</t>
  </si>
  <si>
    <t>VMware-42 26 91 82 25 3c 81 61-15 24 76 73 86 6c e3 1f</t>
  </si>
  <si>
    <t>CI045677652</t>
  </si>
  <si>
    <t>Doddabasappa Talavageri</t>
  </si>
  <si>
    <t>BL1005582 Bakersfield Energy Center F Wing</t>
  </si>
  <si>
    <t>Manual-2nd Wed 11am-5pm Global (Local Server Time)</t>
  </si>
  <si>
    <t>VMware-4a 28 9a b2 95 e5 4a bd-8f f1 61 80 c6 2c 48 89</t>
  </si>
  <si>
    <t>CI014627809</t>
  </si>
  <si>
    <t>10.76.228.11</t>
  </si>
  <si>
    <t>0000-0008-6218-0892-6416-3231-29</t>
  </si>
  <si>
    <t>CI028951910</t>
  </si>
  <si>
    <t>146.24.240.160</t>
  </si>
  <si>
    <t>VMware-42 20 d3 c4 40 00 e9 6a-ae 9c 8f c3 4f f9 4d 2f</t>
  </si>
  <si>
    <t>CI000008366</t>
  </si>
  <si>
    <t>Rajan Vora</t>
  </si>
  <si>
    <t>BL1001889 Covington Office Building</t>
  </si>
  <si>
    <t>10.69.27.37</t>
  </si>
  <si>
    <t>0000-0012-9480-5837-9814-0418-34</t>
  </si>
  <si>
    <t>CI031807590</t>
  </si>
  <si>
    <t>William Tan</t>
  </si>
  <si>
    <t>146.42.133.105</t>
  </si>
  <si>
    <t>VMware-42 05 5e bc 58 b8 b8 1b-bd 63 7c d3 e2 df cf af</t>
  </si>
  <si>
    <t>CI077388548</t>
  </si>
  <si>
    <t>lagnrw22vpatcs1</t>
  </si>
  <si>
    <t>Olurotimi Oludele</t>
  </si>
  <si>
    <t>BL1000149 Lagos_Lekki Main Office Building</t>
  </si>
  <si>
    <t>VMware-42 2b e6 a6 6f 1d 50 93-7a 8b 32 b3 cd 83 b0 17</t>
  </si>
  <si>
    <t>CI002949544</t>
  </si>
  <si>
    <t>Trey Moore</t>
  </si>
  <si>
    <t>BL1007095 El Segundo Refinery ESE Campus Record</t>
  </si>
  <si>
    <t>Auto-2nd Fri 5pm-11pm Global (Local Server Time)</t>
  </si>
  <si>
    <t>0000-0012-7766-4438-2373-5172-11</t>
  </si>
  <si>
    <t>CI008120720</t>
  </si>
  <si>
    <t>10.76.112.32</t>
  </si>
  <si>
    <t>VMware-42 20 35 31 c3 e6 e4 62-35 91 79 e3 61 7d eb b3</t>
  </si>
  <si>
    <t>CI003027825</t>
  </si>
  <si>
    <t>Saritha Andugula</t>
  </si>
  <si>
    <t>RIC100MYHTESVR.ric100.chevrontexaco.net</t>
  </si>
  <si>
    <t>146.28.155.82</t>
  </si>
  <si>
    <t>9037-3445-8554-5571-4392-9644-04</t>
  </si>
  <si>
    <t>CI040246325</t>
  </si>
  <si>
    <t>RIC100MYHTESR</t>
  </si>
  <si>
    <t>Ghodrat Azimian</t>
  </si>
  <si>
    <t>BL1000083 Richmond RTC Building 10</t>
  </si>
  <si>
    <t>10.73.132.5</t>
  </si>
  <si>
    <t>0000-0010-4034-5612-6282-8573-57</t>
  </si>
  <si>
    <t>CI057993311</t>
  </si>
  <si>
    <t>BL1031341 California Azure West US</t>
  </si>
  <si>
    <t>surevw-pamr00.ct.chevrontexaco.net</t>
  </si>
  <si>
    <t>10.73.240.8</t>
  </si>
  <si>
    <t>df129fbe-28d7-43f2-9518-47d6da7b74b3</t>
  </si>
  <si>
    <t>CI089266413</t>
  </si>
  <si>
    <t>0000-0012-0916-4810-7284-5460-02</t>
  </si>
  <si>
    <t>CI067571444</t>
  </si>
  <si>
    <t>GSWCPDLGVAEX516</t>
  </si>
  <si>
    <t>VMware-56 4d cd 44 0f 4b b6 e4-47 09 c9 67 17 96 b9 ff</t>
  </si>
  <si>
    <t>CI003215721</t>
  </si>
  <si>
    <t>ST1006169 San Ramon Asia Excellence</t>
  </si>
  <si>
    <t>GSWCPINFVBEN616</t>
  </si>
  <si>
    <t>VMware-56 4d c8 c2 6c 52 3e a1-0e b4 ff c0 33 92 08 a2</t>
  </si>
  <si>
    <t>CI003507592</t>
  </si>
  <si>
    <t>0000-0013-1783-5029-1874-4612-73</t>
  </si>
  <si>
    <t>CI008119414</t>
  </si>
  <si>
    <t>Roy Marco Gabriel Fuertes Valeza</t>
  </si>
  <si>
    <t>BL1001922 Makati City Chevron 6750 Office</t>
  </si>
  <si>
    <t>VMware-42 2e bf c2 f8 f4 78 e8-fe 7c 8a 05 d9 79 d5 90</t>
  </si>
  <si>
    <t>CI014627928</t>
  </si>
  <si>
    <t>10.74.105.15</t>
  </si>
  <si>
    <t>0000-0013-2824-5851-4439-1545-14</t>
  </si>
  <si>
    <t>CI008120234</t>
  </si>
  <si>
    <t>VMware-22 37 a4 3a 15 af 47 3a-97 25 34 e4 46 e8 05 55</t>
  </si>
  <si>
    <t>CI014627877</t>
  </si>
  <si>
    <t>10.76.228.66</t>
  </si>
  <si>
    <t>0000-0010-3953-5751-1560-5508-64</t>
  </si>
  <si>
    <t>CI028951937</t>
  </si>
  <si>
    <t>LAGNRNS01.gdmz0.chevron.net</t>
  </si>
  <si>
    <t>VMware-42 1e e2 05 99 8e 87 e4-5d 84 9c f8 07 b4 40 09</t>
  </si>
  <si>
    <t>CI022654700</t>
  </si>
  <si>
    <t>VMware-42 05 10 cf d3 74 07 26-46 49 6c 8a e7 c0 e3 4d</t>
  </si>
  <si>
    <t>CI014627285</t>
  </si>
  <si>
    <t>ST1030862 LEVIATHAN PLATFORM LPP</t>
  </si>
  <si>
    <t>10.74.64.85</t>
  </si>
  <si>
    <t>7326a3c0-01f1-4eea-994f-56110ade2543</t>
  </si>
  <si>
    <t>CI057994458</t>
  </si>
  <si>
    <t>10.74.64.174</t>
  </si>
  <si>
    <t>fd5a5caf-5020-439f-ac12-5eae61133029</t>
  </si>
  <si>
    <t>CI079467518</t>
  </si>
  <si>
    <t>0000-0013-1168-8886-5220-6729-33</t>
  </si>
  <si>
    <t>CI008120540</t>
  </si>
  <si>
    <t>VMware-42 20 21 93 2b 18 40 a2-d6 39 88 93 29 57 ea eb</t>
  </si>
  <si>
    <t>CI010862575</t>
  </si>
  <si>
    <t>Auto-2nd Thu 2pm-8pm(UTC-8)-GS ONLY</t>
  </si>
  <si>
    <t>gmw2pappv00249.gdc0.chevron.net</t>
  </si>
  <si>
    <t>VMware-42 1b 3e 95 49 ad 34 27-37 d7 7e 2d 36 5b f5 82</t>
  </si>
  <si>
    <t>CI015838025</t>
  </si>
  <si>
    <t>Julien Moua</t>
  </si>
  <si>
    <t>Auto-2nd Sat 7am-1pm Global (Local Server Time)</t>
  </si>
  <si>
    <t>10.72.184.8</t>
  </si>
  <si>
    <t>0000-0017-4475-0516-3223-2569-01</t>
  </si>
  <si>
    <t>CI092376717</t>
  </si>
  <si>
    <t>G1D2J63</t>
  </si>
  <si>
    <t>CI041792637</t>
  </si>
  <si>
    <t>Auto-1st Mon 7pm-1am Global (Local Server Time)</t>
  </si>
  <si>
    <t>1ed090d6-95ed-4855-92ce-ed1d361b6274</t>
  </si>
  <si>
    <t>CI079466014</t>
  </si>
  <si>
    <t>GSWCPDLGVAVS516</t>
  </si>
  <si>
    <t>VMware-56 4d 50 b7 63 6d 23 24-07 a8 3f b1 ca e2 b6 5a</t>
  </si>
  <si>
    <t>CI003521359</t>
  </si>
  <si>
    <t>ST1006188 San Ramon Asia Vision</t>
  </si>
  <si>
    <t>VMware-56 4d 2b 13 15 b9 36 ac-b7 d8 28 45 7c 58 25 e0</t>
  </si>
  <si>
    <t>CI064442711</t>
  </si>
  <si>
    <t>0000-0013-5047-9943-6734-3018-05</t>
  </si>
  <si>
    <t>CI034647183</t>
  </si>
  <si>
    <t>Ronald Albalos</t>
  </si>
  <si>
    <t>VMware-42 2e c6 f3 92 30 f0 7e-63 02 03 0a 62 cb 90 06</t>
  </si>
  <si>
    <t>CI014627933</t>
  </si>
  <si>
    <t>10.76.156.82</t>
  </si>
  <si>
    <t>0000-0012-5852-4142-8977-5471-42</t>
  </si>
  <si>
    <t>CI035361508</t>
  </si>
  <si>
    <t>VMware-42 0e 38 f8 9d 74 cd df-08 76 a4 ab 1c d8 0f 7f</t>
  </si>
  <si>
    <t>CI027757812</t>
  </si>
  <si>
    <t>VMware-56 4d 31 d8 52 1a a5 17-df 39 d6 27 e0 e8 de 15</t>
  </si>
  <si>
    <t>CI000033100</t>
  </si>
  <si>
    <t>Auto-1st Thu 11pm-5am Global (Local Server Time)</t>
  </si>
  <si>
    <t>10.76.236.12</t>
  </si>
  <si>
    <t>0000-0009-7056-5266-6947-1566-88</t>
  </si>
  <si>
    <t>CI028952004</t>
  </si>
  <si>
    <t>VMware-42 20 a8 ac 62 89 dc fc-7a e2 85 e6 da 93 74 26</t>
  </si>
  <si>
    <t>CI002510312</t>
  </si>
  <si>
    <t>146.42.252.225</t>
  </si>
  <si>
    <t>VMware-42 05 17 36 df c3 87 fc-99 3b 47 52 ab a8 56 55</t>
  </si>
  <si>
    <t>CI020292781</t>
  </si>
  <si>
    <t>Kolawole Sunmola</t>
  </si>
  <si>
    <t>aec20390-8f38-4f91-987f-deec650fc197</t>
  </si>
  <si>
    <t>CI079463131</t>
  </si>
  <si>
    <t>0000-0010-4111-0978-6779-3294-02</t>
  </si>
  <si>
    <t>CI033862828</t>
  </si>
  <si>
    <t>Sandeep Raju Vysyaraju</t>
  </si>
  <si>
    <t>10.75.176.46</t>
  </si>
  <si>
    <t>0000-0012-9469-2777-6396-5174-69</t>
  </si>
  <si>
    <t>CI051181911</t>
  </si>
  <si>
    <t>dd4f28f9-a8d7-47e2-a42a-de0950642ac2</t>
  </si>
  <si>
    <t>CI078504791</t>
  </si>
  <si>
    <t>10.190.0.167</t>
  </si>
  <si>
    <t>VMware-42 36 8c ef a3 5f 0c 20-6f 0f 3e c4 d5 aa 81 70</t>
  </si>
  <si>
    <t>CI077470753</t>
  </si>
  <si>
    <t>10.75.184.6</t>
  </si>
  <si>
    <t>81137a26-b05d-46c3-a5c9-bdc2ca0039b7</t>
  </si>
  <si>
    <t>CI078509461</t>
  </si>
  <si>
    <t>VMware-42 1b 97 a3 d2 22 59 21-2e 5c 2f b3 cf d2 50 c6</t>
  </si>
  <si>
    <t>CI015943221</t>
  </si>
  <si>
    <t>VMware-42 02 69 54 b3 8f d8 9b-75 c1 d2 8f ed 7d 37 ca</t>
  </si>
  <si>
    <t>CI051886499</t>
  </si>
  <si>
    <t>Younus Mohammed</t>
  </si>
  <si>
    <t>BL1003382 Richmond Administration Bldg</t>
  </si>
  <si>
    <t>gmwcpappv01159.ct.chevrontexaco.net</t>
  </si>
  <si>
    <t>VMware-42 24 98 86 57 f3 fb 19-94 98 09 80 a4 c0 3f c4</t>
  </si>
  <si>
    <t>CI017433961</t>
  </si>
  <si>
    <t>VMware-42 28 39 90 80 59 d7 b5-26 61 23 bc 3d e3 6f 17</t>
  </si>
  <si>
    <t>CI002482849</t>
  </si>
  <si>
    <t>BL1006991 Singapore Equinix SGI Singapore</t>
  </si>
  <si>
    <t>VMware-56 4d 01 9c b7 33 a8 40-02 7e 6e b5 25 10 07 fb</t>
  </si>
  <si>
    <t>CI056181536</t>
  </si>
  <si>
    <t>ST1009119 San Ramon Caribbean Voyager</t>
  </si>
  <si>
    <t>146.36.54.38</t>
  </si>
  <si>
    <t>VMware-42 1b 81 aa a2 d1 72 8c-0e 60 db 2f 5f 47 3c 36</t>
  </si>
  <si>
    <t>CI000060306</t>
  </si>
  <si>
    <t>146.25.74.60</t>
  </si>
  <si>
    <t>VMware-42 1f 73 2f 65 6d 4c df-be 0c 88 45 22 d3 2d a8</t>
  </si>
  <si>
    <t>CI046145208</t>
  </si>
  <si>
    <t>BL1003388 Oronite Additives Oak Point Plant</t>
  </si>
  <si>
    <t>10.66.92.135</t>
  </si>
  <si>
    <t>0000-0011-1666-4032-4081-6712-83</t>
  </si>
  <si>
    <t>CI028952094</t>
  </si>
  <si>
    <t>10.75.184.53</t>
  </si>
  <si>
    <t>5f06f5a3-2de0-426a-b084-30d7273c4b97</t>
  </si>
  <si>
    <t>CI078509310</t>
  </si>
  <si>
    <t>146.42.252.216</t>
  </si>
  <si>
    <t>VMware-42 05 14 d3 a5 3c b9 2e-ab b8 2d 95 3a 4a 8e 05</t>
  </si>
  <si>
    <t>CI002473671</t>
  </si>
  <si>
    <t>Leonard Edet</t>
  </si>
  <si>
    <t>dcneopsc200.ct.chevrontexaco.net</t>
  </si>
  <si>
    <t>939b1ada-2583-42ae-8dd2-97dc04c92a92</t>
  </si>
  <si>
    <t>CI080324005</t>
  </si>
  <si>
    <t>VMware-42 05 e2 95 37 49 92 dd-a3 ad b6 db 23 ae 80 62</t>
  </si>
  <si>
    <t>CI014627926</t>
  </si>
  <si>
    <t>0000-0011-2848-1270-6656-9293-33</t>
  </si>
  <si>
    <t>CI008120407</t>
  </si>
  <si>
    <t>c3a258aa-04e3-445d-ab38-341ff4e96829</t>
  </si>
  <si>
    <t>CI079464268</t>
  </si>
  <si>
    <t>0000-0012-5432-2134-1159-0747-48</t>
  </si>
  <si>
    <t>CI008120703</t>
  </si>
  <si>
    <t>10.207.255.38</t>
  </si>
  <si>
    <t>VMware-42 22 ca 3e 84 81 21 f6-52 f6 66 9d ad 27 94 6f</t>
  </si>
  <si>
    <t>CI077404278</t>
  </si>
  <si>
    <t>VMware-42 1b 16 1c a0 78 bf 41-b5 e6 77 94 d7 e7 d3 01</t>
  </si>
  <si>
    <t>CI017731256</t>
  </si>
  <si>
    <t>Gregg Ruben</t>
  </si>
  <si>
    <t>0000-0011-6049-7379-5230-8050-56</t>
  </si>
  <si>
    <t>CI032729280</t>
  </si>
  <si>
    <t>VMware-42 1b 78 82 16 7e b6 df-9c 58 b6 60 e1 ae c3 bd</t>
  </si>
  <si>
    <t>CI042366949</t>
  </si>
  <si>
    <t>146.30.172.126</t>
  </si>
  <si>
    <t>VMware-42 33 69 d0 7d c6 83 56-96 2a af 71 72 ad de c8</t>
  </si>
  <si>
    <t>CI042454581</t>
  </si>
  <si>
    <t>Guy Oz</t>
  </si>
  <si>
    <t>Manual-1st Mon 7pm-1am Global (Local Server Time)</t>
  </si>
  <si>
    <t>VMware-42 2e 7f b5 52 cd 88 7b-14 f7 bf 10 2d 0c b8 fb</t>
  </si>
  <si>
    <t>CI014734125</t>
  </si>
  <si>
    <t>0000-0009-6744-1793-5901-6414-25</t>
  </si>
  <si>
    <t>CI040785586</t>
  </si>
  <si>
    <t>GSWCPDLGVFLO519</t>
  </si>
  <si>
    <t>VMware-56 4d 2c 73 38 78 8b 98-36 6b c6 0b 92 90 6d 0c</t>
  </si>
  <si>
    <t>CI061418223</t>
  </si>
  <si>
    <t>ST1006199 San Ramon Florida Voyager</t>
  </si>
  <si>
    <t>GSWCPOTGVART116</t>
  </si>
  <si>
    <t>VMware-56 4d 20 05 41 5a 82 c1-6d f6 9c 98 82 b1 b2 20</t>
  </si>
  <si>
    <t>CI041976297</t>
  </si>
  <si>
    <t>ST1009120 San Ramon Artemis Voyager</t>
  </si>
  <si>
    <t>VMware-42 10 3a 99 5b b7 c8 09-9d 20 35 7d b9 e9 7e 56</t>
  </si>
  <si>
    <t>CI014627311</t>
  </si>
  <si>
    <t>ST1030849 ALEN Field</t>
  </si>
  <si>
    <t>VMware-42 33 33 e9 f8 9a 5f 1c-8b 95 68 91 e0 12 5b dd</t>
  </si>
  <si>
    <t>CI021043990</t>
  </si>
  <si>
    <t>146.36.54.9</t>
  </si>
  <si>
    <t>VMware-42 1b 09 83 c8 76 8d e4-60 2a 00 55 b5 9e 8d 5a</t>
  </si>
  <si>
    <t>CI000025018</t>
  </si>
  <si>
    <t>0000-0010-6198-5924-7341-0918-74</t>
  </si>
  <si>
    <t>CI035361391</t>
  </si>
  <si>
    <t>172.18.0.7</t>
  </si>
  <si>
    <t>0000-0014-5735-7576-9533-8605-65</t>
  </si>
  <si>
    <t>CI092304610</t>
  </si>
  <si>
    <t>escjvw19rds02.ct.chevrontexaco.net</t>
  </si>
  <si>
    <t>VMware-42 2b c9 74 29 76 8c 56-c6 6c 12 8c 35 bf d5 8c</t>
  </si>
  <si>
    <t>CI041790737</t>
  </si>
  <si>
    <t>Paul Njoku</t>
  </si>
  <si>
    <t>10.76.156.100</t>
  </si>
  <si>
    <t>8dfe2510-3edc-419c-bcfe-d36dcbec251f</t>
  </si>
  <si>
    <t>CI078505075</t>
  </si>
  <si>
    <t>0000-0010-0000-5353-3426-7518-23</t>
  </si>
  <si>
    <t>CI008120429</t>
  </si>
  <si>
    <t>rparet-prpa100.ct.chevrontexaco.net</t>
  </si>
  <si>
    <t>562b0aa4-4939-45e1-93a3-d4ecec901517</t>
  </si>
  <si>
    <t>CI086161699</t>
  </si>
  <si>
    <t>0000-0012-1645-8976-5380-7831-63</t>
  </si>
  <si>
    <t>CI050892563</t>
  </si>
  <si>
    <t>VMware-42 2e 2d eb 06 d4 f7 64-9d 6e c8 1c dc bf 66 d9</t>
  </si>
  <si>
    <t>CI014734130</t>
  </si>
  <si>
    <t>146.32.1.75</t>
  </si>
  <si>
    <t>VMware-42 20 03 46 d0 4b c8 9b-34 f2 02 92 ba 37 d6 fa</t>
  </si>
  <si>
    <t>CI000020758</t>
  </si>
  <si>
    <t>ST1006266 GOM Walker Ridge Block 29 Bigfoot Platform</t>
  </si>
  <si>
    <t>GSWCPAPPVBEN216</t>
  </si>
  <si>
    <t>VMware-56 4d 8f 4c 27 63 03 eb-68 8f 8b 32 1f cd 43 50</t>
  </si>
  <si>
    <t>CI003507598</t>
  </si>
  <si>
    <t>VMware-56 4d c6 13 33 04 f9 07-2e e5 02 6b e2 c3 86 4f</t>
  </si>
  <si>
    <t>CI058130872</t>
  </si>
  <si>
    <t>ST1008815 San Ramon Pascagoula Voyager</t>
  </si>
  <si>
    <t>10.74.72.5</t>
  </si>
  <si>
    <t>0000-0013-2467-6789-5525-5820-71</t>
  </si>
  <si>
    <t>CI036885588</t>
  </si>
  <si>
    <t>Geeta Das</t>
  </si>
  <si>
    <t>10.68.248.17</t>
  </si>
  <si>
    <t>0000-0009-9221-4926-0042-9040-60</t>
  </si>
  <si>
    <t>CI002746679</t>
  </si>
  <si>
    <t>Venkatesh Annam</t>
  </si>
  <si>
    <t>bdow16vpi2.ct.chevrontexaco.net</t>
  </si>
  <si>
    <t>VMware-42 26 18 01 b7 5a 61 56-ca 1c 9f ca 9a fc b5 6a</t>
  </si>
  <si>
    <t>CI000059274</t>
  </si>
  <si>
    <t>Nathan Jones</t>
  </si>
  <si>
    <t>BL1006960 Bakersfield Kern River SJV Data Center</t>
  </si>
  <si>
    <t>Manual-1st Mon 7am-1pm Global (Local Server Time)</t>
  </si>
  <si>
    <t>VMware-0b ff f4 e1 1e 41 48 a5-b2 72 16 83 57 e2 84 6d</t>
  </si>
  <si>
    <t>CI014627770</t>
  </si>
  <si>
    <t>WZP21450ZWM</t>
  </si>
  <si>
    <t>CI002615349</t>
  </si>
  <si>
    <t>BL1001634 Caracas Centro Banaven Latin America Products</t>
  </si>
  <si>
    <t>0000-0009-7966-4924-4892-0477-32</t>
  </si>
  <si>
    <t>CI042451208</t>
  </si>
  <si>
    <t>146.42.133.40</t>
  </si>
  <si>
    <t>VMware-42 05 77 d8 c9 a0 71 79-91 06 f3 41 2c 38 ee bb</t>
  </si>
  <si>
    <t>CI000006249</t>
  </si>
  <si>
    <t>mal-adc1</t>
  </si>
  <si>
    <t>10.70.200.249</t>
  </si>
  <si>
    <t>VMware-42 2e 9f ec 85 64 e0 12-86 ec 39 ec e3 ac a1 da</t>
  </si>
  <si>
    <t>CI014627974</t>
  </si>
  <si>
    <t>136.171.170.105</t>
  </si>
  <si>
    <t>VMware-42 3b 5d b3 54 6d 3d 57-c2 22 15 92 8c f5 5c 86</t>
  </si>
  <si>
    <t>CI003585843</t>
  </si>
  <si>
    <t>fsutil-papi00.p.ussc.az.chevron.net</t>
  </si>
  <si>
    <t>10.75.48.30</t>
  </si>
  <si>
    <t>ef420612-85bb-4efc-bc66-62c9871b3b87</t>
  </si>
  <si>
    <t>CI079469202</t>
  </si>
  <si>
    <t>134.248.83.222</t>
  </si>
  <si>
    <t>VMware-42 03 0d 75 7b 2e 30 52-fb 81 23 7c 0c 7a 72 bc</t>
  </si>
  <si>
    <t>CI000008255</t>
  </si>
  <si>
    <t>Christopher Schneider Sr</t>
  </si>
  <si>
    <t>VMware-42 0c 09 54 d9 60 7d 8c-9d db b7 2e 69 7a b0 a0</t>
  </si>
  <si>
    <t>CI003507579</t>
  </si>
  <si>
    <t>PHRCV16NVRP1</t>
  </si>
  <si>
    <t>146.40.164.34</t>
  </si>
  <si>
    <t>VMware-42 24 c6 d4 52 f7 0b a5-e1 76 8f 54 37 7a 3b ea</t>
  </si>
  <si>
    <t>CI001116793</t>
  </si>
  <si>
    <t>Fraser Fleming</t>
  </si>
  <si>
    <t>BL1031554 Equinix DC</t>
  </si>
  <si>
    <t>0000-0011-8383-5232-3584-0168-97</t>
  </si>
  <si>
    <t>CI040787702</t>
  </si>
  <si>
    <t>s02admin01.s02.chevron.net</t>
  </si>
  <si>
    <t>VMware-42 1b 3d 8b 8a bd 09 22-b3 25 cc d6 b3 75 dd 89</t>
  </si>
  <si>
    <t>CI053808147</t>
  </si>
  <si>
    <t>4773a207-0f48-4380-8828-de68982359ba</t>
  </si>
  <si>
    <t>CI064176079</t>
  </si>
  <si>
    <t>VMware-42 05 9d d9 ca f7 f8 0d-40 c4 b3 bf 27 13 a6 cd</t>
  </si>
  <si>
    <t>CI014734174</t>
  </si>
  <si>
    <t>Auto-2nd Wed 11am-5pm Global (Local Server Time)</t>
  </si>
  <si>
    <t>VMware-56 4d 59 fd b0 da f6 1d-8b 2b 10 2a 20 2f e6 21</t>
  </si>
  <si>
    <t>CI041940496</t>
  </si>
  <si>
    <t>ST1008818 San Ramon Singapore Voyager</t>
  </si>
  <si>
    <t>10.69.29.38</t>
  </si>
  <si>
    <t>0000-0012-0670-1701-9317-9623-38</t>
  </si>
  <si>
    <t>CI031807841</t>
  </si>
  <si>
    <t>BL1008715 Dublin Azure North Europe</t>
  </si>
  <si>
    <t>10.63.200.51</t>
  </si>
  <si>
    <t>VMware-42 2e 49 15 54 a3 2f fc-97 09 93 ca 3e e1 bc f4</t>
  </si>
  <si>
    <t>CI014627332</t>
  </si>
  <si>
    <t>146.30.172.196</t>
  </si>
  <si>
    <t>VMware-8c 4e 16 42 c8 65 18 47-14 28 f1 9f ec a0 df 04</t>
  </si>
  <si>
    <t>CI014627967</t>
  </si>
  <si>
    <t>136.171.170.64</t>
  </si>
  <si>
    <t>VMware-56 4d 1a c0 ca c8 fb 74-b9 22 00 b4 c7 40 1a 76</t>
  </si>
  <si>
    <t>CI000023437</t>
  </si>
  <si>
    <t>Sandra Cox</t>
  </si>
  <si>
    <t>bdow16vwfp.ct.chevrontexaco.net</t>
  </si>
  <si>
    <t>146.35.144.39</t>
  </si>
  <si>
    <t>VMware-42 26 9c 89 df 76 79 52-06 6f b9 e5 ca 28 34 db</t>
  </si>
  <si>
    <t>CI000008387</t>
  </si>
  <si>
    <t>Sarath Babu Chandran</t>
  </si>
  <si>
    <t>VMware-6d e4 70 82 cb 7d 4b 9a-a0 f3 74 6d c8 7b ff 9a</t>
  </si>
  <si>
    <t>CI014627802</t>
  </si>
  <si>
    <t>10.76.228.84</t>
  </si>
  <si>
    <t>0000-0011-2660-8964-3186-9194-11</t>
  </si>
  <si>
    <t>CI028951900</t>
  </si>
  <si>
    <t>VMware-42 17 73 0a 7f 94 81 5b-c9 95 26 a0 d5 94 87 0d</t>
  </si>
  <si>
    <t>CI014734123</t>
  </si>
  <si>
    <t>146.42.133.77</t>
  </si>
  <si>
    <t>VMware-42 05 25 76 54 d2 2b 9f-38 3b 99 ff 8a a4 b5 45</t>
  </si>
  <si>
    <t>CI073805744</t>
  </si>
  <si>
    <t>10.68.236.4</t>
  </si>
  <si>
    <t>0000-0009-7813-3635-2625-2485-20</t>
  </si>
  <si>
    <t>CI031982083</t>
  </si>
  <si>
    <t>VMware-42 05 ea 6d ea af b2 aa-01 06 42 a0 ec 54 21 78</t>
  </si>
  <si>
    <t>CI014627983</t>
  </si>
  <si>
    <t>Marcelino Nsono</t>
  </si>
  <si>
    <t>8VW39F2</t>
  </si>
  <si>
    <t>CI014717068</t>
  </si>
  <si>
    <t>marib-dc1</t>
  </si>
  <si>
    <t>BL1030894 Herzliya Hills Office</t>
  </si>
  <si>
    <t>VMware-42 24 32 9f 0b 4a 85 69-c0 6f ea 58 77 2e b3 5e</t>
  </si>
  <si>
    <t>CI020685135</t>
  </si>
  <si>
    <t>0000-0000-1290-3855-9993-6111-23</t>
  </si>
  <si>
    <t>CI057974213</t>
  </si>
  <si>
    <t>10.69.88.132</t>
  </si>
  <si>
    <t>0000-0010-5243-9189-6828-6993-45</t>
  </si>
  <si>
    <t>CI042449796</t>
  </si>
  <si>
    <t>Nadpon Petnoy</t>
  </si>
  <si>
    <t>10.69.132.10</t>
  </si>
  <si>
    <t>0000-0009-7117-6551-6331-7876-36</t>
  </si>
  <si>
    <t>CI033685839</t>
  </si>
  <si>
    <t>FCH232579TA</t>
  </si>
  <si>
    <t>CI019519415</t>
  </si>
  <si>
    <t>10.75.56.136</t>
  </si>
  <si>
    <t>55e10191-446b-4889-b392-88e240bda39f</t>
  </si>
  <si>
    <t>CI088962288</t>
  </si>
  <si>
    <t>10.72.40.117</t>
  </si>
  <si>
    <t>0000-0002-4428-1020-3256-3442-23</t>
  </si>
  <si>
    <t>CI083936639</t>
  </si>
  <si>
    <t>134.248.182.24</t>
  </si>
  <si>
    <t>VMware-42 03 60 79 fa 95 f6 3e-2b 27 87 01 e3 93 eb 09</t>
  </si>
  <si>
    <t>CI000010898</t>
  </si>
  <si>
    <t>sjcqx1dhcp01.dnsroot.chevron.net</t>
  </si>
  <si>
    <t>VMware-42 1b 53 65 ef 70 87 f3-29 e6 cd e7 bd 56 fb df</t>
  </si>
  <si>
    <t>CI077749306</t>
  </si>
  <si>
    <t>BL1006094 San Jose Equinix SV1 Silicon Valley</t>
  </si>
  <si>
    <t>136.171.177.64</t>
  </si>
  <si>
    <t>VMware-42 1b ff 99 cc a2 7d 40-0f 2b 5c 5a e5 df 0a 0f</t>
  </si>
  <si>
    <t>CI001953520</t>
  </si>
  <si>
    <t>VMware-42 25 bb e2 36 5b 4d e6-a9 79 30 c6 fc 5b 5e dd</t>
  </si>
  <si>
    <t>CI000011191</t>
  </si>
  <si>
    <t>Warinphak Suwanpong</t>
  </si>
  <si>
    <t>Thailand Tech Cafe</t>
  </si>
  <si>
    <t>1c0747eb-a194-4756-bcee-017322330a15</t>
  </si>
  <si>
    <t>CI079465862</t>
  </si>
  <si>
    <t>VMware-42 05 51 d4 58 52 83 3d-db 6a 89 21 60 19 16 6b</t>
  </si>
  <si>
    <t>CI014734179</t>
  </si>
  <si>
    <t>10.75.136.48</t>
  </si>
  <si>
    <t>0000-0012-7937-6097-4785-3956-07</t>
  </si>
  <si>
    <t>CI034295863</t>
  </si>
  <si>
    <t>Mohammed Zahriya</t>
  </si>
  <si>
    <t>GSWCPINFVAPV616</t>
  </si>
  <si>
    <t>VMware-42 31 e0 52 81 92 02 44-16 1c 5e fa 9d 84 0f 8e</t>
  </si>
  <si>
    <t>CI003665431</t>
  </si>
  <si>
    <t>ST1009118 San Ramon Apollo Voyager</t>
  </si>
  <si>
    <t>her-adc1</t>
  </si>
  <si>
    <t>B5T4H5J</t>
  </si>
  <si>
    <t>CI014717070</t>
  </si>
  <si>
    <t>BL1001166 Hernandarias Acosta Nu From Ultrapar</t>
  </si>
  <si>
    <t>10.74.97.44</t>
  </si>
  <si>
    <t>0000-0013-3067-7398-7673-9384-36</t>
  </si>
  <si>
    <t>CI008120220</t>
  </si>
  <si>
    <t>0000-0010-3913-1109-7382-8663-66</t>
  </si>
  <si>
    <t>CI051377487</t>
  </si>
  <si>
    <t>VMware-52 83 bd c0 9c 97 4d 18-b1 fb 75 d0 55 ca 90 9e</t>
  </si>
  <si>
    <t>CI014627825</t>
  </si>
  <si>
    <t>VMware-42 0e 54 f3 2c 98 47 56-06 03 67 b6 5a ca 3a aa</t>
  </si>
  <si>
    <t>CI018906312</t>
  </si>
  <si>
    <t>10.76.228.33</t>
  </si>
  <si>
    <t>0000-0013-2166-4060-2653-2452-51</t>
  </si>
  <si>
    <t>CI028951933</t>
  </si>
  <si>
    <t>VMware-42 33 f8 a5 df 62 ba 04-76 f8 49 ab 98 93 c5 1d</t>
  </si>
  <si>
    <t>CI032784476</t>
  </si>
  <si>
    <t>Ilan Goichman</t>
  </si>
  <si>
    <t>376a7563-6fcc-49bc-b1a2-97b9ac88dc3c</t>
  </si>
  <si>
    <t>CI057972301</t>
  </si>
  <si>
    <t>VMware-42 28 65 db 20 d3 11 2b-3d bb 1a d0 da 0f 95 36</t>
  </si>
  <si>
    <t>CI015834811</t>
  </si>
  <si>
    <t>BL1008849 Ningbo Oronite Plant</t>
  </si>
  <si>
    <t>Auto-2nd Sun 7am-1pm Global (Local Server Time)</t>
  </si>
  <si>
    <t>VMware-42 0c 3a 34 b7 23 7c 86-03 c0 11 58 66 9f 0a 0d</t>
  </si>
  <si>
    <t>CI023785954</t>
  </si>
  <si>
    <t>VMware-42 1b 6d c3 af ab 22 af-34 44 41 f1 2d d7 3f 1f</t>
  </si>
  <si>
    <t>CI015628212</t>
  </si>
  <si>
    <t>10.72.184.4</t>
  </si>
  <si>
    <t>0000-0016-5286-7650-4085-5466-69</t>
  </si>
  <si>
    <t>CI092304642</t>
  </si>
  <si>
    <t>10.69.152.9</t>
  </si>
  <si>
    <t>cbce2d5a-371a-487e-a285-2da6f76aba36</t>
  </si>
  <si>
    <t>CI078509755</t>
  </si>
  <si>
    <t>10.73.192.14</t>
  </si>
  <si>
    <t>7d842a37-4e78-4661-b54e-ecd57de93e8e</t>
  </si>
  <si>
    <t>CI057979775</t>
  </si>
  <si>
    <t>6bfe12ea-8e59-441a-83c7-f6c990c225c6</t>
  </si>
  <si>
    <t>CI079465987</t>
  </si>
  <si>
    <t>VMware-56 4d df 20 b9 15 89 db-70 c3 f5 1f ed 22 df e5</t>
  </si>
  <si>
    <t>CI081551862</t>
  </si>
  <si>
    <t>ST1006193 San Ramon California Voyager</t>
  </si>
  <si>
    <t>VMware-42 2e 42 ad 5e f5 8a 88-e8 0f 06 c3 be 3e bd 3e</t>
  </si>
  <si>
    <t>CI014627931</t>
  </si>
  <si>
    <t>10.76.228.42</t>
  </si>
  <si>
    <t>0000-0009-2537-0962-3758-4106-73</t>
  </si>
  <si>
    <t>CI028951958</t>
  </si>
  <si>
    <t>VMware-42 05 27 c4 97 f3 9d ef-2a e8 eb e3 00 a0 1f 15</t>
  </si>
  <si>
    <t>CI002482846</t>
  </si>
  <si>
    <t>dcneopbrs100.ct.chevrontexaco.net</t>
  </si>
  <si>
    <t>3f2ab1bb-f8ad-40bd-aff4-fb16333a02ca</t>
  </si>
  <si>
    <t>CI080324003</t>
  </si>
  <si>
    <t>BL1032527 Brazil Azure South</t>
  </si>
  <si>
    <t>146.30.178.162</t>
  </si>
  <si>
    <t>VMware-42 05 af b4 9a 60 ec ac-43 e5 68 85 a6 59 b6 ed</t>
  </si>
  <si>
    <t>CI014627289</t>
  </si>
  <si>
    <t>10.74.68.198</t>
  </si>
  <si>
    <t>0000-0012-6005-0974-2665-8077-11</t>
  </si>
  <si>
    <t>CI068545192</t>
  </si>
  <si>
    <t>0000-0011-2016-2571-0400-9815-31</t>
  </si>
  <si>
    <t>CI061897433</t>
  </si>
  <si>
    <t>10.76.123.116</t>
  </si>
  <si>
    <t>VMware-42 05 87 fe d0 88 65 2b-86 29 15 22 f7 af 2e e5</t>
  </si>
  <si>
    <t>CI000055309</t>
  </si>
  <si>
    <t>Rajiv Mehta</t>
  </si>
  <si>
    <t>0000-0012-9305-5345-8838-9279-48</t>
  </si>
  <si>
    <t>CI032715514</t>
  </si>
  <si>
    <t>VMware-56 4d 00 82 9d 09 1d 47-cf 08 7d 9c 93 13 b2 fb</t>
  </si>
  <si>
    <t>CI029696545</t>
  </si>
  <si>
    <t>VMware-56 4d ef b3 db bd 47 fb-4a 38 34 4e 28 cb 02 55</t>
  </si>
  <si>
    <t>CI016309153</t>
  </si>
  <si>
    <t>ST1030847 San Ramon Canopus Voyager</t>
  </si>
  <si>
    <t>VMware-56 4d db a4 6d 03 fe 5b-ea 98 f5 2b 4f 70 fa 0c</t>
  </si>
  <si>
    <t>CI003406818</t>
  </si>
  <si>
    <t>ST1006210 San Ramon Pegasus Voyager</t>
  </si>
  <si>
    <t>10.190.20.113</t>
  </si>
  <si>
    <t>VMware-42 36 bf 4c d1 bb ed 94-e4 43 6b 26 89 e3 3c 9b</t>
  </si>
  <si>
    <t>CI077666939</t>
  </si>
  <si>
    <t>dcneopjpe100.ct.chevrontexaco.net</t>
  </si>
  <si>
    <t>6f45c092-fe12-4235-9b92-4b9f365c51cd</t>
  </si>
  <si>
    <t>CI080324007</t>
  </si>
  <si>
    <t>10.76.217.56</t>
  </si>
  <si>
    <t>VMware-42 00 c9 0a 1e 1b 42 1e-d8 47 95 79 d5 0c 84 51</t>
  </si>
  <si>
    <t>CI002749004</t>
  </si>
  <si>
    <t>Lyndall Stubblefield</t>
  </si>
  <si>
    <t>VMware-42 1b e7 a4 24 41 79 62-02 70 b7 c8 26 f6 b6 cc</t>
  </si>
  <si>
    <t>CI015903022</t>
  </si>
  <si>
    <t>CZJ50809ZC</t>
  </si>
  <si>
    <t>CI000029429</t>
  </si>
  <si>
    <t>BL1000947 Chevron Netherlands B.V. - Rotterdam Oronite Plant</t>
  </si>
  <si>
    <t>VMware-42 1b af 24 de 2b 0c 97-d1 21 01 d3 3b a1 c0 24</t>
  </si>
  <si>
    <t>CI042366851</t>
  </si>
  <si>
    <t>Auto-1st Sat 11am-5pm Global (Local Server Time)</t>
  </si>
  <si>
    <t>10.75.104.174</t>
  </si>
  <si>
    <t>0000-0013-2842-8368-8380-9721-08</t>
  </si>
  <si>
    <t>CI034300047</t>
  </si>
  <si>
    <t>Daniel Valadez</t>
  </si>
  <si>
    <t>146.29.167.132</t>
  </si>
  <si>
    <t>VMware-42 16 a8 14 8c b7 11 bf-d5 ae 2f d4 03 3b 8f 68</t>
  </si>
  <si>
    <t>CI000026641</t>
  </si>
  <si>
    <t>Nishant Kanpara</t>
  </si>
  <si>
    <t>0000-0009-8740-3741-2127-8963-91</t>
  </si>
  <si>
    <t>CI031981200</t>
  </si>
  <si>
    <t>VMware-42 1b 16 ef 37 38 5b c7-e0 03 63 f1 51 fa 73 e3</t>
  </si>
  <si>
    <t>CI042333592</t>
  </si>
  <si>
    <t>57c71141-9ac4-4069-be59-87f7d03ba00f</t>
  </si>
  <si>
    <t>CI079469117</t>
  </si>
  <si>
    <t>146.40.164.88</t>
  </si>
  <si>
    <t>VMware-42 24 b8 ae ef 43 89 19-14 cb fb 82 cd 03 0e ab</t>
  </si>
  <si>
    <t>CI024159348</t>
  </si>
  <si>
    <t>0000-0009-3684-2181-0325-9258-05</t>
  </si>
  <si>
    <t>CI032731544</t>
  </si>
  <si>
    <t>Dan Croitoru</t>
  </si>
  <si>
    <t>VMware-42 05 ee 27 be 5b 5b 49-e9 22 ed 46 00 11 5c 02</t>
  </si>
  <si>
    <t>CI014627306</t>
  </si>
  <si>
    <t>146.30.172.122</t>
  </si>
  <si>
    <t>VMware-87 c9 33 42 72 68 7a 8e-15 e9 79 61 92 39 fa b6</t>
  </si>
  <si>
    <t>CI014734195</t>
  </si>
  <si>
    <t>VMware-42 07 30 27 a6 17 ef 52-f4 a3 cd 1a 18 62 64 d5</t>
  </si>
  <si>
    <t>CI014627423</t>
  </si>
  <si>
    <t>10.76.120.40</t>
  </si>
  <si>
    <t>VMware-42 1b db a0 1c af 69 39-99 98 18 56 a5 36 63 ad</t>
  </si>
  <si>
    <t>CI000028027</t>
  </si>
  <si>
    <t>10.75.104.41</t>
  </si>
  <si>
    <t>0000-0010-9030-1344-3007-1820-33</t>
  </si>
  <si>
    <t>CI034685838</t>
  </si>
  <si>
    <t>Clay Yeaman</t>
  </si>
  <si>
    <t>10.75.96.179</t>
  </si>
  <si>
    <t>3d97bfd3-bb5e-4d05-ae51-d6fddf00e157</t>
  </si>
  <si>
    <t>CI057986513</t>
  </si>
  <si>
    <t>IAM APPLICATION DEV</t>
  </si>
  <si>
    <t>Chevron holidays</t>
  </si>
  <si>
    <t>10.75.64.7</t>
  </si>
  <si>
    <t>0000-0009-8176-6620-8714-5866-23</t>
  </si>
  <si>
    <t>CI031013213</t>
  </si>
  <si>
    <t>Abhishek Sasidharan</t>
  </si>
  <si>
    <t>0000-0010-5399-5071-0532-8472-25</t>
  </si>
  <si>
    <t>CI042877395</t>
  </si>
  <si>
    <t>10.70.176.31</t>
  </si>
  <si>
    <t>0000-0010-4714-7786-7986-0446-52</t>
  </si>
  <si>
    <t>CI008120136</t>
  </si>
  <si>
    <t>0000-0010-7289-1405-5048-2994-90</t>
  </si>
  <si>
    <t>CI008120613</t>
  </si>
  <si>
    <t>10.76.113.51</t>
  </si>
  <si>
    <t>VMware-42 1b e5 a7 69 1e 73 bf-b6 cd 34 50 e0 90 9b a0</t>
  </si>
  <si>
    <t>CI026323526</t>
  </si>
  <si>
    <t>Craig Carpenter</t>
  </si>
  <si>
    <t>VMware-42 2e 62 d1 64 93 67 fc-dd 94 b7 e2 ad f2 3c cc</t>
  </si>
  <si>
    <t>CI014734128</t>
  </si>
  <si>
    <t>gspsmf-tl1202.ct.chevrontexaco.net</t>
  </si>
  <si>
    <t>10.76.156.125</t>
  </si>
  <si>
    <t>0000-0013-5227-2390-5068-0551-25</t>
  </si>
  <si>
    <t>CI081872346</t>
  </si>
  <si>
    <t>VMware-42 05 1d 79 b5 83 c8 22-d5 85 ac 8e e5 2a f4 bf</t>
  </si>
  <si>
    <t>CI014627319</t>
  </si>
  <si>
    <t>146.30.172.184</t>
  </si>
  <si>
    <t>VMware-42 33 a6 33 29 07 7f f7-d8 0a 03 5f 3f 0e 86 34</t>
  </si>
  <si>
    <t>CI014734209</t>
  </si>
  <si>
    <t>VMware-e1 07 32 d9 b9 19 45 83-9d 92 fc 94 a9 02 51 f0</t>
  </si>
  <si>
    <t>CI014627601</t>
  </si>
  <si>
    <t>0000-0004-2422-6381-3275-8645-90</t>
  </si>
  <si>
    <t>CI008120558</t>
  </si>
  <si>
    <t>10.190.50.91</t>
  </si>
  <si>
    <t>VMware-42 36 ec 11 66 16 85 09-02 b8 88 31 53 38 05 af</t>
  </si>
  <si>
    <t>CI088565837</t>
  </si>
  <si>
    <t>146.42.133.15</t>
  </si>
  <si>
    <t>VMware-42 08 ce d0 9b 0c a2 60-35 bc 27 0e e7 1e 08 6f</t>
  </si>
  <si>
    <t>CI000050121</t>
  </si>
  <si>
    <t>ESCNRW12AHVP29</t>
  </si>
  <si>
    <t>ESCNRW12AHVP29.escnr.chevrontexaco.net</t>
  </si>
  <si>
    <t>146.42.156.80</t>
  </si>
  <si>
    <t>VMware-42 08 6e e9 34 15 5c 4c-1c 0e 1c eb c2 37 f5 22</t>
  </si>
  <si>
    <t>CI000006372</t>
  </si>
  <si>
    <t>136.171.170.103</t>
  </si>
  <si>
    <t>VMware-42 3b 5b 41 6a f2 78 51-e3 27 6f a9 4a d2 9d 39</t>
  </si>
  <si>
    <t>CI003501887</t>
  </si>
  <si>
    <t>10.74.64.128</t>
  </si>
  <si>
    <t>d9351df8-90d3-4584-a58c-0261529dde53</t>
  </si>
  <si>
    <t>CI079467567</t>
  </si>
  <si>
    <t>0000-0010-2489-6500-1646-6205-33</t>
  </si>
  <si>
    <t>CI008120730</t>
  </si>
  <si>
    <t>0000-0013-3858-6647-3765-3696-85</t>
  </si>
  <si>
    <t>CI000029161</t>
  </si>
  <si>
    <t>10.74.64.23</t>
  </si>
  <si>
    <t>0000-0013-2333-1401-8769-6920-33</t>
  </si>
  <si>
    <t>CI031981489</t>
  </si>
  <si>
    <t>Everth Ezequiel Alvarez</t>
  </si>
  <si>
    <t>rtsn04w16trp.ct.chevrontexaco.net</t>
  </si>
  <si>
    <t>10.2.50.5</t>
  </si>
  <si>
    <t>VMware-42 1b 43 ba e1 9f 38 c5-4c 32 23 2c a0 71 c8 da</t>
  </si>
  <si>
    <t>CI092379725</t>
  </si>
  <si>
    <t>gmwcpappp00046.ct.chevrontexaco.net</t>
  </si>
  <si>
    <t>WZP23340AQU</t>
  </si>
  <si>
    <t>CI045677651</t>
  </si>
  <si>
    <t>38eed45c-9b34-44c1-a897-b3ba5a95d1b2</t>
  </si>
  <si>
    <t>CI079465691</t>
  </si>
  <si>
    <t>GSWCPDLGVRIV519</t>
  </si>
  <si>
    <t>VMware-56 4d 91 ee ed cc 50 af-b6 03 07 48 25 d8 26 c9</t>
  </si>
  <si>
    <t>CI061636798</t>
  </si>
  <si>
    <t>ST1008755 San Ramon Richmond Voyager</t>
  </si>
  <si>
    <t>avevap-tapi00.ct.chevrontexaco.net</t>
  </si>
  <si>
    <t>10.74.69.124</t>
  </si>
  <si>
    <t>f8f0f61f-bdea-425e-82a9-753b57c4b286</t>
  </si>
  <si>
    <t>CI088702695</t>
  </si>
  <si>
    <t>136.171.170.53</t>
  </si>
  <si>
    <t>VMware-56 4d b6 83 84 df 5f 05-69 30 95 91 b7 0c 72 5d</t>
  </si>
  <si>
    <t>CI000048200</t>
  </si>
  <si>
    <t>Danny Kerley</t>
  </si>
  <si>
    <t>146.30.171.99</t>
  </si>
  <si>
    <t>D2RM9Z2</t>
  </si>
  <si>
    <t>CI014717083</t>
  </si>
  <si>
    <t>VMware-42 16 a5 dd 9e ef 5a 02-8f fe f2 12 87 b5 89 83</t>
  </si>
  <si>
    <t>CI014627979</t>
  </si>
  <si>
    <t>10.75.96.155</t>
  </si>
  <si>
    <t>0000-0001-9722-2769-7033-1052-92</t>
  </si>
  <si>
    <t>CI057980999</t>
  </si>
  <si>
    <t>VMware-42 28 10 32 da 4a 85 9a-22 7a d6 8c c0 7f 03 6a</t>
  </si>
  <si>
    <t>CI020685139</t>
  </si>
  <si>
    <t>VMware-42 1b 32 f7 d8 b7 e6 c7-9c 81 b8 1a a6 74 e2 4b</t>
  </si>
  <si>
    <t>CI017760175</t>
  </si>
  <si>
    <t>GMW2PSQLV00024</t>
  </si>
  <si>
    <t>GMW2PSQLV00024.s02.chevron.net</t>
  </si>
  <si>
    <t>10.76.123.94</t>
  </si>
  <si>
    <t>VMware-42 1b 3b 08 01 a9 e3 e2-14 e1 72 75 0a 99 b3 4f</t>
  </si>
  <si>
    <t>CI024993277</t>
  </si>
  <si>
    <t>sinqx1dhcp01.dnsroot.chevron.net</t>
  </si>
  <si>
    <t>VMware-42 28 f3 33 1c 30 2a d1-c8 1b 37 a6 96 12 19 8b</t>
  </si>
  <si>
    <t>CI077749247</t>
  </si>
  <si>
    <t>136.171.177.46</t>
  </si>
  <si>
    <t>VMware-42 1b b8 6e 2f f8 22 48-ec 17 b5 0b a4 e9 19 48</t>
  </si>
  <si>
    <t>CI001953366</t>
  </si>
  <si>
    <t>5a93f0da-2bfa-42e4-9087-330b8dfeebe2</t>
  </si>
  <si>
    <t>CI064175715</t>
  </si>
  <si>
    <t>VMware-42 05 f0 0c e9 de a5 f9-38 e7 05 8a 12 f3 e0 6a</t>
  </si>
  <si>
    <t>CI014734177</t>
  </si>
  <si>
    <t>VMware-42 0a 9d 77 f6 8a 9b be-3a 05 c4 05 5e 90 da 79</t>
  </si>
  <si>
    <t>CI008824073</t>
  </si>
  <si>
    <t>ST1007100 Wheatstone Platform WSTPF1</t>
  </si>
  <si>
    <t>VMware-56 4d 60 90 c7 f1 6e a3-e2 10 ea 71 b2 59 e1 e3</t>
  </si>
  <si>
    <t>CI034459810</t>
  </si>
  <si>
    <t>VMware-42 05 8d 50 7b 33 44 9f-6d 45 f8 87 12 68 e2 5c</t>
  </si>
  <si>
    <t>CI014627345</t>
  </si>
  <si>
    <t>6ae4cc24-84d5-4533-b7ab-04d73d9c2eda</t>
  </si>
  <si>
    <t>CI008120304</t>
  </si>
  <si>
    <t>BKKHQNS02.gdmz0.chevron.net</t>
  </si>
  <si>
    <t>VMware-42 25 30 94 fe ff 52 98-a8 f5 9f 9c 1d 23 29 78</t>
  </si>
  <si>
    <t>CI022654693</t>
  </si>
  <si>
    <t>VMware-31 d8 48 8c 9a 59 42 52-ab 0e 30 5a 4e 2b 09 df</t>
  </si>
  <si>
    <t>CI014627823</t>
  </si>
  <si>
    <t>10.73.39.37</t>
  </si>
  <si>
    <t>0000-0011-9090-7351-1264-1444-41</t>
  </si>
  <si>
    <t>CI008119960</t>
  </si>
  <si>
    <t>laxqx1dhcp01.dnsroot.chevron.net</t>
  </si>
  <si>
    <t>VMware-42 1b 9d 8d 8a 73 21 56-d0 cb 19 ab 01 1f 13 5a</t>
  </si>
  <si>
    <t>CI077799733</t>
  </si>
  <si>
    <t>BL1006990 Los Angeles Equinix LA1</t>
  </si>
  <si>
    <t>dtrm-tasd00.t.ussc.az.chevron.net</t>
  </si>
  <si>
    <t>10.75.104.104</t>
  </si>
  <si>
    <t>cf805e05-23da-459e-9aa2-8b37005e7ea8</t>
  </si>
  <si>
    <t>CI078509836</t>
  </si>
  <si>
    <t>VMware-42 05 60 45 9d b0 af 67-21 ae f5 0a 99 9e a6 51</t>
  </si>
  <si>
    <t>CI014627295</t>
  </si>
  <si>
    <t>esev16nvrp1.ct.chevrontexaco.net</t>
  </si>
  <si>
    <t>VMware-42 20 98 05 25 e7 a6 19-3a ea 82 82 be 8d c6 6c</t>
  </si>
  <si>
    <t>CI004459510</t>
  </si>
  <si>
    <t>10.76.126.32</t>
  </si>
  <si>
    <t>VMware-42 05 4e 83 cf a3 3d da-88 22 eb e3 ab b4 d4 a2</t>
  </si>
  <si>
    <t>CI000027345</t>
  </si>
  <si>
    <t>Matt Kelly</t>
  </si>
  <si>
    <t>BL1005611 Hyderabad Wipro Offshore Delivery Location</t>
  </si>
  <si>
    <t>146.29.178.36</t>
  </si>
  <si>
    <t>VMware-42 16 74 04 fa 03 99 03-c7 cf 59 96 3c af d6 b3</t>
  </si>
  <si>
    <t>CI004459508</t>
  </si>
  <si>
    <t>VMware-42 28 23 cd 80 22 c0 65-6b d5 53 43 56 a3 bd ae</t>
  </si>
  <si>
    <t>CI019622455</t>
  </si>
  <si>
    <t>10.72.56.6</t>
  </si>
  <si>
    <t>0000-0016-9833-4213-6347-0841-14</t>
  </si>
  <si>
    <t>CI092304607</t>
  </si>
  <si>
    <t>surevw-pamr01.ct.chevrontexaco.net</t>
  </si>
  <si>
    <t>10.73.240.9</t>
  </si>
  <si>
    <t>57505c1c-1444-4acc-8838-b43228187b4e</t>
  </si>
  <si>
    <t>CI089266391</t>
  </si>
  <si>
    <t>eed3c2cf-cdc0-4fc7-86bd-9bc52effd732</t>
  </si>
  <si>
    <t>CI067571434</t>
  </si>
  <si>
    <t>GSWCPDLGVAIN516</t>
  </si>
  <si>
    <t>VMware-56 4d 8b ae 92 fb de 1d-4d 3e 9d 0c 54 66 5e 1b</t>
  </si>
  <si>
    <t>CI003509650</t>
  </si>
  <si>
    <t>ST1006306 San Ramon Asia Integrity</t>
  </si>
  <si>
    <t>VMware-56 4d 2d 2c 8d c7 ed 46-44 83 c7 f9 d9 a3 a6 53</t>
  </si>
  <si>
    <t>CI017460825</t>
  </si>
  <si>
    <t>VMware-42 2e 0d 7d af c9 a3 88-6c c7 15 85 27 1f 12 d3</t>
  </si>
  <si>
    <t>CI014627929</t>
  </si>
  <si>
    <t>0000-0013-7241-2555-1307-3809-62</t>
  </si>
  <si>
    <t>CI031860065</t>
  </si>
  <si>
    <t>MXQ54608ZH</t>
  </si>
  <si>
    <t>CI000059452</t>
  </si>
  <si>
    <t>BL1001923 Houston Briarpark Building</t>
  </si>
  <si>
    <t>VMware-ea 89 80 99 41 b7 ad 45-be b2 b8 69 87 c8 29 b8</t>
  </si>
  <si>
    <t>CI014627878</t>
  </si>
  <si>
    <t>10.76.228.46</t>
  </si>
  <si>
    <t>0000-0009-7219-5891-5489-9276-34</t>
  </si>
  <si>
    <t>CI028951954</t>
  </si>
  <si>
    <t>LAGNRNS02.gdmz0.chevron.net</t>
  </si>
  <si>
    <t>VMware-42 1e 5f d5 0b e4 18 6c-e9 2b 54 bf ee 36 3f d9</t>
  </si>
  <si>
    <t>CI022654701</t>
  </si>
  <si>
    <t>0000-0012-7847-2112-9820-0749-36</t>
  </si>
  <si>
    <t>CI032778645</t>
  </si>
  <si>
    <t>VMware-42 33 5c 09 f4 d7 d4 1d-65 35 a8 77 3c 30 0f 72</t>
  </si>
  <si>
    <t>CI014627973</t>
  </si>
  <si>
    <t>10.74.68.199</t>
  </si>
  <si>
    <t>0000-0009-9877-0364-4887-4019-12</t>
  </si>
  <si>
    <t>CI068612871</t>
  </si>
  <si>
    <t>0000-0015-7090-3680-3075-5553-44</t>
  </si>
  <si>
    <t>CI008120502</t>
  </si>
  <si>
    <t>146.38.57.48</t>
  </si>
  <si>
    <t>VMware-42 1e 2e 4d 84 f2 d5 ef-44 f9 4d 72 84 b1 ad d5</t>
  </si>
  <si>
    <t>CI000008270</t>
  </si>
  <si>
    <t>172.27.130.36</t>
  </si>
  <si>
    <t>1a1a5113-0192-475f-bd71-c5daf4ae3eea</t>
  </si>
  <si>
    <t>CI079468728</t>
  </si>
  <si>
    <t>gmw2pappv00250.gdc0.chevron.net</t>
  </si>
  <si>
    <t>VMware-42 1b 0a 32 81 0f 9f 5b-fe e1 82 9c 6c 33 3b ae</t>
  </si>
  <si>
    <t>CI015838005</t>
  </si>
  <si>
    <t>146.28.190.128</t>
  </si>
  <si>
    <t>VMware-42 19 80 60 72 ac d4 31-26 52 6e f4 39 29 2b 91</t>
  </si>
  <si>
    <t>CI084360437</t>
  </si>
  <si>
    <t>10.72.60.29</t>
  </si>
  <si>
    <t>0000-0000-2719-2136-9048-8264-49</t>
  </si>
  <si>
    <t>CI077475595</t>
  </si>
  <si>
    <t>VMware-42 25 97 f5 c0 c9 45 98-78 1a 62 59 b7 b3 ce f9</t>
  </si>
  <si>
    <t>CI002551028</t>
  </si>
  <si>
    <t>Yesmitha Devi A</t>
  </si>
  <si>
    <t>tosrep-psdx26.ct.chevrontexaco.net</t>
  </si>
  <si>
    <t>755d8842-235d-4ed3-89ed-300373405956</t>
  </si>
  <si>
    <t>CI079466032</t>
  </si>
  <si>
    <t>VMware-56 4d 28 c5 6e f4 d0 d7-33 c2 07 ae 07 e0 39 85</t>
  </si>
  <si>
    <t>CI014627934</t>
  </si>
  <si>
    <t>0000-0010-3692-8794-8685-1455-76</t>
  </si>
  <si>
    <t>CI035361476</t>
  </si>
  <si>
    <t>bchopdms028.ct.chevrontexaco.net</t>
  </si>
  <si>
    <t>146.25.74.28</t>
  </si>
  <si>
    <t>VMware-42 1e e0 ba 39 9e 80 64-85 2b 1f de 8e 16 d8 99</t>
  </si>
  <si>
    <t>CI000011175</t>
  </si>
  <si>
    <t>Kenneth Morse</t>
  </si>
  <si>
    <t>VMware-42 0e f6 ce f2 ef 3b db-97 ea 84 17 50 64 57 00</t>
  </si>
  <si>
    <t>CI027757618</t>
  </si>
  <si>
    <t>10.70.192.5</t>
  </si>
  <si>
    <t>0000-0011-7045-8362-4382-6765-38</t>
  </si>
  <si>
    <t>CI033681115</t>
  </si>
  <si>
    <t>Erick Tournier</t>
  </si>
  <si>
    <t>10.76.236.13</t>
  </si>
  <si>
    <t>0000-0012-9867-0455-1877-3822-84</t>
  </si>
  <si>
    <t>CI028952007</t>
  </si>
  <si>
    <t>29a75b14-c9eb-4a0e-9e59-fc53f22f434b</t>
  </si>
  <si>
    <t>CI079463138</t>
  </si>
  <si>
    <t>0000-0013-4621-0970-9071-1426-24</t>
  </si>
  <si>
    <t>CI031819514</t>
  </si>
  <si>
    <t>WZP2442Z06J</t>
  </si>
  <si>
    <t>CI020003115</t>
  </si>
  <si>
    <t>BL1000195 Neuquen El Trapial Field</t>
  </si>
  <si>
    <t>10.74.216.6</t>
  </si>
  <si>
    <t>d2b495ee-921d-4114-85b5-eaa4686b09a4</t>
  </si>
  <si>
    <t>CI085716743</t>
  </si>
  <si>
    <t>VMware-42 1b 8c cd d3 cf 65 f9-f8 77 44 14 88 cc da 05</t>
  </si>
  <si>
    <t>CI015943241</t>
  </si>
  <si>
    <t>VMware-42 1b 17 df f6 cb 4e 9d-8f 09 98 23 6d b2 4d 00</t>
  </si>
  <si>
    <t>CI025758424</t>
  </si>
  <si>
    <t>Anthony Anderson</t>
  </si>
  <si>
    <t>GMWXPIISV00264</t>
  </si>
  <si>
    <t>146.46.160.121</t>
  </si>
  <si>
    <t>VMware-42 28 82 06 04 a9 a9 60-b8 70 43 74 10 27 d2 37</t>
  </si>
  <si>
    <t>CI003790544</t>
  </si>
  <si>
    <t>Usha Urala</t>
  </si>
  <si>
    <t>0000-0010-0072-5337-4116-6534-01</t>
  </si>
  <si>
    <t>CI032732131</t>
  </si>
  <si>
    <t>VMware-56 4d aa 84 15 ed bd 98-89 2d 23 d7 c1 50 e2 a7</t>
  </si>
  <si>
    <t>CI056183105</t>
  </si>
  <si>
    <t>VMware-42 10 67 6f 0f c5 d7 cb-f0 c6 db e8 a1 8d 10 f5</t>
  </si>
  <si>
    <t>CI014630037</t>
  </si>
  <si>
    <t>VMware-42 05 ea 7c fd e9 55 35-0c 63 a6 f4 e7 1d 6a 14</t>
  </si>
  <si>
    <t>CI014627956</t>
  </si>
  <si>
    <t>146.36.54.37</t>
  </si>
  <si>
    <t>VMware-42 1b ef 8d a9 43 e5 37-2a 56 15 2b 68 ad 53 2d</t>
  </si>
  <si>
    <t>CI011062589</t>
  </si>
  <si>
    <t>Billy Crosby</t>
  </si>
  <si>
    <t>VMware-42 20 52 fd be 50 33 d7-9b 68 d4 9c ab 96 aa db</t>
  </si>
  <si>
    <t>CI002506848</t>
  </si>
  <si>
    <t>BL1000155 Cabinda Malongo Main Office</t>
  </si>
  <si>
    <t>10.76.156.246</t>
  </si>
  <si>
    <t>0000-0012-0213-9692-5414-7123-49</t>
  </si>
  <si>
    <t>CI046142004</t>
  </si>
  <si>
    <t>10.66.92.134</t>
  </si>
  <si>
    <t>0000-0012-8224-0304-5100-8405-58</t>
  </si>
  <si>
    <t>CI028952095</t>
  </si>
  <si>
    <t>e152d0ba-8730-4244-87e1-4037fe12ee17</t>
  </si>
  <si>
    <t>CI079464277</t>
  </si>
  <si>
    <t>VMware-42 0e 3a 5c a2 1b dc ba-83 e2 ae 68 86 54 4b a9</t>
  </si>
  <si>
    <t>CI026642425</t>
  </si>
  <si>
    <t>BL1005644 Midland 6301 Deauville Blvd</t>
  </si>
  <si>
    <t>0000-0012-4608-0935-2148-6644-56</t>
  </si>
  <si>
    <t>CI034296305</t>
  </si>
  <si>
    <t>10.190.50.114</t>
  </si>
  <si>
    <t>VMware-42 36 c9 ad f8 22 80 ac-db 66 aa 24 09 8c 61 b3</t>
  </si>
  <si>
    <t>CI077404604</t>
  </si>
  <si>
    <t>146.33.216.98</t>
  </si>
  <si>
    <t>VMware-42 00 b7 69 7b e8 cb ba-ac c0 fa 5f 6f cd 4f 8f</t>
  </si>
  <si>
    <t>CI021042467</t>
  </si>
  <si>
    <t>BL1008820 PSD Admin Bldg 1</t>
  </si>
  <si>
    <t>VMware-42 20 22 dd 15 4e 00 b7-da a0 e8 70 31 e5 1a c3</t>
  </si>
  <si>
    <t>CI016039532</t>
  </si>
  <si>
    <t>GMW2PAPPV00262</t>
  </si>
  <si>
    <t>VMware-42 1b 19 81 e6 02 9c 4a-ca 98 ee dc b2 c2 f2 9b</t>
  </si>
  <si>
    <t>CI002768368</t>
  </si>
  <si>
    <t>Jerry Capacia</t>
  </si>
  <si>
    <t>10.75.128.4</t>
  </si>
  <si>
    <t>0000-0011-8755-2260-3851-8983-32</t>
  </si>
  <si>
    <t>CI031980414</t>
  </si>
  <si>
    <t>VMware-42 08 33 e3 cf 84 9e ab-03 a9 a9 cf 5c a9 82 45</t>
  </si>
  <si>
    <t>CI060830776</t>
  </si>
  <si>
    <t>Joe Hill</t>
  </si>
  <si>
    <t>VMware-42 16 c9 bd f8 e3 ad e6-ec 02 00 51 4f 4e ca 44</t>
  </si>
  <si>
    <t>CI014734127</t>
  </si>
  <si>
    <t>wahmt-dwin00.ct.chevrontexaco.net</t>
  </si>
  <si>
    <t>10.75.136.147</t>
  </si>
  <si>
    <t>8ada4eaa-afd8-4806-a54e-976dc72fcaac</t>
  </si>
  <si>
    <t>CI078509405</t>
  </si>
  <si>
    <t>VMware-56 4d 31 7e 74 71 36 ea-a4 fa f8 a2 2b 17 db d5</t>
  </si>
  <si>
    <t>CI016308821</t>
  </si>
  <si>
    <t>VMware-56 4d c3 59 ba 00 ad a8-fb b0 b4 a8 33 d4 74 70</t>
  </si>
  <si>
    <t>CI023920345</t>
  </si>
  <si>
    <t>146.30.172.5</t>
  </si>
  <si>
    <t>VMware-42 33 e1 64 21 fe 6d 50-d9 48 12 23 f3 05 9e d8</t>
  </si>
  <si>
    <t>CI025946543</t>
  </si>
  <si>
    <t>VMware-42 1a 1c 1e f1 55 87 e0-be 83 e7 bd 41 ac b5 09</t>
  </si>
  <si>
    <t>CI014627454</t>
  </si>
  <si>
    <t>146.36.54.25</t>
  </si>
  <si>
    <t>VMware-42 1b 94 fa 04 36 c9 e0-7f f6 02 21 94 5e a9 e5</t>
  </si>
  <si>
    <t>CI000023364</t>
  </si>
  <si>
    <t>10.74.84.86</t>
  </si>
  <si>
    <t>0000-0010-4894-9431-2889-1976-27</t>
  </si>
  <si>
    <t>CI040787343</t>
  </si>
  <si>
    <t>Reji Eappen</t>
  </si>
  <si>
    <t>0000-0012-8008-5973-2828-3755-11</t>
  </si>
  <si>
    <t>CI041158507</t>
  </si>
  <si>
    <t>ESCNRW12AHVP01</t>
  </si>
  <si>
    <t>ESCNRW12AHVP01.escnr.chevrontexaco.net</t>
  </si>
  <si>
    <t>146.42.156.22</t>
  </si>
  <si>
    <t>VMware-42 0e 49 f3 af 75 b8 c9-cd 5c 76 1c 55 b9 ed f3</t>
  </si>
  <si>
    <t>CI000027011</t>
  </si>
  <si>
    <t>146.24.136.16</t>
  </si>
  <si>
    <t>VMware-42 20 b0 8b 0f 49 bb 58-92 12 0e 27 c8 57 f1 8d</t>
  </si>
  <si>
    <t>CI019442944</t>
  </si>
  <si>
    <t>Colin Meyer</t>
  </si>
  <si>
    <t>10.69.88.17</t>
  </si>
  <si>
    <t>0000-0010-4737-9895-0258-8227-60</t>
  </si>
  <si>
    <t>CI039128884</t>
  </si>
  <si>
    <t>0000-0011-7679-2899-1673-2759-49</t>
  </si>
  <si>
    <t>CI008120608</t>
  </si>
  <si>
    <t>VMware-42 05 e6 fc 9b 7f 7b dc-be e7 6d 79 33 01 31 f0</t>
  </si>
  <si>
    <t>CI000006129</t>
  </si>
  <si>
    <t>VMware-56 4d 2f c7 89 4d 6c 94-53 37 be c6 09 36 a4 49</t>
  </si>
  <si>
    <t>CI000008245</t>
  </si>
  <si>
    <t>Sudheer Thimmapuram</t>
  </si>
  <si>
    <t>VMware-56 4d c5 03 6e 23 d0 50-fe 80 b6 68 82 d2 47 aa</t>
  </si>
  <si>
    <t>CI021070372</t>
  </si>
  <si>
    <t>BL1009132 Pecos Field Office</t>
  </si>
  <si>
    <t>VMware-42 28 41 e9 76 ce 50 5b-f0 69 e5 4d 87 4f 55 cb</t>
  </si>
  <si>
    <t>CI018837102</t>
  </si>
  <si>
    <t>Quancheng Jackie Li</t>
  </si>
  <si>
    <t>10.74.80.13</t>
  </si>
  <si>
    <t>0000-0012-9403-2159-1698-2338-07</t>
  </si>
  <si>
    <t>CI031859786</t>
  </si>
  <si>
    <t>Loan Pham</t>
  </si>
  <si>
    <t>10.71.128.60</t>
  </si>
  <si>
    <t>0000-0010-6966-9224-3169-4027-52</t>
  </si>
  <si>
    <t>CI000891844</t>
  </si>
  <si>
    <t>10.71.64.22</t>
  </si>
  <si>
    <t>0000-0012-5719-5575-1268-7257-90</t>
  </si>
  <si>
    <t>CI036321412</t>
  </si>
  <si>
    <t>Sasikumar Subramanian</t>
  </si>
  <si>
    <t>f3ccc315-0ad4-4a6b-a4a9-b46eb327e2cf</t>
  </si>
  <si>
    <t>CI079465660</t>
  </si>
  <si>
    <t>VMware-42 2e 7e 44 41 e8 1e 46-5c 59 59 da 3b 3b ff dc</t>
  </si>
  <si>
    <t>CI014734132</t>
  </si>
  <si>
    <t>VMware-56 4d 2b 49 07 fc 6f 76-eb 86 8f 92 22 0a 79 ee</t>
  </si>
  <si>
    <t>CI021009896</t>
  </si>
  <si>
    <t>GSWCPOTGVMEV116</t>
  </si>
  <si>
    <t>VMware-56 4d 08 28 d3 2b 66 77-ba 96 c2 50 82 56 dd 7f</t>
  </si>
  <si>
    <t>CI041976295</t>
  </si>
  <si>
    <t>ST1009121 San Ramon Mediterranean Voyager</t>
  </si>
  <si>
    <t>VMware-56 4d 23 eb 0a d8 a7 e8-b1 5b 56 7b 9c 28 18 5d</t>
  </si>
  <si>
    <t>CI014734215</t>
  </si>
  <si>
    <t>10.68.248.19</t>
  </si>
  <si>
    <t>0000-0010-6385-5395-4606-2301-29</t>
  </si>
  <si>
    <t>CI002746681</t>
  </si>
  <si>
    <t>136.171.170.72</t>
  </si>
  <si>
    <t>VMware-42 3b 08 fb 56 0a 12 77-ca 48 4a 81 d3 cf 39 1a</t>
  </si>
  <si>
    <t>CI000053367</t>
  </si>
  <si>
    <t>VMware-fd b2 c2 78 5e da 41 7e-b5 aa c7 94 d9 62 87 05</t>
  </si>
  <si>
    <t>CI014627793</t>
  </si>
  <si>
    <t>146.42.133.8</t>
  </si>
  <si>
    <t>VMware-42 05 f2 b7 b7 cf f1 eb-88 2e c5 79 f5 b6 df 8a</t>
  </si>
  <si>
    <t>CI003078145</t>
  </si>
  <si>
    <t>10.73.100.42</t>
  </si>
  <si>
    <t>0000-0010-0808-7265-3055-2809-92</t>
  </si>
  <si>
    <t>CI040786105</t>
  </si>
  <si>
    <t>146.42.156.68</t>
  </si>
  <si>
    <t>VMware-42 05 b5 a2 e1 d3 c6 e4-ca a3 86 5b fd c2 25 86</t>
  </si>
  <si>
    <t>CI001255112</t>
  </si>
  <si>
    <t>0000-0013-5627-8969-7405-6160-79</t>
  </si>
  <si>
    <t>CI008120554</t>
  </si>
  <si>
    <t>10.67.196.49</t>
  </si>
  <si>
    <t>VMware-42 24 ca ed 9b f4 a8 c7-2f bb 4b 41 0e 6a f5 41</t>
  </si>
  <si>
    <t>CI001135843</t>
  </si>
  <si>
    <t>Hetvi Shah</t>
  </si>
  <si>
    <t>10.70.184.155</t>
  </si>
  <si>
    <t>0000-0002-8508-0201-5732-2551-79</t>
  </si>
  <si>
    <t>CI059152394</t>
  </si>
  <si>
    <t>VMware-42 1b 57 86 8d 22 61 25-ca 71 85 5f f5 30 40 1d</t>
  </si>
  <si>
    <t>CI045468980</t>
  </si>
  <si>
    <t>gmwcpappp00148.gdc0.chevron.net</t>
  </si>
  <si>
    <t>FCH253176NG</t>
  </si>
  <si>
    <t>CI038060803</t>
  </si>
  <si>
    <t>136.171.170.178</t>
  </si>
  <si>
    <t>VMware-42 1e 66 bc 9d 5a 19 7d-ff 08 71 7e ec 57 ce a6</t>
  </si>
  <si>
    <t>CI058402868</t>
  </si>
  <si>
    <t>0000-0009-0074-3723-3337-2246-22</t>
  </si>
  <si>
    <t>CI064175533</t>
  </si>
  <si>
    <t>VMware-42 05 e9 2f 15 f8 37 6a-f8 db 52 05 4a 2f 95 79</t>
  </si>
  <si>
    <t>CI014734175</t>
  </si>
  <si>
    <t>GSWCPDLGVSRV519</t>
  </si>
  <si>
    <t>VMware-56 4d 41 8e 27 96 8e 96-c6 29 18 00 60 d1 d8 d8</t>
  </si>
  <si>
    <t>CI041904742</t>
  </si>
  <si>
    <t>10.73.25.36</t>
  </si>
  <si>
    <t>66dc29c2-889b-4241-9ae8-155f555cbd52</t>
  </si>
  <si>
    <t>CI079468211</t>
  </si>
  <si>
    <t>VMware-42 2e 32 f6 7e 3a 88 c7-e6 15 3c 47 da 2f 8d 26</t>
  </si>
  <si>
    <t>CI014627333</t>
  </si>
  <si>
    <t>136.171.170.240</t>
  </si>
  <si>
    <t>VMware-56 4d 5f c6 5d 4b 6d 5e-38 66 a5 30 0f a9 d9 ad</t>
  </si>
  <si>
    <t>CI000026848</t>
  </si>
  <si>
    <t>Heath Smith</t>
  </si>
  <si>
    <t>VMware-42 26 a1 a8 4c 1b 5b 7e-89 6f b2 c2 08 33 f7 5c</t>
  </si>
  <si>
    <t>CI040276612</t>
  </si>
  <si>
    <t>VMware-5a d7 84 eb 74 8a 4c 0e-86 f9 15 2b f1 c8 d3 5e</t>
  </si>
  <si>
    <t>CI014627804</t>
  </si>
  <si>
    <t>10.76.228.114</t>
  </si>
  <si>
    <t>0000-0012-4470-0424-9824-4538-62</t>
  </si>
  <si>
    <t>CI028951907</t>
  </si>
  <si>
    <t>146.24.240.186</t>
  </si>
  <si>
    <t>VMware-42 20 7a 7b e0 55 5b f3-9a 41 c4 1f 62 e6 ff 0c</t>
  </si>
  <si>
    <t>CI017152901</t>
  </si>
  <si>
    <t>Pennie Ferrazzano</t>
  </si>
  <si>
    <t>dalqx3dhcp01.dnsroot.chevron.net</t>
  </si>
  <si>
    <t>VMware-42 1b 25 68 02 a7 d3 61-b7 9b 59 e1 c3 a9 29 31</t>
  </si>
  <si>
    <t>CI077798194</t>
  </si>
  <si>
    <t>BL1006989 Dallas Equinix DA3</t>
  </si>
  <si>
    <t>146.42.133.75</t>
  </si>
  <si>
    <t>VMware-42 05 15 b1 15 55 2c 9f-13 43 5a e2 93 8f b8 15</t>
  </si>
  <si>
    <t>CI072780441</t>
  </si>
  <si>
    <t>escnrw19proxy01.ct.chevrontexaco.net</t>
  </si>
  <si>
    <t>146.42.162.20</t>
  </si>
  <si>
    <t>VMware-42 2b bc d9 57 45 af 75-b7 0c b1 e8 6d ba 42 90</t>
  </si>
  <si>
    <t>CI041790741</t>
  </si>
  <si>
    <t>VMware-42 20 f4 5a 22 bd e0 a0-63 ff 7d 7a 6f af 24 67</t>
  </si>
  <si>
    <t>CI001379493</t>
  </si>
  <si>
    <t>BL1007245 Shanghai Wheelock Square</t>
  </si>
  <si>
    <t>0000-0010-2766-0268-3357-9130-55</t>
  </si>
  <si>
    <t>CI008120607</t>
  </si>
  <si>
    <t>ric100-ww-gr01.ct.chevrontexaco.net</t>
  </si>
  <si>
    <t>146.28.155.111</t>
  </si>
  <si>
    <t>VMware-42 3b ed 1a 68 7d 8f 86-11 97 e3 3e 2c c8 c5 f9</t>
  </si>
  <si>
    <t>CI064443385</t>
  </si>
  <si>
    <t>Thomas Hunt</t>
  </si>
  <si>
    <t>surevw-damr00.ct.chevrontexaco.net</t>
  </si>
  <si>
    <t>10.73.248.28</t>
  </si>
  <si>
    <t>11024d4c-179f-44b7-95a5-2e56dfe0d683</t>
  </si>
  <si>
    <t>CI080324249</t>
  </si>
  <si>
    <t>21bb55d7-84e6-4049-be28-f4cc4fea5d39</t>
  </si>
  <si>
    <t>CI079465872</t>
  </si>
  <si>
    <t>yaodc1</t>
  </si>
  <si>
    <t>7CFXCH2</t>
  </si>
  <si>
    <t>CI014717085</t>
  </si>
  <si>
    <t>BL1009148 Yaounde 93 Ntougou Golf II</t>
  </si>
  <si>
    <t>GSWCPDLGVAEN516</t>
  </si>
  <si>
    <t>VMware-56 4d e0 b9 3a 63 68 46-85 e3 76 ff ac aa 9c 8c</t>
  </si>
  <si>
    <t>CI003191877</t>
  </si>
  <si>
    <t>ST1006168 San Ramon Asia Energy</t>
  </si>
  <si>
    <t>her-adc2</t>
  </si>
  <si>
    <t>VMware-42 2e 89 e6 16 6b a7 7b-1b 5d 8d 48 fe b8 50 d6</t>
  </si>
  <si>
    <t>CI014627927</t>
  </si>
  <si>
    <t>10.67.152.10</t>
  </si>
  <si>
    <t>0000-0011-7674-8357-0531-3908-91</t>
  </si>
  <si>
    <t>CI008119548</t>
  </si>
  <si>
    <t>Phillip Cavazos</t>
  </si>
  <si>
    <t>0000-0013-7801-8629-2486-7001-16</t>
  </si>
  <si>
    <t>CI008119697</t>
  </si>
  <si>
    <t>Albert Leonard Dizon</t>
  </si>
  <si>
    <t>146.27.68.17</t>
  </si>
  <si>
    <t>VMware-42 20 cc d8 46 ed 32 68-35 7d bf 9f d3 da 59 66</t>
  </si>
  <si>
    <t>CI001351226</t>
  </si>
  <si>
    <t>10.76.228.53</t>
  </si>
  <si>
    <t>0000-0009-9232-4027-8120-6296-12</t>
  </si>
  <si>
    <t>CI028951936</t>
  </si>
  <si>
    <t>0000-0010-7151-1298-1932-7940-43</t>
  </si>
  <si>
    <t>CI053318925</t>
  </si>
  <si>
    <t>146.30.178.130</t>
  </si>
  <si>
    <t>VMware-42 33 76 ce 0a e6 b4 e7-8c 23 01 45 05 16 64 e5</t>
  </si>
  <si>
    <t>CI014627284</t>
  </si>
  <si>
    <t>0000-0013-8269-3844-9685-5969-29</t>
  </si>
  <si>
    <t>CI057965929</t>
  </si>
  <si>
    <t>0000-0012-1801-2515-9813-5613-23</t>
  </si>
  <si>
    <t>CI008120728</t>
  </si>
  <si>
    <t>VMware-42 05 9e 62 88 76 a2 fa-4c 1d 71 ed e2 54 da 6f</t>
  </si>
  <si>
    <t>CI000011108</t>
  </si>
  <si>
    <t>0000-0013-5193-1795-5984-4996-21</t>
  </si>
  <si>
    <t>CI000021567</t>
  </si>
  <si>
    <t>VMware-42 1b 63 e5 32 ec 96 88-07 29 3d 3a 0a 05 be e6</t>
  </si>
  <si>
    <t>CI015838047</t>
  </si>
  <si>
    <t>10.72.184.5</t>
  </si>
  <si>
    <t>0000-0010-6877-0640-7298-6158-00</t>
  </si>
  <si>
    <t>CI092304622</t>
  </si>
  <si>
    <t>134.248.64.193</t>
  </si>
  <si>
    <t>VMware-42 20 4f cc 78 62 ac 7f-d7 d5 b9 2b b8 ba f5 65</t>
  </si>
  <si>
    <t>CI001995929</t>
  </si>
  <si>
    <t>664b8318-94c6-4b94-a340-1444474d0ec0</t>
  </si>
  <si>
    <t>CI079465996</t>
  </si>
  <si>
    <t>VMware-56 4d f9 a1 72 89 c9 d1-c8 b6 eb 87 fe 53 ad 35</t>
  </si>
  <si>
    <t>CI072161067</t>
  </si>
  <si>
    <t>ST1006307 San Ramon Asia Venture</t>
  </si>
  <si>
    <t>0000-0012-2546-3575-4625-4505-97</t>
  </si>
  <si>
    <t>CI008119447</t>
  </si>
  <si>
    <t>VMware-42 2e 98 45 24 c7 b5 42-a5 5e ff e7 72 57 6c 5a</t>
  </si>
  <si>
    <t>CI014627932</t>
  </si>
  <si>
    <t>10.76.156.134</t>
  </si>
  <si>
    <t>0000-0013-8304-5678-6067-0584-53</t>
  </si>
  <si>
    <t>CI035364048</t>
  </si>
  <si>
    <t>VMware-42 0e ea 3b 83 bd 21 d1-02 65 1f 7e 1f 78 3f e3</t>
  </si>
  <si>
    <t>CI027426906</t>
  </si>
  <si>
    <t>VMware-42 08 88 3b 3d 67 a1 c1-1a 45 82 ad f8 15 8e 4e</t>
  </si>
  <si>
    <t>CI106692626</t>
  </si>
  <si>
    <t>10.76.228.30</t>
  </si>
  <si>
    <t>1b2dc17e-df76-4924-b70c-099b73d19ca4</t>
  </si>
  <si>
    <t>CI085247605</t>
  </si>
  <si>
    <t>VMware-42 20 de 92 f3 62 3a 40-c5 e1 2e a5 af 30 37 87</t>
  </si>
  <si>
    <t>CI002510506</t>
  </si>
  <si>
    <t>146.42.252.230</t>
  </si>
  <si>
    <t>VMware-42 05 f2 b0 4a 0c fd 63-43 62 72 58 00 ee 01 1f</t>
  </si>
  <si>
    <t>CI036652438</t>
  </si>
  <si>
    <t>99e8e4cb-2ba3-4a16-8a11-04455d6017f1</t>
  </si>
  <si>
    <t>CI079463117</t>
  </si>
  <si>
    <t>10.67.148.8</t>
  </si>
  <si>
    <t>0000-0011-9418-3826-9880-2582-24</t>
  </si>
  <si>
    <t>CI041094586</t>
  </si>
  <si>
    <t>0000-0012-6514-4308-3452-2946-85</t>
  </si>
  <si>
    <t>CI032732194</t>
  </si>
  <si>
    <t>Pornpimol Aguilar</t>
  </si>
  <si>
    <t>VMware-42 1b b4 50 2d 3f 1e dc-36 ca f5 70 7f 46 c1 4c</t>
  </si>
  <si>
    <t>CI015943201</t>
  </si>
  <si>
    <t>VMware-42 1b b7 46 a1 39 3d 7d-5b 64 35 bd c7 59 35 69</t>
  </si>
  <si>
    <t>CI000059989</t>
  </si>
  <si>
    <t>10.69.88.52</t>
  </si>
  <si>
    <t>0000-0009-7551-9229-3598-2964-84</t>
  </si>
  <si>
    <t>CI039788736</t>
  </si>
  <si>
    <t>FCH2418755V</t>
  </si>
  <si>
    <t>CI015552893</t>
  </si>
  <si>
    <t>VMware-56 4d f2 bc 42 b3 18 b2-1c 4c 9c 87 a7 bd ac 7f</t>
  </si>
  <si>
    <t>CI029696488</t>
  </si>
  <si>
    <t>0000-0009-4676-4653-6810-2450-74</t>
  </si>
  <si>
    <t>CI035370316</t>
  </si>
  <si>
    <t>0000-0010-0290-1556-2681-9908-38</t>
  </si>
  <si>
    <t>CI008119763</t>
  </si>
  <si>
    <t>dcneopsc100.ct.chevrontexaco.net</t>
  </si>
  <si>
    <t>fdbfd5eb-b35f-4167-badc-d51f7584ed73</t>
  </si>
  <si>
    <t>CI080323999</t>
  </si>
  <si>
    <t>VMware-56 4d 59 17 b3 da 7b fa-13 00 5c d7 66 46 5c 65</t>
  </si>
  <si>
    <t>CI002473666</t>
  </si>
  <si>
    <t>10.73.196.7</t>
  </si>
  <si>
    <t>0000-0013-4611-4490-4556-9825-04</t>
  </si>
  <si>
    <t>CI008120588</t>
  </si>
  <si>
    <t>0000-0012-5633-6555-9053-5718-39</t>
  </si>
  <si>
    <t>CI032775577</t>
  </si>
  <si>
    <t>BL1000698 Pune Larsen and Tourbo Infotech</t>
  </si>
  <si>
    <t>10.207.255.37</t>
  </si>
  <si>
    <t>VMware-42 22 3d b4 26 2d 14 d9-8b 80 af 7b 94 1b e5 14</t>
  </si>
  <si>
    <t>CI077404572</t>
  </si>
  <si>
    <t>10.76.172.32</t>
  </si>
  <si>
    <t>VMware-42 1b ea 90 34 fe 23 df-46 c7 91 ef b4 b0 83 89</t>
  </si>
  <si>
    <t>CI017433664</t>
  </si>
  <si>
    <t>146.33.216.79</t>
  </si>
  <si>
    <t>VMware-42 00 ba 9a 3f 8f b5 36-c5 0a c0 15 c3 f3 e7 28</t>
  </si>
  <si>
    <t>CI003525940</t>
  </si>
  <si>
    <t>GMW2PAPPV00260.gdc0.chevron.net</t>
  </si>
  <si>
    <t>VMware-42 1b ac 23 24 ee ef 95-ae 0d 91 02 f3 61 83 f9</t>
  </si>
  <si>
    <t>CI015903047</t>
  </si>
  <si>
    <t>0000-0009-8397-9521-6914-3328-33</t>
  </si>
  <si>
    <t>CI032729308</t>
  </si>
  <si>
    <t>VMware-42 1b 69 e7 7e 83 9c f6-96 32 ff c4 77 4d 05 b7</t>
  </si>
  <si>
    <t>CI042366917</t>
  </si>
  <si>
    <t>VMware-42 1b a4 d0 0f 9d 70 93-33 cc 07 fa 2a 37 52 01</t>
  </si>
  <si>
    <t>CI042333625</t>
  </si>
  <si>
    <t>0000-0009-9502-5361-2236-4551-11</t>
  </si>
  <si>
    <t>CI032731894</t>
  </si>
  <si>
    <t>VMware-56 4d 58 e4 44 cd 82 b6-d4 1b a3 26 f1 63 de f1</t>
  </si>
  <si>
    <t>CI003525934</t>
  </si>
  <si>
    <t>ST1006198 San Ramon Sonangol Etosha</t>
  </si>
  <si>
    <t>VMware-42 05 39 37 ef ce 2c 01-d5 ab 41 b5 05 86 73 10</t>
  </si>
  <si>
    <t>CI014627309</t>
  </si>
  <si>
    <t>146.30.172.81</t>
  </si>
  <si>
    <t>VMware-42 33 3d 67 b3 2d 10 e8-84 38 c7 84 1b e7 95 ad</t>
  </si>
  <si>
    <t>CI014734196</t>
  </si>
  <si>
    <t>Sneha Somarajan</t>
  </si>
  <si>
    <t>VMware-42 07 18 a5 7b d7 40 db-87 86 ff 50 e9 fc 26 60</t>
  </si>
  <si>
    <t>CI014627425</t>
  </si>
  <si>
    <t>10.75.96.188</t>
  </si>
  <si>
    <t>0000-0012-6259-0304-9333-0584-91</t>
  </si>
  <si>
    <t>CI031815215</t>
  </si>
  <si>
    <t>10.74.80.41</t>
  </si>
  <si>
    <t>0000-0012-0575-8023-5329-1146-29</t>
  </si>
  <si>
    <t>CI031859348</t>
  </si>
  <si>
    <t>146.42.252.240</t>
  </si>
  <si>
    <t>VMware-42 08 51 f2 cc bd 2e cb-75 0a 8c bb fd ba 44 76</t>
  </si>
  <si>
    <t>CI000035406</t>
  </si>
  <si>
    <t>CN763601VQ</t>
  </si>
  <si>
    <t>CI018577523</t>
  </si>
  <si>
    <t>Paul Yun</t>
  </si>
  <si>
    <t>BL1030831 Gulshan Center Point</t>
  </si>
  <si>
    <t>10.76.158.142</t>
  </si>
  <si>
    <t>0000-0013-0652-1693-0703-5930-86</t>
  </si>
  <si>
    <t>CI035364050</t>
  </si>
  <si>
    <t>0000-0013-6447-2347-5745-2656-91</t>
  </si>
  <si>
    <t>CI042877350</t>
  </si>
  <si>
    <t>146.24.136.25</t>
  </si>
  <si>
    <t>VMware-42 20 0f cc 4a 51 d8 a9-18 a8 64 ec ec 9f 2b aa</t>
  </si>
  <si>
    <t>CI001594242</t>
  </si>
  <si>
    <t>10.75.96.199</t>
  </si>
  <si>
    <t>0254516c-e744-4b2a-a944-22065572c142</t>
  </si>
  <si>
    <t>CI079463291</t>
  </si>
  <si>
    <t>63789f1b-62a2-452d-aa1a-9148e56ed625</t>
  </si>
  <si>
    <t>CI078505501</t>
  </si>
  <si>
    <t>10.68.249.10</t>
  </si>
  <si>
    <t>0000-0009-4235-9289-8814-6316-80</t>
  </si>
  <si>
    <t>CI000019711</t>
  </si>
  <si>
    <t>Hakim Bouzariouh</t>
  </si>
  <si>
    <t>pecdc01</t>
  </si>
  <si>
    <t>10.58.200.25</t>
  </si>
  <si>
    <t>VMware-42 05 d6 a2 06 3c e9 92-ca a4 0e 9a 8d ce 7d 19</t>
  </si>
  <si>
    <t>CI014627296</t>
  </si>
  <si>
    <t>VMware-42 1b 0a e7 a5 53 9c fe-31 9e 3a 13 02 fd 76 c8</t>
  </si>
  <si>
    <t>CI000008359</t>
  </si>
  <si>
    <t>Antonio Fernandes</t>
  </si>
  <si>
    <t>ec10e8b7-0a35-4c59-85de-ab37a8dc20ef</t>
  </si>
  <si>
    <t>CI079465627</t>
  </si>
  <si>
    <t>VMware-42 2e 47 31 4d ec 99 10-09 9f 61 e1 b1 21 31 cd</t>
  </si>
  <si>
    <t>CI014734129</t>
  </si>
  <si>
    <t>GSWCPDLGVMEV519</t>
  </si>
  <si>
    <t>VMware-56 4d f2 56 80 89 13 51-be e1 b0 3a b6 2a c7 13</t>
  </si>
  <si>
    <t>CI060760999</t>
  </si>
  <si>
    <t>VMware-42 10 a3 dd e6 12 a8 d0-81 88 cd 20 d8 92 35 82</t>
  </si>
  <si>
    <t>CI014627320</t>
  </si>
  <si>
    <t>asgdc1</t>
  </si>
  <si>
    <t>VMware-42 05 23 ba 36 f4 dd 83-97 20 73 56 9a 9b 10 ff</t>
  </si>
  <si>
    <t>CI014627321</t>
  </si>
  <si>
    <t>ST1030848 ASENG FPSO</t>
  </si>
  <si>
    <t>bdow16vpi1.ct.chevrontexaco.net</t>
  </si>
  <si>
    <t>VMware-42 26 ca 67 aa 49 07 91-9e 47 a6 f5 cf f6 f4 4c</t>
  </si>
  <si>
    <t>CI000059864</t>
  </si>
  <si>
    <t>VMware-9c 6e cf c4 7d 31 fd 4e-ab 74 b4 ef 6e 77 95 f5</t>
  </si>
  <si>
    <t>CI014627612</t>
  </si>
  <si>
    <t>CALW16WEBT1</t>
  </si>
  <si>
    <t>VMware-42 33 d2 19 5f 53 18 e9-22 f6 0b 2a 65 60 f6 8c</t>
  </si>
  <si>
    <t>CI000059273</t>
  </si>
  <si>
    <t>Audrey Dawn</t>
  </si>
  <si>
    <t>BL1008844 Shaw Data Centre</t>
  </si>
  <si>
    <t>0000-0004-3401-2974-4894-7065-24</t>
  </si>
  <si>
    <t>CI092304627</t>
  </si>
  <si>
    <t>10.190.50.92</t>
  </si>
  <si>
    <t>VMware-42 36 7b fd e3 d4 d0 91-8a f4 e4 4e 5d 33 52 bd</t>
  </si>
  <si>
    <t>CI088565835</t>
  </si>
  <si>
    <t>10.74.176.15</t>
  </si>
  <si>
    <t>0000-0013-2511-0459-2805-7638-19</t>
  </si>
  <si>
    <t>CI031980441</t>
  </si>
  <si>
    <t>10.2.1.5</t>
  </si>
  <si>
    <t>0000-0011-8266-5893-8736-3626-42</t>
  </si>
  <si>
    <t>CI030424483</t>
  </si>
  <si>
    <t>luboer-pdgw00.p.ussc.az.chevron.net</t>
  </si>
  <si>
    <t>10.73.176.13</t>
  </si>
  <si>
    <t>95dad71c-d241-4a1e-aac7-b083351fc893</t>
  </si>
  <si>
    <t>CI008120685</t>
  </si>
  <si>
    <t>Dave Carlson</t>
  </si>
  <si>
    <t>10.74.68.109</t>
  </si>
  <si>
    <t>2700ead7-0135-4924-95b3-0437fa9a9481</t>
  </si>
  <si>
    <t>CI078507905</t>
  </si>
  <si>
    <t>0000-0009-8564-8311-0401-8986-60</t>
  </si>
  <si>
    <t>CI008120561</t>
  </si>
  <si>
    <t>136.171.82.177</t>
  </si>
  <si>
    <t>VMware-42 05 f4 b5 33 42 00 f7-28 c2 99 29 88 ce 44 8c</t>
  </si>
  <si>
    <t>CI000032535</t>
  </si>
  <si>
    <t>4fc54a78-793d-4025-962b-fdee418cd30b</t>
  </si>
  <si>
    <t>CI064176062</t>
  </si>
  <si>
    <t>VMware-42 05 e7 71 7c d6 a2 66-d6 30 0e 79 34 91 9f ec</t>
  </si>
  <si>
    <t>CI014734172</t>
  </si>
  <si>
    <t>VMware-56 4d 1a 66 4b e0 43 ca-95 a6 7f 7f 65 79 a0 83</t>
  </si>
  <si>
    <t>CI003530397</t>
  </si>
  <si>
    <t>ST1006216 San Ramon Sonangol Sambizanga</t>
  </si>
  <si>
    <t>10.68.1.101</t>
  </si>
  <si>
    <t>0000-0010-7248-3211-1680-1169-39</t>
  </si>
  <si>
    <t>CI039297276</t>
  </si>
  <si>
    <t>2f6ca10e-43a7-4b30-ab4d-bc6217708c66</t>
  </si>
  <si>
    <t>CI078508727</t>
  </si>
  <si>
    <t>VMware-b2 77 bd f8 6d 2f 47 05-ab 18 72 8d f9 66 2f 86</t>
  </si>
  <si>
    <t>CI014627797</t>
  </si>
  <si>
    <t>10.76.228.88</t>
  </si>
  <si>
    <t>0000-0011-8201-5511-8948-1134-94</t>
  </si>
  <si>
    <t>CI028951898</t>
  </si>
  <si>
    <t>CYPPRINT1</t>
  </si>
  <si>
    <t>CYPPRINT1.ct.chevrontexaco.net</t>
  </si>
  <si>
    <t>VMware-42 05 55 7b 4a 5b de fa-07 d1 5c 77 39 f9 38 fe</t>
  </si>
  <si>
    <t>CI014734120</t>
  </si>
  <si>
    <t>146.42.252.237</t>
  </si>
  <si>
    <t>VMware-42 05 2c d4 fe df 97 6e-31 b0 5e 5f fc ad c2 08</t>
  </si>
  <si>
    <t>CI027808186</t>
  </si>
  <si>
    <t>Korede Peters</t>
  </si>
  <si>
    <t>VMware-42 05 17 78 c2 1d 5f a1-bc df 84 fe 01 9e 77 96</t>
  </si>
  <si>
    <t>CI014627980</t>
  </si>
  <si>
    <t>VMware-42 20 71 1c 5f 8b fd 78-23 35 ce 83 ea 8e c9 e5</t>
  </si>
  <si>
    <t>CI001995937</t>
  </si>
  <si>
    <t>BL1004224 GOM Tahiti Green Canyon 641A Platform</t>
  </si>
  <si>
    <t>10.69.88.39</t>
  </si>
  <si>
    <t>0000-0011-8158-2814-0852-6316-09</t>
  </si>
  <si>
    <t>CI042447991</t>
  </si>
  <si>
    <t>FCH24387075</t>
  </si>
  <si>
    <t>CI000060331</t>
  </si>
  <si>
    <t>VMware-42 0c e2 3b dd dd 9f e1-18 8a 8a e0 c0 b5 8f d8</t>
  </si>
  <si>
    <t>CI000023403</t>
  </si>
  <si>
    <t>David Chatel</t>
  </si>
  <si>
    <t>ca33ee90-54b2-44df-b10a-67c5140fa4b2</t>
  </si>
  <si>
    <t>CI079465840</t>
  </si>
  <si>
    <t>VMware-42 05 86 0d bd d2 73 81-55 c0 b4 6d d2 ab 8c 26</t>
  </si>
  <si>
    <t>CI014734178</t>
  </si>
  <si>
    <t>VMware-42 0a 07 20 1b 17 b6 f8-f1 35 95 8c 0e 31 9b 20</t>
  </si>
  <si>
    <t>CI008824331</t>
  </si>
  <si>
    <t>GSWCPBORVPGV716</t>
  </si>
  <si>
    <t>VMware-56 4d 9d fc 56 cb 06 5d-34 dc 0b 48 b9 dc 0e 21</t>
  </si>
  <si>
    <t>CI003387456</t>
  </si>
  <si>
    <t>Jon/Jonathan Factor</t>
  </si>
  <si>
    <t>GSWCPINFVAED616</t>
  </si>
  <si>
    <t>VMware-56 4d 40 1b ba 0d 19 36-c5 89 e3 5b be ef 4b dc</t>
  </si>
  <si>
    <t>CI003544747</t>
  </si>
  <si>
    <t>ST1006167 San Ramon Asia Endeavour</t>
  </si>
  <si>
    <t>10.73.41.41</t>
  </si>
  <si>
    <t>0cb6f62d-3f16-4c7b-9579-0bbeb0ac7e7e</t>
  </si>
  <si>
    <t>CI113398852</t>
  </si>
  <si>
    <t>10.67.152.11</t>
  </si>
  <si>
    <t>0000-0012-7413-4989-1202-8396-57</t>
  </si>
  <si>
    <t>CI008119587</t>
  </si>
  <si>
    <t>0000-0016-0434-8472-7283-1744-35</t>
  </si>
  <si>
    <t>CI057958787</t>
  </si>
  <si>
    <t>0000-0011-4280-0250-4064-7163-54</t>
  </si>
  <si>
    <t>CI031809301</t>
  </si>
  <si>
    <t>IDENTITY PROTECTION (OPERATIONS)</t>
  </si>
  <si>
    <t>Trang Tran</t>
  </si>
  <si>
    <t>VMware-c0 d5 60 0d a1 30 4b fa-83 66 b4 2c 31 f5 28 0e</t>
  </si>
  <si>
    <t>CI014630017</t>
  </si>
  <si>
    <t>10.76.228.95</t>
  </si>
  <si>
    <t>0000-0010-3880-4061-6690-0087-91</t>
  </si>
  <si>
    <t>CI028951932</t>
  </si>
  <si>
    <t>10.75.56.171</t>
  </si>
  <si>
    <t>6e0050d2-4a23-49e6-ba63-d653423270b7</t>
  </si>
  <si>
    <t>CI078505382</t>
  </si>
  <si>
    <t>SUBSURFACE-D&amp;I-ROCK-FLUIDS-LABAPPS</t>
  </si>
  <si>
    <t>VMware-42 1b 22 b4 52 e5 36 7f-8d 36 68 92 32 25 d0 d0</t>
  </si>
  <si>
    <t>CI002544916</t>
  </si>
  <si>
    <t>VMware-42 1b a6 83 e0 79 94 7b-26 34 dd 68 79 3d 3c 09</t>
  </si>
  <si>
    <t>CI022654689</t>
  </si>
  <si>
    <t>2d3552c2-598c-4aef-a820-d1b76e294521</t>
  </si>
  <si>
    <t>CI057986064</t>
  </si>
  <si>
    <t>VMware-42 28 4e 72 1d 91 08 f4-99 ba f4 3f d0 e5 43 8d</t>
  </si>
  <si>
    <t>CI013181467</t>
  </si>
  <si>
    <t>Auto-2nd Sat 7pm-1am Global (Local Server Time)</t>
  </si>
  <si>
    <t>0000-0002-4221-1064-7300-6075-69</t>
  </si>
  <si>
    <t>CI008120601</t>
  </si>
  <si>
    <t>VMware-42 28 1d 1d 90 f6 7d 0b-65 78 69 0a 8b c8 5d fe</t>
  </si>
  <si>
    <t>CI000035394</t>
  </si>
  <si>
    <t>Brijkumar Pathak</t>
  </si>
  <si>
    <t>146.30.19.18</t>
  </si>
  <si>
    <t>VMware-42 0a e6 a1 ef fa 1b b6-07 53 8a f9 f1 b0 68 20</t>
  </si>
  <si>
    <t>CI001120171</t>
  </si>
  <si>
    <t>10.76.113.53</t>
  </si>
  <si>
    <t>VMware-42 1b 1f c6 4e 04 ef da-ad e2 99 18 c3 0a c1 3f</t>
  </si>
  <si>
    <t>CI026008222</t>
  </si>
  <si>
    <t>Raveesh Verma</t>
  </si>
  <si>
    <t>10.72.56.28</t>
  </si>
  <si>
    <t>0000-0018-1145-3543-4613-3787-10</t>
  </si>
  <si>
    <t>CI092304614</t>
  </si>
  <si>
    <t>10.73.196.18</t>
  </si>
  <si>
    <t>0000-0013-3001-1815-5587-3406-89</t>
  </si>
  <si>
    <t>CI040789957</t>
  </si>
  <si>
    <t>136.171.88.77</t>
  </si>
  <si>
    <t>VMware-42 1b e4 c5 68 c2 04 b2-8c b8 8c 76 47 66 cb d1</t>
  </si>
  <si>
    <t>CI000009070</t>
  </si>
  <si>
    <t>Guillermo Gonzalez</t>
  </si>
  <si>
    <t>b3a16ec7-c067-4035-9545-3be62fe99f2b</t>
  </si>
  <si>
    <t>CI079465959</t>
  </si>
  <si>
    <t>GSWCPDLGVAPV516</t>
  </si>
  <si>
    <t>VMware-42 31 62 fb 4a 71 e5 5c-e7 b3 f7 fe 94 17 2f d3</t>
  </si>
  <si>
    <t>CI003678573</t>
  </si>
  <si>
    <t>VMware-42 2e bb 93 4c 72 bf 8c-54 e9 89 43 6d d4 81 db</t>
  </si>
  <si>
    <t>CI014627930</t>
  </si>
  <si>
    <t>10.74.97.61</t>
  </si>
  <si>
    <t>0000-0010-7058-2146-8489-6325-82</t>
  </si>
  <si>
    <t>CI057977542</t>
  </si>
  <si>
    <t>bchapp067.ct.chevrontexaco.net</t>
  </si>
  <si>
    <t>146.25.74.67</t>
  </si>
  <si>
    <t>VMware-42 1f 02 41 1c ef eb 30-ca 5d 47 29 ff 5f a9 c9</t>
  </si>
  <si>
    <t>CI057995093</t>
  </si>
  <si>
    <t>BL1004077 Belle Chasse 125 WPA Rd</t>
  </si>
  <si>
    <t>BUE355W16NVRVP1</t>
  </si>
  <si>
    <t>146.34.191.4</t>
  </si>
  <si>
    <t>VMware-42 20 46 f7 da 65 05 9b-8f 9d 63 74 60 f9 e3 a4</t>
  </si>
  <si>
    <t>CI000029222</t>
  </si>
  <si>
    <t>BL1003649 Buenos Aires BASSC Madero Office</t>
  </si>
  <si>
    <t>VMware-42 1b 73 c8 f9 17 8a 35-17 5d 0b 99 f5 fb de 1f</t>
  </si>
  <si>
    <t>CI000021321</t>
  </si>
  <si>
    <t>10.76.228.44</t>
  </si>
  <si>
    <t>0000-0012-7697-1005-0280-5241-11</t>
  </si>
  <si>
    <t>CI028951956</t>
  </si>
  <si>
    <t>0000-0011-0631-8045-9702-3974-79</t>
  </si>
  <si>
    <t>CI042450000</t>
  </si>
  <si>
    <t>VMware-42 2b 0b 1e f1 1b 1f f9-73 07 d2 e2 81 dc b3 20</t>
  </si>
  <si>
    <t>CI000029176</t>
  </si>
  <si>
    <t>10.76.123.146</t>
  </si>
  <si>
    <t>VMware-42 05 78 1c 5f e3 2e 39-da 3c 81 25 37 f3 fc a2</t>
  </si>
  <si>
    <t>CI000057391</t>
  </si>
  <si>
    <t>VMware-42 1b 2e ae 07 a7 49 08-62 e3 8e 6a 6b 54 f2 3e</t>
  </si>
  <si>
    <t>CI015838067</t>
  </si>
  <si>
    <t>VMware-42 1b 37 5d 5d 36 4e 38-87 2b 6e 2a b7 89 2c dd</t>
  </si>
  <si>
    <t>CI000006221</t>
  </si>
  <si>
    <t>10.72.186.29</t>
  </si>
  <si>
    <t>0000-0014-3531-9386-2462-6562-09</t>
  </si>
  <si>
    <t>CI077404667</t>
  </si>
  <si>
    <t>BL1031571 Virginia Azure East US</t>
  </si>
  <si>
    <t>gmwcpappv01003.ct.chevrontexaco.net</t>
  </si>
  <si>
    <t>VMware-42 16 8a b8 ba 77 ff a6-64 22 38 f3 7c 76 6f 88</t>
  </si>
  <si>
    <t>CI002732184</t>
  </si>
  <si>
    <t>744273e9-f5b3-4dd2-82c5-f92696855733</t>
  </si>
  <si>
    <t>CI079466106</t>
  </si>
  <si>
    <t>VMware-42 31 37 7b 42 55 82 3f-26 f9 88 ca e1 13 94 4d</t>
  </si>
  <si>
    <t>CI016309110</t>
  </si>
  <si>
    <t>VMware-56 4d db 42 3f cd 39 88-ec 99 81 ae 4d ec 2d 4a</t>
  </si>
  <si>
    <t>CI021009921</t>
  </si>
  <si>
    <t>GSWCPINFVMEV619</t>
  </si>
  <si>
    <t>VMware-56 4d 44 9e 98 5f a5 2c-19 ad 74 07 e6 a9 dc e6</t>
  </si>
  <si>
    <t>CI042570478</t>
  </si>
  <si>
    <t>146.30.172.181</t>
  </si>
  <si>
    <t>VMware-42 33 23 56 87 f3 f6 0a-87 7e c5 07 c0 61 95 cf</t>
  </si>
  <si>
    <t>CI053350290</t>
  </si>
  <si>
    <t>VMware-42 0e ea 68 d9 f3 b6 a3-e9 5a c6 b1 e8 cf 17 a0</t>
  </si>
  <si>
    <t>CI000953410</t>
  </si>
  <si>
    <t>VMware-42 0e c2 37 8d 12 48 1b-b9 79 c0 33 50 c6 fb 97</t>
  </si>
  <si>
    <t>CI000004001</t>
  </si>
  <si>
    <t>BL1003393 Barrow Island Main Office</t>
  </si>
  <si>
    <t>10.70.184.24</t>
  </si>
  <si>
    <t>0000-0013-8190-2240-3194-1214-28</t>
  </si>
  <si>
    <t>CI042448840</t>
  </si>
  <si>
    <t>Chinweike Udogwu</t>
  </si>
  <si>
    <t>146.42.252.253</t>
  </si>
  <si>
    <t>VMware-42 05 e4 9f 7f 81 7a d9-4e eb c9 41 a3 0e e2 50</t>
  </si>
  <si>
    <t>CI023398833</t>
  </si>
  <si>
    <t>d6060079-fafd-46e7-b629-afe3d5addb39</t>
  </si>
  <si>
    <t>CI079463146</t>
  </si>
  <si>
    <t>0000-0010-4285-8623-9657-8043-38</t>
  </si>
  <si>
    <t>CI045951085</t>
  </si>
  <si>
    <t>mese-smese00.ct.chevrontexaco.net</t>
  </si>
  <si>
    <t>231af258-8135-4d1f-ac4d-874914709f66</t>
  </si>
  <si>
    <t>CI079900340</t>
  </si>
  <si>
    <t>0000-0013-7801-7019-4521-1119-71</t>
  </si>
  <si>
    <t>CI057987230</t>
  </si>
  <si>
    <t>10.207.255.32</t>
  </si>
  <si>
    <t>VMware-56 4d b7 f5 14 3c 10 66-9d 05 ae 90 13 c1 7c 02</t>
  </si>
  <si>
    <t>CI077404758</t>
  </si>
  <si>
    <t>VMware-42 1b 83 b2 b5 cf 73 64-5c 71 d1 88 77 03 2c 5c</t>
  </si>
  <si>
    <t>CI015943261</t>
  </si>
  <si>
    <t>GMWCNAPPV00745.gdc0.chevron.net</t>
  </si>
  <si>
    <t>VMware-42 10 ff 96 bb 6a ac ea-5e 52 46 ea 4e 57 57 74</t>
  </si>
  <si>
    <t>CI027837584</t>
  </si>
  <si>
    <t>Derick Vaughan</t>
  </si>
  <si>
    <t>0000-0010-5829-1633-9961-6097-40</t>
  </si>
  <si>
    <t>CI040242127</t>
  </si>
  <si>
    <t>VMware-42 1b 0b e2 91 09 ad 1e-eb 94 cf 2a c5 8a 58 2a</t>
  </si>
  <si>
    <t>CI040611639</t>
  </si>
  <si>
    <t>0000-0009-6835-3604-4902-7583-72</t>
  </si>
  <si>
    <t>CI042526510</t>
  </si>
  <si>
    <t>Gary Bulik</t>
  </si>
  <si>
    <t>WZP2523Z00N</t>
  </si>
  <si>
    <t>CI027268503</t>
  </si>
  <si>
    <t>BL1000249 Ghent Lubricants Blending Plant</t>
  </si>
  <si>
    <t>VMware-56 4d ab fe 5f 86 37 a6-79 94 90 bd 0a 2a bc 27</t>
  </si>
  <si>
    <t>CI029083246</t>
  </si>
  <si>
    <t>VMware-42 31 4c c2 8e 3a d5 9d-bd b2 28 c3 4a 45 02 08</t>
  </si>
  <si>
    <t>CI031374106</t>
  </si>
  <si>
    <t>146.30.164.5</t>
  </si>
  <si>
    <t>VMware-42 05 20 41 98 38 73 2a-75 6e aa 37 10 36 8b bf</t>
  </si>
  <si>
    <t>CI014627300</t>
  </si>
  <si>
    <t>VMware-51 56 05 42 dd 2f 8c 06-f4 8d 41 64 b1 62 72 57</t>
  </si>
  <si>
    <t>CI014627957</t>
  </si>
  <si>
    <t>VMware-42 0e 19 ed ea 4a c3 08-7a ad 8f cb bb 3a f9 88</t>
  </si>
  <si>
    <t>CI043131933</t>
  </si>
  <si>
    <t>RajeshKumar Pandurangan</t>
  </si>
  <si>
    <t>10.76.157.16</t>
  </si>
  <si>
    <t>0000-0010-8143-0166-6885-0342-80</t>
  </si>
  <si>
    <t>CI053647551</t>
  </si>
  <si>
    <t>10.66.92.32</t>
  </si>
  <si>
    <t>0000-0012-7148-9153-8769-5207-71</t>
  </si>
  <si>
    <t>CI028952087</t>
  </si>
  <si>
    <t>dcneopusw100.ct.chevrontexaco.net</t>
  </si>
  <si>
    <t>b645c192-ee62-481c-afed-cd21e6817553</t>
  </si>
  <si>
    <t>CI080324011</t>
  </si>
  <si>
    <t>10.75.72.29</t>
  </si>
  <si>
    <t>0000-0013-0526-9780-2712-2206-75</t>
  </si>
  <si>
    <t>CI030907195</t>
  </si>
  <si>
    <t>10.75.96.62</t>
  </si>
  <si>
    <t>0000-0012-2803-2011-5735-4954-38</t>
  </si>
  <si>
    <t>CI031811625</t>
  </si>
  <si>
    <t>10.190.50.115</t>
  </si>
  <si>
    <t>VMware-42 36 87 5f 0f df fd 53-7e 67 4c 6a 02 e0 87 30</t>
  </si>
  <si>
    <t>CI077404700</t>
  </si>
  <si>
    <t>rparet-dmd300.ct.chevrontexaco.net</t>
  </si>
  <si>
    <t>d9cfe750-cf73-4622-907a-5d24dbad56f5</t>
  </si>
  <si>
    <t>CI097686441</t>
  </si>
  <si>
    <t>VMware-42 0c b2 1a ec 5d d7 91-13 7b 59 dd ae 5b 0b 03</t>
  </si>
  <si>
    <t>CI000023385</t>
  </si>
  <si>
    <t>146.30.172.210</t>
  </si>
  <si>
    <t>VMware-42 33 a8 f1 51 d1 ee 04-69 8f e4 e6 4d 43 43 39</t>
  </si>
  <si>
    <t>CI108604278</t>
  </si>
  <si>
    <t>0000-0013-2969-1367-4791-4347-94</t>
  </si>
  <si>
    <t>CI031815513</t>
  </si>
  <si>
    <t>Natthaphat Akharathanaphan</t>
  </si>
  <si>
    <t>VMware-42 2e 2c f2 66 04 66 7f-26 eb 7a 0e 3b 1c e8 e8</t>
  </si>
  <si>
    <t>CI013901541</t>
  </si>
  <si>
    <t>10.76.125.66</t>
  </si>
  <si>
    <t>VMware-42 36 c8 2a 25 39 7f 0a-19 37 c0 78 ce 50 6d 00</t>
  </si>
  <si>
    <t>CI003521452</t>
  </si>
  <si>
    <t>Marcus Jones</t>
  </si>
  <si>
    <t>10.76.156.195</t>
  </si>
  <si>
    <t>0000-0010-2267-2996-5494-5740-47</t>
  </si>
  <si>
    <t>CI077388528</t>
  </si>
  <si>
    <t>146.30.172.183</t>
  </si>
  <si>
    <t>VMware-42 33 8e 3e 2e 6a 2b 39-df 6f 44 70 a6 90 1f 47</t>
  </si>
  <si>
    <t>CI014627280</t>
  </si>
  <si>
    <t>as01-t10301-cvx.ct.chevrontexaco.net</t>
  </si>
  <si>
    <t>10.74.204.4</t>
  </si>
  <si>
    <t>0000-0009-8099-3253-3340-9828-93</t>
  </si>
  <si>
    <t>CI000324592</t>
  </si>
  <si>
    <t>10.76.226.95</t>
  </si>
  <si>
    <t>VMware-7d 1a 9b 7f a9 2b 45 93-a9 79 f4 44 0d 8b 7e d8</t>
  </si>
  <si>
    <t>CI014627599</t>
  </si>
  <si>
    <t>0000-0011-8422-4086-1461-8086-04</t>
  </si>
  <si>
    <t>CI032712742</t>
  </si>
  <si>
    <t>10.2.1.4</t>
  </si>
  <si>
    <t>0000-0014-7591-9401-3330-1309-84</t>
  </si>
  <si>
    <t>CI029772376</t>
  </si>
  <si>
    <t>0000-0011-5731-2678-7099-1682-68</t>
  </si>
  <si>
    <t>CI008120466</t>
  </si>
  <si>
    <t>0000-0009-6933-6859-7221-8696-35</t>
  </si>
  <si>
    <t>CI000037506</t>
  </si>
  <si>
    <t>10.74.64.22</t>
  </si>
  <si>
    <t>4ef3c0cf-e3e2-447c-8b62-a0027c9d9b88</t>
  </si>
  <si>
    <t>CI057998118</t>
  </si>
  <si>
    <t>VMware-42 1b 6a d0 74 2d 30 40-6f 52 61 5d bb cc 41 52</t>
  </si>
  <si>
    <t>CI020685166</t>
  </si>
  <si>
    <t>0000-0012-9643-7349-3290-3914-99</t>
  </si>
  <si>
    <t>CI041977005</t>
  </si>
  <si>
    <t>10.74.84.152</t>
  </si>
  <si>
    <t>0000-0009-3227-9109-0353-6667-90</t>
  </si>
  <si>
    <t>CI040789422</t>
  </si>
  <si>
    <t>85c080c9-fdbf-4290-a197-d13248e095e1</t>
  </si>
  <si>
    <t>CI079465669</t>
  </si>
  <si>
    <t>amsslc-pmhm00.ct.chevrontexaco.net</t>
  </si>
  <si>
    <t>10.75.96.29</t>
  </si>
  <si>
    <t>d07ac6ff-87d6-448d-a504-469725fb830a</t>
  </si>
  <si>
    <t>CI098388071</t>
  </si>
  <si>
    <t>VMware-42 33 07 b6 45 4b 25 7a-51 2b dc f1 16 26 0e 21</t>
  </si>
  <si>
    <t>CI032786603</t>
  </si>
  <si>
    <t>VMware-14 c5 41 e0 dc 45 4b 16-81 37 fd 9e 7d e0 cc 00</t>
  </si>
  <si>
    <t>CI014627794</t>
  </si>
  <si>
    <t>10.76.228.81</t>
  </si>
  <si>
    <t>0000-0010-3252-1019-2566-6656-08</t>
  </si>
  <si>
    <t>CI028951893</t>
  </si>
  <si>
    <t>146.42.252.24</t>
  </si>
  <si>
    <t>VMware-42 08 18 0b 23 bf 76 bc-39 da 32 33 6f 52 94 31</t>
  </si>
  <si>
    <t>CI000050680</t>
  </si>
  <si>
    <t>Ademola Rufai</t>
  </si>
  <si>
    <t>10.73.100.50</t>
  </si>
  <si>
    <t>abae5fc6-fc41-4ed7-9911-deec7a635633</t>
  </si>
  <si>
    <t>CI057973169</t>
  </si>
  <si>
    <t>VMware-42 2e b2 ee f5 81 76 fc-a9 4e 71 b7 fe 7e 15 96</t>
  </si>
  <si>
    <t>CI014627977</t>
  </si>
  <si>
    <t>escnrw16pss01.ct.chevrontexaco.net</t>
  </si>
  <si>
    <t>146.42.162.23</t>
  </si>
  <si>
    <t>VMware-42 2b bf fd ea 15 ec e9-f9 cc f7 05 7a 42 2a b3</t>
  </si>
  <si>
    <t>CI077475603</t>
  </si>
  <si>
    <t>10.69.180.7</t>
  </si>
  <si>
    <t>0000-0013-2245-2324-8410-9108-47</t>
  </si>
  <si>
    <t>CI008120149</t>
  </si>
  <si>
    <t>0000-0008-9243-9556-5036-8180-57</t>
  </si>
  <si>
    <t>CI057968719</t>
  </si>
  <si>
    <t>0000-0018-1989-9657-0722-4854-98</t>
  </si>
  <si>
    <t>CI008120566</t>
  </si>
  <si>
    <t>146.24.136.105</t>
  </si>
  <si>
    <t>VMware-42 20 9e ad ef 69 d0 fc-f8 0f 41 ae e5 8b cc ca</t>
  </si>
  <si>
    <t>CI000037543</t>
  </si>
  <si>
    <t>F06052W16NVRP1.f06052.chevrontexaco.net</t>
  </si>
  <si>
    <t>MXQ837015R</t>
  </si>
  <si>
    <t>CI000039731</t>
  </si>
  <si>
    <t>BL1006052 San Ardo Cogeneration Facility Salinas R</t>
  </si>
  <si>
    <t>MXQ8270694</t>
  </si>
  <si>
    <t>CI000053407</t>
  </si>
  <si>
    <t>BL1001983 Grand Junction 760 Horizon</t>
  </si>
  <si>
    <t>VMware-42 28 ce 39 55 a2 12 1f-0c ed 98 a8 1f fa fa d7</t>
  </si>
  <si>
    <t>CI000050682</t>
  </si>
  <si>
    <t>VMware-42 16 4f 9c cc 18 79 2f-21 50 e6 7d b4 d6 63 ad</t>
  </si>
  <si>
    <t>CI006415178</t>
  </si>
  <si>
    <t>146.38.57.53</t>
  </si>
  <si>
    <t>VMware-42 1e 4f 00 5e 20 1f 7e-1a 88 4f 02 bc 1b 68 ed</t>
  </si>
  <si>
    <t>CI000059761</t>
  </si>
  <si>
    <t>poror3w16nvrp1.ct.chevrontexaco.net</t>
  </si>
  <si>
    <t>WZP23201B2H</t>
  </si>
  <si>
    <t>CI000057894</t>
  </si>
  <si>
    <t>BL1003772 Portland Willbridge Lubes</t>
  </si>
  <si>
    <t>0000-0012-5787-4283-6350-5588-67</t>
  </si>
  <si>
    <t>CI000048273</t>
  </si>
  <si>
    <t>EMEAS02AD02</t>
  </si>
  <si>
    <t>EMEAS02AD02.s02.chevron.net</t>
  </si>
  <si>
    <t>VMware-42 1e 4f 81 93 44 1e e2-f8 fa 5b 12 a4 6d 9e 0d</t>
  </si>
  <si>
    <t>CI015552469</t>
  </si>
  <si>
    <t>CALW16WEBD1</t>
  </si>
  <si>
    <t>VMware-42 33 71 fb 25 36 5a f6-91 8e 74 47 c8 a8 1f 91</t>
  </si>
  <si>
    <t>CI000019770</t>
  </si>
  <si>
    <t>10.76.123.82</t>
  </si>
  <si>
    <t>VMware-42 1b fb 8c f6 36 95 13-23 02 eb 56 f4 18 fe c9</t>
  </si>
  <si>
    <t>CI002815711</t>
  </si>
  <si>
    <t>Vishal Narkhede</t>
  </si>
  <si>
    <t>VMware-42 34 ff 80 3b 55 97 2e-9c 41 79 cd 15 a2 28 ed</t>
  </si>
  <si>
    <t>CI014627386</t>
  </si>
  <si>
    <t>10.76.123.144</t>
  </si>
  <si>
    <t>VMware-42 03 e5 c2 bc 42 b6 ca-d0 2d d5 4e ef 41 8d c4</t>
  </si>
  <si>
    <t>CI000058069</t>
  </si>
  <si>
    <t>Quarantine</t>
  </si>
  <si>
    <t>Tammy Harris</t>
  </si>
  <si>
    <t>0000-0009-9549-4147-0921-1972-15</t>
  </si>
  <si>
    <t>CI000059837</t>
  </si>
  <si>
    <t>136.171.170.37</t>
  </si>
  <si>
    <t>VMware-42 2c 15 1d ed 3b 59 c3-4e 96 ef 2d 42 55 36 63</t>
  </si>
  <si>
    <t>CI000055376</t>
  </si>
  <si>
    <t>SGH845VYXQ</t>
  </si>
  <si>
    <t>CI000055243</t>
  </si>
  <si>
    <t>VMware-42 1b f3 e9 00 09 77 5a-2a ff e4 71 5c 5c fd 53</t>
  </si>
  <si>
    <t>CI015943181</t>
  </si>
  <si>
    <t>RIC841VM16WEBP2</t>
  </si>
  <si>
    <t>146.28.190.58</t>
  </si>
  <si>
    <t>VMware-42 17 2b 47 e6 30 88 7c-81 be 48 6e 33 3a 48 eb</t>
  </si>
  <si>
    <t>CI003225490</t>
  </si>
  <si>
    <t>Clarence Rogers</t>
  </si>
  <si>
    <t>VMware-42 20 94 97 5b b1 a7 5d-26 14 45 3b 7d 0d 0f 4d</t>
  </si>
  <si>
    <t>CI000055345</t>
  </si>
  <si>
    <t>10.69.208.4</t>
  </si>
  <si>
    <t>0000-0010-7729-7301-4991-6849-28</t>
  </si>
  <si>
    <t>CI032723422</t>
  </si>
  <si>
    <t>134.248.79.38</t>
  </si>
  <si>
    <t>VMware-42 24 7e 7e 62 28 db 74-2a 3d d1 4d aa fb 95 03</t>
  </si>
  <si>
    <t>CI002345080</t>
  </si>
  <si>
    <t>VMware-42 05 ca fe 0f 7b eb f5-2c a8 d7 f8 db b2 50 65</t>
  </si>
  <si>
    <t>CI014734171</t>
  </si>
  <si>
    <t>146.30.177.140</t>
  </si>
  <si>
    <t>DRSQHS2</t>
  </si>
  <si>
    <t>CI014717091</t>
  </si>
  <si>
    <t>WZP214607Z2</t>
  </si>
  <si>
    <t>CI002640603</t>
  </si>
  <si>
    <t>BL1005587 Barcelona Edificio Torre</t>
  </si>
  <si>
    <t>VMware-42 20 4d 95 ab 56 f4 f8-b1 d0 4d 06 4c 7e 81 73</t>
  </si>
  <si>
    <t>CI002027238</t>
  </si>
  <si>
    <t>ST1006261 GOM Walker Ridge Block 718 Jack and St Malo</t>
  </si>
  <si>
    <t>nor201w16nvrp1.ct.chevrontexaco.net</t>
  </si>
  <si>
    <t>MXQ837015P</t>
  </si>
  <si>
    <t>CI000029212</t>
  </si>
  <si>
    <t>BL1005598 New Orleans Office</t>
  </si>
  <si>
    <t>10.76.226.99</t>
  </si>
  <si>
    <t>VMware-42 1b 6f 03 c9 3c 1f 2c-8e af b9 f3 c4 af 4a 2b</t>
  </si>
  <si>
    <t>CI003426272</t>
  </si>
  <si>
    <t>azpdc1</t>
  </si>
  <si>
    <t>0000-0002-7512-5650-2658-5511-68</t>
  </si>
  <si>
    <t>CI014716989</t>
  </si>
  <si>
    <t>10.71.64.27</t>
  </si>
  <si>
    <t>0000-0010-4128-1661-2659-1909-19</t>
  </si>
  <si>
    <t>CI008119647</t>
  </si>
  <si>
    <t>CI003505279</t>
  </si>
  <si>
    <t>Harshesh Mehta</t>
  </si>
  <si>
    <t>VMware-56 4d b0 6f f4 ce ef 1c-4d b5 59 09 13 88 95 06</t>
  </si>
  <si>
    <t>CI016308804</t>
  </si>
  <si>
    <t>VMware-42 20 87 7c 84 c1 60 84-4a de a7 3a c2 31 ca e3</t>
  </si>
  <si>
    <t>CI001995935</t>
  </si>
  <si>
    <t>VMware-42 33 17 06 42 89 5e 50-e0 30 5e b6 5b 57 7d d0</t>
  </si>
  <si>
    <t>CI014627286</t>
  </si>
  <si>
    <t>146.36.54.10</t>
  </si>
  <si>
    <t>VMware-42 1b 4f 68 46 e7 66 d4-d0 07 aa f8 d5 93 f9 f5</t>
  </si>
  <si>
    <t>CI000037559</t>
  </si>
  <si>
    <t>esew16intt1.ct.chevrontexaco.net</t>
  </si>
  <si>
    <t>VMware-42 2b 76 9a a6 05 67 9a-4a 5c 0d f9 00 08 3b 35</t>
  </si>
  <si>
    <t>CI000057885</t>
  </si>
  <si>
    <t>146.28.190.192</t>
  </si>
  <si>
    <t>VMware-42 3c d1 db 9a f6 4c 27-41 a7 49 64 1e 8c 2a 48</t>
  </si>
  <si>
    <t>CI000004226</t>
  </si>
  <si>
    <t>Deborah Piceno</t>
  </si>
  <si>
    <t>VMware-42 05 5c b3 21 58 1e 0b-7d 93 f3 2a 8a 70 37 ba</t>
  </si>
  <si>
    <t>CI000055317</t>
  </si>
  <si>
    <t>EMEAS02AD01</t>
  </si>
  <si>
    <t>EMEAS02AD01.s02.chevron.net</t>
  </si>
  <si>
    <t>VMware-42 1e 59 33 0d a3 06 e7-a1 ab 4f 4a 04 86 31 ee</t>
  </si>
  <si>
    <t>CI015552485</t>
  </si>
  <si>
    <t>bdow16vpiafp.ct.chevrontexaco.net</t>
  </si>
  <si>
    <t>VMware-42 26 43 6b 13 a9 5a 32-da c5 b2 c4 3c 01 02 1e</t>
  </si>
  <si>
    <t>CI000059144</t>
  </si>
  <si>
    <t>Amy McTaggart</t>
  </si>
  <si>
    <t>BL1001900 Bakersfield Energy Center AB Wing</t>
  </si>
  <si>
    <t>10.76.123.51</t>
  </si>
  <si>
    <t>VMware-42 1b 21 85 fb e2 5a 82-53 05 8d 24 d2 e0 5d 96</t>
  </si>
  <si>
    <t>CI007655244</t>
  </si>
  <si>
    <t>Ron Ritchey</t>
  </si>
  <si>
    <t>146.30.172.54</t>
  </si>
  <si>
    <t>VMware-56 4d 9b 94 af c4 b3 23-52 4f d3 be 2c 64 93 ab</t>
  </si>
  <si>
    <t>CI014629955</t>
  </si>
  <si>
    <t>VMware-42 20 fa 27 7b ee 6b d1-ed 1f 08 66 d5 9f be 5d</t>
  </si>
  <si>
    <t>CI000050728</t>
  </si>
  <si>
    <t>VMware-42 0c 4e 96 6e 28 55 cd-91 2b e6 3d 2d f0 5c ff</t>
  </si>
  <si>
    <t>CI000013059</t>
  </si>
  <si>
    <t>BL1000552 Gonfreville Oronite Plant</t>
  </si>
  <si>
    <t>10.76.126.88</t>
  </si>
  <si>
    <t>VMware-42 1b 43 d7 c1 32 60 f6-a3 b5 9d 4f cf aa ab c4</t>
  </si>
  <si>
    <t>CI000027226</t>
  </si>
  <si>
    <t>Leslie Moore</t>
  </si>
  <si>
    <t>VMware-42 1b 23 83 70 a4 99 aa-7d d3 92 51 d5 1b a1 5b</t>
  </si>
  <si>
    <t>CI012733220</t>
  </si>
  <si>
    <t>146.42.133.26</t>
  </si>
  <si>
    <t>VMware-42 05 88 ab c7 9e a5 d0-cd 59 8c 6f ea 3f b1 c8</t>
  </si>
  <si>
    <t>CI000011198</t>
  </si>
  <si>
    <t>VMware-42 28 4d 26 03 af 12 24-d8 68 a9 2c af 0b 6c de</t>
  </si>
  <si>
    <t>CI013900390</t>
  </si>
  <si>
    <t>bdontdfs1.ct.chevrontexaco.net</t>
  </si>
  <si>
    <t>146.35.144.48</t>
  </si>
  <si>
    <t>VMware-42 26 7b 59 13 83 2d 0c-d8 32 7c 04 1c 65 bd 3a</t>
  </si>
  <si>
    <t>CI000037985</t>
  </si>
  <si>
    <t>Daniel Bagdanoff</t>
  </si>
  <si>
    <t>10.72.0.207</t>
  </si>
  <si>
    <t>0000-0009-7390-3441-4812-5211-80</t>
  </si>
  <si>
    <t>CI008119892</t>
  </si>
  <si>
    <t>0000-0015-2905-7009-7475-4725-84</t>
  </si>
  <si>
    <t>CI061897439</t>
  </si>
  <si>
    <t>136.171.79.222</t>
  </si>
  <si>
    <t>VMware-42 1b 42 f6 d7 19 a0 18-f9 9b 63 85 b2 57 60 c9</t>
  </si>
  <si>
    <t>CI000037504</t>
  </si>
  <si>
    <t>Kshitij Barve</t>
  </si>
  <si>
    <t>VMware-42 05 e1 b7 ab 32 8f d5-34 62 ab 13 e7 0c 22 3e</t>
  </si>
  <si>
    <t>CI014627318</t>
  </si>
  <si>
    <t>ESCNRW12AHVP05</t>
  </si>
  <si>
    <t>ESCNRW12AHVP05.escnr.chevrontexaco.net</t>
  </si>
  <si>
    <t>146.42.156.141</t>
  </si>
  <si>
    <t>VMware-42 0e c0 2c 43 1d f3 58-f9 6c 0f 11 f6 e0 4c 77</t>
  </si>
  <si>
    <t>CI000052060</t>
  </si>
  <si>
    <t>esew16promist1.ct.chevrontexaco.net</t>
  </si>
  <si>
    <t>VMware-42 2b 67 c4 9c 97 2c d0-bb 06 4f 24 94 5c f9 7f</t>
  </si>
  <si>
    <t>CI000030961</t>
  </si>
  <si>
    <t>10.76.122.66</t>
  </si>
  <si>
    <t>VMware-42 00 b8 2d 94 e2 98 26-35 92 6d f4 3a 23 8d 18</t>
  </si>
  <si>
    <t>CI003478755</t>
  </si>
  <si>
    <t>Adrian Johnson</t>
  </si>
  <si>
    <t>10.71.64.13</t>
  </si>
  <si>
    <t>0000-0010-5276-7075-4577-3691-16</t>
  </si>
  <si>
    <t>CI008119567</t>
  </si>
  <si>
    <t>Geoff Bruce</t>
  </si>
  <si>
    <t>134.248.96.54</t>
  </si>
  <si>
    <t>VMware-42 03 38 59 33 ba 9d b6-8a fd ee dd c7 6e 3d fc</t>
  </si>
  <si>
    <t>CI000006025</t>
  </si>
  <si>
    <t>Manual-2nd Fri 11pm-5am Global (Local Server Time)</t>
  </si>
  <si>
    <t>146.38.57.44</t>
  </si>
  <si>
    <t>VMware-42 1e 36 a3 a2 b4 ce 31-15 35 b9 49 a6 b4 e2 41</t>
  </si>
  <si>
    <t>CI000059763</t>
  </si>
  <si>
    <t>VMware-42 0e 78 6e 70 6b 74 d4-14 5d d0 47 f6 e7 4a ba</t>
  </si>
  <si>
    <t>CI017650048</t>
  </si>
  <si>
    <t>146.38.57.46</t>
  </si>
  <si>
    <t>VMware-42 1e 8b 4c 96 58 d4 10-b1 ae 3c 12 a6 50 69 bb</t>
  </si>
  <si>
    <t>CI000008272</t>
  </si>
  <si>
    <t>146.24.240.55</t>
  </si>
  <si>
    <t>VMware-42 20 ee 49 a7 b0 e6 e8-b6 6f a8 4a ab 68 aa 6b</t>
  </si>
  <si>
    <t>CI000050755</t>
  </si>
  <si>
    <t>10.76.126.56</t>
  </si>
  <si>
    <t>VMware-42 1b aa d7 22 4f 3d 35-5d e5 99 37 e2 7d 9a e7</t>
  </si>
  <si>
    <t>CI000023320</t>
  </si>
  <si>
    <t>VMware-56 4d 1e 7f a4 58 76 3b-b9 90 49 9c 94 8c 99 b6</t>
  </si>
  <si>
    <t>CI000060394</t>
  </si>
  <si>
    <t>146.40.2.22</t>
  </si>
  <si>
    <t>VMware-42 28 06 bb 7b 7c c9 f6-1f 6b 1a 6a c7 29 7b 89</t>
  </si>
  <si>
    <t>CI000031188</t>
  </si>
  <si>
    <t>10.74.84.32</t>
  </si>
  <si>
    <t>0000-0012-0821-9104-3237-4641-18</t>
  </si>
  <si>
    <t>CI008119996</t>
  </si>
  <si>
    <t>VMware-42 25 a3 ba 6c b5 27 88-b9 16 26 5a a8 79 51 bc</t>
  </si>
  <si>
    <t>CI003239117</t>
  </si>
  <si>
    <t>MXQ8270692</t>
  </si>
  <si>
    <t>CI000050714</t>
  </si>
  <si>
    <t>10.74.80.26</t>
  </si>
  <si>
    <t>0000-0010-6591-8229-2378-8510-98</t>
  </si>
  <si>
    <t>CI008120156</t>
  </si>
  <si>
    <t>0000-0012-1587-3217-5371-1440-60</t>
  </si>
  <si>
    <t>CI008120509</t>
  </si>
  <si>
    <t>VMware-56 4d 9c ac 5d 2f 06 1a-de 1f c0 a7 ed 03 fe 90</t>
  </si>
  <si>
    <t>CI003496550</t>
  </si>
  <si>
    <t>10.76.122.143</t>
  </si>
  <si>
    <t>VMware-42 1b 18 c5 6f 75 0a 63-3e 95 63 7c 5e 90 0a 09</t>
  </si>
  <si>
    <t>CI000058591</t>
  </si>
  <si>
    <t>134.248.83.223</t>
  </si>
  <si>
    <t>VMware-42 03 ee da d4 31 a9 6f-2e 54 85 76 be 19 b0 87</t>
  </si>
  <si>
    <t>CI000008258</t>
  </si>
  <si>
    <t>146.36.54.36</t>
  </si>
  <si>
    <t>VMware-42 1b 99 1d 07 17 08 24-84 25 f9 7d 28 5b 33 7b</t>
  </si>
  <si>
    <t>CI000037560</t>
  </si>
  <si>
    <t>VMware-42 1b a8 54 0e f4 12 ca-f7 4d 33 75 46 86 d2 70</t>
  </si>
  <si>
    <t>CI018349498</t>
  </si>
  <si>
    <t>BL1009153 Barueri Equinix SP4</t>
  </si>
  <si>
    <t>gpa3w16nvrp1.ct.chevrontexaco.net</t>
  </si>
  <si>
    <t>MXQ8370161</t>
  </si>
  <si>
    <t>CI000045970</t>
  </si>
  <si>
    <t>BL1006071 Bellaire E2K Servers BOC</t>
  </si>
  <si>
    <t>VMware-56 4d 08 d3 1c 4d 9a 8c-3b 2f 84 65 a2 85 57 93</t>
  </si>
  <si>
    <t>CI002027119</t>
  </si>
  <si>
    <t>VMware-42 1b 1f c9 f3 5d f5 8f-b9 71 20 a9 ca a3 53 13</t>
  </si>
  <si>
    <t>CI015943158</t>
  </si>
  <si>
    <t>10.76.218.31</t>
  </si>
  <si>
    <t>VMware-42 20 6c a5 23 d9 23 7b-41 b2 d8 1e 34 dc eb 5d</t>
  </si>
  <si>
    <t>CI022654708</t>
  </si>
  <si>
    <t>VMware-56 4d a0 63 f3 d2 e9 07-b1 2b f8 a1 44 7f 66 b0</t>
  </si>
  <si>
    <t>CI056181715</t>
  </si>
  <si>
    <t>CALW16NS1</t>
  </si>
  <si>
    <t>VMware-42 33 c3 99 be ed 1d a8-5d 83 c6 ef 08 5b ab e9</t>
  </si>
  <si>
    <t>CI003318523</t>
  </si>
  <si>
    <t>Brian Jennings</t>
  </si>
  <si>
    <t>VMware-42 28 16 cb ab 65 b2 27-44 b7 02 2a 42 b8 c5 56</t>
  </si>
  <si>
    <t>CI002711668</t>
  </si>
  <si>
    <t>seeqag-peu000.ct.chevrontexaco.net</t>
  </si>
  <si>
    <t>10.69.176.22</t>
  </si>
  <si>
    <t>0000-0006-1661-4756-3259-9077-03</t>
  </si>
  <si>
    <t>CI057961270</t>
  </si>
  <si>
    <t>Ammar Bandukwala</t>
  </si>
  <si>
    <t>10.76.123.86</t>
  </si>
  <si>
    <t>VMware-42 1b b6 6a f2 72 7c 78-4b ae a8 7d ee ca 69 20</t>
  </si>
  <si>
    <t>CI002570993</t>
  </si>
  <si>
    <t>BL1003659 Mumbai Larsen and Toubro Infotech Navi</t>
  </si>
  <si>
    <t>cov100w16nvrp1.ct.chevrontexaco.net</t>
  </si>
  <si>
    <t>WZP232011BT</t>
  </si>
  <si>
    <t>CI000060318</t>
  </si>
  <si>
    <t>esew16nasadmin.ct.chevrontexaco.net</t>
  </si>
  <si>
    <t>146.26.230.113</t>
  </si>
  <si>
    <t>VMware-42 2b 4f 33 55 b7 a6 4e-20 99 73 0d dc 91 27 f2</t>
  </si>
  <si>
    <t>CI000059875</t>
  </si>
  <si>
    <t>Eleen Wu</t>
  </si>
  <si>
    <t>VMware-42 05 8b 78 6e 8a 74 cb-43 0c 62 f4 e3 e0 42 8a</t>
  </si>
  <si>
    <t>CI014627312</t>
  </si>
  <si>
    <t>146.36.54.40</t>
  </si>
  <si>
    <t>VMware-42 1b b6 eb 43 5b 87 a8-53 2c 0a 02 e3 b2 ef 15</t>
  </si>
  <si>
    <t>CI000023363</t>
  </si>
  <si>
    <t>sch221w16nvrp1.ct.chevrontexaco.net</t>
  </si>
  <si>
    <t>2M272700N1</t>
  </si>
  <si>
    <t>CI000013154</t>
  </si>
  <si>
    <t>BL1005575 Shriever P&amp;M Facility</t>
  </si>
  <si>
    <t>ESCNRW12APP2</t>
  </si>
  <si>
    <t>ESCNRW12APP2.escnr.chevrontexaco.net</t>
  </si>
  <si>
    <t>146.42.156.112</t>
  </si>
  <si>
    <t>VMware-42 0e 23 65 ef e6 1f 3e-f2 9c 84 be 6a a8 44 81</t>
  </si>
  <si>
    <t>CI000026638</t>
  </si>
  <si>
    <t>esew16fmd2.ct.chevrontexaco.net</t>
  </si>
  <si>
    <t>10.76.216.77</t>
  </si>
  <si>
    <t>VMware-42 2b 28 0e 19 0e 02 d7-6a c9 34 05 01 68 3e 7b</t>
  </si>
  <si>
    <t>CI000025278</t>
  </si>
  <si>
    <t>10.76.151.138</t>
  </si>
  <si>
    <t>VMware-42 1b ab 48 73 b0 e2 68-7c 15 fa ba 6c 74 c0 e8</t>
  </si>
  <si>
    <t>CI000021474</t>
  </si>
  <si>
    <t>MXQ90802KS</t>
  </si>
  <si>
    <t>CI000060285</t>
  </si>
  <si>
    <t xml:space="preserve">BL1031268 Nuevos Horizontes Business Center </t>
  </si>
  <si>
    <t>146.42.252.236</t>
  </si>
  <si>
    <t>VMware-42 08 c7 1e 28 10 f9 a6-52 c6 b7 29 34 51 08 d6</t>
  </si>
  <si>
    <t>CI000011152</t>
  </si>
  <si>
    <t>VMware-42 28 9d 59 c7 9c 93 48-3d 2f 7f e3 6e 1f a3 23</t>
  </si>
  <si>
    <t>CI000050681</t>
  </si>
  <si>
    <t>10.74.97.62</t>
  </si>
  <si>
    <t>0000-0002-3377-6772-4155-4864-97</t>
  </si>
  <si>
    <t>CI057978718</t>
  </si>
  <si>
    <t>146.30.143.150</t>
  </si>
  <si>
    <t>CZJ846093F</t>
  </si>
  <si>
    <t>CI000025282</t>
  </si>
  <si>
    <t>BL1005581 Oronite S.A.S Headquarters</t>
  </si>
  <si>
    <t>VMware-42 20 67 5c 11 b5 d8 32-71 21 7e d6 c5 61 ae 06</t>
  </si>
  <si>
    <t>CI002510500</t>
  </si>
  <si>
    <t>10.76.125.34</t>
  </si>
  <si>
    <t>VMware-42 1b 70 8a 1a 02 64 11-e9 bf 74 dd be 8e 9a 3b</t>
  </si>
  <si>
    <t>CI000002880</t>
  </si>
  <si>
    <t>10.76.123.193</t>
  </si>
  <si>
    <t>VMware-42 1b 13 99 b9 45 cd 40-86 c7 4f 85 cd af 1a b1</t>
  </si>
  <si>
    <t>CI009415013</t>
  </si>
  <si>
    <t>Yasa Jaswanth Reddy</t>
  </si>
  <si>
    <t>146.38.57.49</t>
  </si>
  <si>
    <t>VMware-42 1e b7 07 8d af 33 b9-16 2f 18 2f c4 80 cb a0</t>
  </si>
  <si>
    <t>CI000008274</t>
  </si>
  <si>
    <t>VMware-42 20 8f 23 44 cb 51 00-70 27 d5 5c 1c 6f b6 4d</t>
  </si>
  <si>
    <t>CI001132197</t>
  </si>
  <si>
    <t>pitcaw16nvrp1.ct.chevrontexaco.net</t>
  </si>
  <si>
    <t>MXQ827069D</t>
  </si>
  <si>
    <t>CI000033114</t>
  </si>
  <si>
    <t>BL1003678 Pittsburg 2360 Buchanan</t>
  </si>
  <si>
    <t>hob161w16nvrp1.ct.chevrontexaco.net</t>
  </si>
  <si>
    <t>MXQ8370163</t>
  </si>
  <si>
    <t>CI001005640</t>
  </si>
  <si>
    <t>BL1005637 Hobbs Field Office</t>
  </si>
  <si>
    <t>esew16webd1.ct.chevrontexaco.net</t>
  </si>
  <si>
    <t>10.76.216.45</t>
  </si>
  <si>
    <t>VMware-42 2b 2c f6 fd a0 fe 4d-88 84 0a 18 2a 75 ab de</t>
  </si>
  <si>
    <t>CI000058624</t>
  </si>
  <si>
    <t>VMware-42 0e 4b 7d 51 18 c4 d5-8f de 89 94 42 f3 ce 65</t>
  </si>
  <si>
    <t>CI003311682</t>
  </si>
  <si>
    <t>GSWCPAPPVTST002</t>
  </si>
  <si>
    <t>VMware-56 4d ec 80 21 60 d1 49-db be 6b 4f ea 33 ab d2</t>
  </si>
  <si>
    <t>CI000013075</t>
  </si>
  <si>
    <t>VMware-42 20 09 ed 3b 58 5c 4c-ce 3a 79 a6 81 92 aa 8a</t>
  </si>
  <si>
    <t>CI001219180</t>
  </si>
  <si>
    <t>VMware-42 20 46 6b 77 51 22 45-18 9c f6 1c 72 04 36 e4</t>
  </si>
  <si>
    <t>CI002506823</t>
  </si>
  <si>
    <t>10.76.123.78</t>
  </si>
  <si>
    <t>VMware-42 1b 5c b3 7e a1 41 90-ca d8 6c b8 bb 04 b7 51</t>
  </si>
  <si>
    <t>CI002812765</t>
  </si>
  <si>
    <t>146.27.68.50</t>
  </si>
  <si>
    <t>VMware-42 20 0c a5 95 2c 1f c2-f4 65 e2 2d b3 86 ce f4</t>
  </si>
  <si>
    <t>CI000025042</t>
  </si>
  <si>
    <t>146.24.240.42</t>
  </si>
  <si>
    <t>VMware-42 20 1e 75 83 16 9f c3-c1 0b e9 86 29 09 81 27</t>
  </si>
  <si>
    <t>CI000006133</t>
  </si>
  <si>
    <t>VMware-42 33 e3 d0 5e e0 05 45-af 01 6d 55 56 eb 95 d8</t>
  </si>
  <si>
    <t>CI014734217</t>
  </si>
  <si>
    <t>VMware-15 be 60 9b 55 83 46 ea-bb aa 98 2b 38 76 cd e4</t>
  </si>
  <si>
    <t>CI014627827</t>
  </si>
  <si>
    <t>136.171.184.118</t>
  </si>
  <si>
    <t>VMware-42 1b 7b 96 7b dd c2 25-56 a1 3d 41 ab 1d c6 b0</t>
  </si>
  <si>
    <t>CI000052506</t>
  </si>
  <si>
    <t>VMware-42 05 ee ca 4a d8 fe 2a-69 8e e6 70 a3 8f 5f a5</t>
  </si>
  <si>
    <t>CI000005984</t>
  </si>
  <si>
    <t>10.76.126.34</t>
  </si>
  <si>
    <t>VMware-42 05 11 03 41 3e 53 77-60 04 3d bf 35 67 22 39</t>
  </si>
  <si>
    <t>CI000023268</t>
  </si>
  <si>
    <t>VMware-56 4d 4e 32 9e f7 65 6b-d7 0a f0 e4 21 9e 49 7a</t>
  </si>
  <si>
    <t>CI016308840</t>
  </si>
  <si>
    <t>VMware-42 31 7d 46 4b 7b 37 c2-e4 67 51 41 3d 4f 02 db</t>
  </si>
  <si>
    <t>CI003091435</t>
  </si>
  <si>
    <t>Lap Pate</t>
  </si>
  <si>
    <t>lafla3w16nvrp1.ct.chevrontexaco.net</t>
  </si>
  <si>
    <t>MXQ8270696</t>
  </si>
  <si>
    <t>CI000058091</t>
  </si>
  <si>
    <t>BL1001893 Lafayette ERTC</t>
  </si>
  <si>
    <t>VMware-42 20 74 e5 f9 3c af ed-13 e4 06 1a fa 2a e9 1f</t>
  </si>
  <si>
    <t>CI017152900</t>
  </si>
  <si>
    <t>bchpin019.ct.chevrontexaco.net</t>
  </si>
  <si>
    <t>146.25.74.19</t>
  </si>
  <si>
    <t>VMware-42 1f 19 df 8a f7 06 e7-98 44 1f 7c b4 bd a4 b4</t>
  </si>
  <si>
    <t>CI000060346</t>
  </si>
  <si>
    <t>Randy Whitney</t>
  </si>
  <si>
    <t>134.248.199.78</t>
  </si>
  <si>
    <t>VMware-42 1b ec 34 93 f4 55 23-ed ad b0 72 36 c6 0b 84</t>
  </si>
  <si>
    <t>CI001219171</t>
  </si>
  <si>
    <t>10.76.123.134</t>
  </si>
  <si>
    <t>VMware-42 05 c9 68 d5 ae ec 51-a5 d1 e0 24 5e c1 c2 eb</t>
  </si>
  <si>
    <t>CI000006160</t>
  </si>
  <si>
    <t>10.69.80.24</t>
  </si>
  <si>
    <t>0000-0004-4048-8217-0568-0004-05</t>
  </si>
  <si>
    <t>CI057967091</t>
  </si>
  <si>
    <t>10.73.240.24</t>
  </si>
  <si>
    <t>0000-0011-9576-5529-8254-2984-87</t>
  </si>
  <si>
    <t>CI031982399</t>
  </si>
  <si>
    <t>VMware-42 1e 32 ab 80 6d 19 2d-6f 90 2a 1d ad eb 3b 09</t>
  </si>
  <si>
    <t>CI000058626</t>
  </si>
  <si>
    <t>GSWCPAPPVPLV216</t>
  </si>
  <si>
    <t>VMware-56 4d e7 7f 5a b9 11 b9-25 97 dc 6e 62 c6 2f bb</t>
  </si>
  <si>
    <t>CI003496534</t>
  </si>
  <si>
    <t>VMware-56 4d 86 2a c6 7e 7c 7d-81 07 1c 12 63 15 3e 30</t>
  </si>
  <si>
    <t>CI017649650</t>
  </si>
  <si>
    <t>Eric Walden</t>
  </si>
  <si>
    <t>VMware-42 28 27 62 79 59 51 bb-cd 71 23 0c 8e 2c 6a 69</t>
  </si>
  <si>
    <t>CI013900545</t>
  </si>
  <si>
    <t>0000-0013-2023-3042-9776-2999-22</t>
  </si>
  <si>
    <t>CI000050765</t>
  </si>
  <si>
    <t>VMware-42 28 5d bb c4 a8 d8 a1-31 fb 67 6d 03 91 58 75</t>
  </si>
  <si>
    <t>CI013900430</t>
  </si>
  <si>
    <t>VMware-42 03 80 a9 f7 5d 7b 7b-60 43 89 0a ba a7 bd 3f</t>
  </si>
  <si>
    <t>CI000031022</t>
  </si>
  <si>
    <t>SQLSE-WPSQL004.S02.CHEVRON.NET</t>
  </si>
  <si>
    <t>10.76.123.150</t>
  </si>
  <si>
    <t>VMware-42 1b 5d aa fd 80 bf 57-43 e4 49 fd ef 08 6f 88</t>
  </si>
  <si>
    <t>CI002612028</t>
  </si>
  <si>
    <t>tokqx4dhcp01.dnsroot.chevron.net</t>
  </si>
  <si>
    <t>VMware-42 28 83 08 ee 97 87 90-0a 1f 98 9b 12 58 79 71</t>
  </si>
  <si>
    <t>CI077798942</t>
  </si>
  <si>
    <t>BL1006992 Tokyo Equinix TY4 Tokyo</t>
  </si>
  <si>
    <t>146.42.252.23</t>
  </si>
  <si>
    <t>VMware-42 08 ab 82 5a be ff 57-42 b0 56 3a 6a 54 02 f2</t>
  </si>
  <si>
    <t>CI000050678</t>
  </si>
  <si>
    <t>VMware-42 1b 6b f0 8b ba 8a 3c-42 f7 c9 9a a4 fb 2d 38</t>
  </si>
  <si>
    <t>CI000027257</t>
  </si>
  <si>
    <t>Antonio Quintanilla</t>
  </si>
  <si>
    <t>CZJ83606FW</t>
  </si>
  <si>
    <t>CI000050616</t>
  </si>
  <si>
    <t>BL1030803 Moscow Ducat Place III</t>
  </si>
  <si>
    <t>COV100W8APP1</t>
  </si>
  <si>
    <t>146.24.240.47</t>
  </si>
  <si>
    <t>VMware-42 20 26 9b 68 ea a1 ab-d0 bd ba 6e 1f 57 eb 3a</t>
  </si>
  <si>
    <t>CI000003923</t>
  </si>
  <si>
    <t>0000-0012-2031-5623-7754-5225-10</t>
  </si>
  <si>
    <t>CI031860551</t>
  </si>
  <si>
    <t>VMware-42 03 5e 67 f7 57 3f ae-d1 02 12 8b 62 46 9e 8a</t>
  </si>
  <si>
    <t>CI000037609</t>
  </si>
  <si>
    <t>10.76.123.170</t>
  </si>
  <si>
    <t>VMware-42 1b fa f0 cd 1b e9 3f-c3 33 3a 74 ba d8 37 2f</t>
  </si>
  <si>
    <t>CI000050654</t>
  </si>
  <si>
    <t>Percival Padolina</t>
  </si>
  <si>
    <t>VMware-42 1b 80 b0 fa 8d f7 9e-2d 90 30 7d 69 c4 2e c5</t>
  </si>
  <si>
    <t>CI000023327</t>
  </si>
  <si>
    <t>John Alvar</t>
  </si>
  <si>
    <t>Manual-2nd Sat 7am-1pm Global (Local Server Time)</t>
  </si>
  <si>
    <t>0000-0013-7821-6436-4645-1561-66</t>
  </si>
  <si>
    <t>CI008120667</t>
  </si>
  <si>
    <t>Brandon Carey</t>
  </si>
  <si>
    <t>146.30.178.163</t>
  </si>
  <si>
    <t>VMware-42 05 6f af cb f3 bd d3-d2 ff f5 21 31 3b 5c f6</t>
  </si>
  <si>
    <t>CI014627279</t>
  </si>
  <si>
    <t>134.248.83.220</t>
  </si>
  <si>
    <t>VMware-42 03 94 61 d4 76 e3 90-36 34 1c 8e 3a 72 85 e8</t>
  </si>
  <si>
    <t>CI000008251</t>
  </si>
  <si>
    <t>VMware-42 0c c2 98 58 d2 67 88-1a 55 56 d1 d2 7f f1 09</t>
  </si>
  <si>
    <t>CI003509643</t>
  </si>
  <si>
    <t>PHRCV16NVRP3</t>
  </si>
  <si>
    <t>134.248.79.37</t>
  </si>
  <si>
    <t>VMware-42 24 ec a4 d9 b9 17 58-fe 24 88 d5 72 c1 3f b2</t>
  </si>
  <si>
    <t>CI002345099</t>
  </si>
  <si>
    <t>0000-0013-5787-5322-6003-8233-96</t>
  </si>
  <si>
    <t>CI008120123</t>
  </si>
  <si>
    <t>VMware-42 25 73 f8 34 ce df c2-e9 c8 2c 7f b5 c4 df e3</t>
  </si>
  <si>
    <t>CI002749017</t>
  </si>
  <si>
    <t>BL1006644 Sriracha CAT Teleport</t>
  </si>
  <si>
    <t>146.33.216.64</t>
  </si>
  <si>
    <t>VMware-42 00 e8 f3 37 db 5b c3-59 f2 bf a9 09 2c b6 db</t>
  </si>
  <si>
    <t>CI021042756</t>
  </si>
  <si>
    <t>146.24.240.93</t>
  </si>
  <si>
    <t>VMware-42 20 92 6e 7c 25 15 c8-92 cf 08 39 cc ce c3 66</t>
  </si>
  <si>
    <t>CI001995932</t>
  </si>
  <si>
    <t>TOKQX4NS02.gdmz0.chevron.net</t>
  </si>
  <si>
    <t>VMware-42 28 4b 7d 36 2e b0 e7-5e 05 81 cc 0b 69 6c 41</t>
  </si>
  <si>
    <t>CI022654697</t>
  </si>
  <si>
    <t>CN7843056F</t>
  </si>
  <si>
    <t>CI000055467</t>
  </si>
  <si>
    <t>BL1003667 Beijing China World Tower 3</t>
  </si>
  <si>
    <t>SGH845VYXP</t>
  </si>
  <si>
    <t>CI000037287</t>
  </si>
  <si>
    <t>0000-0000-5058-8738-7776-0747-49</t>
  </si>
  <si>
    <t>CI008119366</t>
  </si>
  <si>
    <t>VMware-42 1b d3 f2 3c fe 6e 01-37 63 a1 ff 86 a0 7d 03</t>
  </si>
  <si>
    <t>CI000043097</t>
  </si>
  <si>
    <t>Tapas Das</t>
  </si>
  <si>
    <t>0000-0008-2049-9776-5481-3177-09</t>
  </si>
  <si>
    <t>CI061897435</t>
  </si>
  <si>
    <t>RIC841VMSGMA4P1</t>
  </si>
  <si>
    <t>VMware-42 3c 50 fa 9e 8f ad 7e-a2 1b 44 94 92 2b cb 27</t>
  </si>
  <si>
    <t>CI000033038</t>
  </si>
  <si>
    <t>Karen Sherwood</t>
  </si>
  <si>
    <t>VMware-42 16 f2 48 0a b6 df ac-08 8f 87 2c 71 9a 28 fd</t>
  </si>
  <si>
    <t>CI003861088</t>
  </si>
  <si>
    <t>GSWCPAPPVDEV008</t>
  </si>
  <si>
    <t>VMware-56 4d 40 d4 a3 37 db 3a-50 af 31 40 f4 e3 e2 a3</t>
  </si>
  <si>
    <t>CI000035014</t>
  </si>
  <si>
    <t>VMware-42 20 19 6c 5e d2 0e 49-f4 b7 c2 4d 89 0a 58 b5</t>
  </si>
  <si>
    <t>CI000011169</t>
  </si>
  <si>
    <t>0000-0011-9143-1806-4710-8388-33</t>
  </si>
  <si>
    <t>CI008119479</t>
  </si>
  <si>
    <t>Michael Lu</t>
  </si>
  <si>
    <t>VMware-56 4d a3 00 8f 45 7f 8e-6c d8 96 32 c5 b3 3c 5c</t>
  </si>
  <si>
    <t>CI003155622</t>
  </si>
  <si>
    <t>VMware-42 05 8f ff 0e 42 06 2b-e9 1b 54 bd 37 a6 94 ec</t>
  </si>
  <si>
    <t>CI000006082</t>
  </si>
  <si>
    <t>0000-0010-1485-3137-2420-2611-75</t>
  </si>
  <si>
    <t>CI008120735</t>
  </si>
  <si>
    <t>10.76.123.196</t>
  </si>
  <si>
    <t>VMware-42 1b b1 3b 1f 28 c4 5d-a0 f5 96 c7 d0 76 c9 f7</t>
  </si>
  <si>
    <t>CI001043936</t>
  </si>
  <si>
    <t>GSWCPDLGVPGV516</t>
  </si>
  <si>
    <t>VMware-56 4d 19 e3 fa 41 14 b1-22 97 67 67 01 ad 0e 4a</t>
  </si>
  <si>
    <t>CI003387457</t>
  </si>
  <si>
    <t>134.248.83.219</t>
  </si>
  <si>
    <t>VMware-42 03 8b f6 57 d4 e3 a8-57 87 f4 8a de 42 cb be</t>
  </si>
  <si>
    <t>CI000008250</t>
  </si>
  <si>
    <t>0000-0013-6576-5448-3092-2595-47</t>
  </si>
  <si>
    <t>CI008119561</t>
  </si>
  <si>
    <t>0000-0009-8646-9362-2714-0191-44</t>
  </si>
  <si>
    <t>CI008119429</t>
  </si>
  <si>
    <t>10.76.125.33</t>
  </si>
  <si>
    <t>VMware-42 1b cf cf e1 8a 3a 97-f9 c4 35 f4 83 40 d9 82</t>
  </si>
  <si>
    <t>CI000006022</t>
  </si>
  <si>
    <t>10.76.151.171</t>
  </si>
  <si>
    <t>VMware-42 1b b0 d6 69 54 d3 06-4b 40 97 b0 58 35 84 09</t>
  </si>
  <si>
    <t>CI000043544</t>
  </si>
  <si>
    <t>Moin Mansuri</t>
  </si>
  <si>
    <t>146.38.52.89</t>
  </si>
  <si>
    <t>VMware-42 1e 83 67 4a 0f 24 1f-b3 7d 58 2c c4 fd ad e2</t>
  </si>
  <si>
    <t>CI000035121</t>
  </si>
  <si>
    <t>146.29.131.36</t>
  </si>
  <si>
    <t>VMware-42 0e dc 25 df b6 46 a6-1f 73 10 f3 6f c3 c1 81</t>
  </si>
  <si>
    <t>CI000059856</t>
  </si>
  <si>
    <t>James Clark</t>
  </si>
  <si>
    <t>VMware-56 4d f6 80 03 16 94 98-ce a2 71 31 42 40 6d ef</t>
  </si>
  <si>
    <t>CI003461999</t>
  </si>
  <si>
    <t>ST1008754 San Ramon Texas Voyager</t>
  </si>
  <si>
    <t>d596cf7b-ddea-453f-be7d-5f5bdf39c68c</t>
  </si>
  <si>
    <t>CI008120185</t>
  </si>
  <si>
    <t>10.75.48.18</t>
  </si>
  <si>
    <t>0000-0013-2258-7082-9061-9577-90</t>
  </si>
  <si>
    <t>CI008120281</t>
  </si>
  <si>
    <t>0000-0011-6881-9119-7312-4695-90</t>
  </si>
  <si>
    <t>CI008120423</t>
  </si>
  <si>
    <t>10.76.122.53</t>
  </si>
  <si>
    <t>VMware-42 05 0f fa ae c1 76 e0-02 14 b7 4f c3 33 57 94</t>
  </si>
  <si>
    <t>CI000059718</t>
  </si>
  <si>
    <t>ONWS01NTAD3</t>
  </si>
  <si>
    <t>ONWS01NTAD3.gdc0.chevron.net</t>
  </si>
  <si>
    <t>VMware-42 16 4a ec 1b 9a 33 6a-c2 6c 07 31 88 0b 9f b7</t>
  </si>
  <si>
    <t>CI008848071</t>
  </si>
  <si>
    <t>10.76.123.87</t>
  </si>
  <si>
    <t>VMware-42 1b cd a6 47 10 bf c0-18 73 1e c3 0a a4 14 ab</t>
  </si>
  <si>
    <t>CI002027112</t>
  </si>
  <si>
    <t>VMware-42 1b c4 97 dd 7d 0b e9-c0 58 52 2e 1f a7 a0 7e</t>
  </si>
  <si>
    <t>CI000050659</t>
  </si>
  <si>
    <t>Rick Tomlinson</t>
  </si>
  <si>
    <t>HOU150S01AD01</t>
  </si>
  <si>
    <t>HOU150S01AD01.s01.chevron.net</t>
  </si>
  <si>
    <t>VMware-42 1b be d1 ca 02 b2 ea-d4 5b 0e 7b 78 f9 c9 d3</t>
  </si>
  <si>
    <t>CI015623427</t>
  </si>
  <si>
    <t>VMware-42 05 c4 97 5c 1f 31 d7-bf fc f8 02 06 f2 60 c5</t>
  </si>
  <si>
    <t>CI000035347</t>
  </si>
  <si>
    <t>10.68.248.50</t>
  </si>
  <si>
    <t>0000-0012-7705-9488-6736-4297-12</t>
  </si>
  <si>
    <t>CI000016807</t>
  </si>
  <si>
    <t>BL1004010 Al Zour Tank Farm Mina</t>
  </si>
  <si>
    <t>10.69.144.8</t>
  </si>
  <si>
    <t>0000-0002-8350-9577-8254-2751-87</t>
  </si>
  <si>
    <t>CI057969963</t>
  </si>
  <si>
    <t>10.74.97.33</t>
  </si>
  <si>
    <t>0000-0011-0824-2475-5681-8717-07</t>
  </si>
  <si>
    <t>CI039299321</t>
  </si>
  <si>
    <t>MXQ5220451</t>
  </si>
  <si>
    <t>CI000033510</t>
  </si>
  <si>
    <t>esew16webt2.ct.chevrontexaco.net</t>
  </si>
  <si>
    <t>146.26.230.98</t>
  </si>
  <si>
    <t>VMware-42 2b 8e e7 77 09 43 c1-4e c2 39 47 86 78 b0 24</t>
  </si>
  <si>
    <t>CI000059775</t>
  </si>
  <si>
    <t>0000-0009-5485-3391-2770-9952-19</t>
  </si>
  <si>
    <t>CI008119986</t>
  </si>
  <si>
    <t>0000-0000-1774-1129-5448-9438-55</t>
  </si>
  <si>
    <t>CI061897434</t>
  </si>
  <si>
    <t>VMware-42 05 d5 a3 e6 3c 7f b4-00 08 95 78 8a 49 e8 d5</t>
  </si>
  <si>
    <t>CI000008305</t>
  </si>
  <si>
    <t>VMware-42 28 4a dd 53 36 1e d8-af b1 ea 22 2f a1 46 d8</t>
  </si>
  <si>
    <t>CI008443667</t>
  </si>
  <si>
    <t>10.73.196.11</t>
  </si>
  <si>
    <t>0000-0011-0736-2456-1974-2415-26</t>
  </si>
  <si>
    <t>CI008120485</t>
  </si>
  <si>
    <t>seeqag-pus100.ct.chevrontexaco.net</t>
  </si>
  <si>
    <t>10.75.96.149</t>
  </si>
  <si>
    <t>0000-0010-7141-2194-7774-7973-30</t>
  </si>
  <si>
    <t>CI057978835</t>
  </si>
  <si>
    <t>146.42.252.235</t>
  </si>
  <si>
    <t>VMware-42 08 45 65 50 35 86 38-c6 f1 58 ce 3f 85 ef 00</t>
  </si>
  <si>
    <t>CI000035407</t>
  </si>
  <si>
    <t>VMware-42 1e 09 51 62 67 0a e5-75 02 13 93 85 9e 77 1e</t>
  </si>
  <si>
    <t>CI000029188</t>
  </si>
  <si>
    <t>VMware-42 05 6d 7f c1 2b e7 d0-8e 54 76 42 ed 49 35 3f</t>
  </si>
  <si>
    <t>CI000043524</t>
  </si>
  <si>
    <t>VMware-42 1b e6 04 d5 47 4d c9-25 5b 53 1b f8 62 dc 45</t>
  </si>
  <si>
    <t>CI013142003</t>
  </si>
  <si>
    <t>0000-0009-3966-3772-1056-2934-15</t>
  </si>
  <si>
    <t>CI031861655</t>
  </si>
  <si>
    <t>146.29.178.59</t>
  </si>
  <si>
    <t>VMware-42 16 f0 84 e9 68 08 9a-9e e9 50 c2 ff 08 37 16</t>
  </si>
  <si>
    <t>CI005003991</t>
  </si>
  <si>
    <t>gmwcpappp00012.ct.chevrontexaco.net</t>
  </si>
  <si>
    <t>146.29.176.8</t>
  </si>
  <si>
    <t>WZP23340ATD</t>
  </si>
  <si>
    <t>CI004023538</t>
  </si>
  <si>
    <t>VMware-42 1b 1d 62 00 69 3f 49-87 4d 8a f3 64 71 fd 17</t>
  </si>
  <si>
    <t>CI003786002</t>
  </si>
  <si>
    <t>136.171.170.55</t>
  </si>
  <si>
    <t>VMware-42 2c 08 44 71 d6 e0 f8-1a 19 98 65 7e be 16 a1</t>
  </si>
  <si>
    <t>CI000029175</t>
  </si>
  <si>
    <t>VMware-42 16 ed 93 1b 1f 8e c1-f4 cc 27 ed 28 3a 95 80</t>
  </si>
  <si>
    <t>CI004980775</t>
  </si>
  <si>
    <t>146.29.135.70</t>
  </si>
  <si>
    <t>PVZEK0ARHB93GW</t>
  </si>
  <si>
    <t>CI000023417</t>
  </si>
  <si>
    <t>Davin Kong</t>
  </si>
  <si>
    <t>BL1008941 Perth One The Esplanade</t>
  </si>
  <si>
    <t>VMware-42 0c 32 0e c4 f3 2d f9-96 ed fa 25 9f c6 16 1a</t>
  </si>
  <si>
    <t>CI002685862</t>
  </si>
  <si>
    <t>0000-0012-7847-5190-6128-9178-14</t>
  </si>
  <si>
    <t>CI000032820</t>
  </si>
  <si>
    <t>Ahzam Ishitiaq</t>
  </si>
  <si>
    <t>GSWCPAPPVSTG004</t>
  </si>
  <si>
    <t>VMware-42 31 5d 35 23 03 b2 67-d3 11 46 cb f6 78 db 1e</t>
  </si>
  <si>
    <t>CI002975238</t>
  </si>
  <si>
    <t>0000-0001-7865-3424-7577-3060-04</t>
  </si>
  <si>
    <t>CI000043694</t>
  </si>
  <si>
    <t>GSWCPDLGVAED516</t>
  </si>
  <si>
    <t>VMware-56 4d ef c0 13 b2 cd b6-d3 f3 96 ff d5 e5 af 03</t>
  </si>
  <si>
    <t>CI003544745</t>
  </si>
  <si>
    <t>10.67.152.13</t>
  </si>
  <si>
    <t>0000-0009-4253-1518-6999-9038-27</t>
  </si>
  <si>
    <t>CI008119523</t>
  </si>
  <si>
    <t>VMware-42 1b 4a 55 a2 d1 02 98-2a 55 76 d4 50 aa f0 47</t>
  </si>
  <si>
    <t>CI015970523</t>
  </si>
  <si>
    <t>VMware-42 20 ef 9b 62 b6 4b 60-f0 83 e3 f3 e7 38 89 0b</t>
  </si>
  <si>
    <t>CI002510305</t>
  </si>
  <si>
    <t>VMware-42 20 23 bf 4b 1e cb 0a-c9 da 5c 2c 83 ad 85 19</t>
  </si>
  <si>
    <t>CI000053401</t>
  </si>
  <si>
    <t>146.38.57.42</t>
  </si>
  <si>
    <t>VMware-42 1e ae 85 25 37 96 cb-e1 e3 31 6c 6c ae 24 55</t>
  </si>
  <si>
    <t>CI000011089</t>
  </si>
  <si>
    <t>134.248.64.71</t>
  </si>
  <si>
    <t>VMware-42 20 59 64 93 80 56 2e-5a 47 23 07 2b b7 a0 b4</t>
  </si>
  <si>
    <t>CI001949733</t>
  </si>
  <si>
    <t>GSWCPDLGVART516</t>
  </si>
  <si>
    <t>VMware-56 4d d1 55 1d 52 f0 f5-78 7f 02 b1 03 2a 33 9a</t>
  </si>
  <si>
    <t>CI004628740</t>
  </si>
  <si>
    <t>VMware-42 0e 14 d5 86 fb 28 e6-d6 95 53 fc 9c 77 3a 01</t>
  </si>
  <si>
    <t>CI000869700</t>
  </si>
  <si>
    <t>BUE355W8MULTI1</t>
  </si>
  <si>
    <t>146.39.15.196</t>
  </si>
  <si>
    <t>2M295106C1</t>
  </si>
  <si>
    <t>CI002749006</t>
  </si>
  <si>
    <t>VMware-42 20 83 42 c7 a1 b1 19-69 e6 bc dd b3 18 5f 7a</t>
  </si>
  <si>
    <t>CI002510300</t>
  </si>
  <si>
    <t>f09155dhcp01.dnsroot.chevron.net</t>
  </si>
  <si>
    <t>VMware-42 1b ee 73 93 ca 06 65-39 84 ad 3b c3 08 61 6f</t>
  </si>
  <si>
    <t>CI019382493</t>
  </si>
  <si>
    <t>BL1009155 Ashburn Equinix DC10</t>
  </si>
  <si>
    <t>146.28.190.59</t>
  </si>
  <si>
    <t>VMware-42 02 a0 fa 58 2c f2 d2-66 0e 51 69 44 1c 68 30</t>
  </si>
  <si>
    <t>CI018872973</t>
  </si>
  <si>
    <t>BL1007094 Richmond Refinery RIC841 Campus Record</t>
  </si>
  <si>
    <t>134.248.68.24</t>
  </si>
  <si>
    <t>VMware-42 20 78 a1 4c 41 2a 40-52 fb d4 f3 fa e7 d7 ef</t>
  </si>
  <si>
    <t>CI002345078</t>
  </si>
  <si>
    <t>10.69.80.25</t>
  </si>
  <si>
    <t>0000-0004-7381-9923-5580-4140-45</t>
  </si>
  <si>
    <t>CI057991765</t>
  </si>
  <si>
    <t>146.29.167.144</t>
  </si>
  <si>
    <t>VMware-42 16 40 52 5d a6 8a 36-70 33 f5 c5 fc 11 0a 0e</t>
  </si>
  <si>
    <t>CI006414974</t>
  </si>
  <si>
    <t>Eby George</t>
  </si>
  <si>
    <t>146.40.240.111</t>
  </si>
  <si>
    <t>VMware-42 25 bc a1 30 0a 60 cd-52 98 63 c4 38 ef 2c ec</t>
  </si>
  <si>
    <t>CI003225480</t>
  </si>
  <si>
    <t>146.36.54.34</t>
  </si>
  <si>
    <t>VMware-42 1b 0c 76 5a 3d e2 bf-96 a0 2a a9 a2 dc c6 89</t>
  </si>
  <si>
    <t>CI000021269</t>
  </si>
  <si>
    <t>VMware-42 20 40 d1 ee bd 1f f6-f7 aa 74 07 13 da 9d 6f</t>
  </si>
  <si>
    <t>CI001995939</t>
  </si>
  <si>
    <t>146.39.201.67</t>
  </si>
  <si>
    <t>VMware-42 11 17 2c f8 00 18 3a-b1 fd 59 25 ec f7 eb c7</t>
  </si>
  <si>
    <t>CI000034950</t>
  </si>
  <si>
    <t>Sangeet Lahakar</t>
  </si>
  <si>
    <t>BL1000142 Rio de Janeiro Castello Branco</t>
  </si>
  <si>
    <t>10.66.92.28</t>
  </si>
  <si>
    <t>0000-0010-5491-0736-8059-5506-99</t>
  </si>
  <si>
    <t>CI028952065</t>
  </si>
  <si>
    <t>146.42.133.49</t>
  </si>
  <si>
    <t>VMware-42 08 df a0 fd 7b 21 e3-2b 64 e7 8e 4d 2d 70 5f</t>
  </si>
  <si>
    <t>CI000025027</t>
  </si>
  <si>
    <t>0000-0011-3044-1963-0419-0373-14</t>
  </si>
  <si>
    <t>CI061897437</t>
  </si>
  <si>
    <t>10.76.123.153</t>
  </si>
  <si>
    <t>VMware-42 05 be b8 23 58 cc e1-bc 27 41 e7 2b fd 26 0a</t>
  </si>
  <si>
    <t>CI000060312</t>
  </si>
  <si>
    <t>VMware-42 20 7e d6 a2 0d 81 9e-74 c1 4c d2 0a 29 3d b7</t>
  </si>
  <si>
    <t>CI001995940</t>
  </si>
  <si>
    <t>BL1003383 Pascagoula Refinery PASMS Campus Record</t>
  </si>
  <si>
    <t>146.36.54.17</t>
  </si>
  <si>
    <t>VMware-42 1b f0 19 c8 e1 f8 0f-21 45 7b 31 55 95 7c d7</t>
  </si>
  <si>
    <t>CI000025012</t>
  </si>
  <si>
    <t>lonqx9dhcp01.dnsroot.chevron.net</t>
  </si>
  <si>
    <t>VMware-42 1e 8f 12 b2 f3 e4 20-e4 0f 78 60 82 e1 92 81</t>
  </si>
  <si>
    <t>CI077749290</t>
  </si>
  <si>
    <t>VMware-42 0c 31 a6 a0 92 71 84-e7 3b 01 91 e8 db 5e 1f</t>
  </si>
  <si>
    <t>CI000008371</t>
  </si>
  <si>
    <t>0000-0012-3758-9613-2957-0373-57</t>
  </si>
  <si>
    <t>CI000048262</t>
  </si>
  <si>
    <t>VMware-56 4d 48 d1 88 b7 23 7f-7a d0 15 54 a4 b7 d6 37</t>
  </si>
  <si>
    <t>CI020456835</t>
  </si>
  <si>
    <t>VMware-42 1b cf 0b 8a 7e f4 6d-97 40 02 e6 9d b8 65 97</t>
  </si>
  <si>
    <t>CI000059969</t>
  </si>
  <si>
    <t>Linda Russell</t>
  </si>
  <si>
    <t>0000-0012-2323-7336-4571-9399-66</t>
  </si>
  <si>
    <t>CI031860033</t>
  </si>
  <si>
    <t>VMware-42 28 7b ad bb d9 dd 76-91 01 0a 1c 38 15 84 1c</t>
  </si>
  <si>
    <t>CI000059283</t>
  </si>
  <si>
    <t>VMware-42 26 64 1a be 67 9e 82-3f 9c 4b 28 cc ad 95 56</t>
  </si>
  <si>
    <t>CI000045854</t>
  </si>
  <si>
    <t>COV100SHRWEB1D</t>
  </si>
  <si>
    <t>146.24.240.109</t>
  </si>
  <si>
    <t>VMware-42 20 a2 a4 d3 c5 d5 b4-1c d1 c4 85 21 a5 34 59</t>
  </si>
  <si>
    <t>CI000003881</t>
  </si>
  <si>
    <t>146.42.140.156</t>
  </si>
  <si>
    <t>VMware-42 08 21 08 39 c5 8c 22-9d a5 e6 21 ab 4e 02 dd</t>
  </si>
  <si>
    <t>CI000057576</t>
  </si>
  <si>
    <t>BL1000150 Lagos_Gbagada Hospital</t>
  </si>
  <si>
    <t>0000-0009-2379-9641-0031-2248-25</t>
  </si>
  <si>
    <t>CI039788575</t>
  </si>
  <si>
    <t>10.69.144.7</t>
  </si>
  <si>
    <t>0000-0011-9062-9918-7442-4198-03</t>
  </si>
  <si>
    <t>CI031830043</t>
  </si>
  <si>
    <t>VMware-42 16 5f fe 82 58 34 d5-58 2d 65 c4 7e 3b 4f 00</t>
  </si>
  <si>
    <t>CI003861087</t>
  </si>
  <si>
    <t>RIC100W12DAT09.ric100.chevrontexaco.net</t>
  </si>
  <si>
    <t>146.28.152.38</t>
  </si>
  <si>
    <t>MXQ73903ZQ</t>
  </si>
  <si>
    <t>CI000058166</t>
  </si>
  <si>
    <t>0000-0010-9909-4226-1335-7790-59</t>
  </si>
  <si>
    <t>CI008119426</t>
  </si>
  <si>
    <t>10.74.97.60</t>
  </si>
  <si>
    <t>5bef39b3-69cd-4bdc-ac2c-dddb4f1d7478</t>
  </si>
  <si>
    <t>CI057977409</t>
  </si>
  <si>
    <t>10.76.123.154</t>
  </si>
  <si>
    <t>VMware-42 05 39 1e 74 84 f7 7a-8b b2 7c fa a0 1d b3 1f</t>
  </si>
  <si>
    <t>CI000015072</t>
  </si>
  <si>
    <t>Premkumar Raghavan</t>
  </si>
  <si>
    <t>10.76.151.132</t>
  </si>
  <si>
    <t>VMware-42 1b 4d 4f fe ca 23 3c-ff 6f d0 43 6c 71 d3 f9</t>
  </si>
  <si>
    <t>CI000021479</t>
  </si>
  <si>
    <t>VMware-42 0e ea d8 e5 05 ae c9-c8 4d 57 79 47 2e b8 96</t>
  </si>
  <si>
    <t>CI000003999</t>
  </si>
  <si>
    <t>e91cd138-e79b-476c-be37-eca2204b9744</t>
  </si>
  <si>
    <t>CI079464194</t>
  </si>
  <si>
    <t>VMware-42 1e 6d 8b 6b cd 0f 17-5b 8f 03 2f de c5 8f c5</t>
  </si>
  <si>
    <t>CI000047953</t>
  </si>
  <si>
    <t>136.171.177.71</t>
  </si>
  <si>
    <t>VMware-42 1b 96 b2 2b 37 64 1c-c1 d9 8b 6d dd 6a b4 aa</t>
  </si>
  <si>
    <t>CI000035374</t>
  </si>
  <si>
    <t>VMware-42 1b 87 85 0c ff 75 6f-54 87 0d 79 ec 8f 7a 10</t>
  </si>
  <si>
    <t>CI004894516</t>
  </si>
  <si>
    <t>VMware-42 20 12 8d 94 62 a0 98-c3 e3 47 53 96 2b d2 38</t>
  </si>
  <si>
    <t>CI000039702</t>
  </si>
  <si>
    <t>dcneopusnc00.ct.chevrontexaco.net</t>
  </si>
  <si>
    <t>93d28aae-1136-4973-8f3d-c522af6aa033</t>
  </si>
  <si>
    <t>CI080324001</t>
  </si>
  <si>
    <t>VMware-42 10 d6 44 61 d6 c8 10-2f 5e 74 a7 92 bc 73 60</t>
  </si>
  <si>
    <t>CI002741376</t>
  </si>
  <si>
    <t>VMware-42 1b f4 d2 b6 d2 19 cb-9f 43 e5 e0 a1 20 bc 3a</t>
  </si>
  <si>
    <t>CI003912499</t>
  </si>
  <si>
    <t>Tina Foster</t>
  </si>
  <si>
    <t>VMware-42 05 3f b3 42 c3 8e e5-6e 4a 48 e6 88 f5 8d e2</t>
  </si>
  <si>
    <t>CI000008302</t>
  </si>
  <si>
    <t>VMware-42 1b 44 21 e2 72 b7 6e-8e 86 91 69 10 0b 84 b3</t>
  </si>
  <si>
    <t>CI000048148</t>
  </si>
  <si>
    <t>bdow16vcicdt.ct.chevrontexaco.net</t>
  </si>
  <si>
    <t>146.35.14.50</t>
  </si>
  <si>
    <t>VMware-42 26 df 0f 8f f6 16 34-f5 47 59 84 20 da 7c 68</t>
  </si>
  <si>
    <t>CI000060054</t>
  </si>
  <si>
    <t>146.29.178.56</t>
  </si>
  <si>
    <t>VMware-42 16 79 b8 34 1f d0 57-ee 01 ee 4d 2a bd 5b 23</t>
  </si>
  <si>
    <t>CI005004260</t>
  </si>
  <si>
    <t>0000-0011-9632-5258-5836-2811-58</t>
  </si>
  <si>
    <t>CI000048257</t>
  </si>
  <si>
    <t>BL1007879 Bangalore Virgo Building</t>
  </si>
  <si>
    <t>bdow16vpiafd.ct.chevrontexaco.net</t>
  </si>
  <si>
    <t>VMware-42 26 64 45 8b 59 e0 25-01 82 4e 80 58 01 19 b5</t>
  </si>
  <si>
    <t>CI000058216</t>
  </si>
  <si>
    <t>Manual-1st Thu 11am-5pm Global (Local Server Time)</t>
  </si>
  <si>
    <t>10.76.123.89</t>
  </si>
  <si>
    <t>VMware-42 1b 61 ff d6 b2 23 5c-98 aa 38 0a de 9c b9 1a</t>
  </si>
  <si>
    <t>CI003594765</t>
  </si>
  <si>
    <t>10.69.180.5</t>
  </si>
  <si>
    <t>0000-0012-4396-8703-9687-0806-72</t>
  </si>
  <si>
    <t>CI008120073</t>
  </si>
  <si>
    <t>10.71.64.35</t>
  </si>
  <si>
    <t>0000-0010-2193-9247-5432-2602-55</t>
  </si>
  <si>
    <t>CI008120138</t>
  </si>
  <si>
    <t>Quan Tran</t>
  </si>
  <si>
    <t>146.40.18.92</t>
  </si>
  <si>
    <t>VMware-42 28 46 27 ee 60 b9 5e-5e 74 f4 16 56 a3 9f 6d</t>
  </si>
  <si>
    <t>CI000060198</t>
  </si>
  <si>
    <t>VMware-42 03 dc 6b b8 56 2d 3e-62 1c 6a 3c b1 ac 5c f7</t>
  </si>
  <si>
    <t>CI000037527</t>
  </si>
  <si>
    <t>Brad Reynolds</t>
  </si>
  <si>
    <t>VMware-42 24 f9 c9 7d 69 5c 2c-fb 03 b8 b9 2d f3 ee 05</t>
  </si>
  <si>
    <t>CI000032807</t>
  </si>
  <si>
    <t>GMW2PAPPV0004.s02.chevron.net</t>
  </si>
  <si>
    <t>VMware-42 03 b9 5b 21 14 fb af-f6 1c e8 38 be e3 d5 8f</t>
  </si>
  <si>
    <t>CI000039666</t>
  </si>
  <si>
    <t>BL1000695 Mumbai Accenture Indian Delivery Centre</t>
  </si>
  <si>
    <t>10.67.191.97</t>
  </si>
  <si>
    <t>VMware-42 28 e8 8d 69 3c f0 7c-67 30 a5 70 be 98 10 e7</t>
  </si>
  <si>
    <t>CI001108704</t>
  </si>
  <si>
    <t>134.248.182.33</t>
  </si>
  <si>
    <t>VMware-42 03 82 16 c8 76 f4 27-fd 67 22 bb ed 87 bd 7c</t>
  </si>
  <si>
    <t>CI000010875</t>
  </si>
  <si>
    <t>SJCQX1NS01.gdmz0.chevron.net</t>
  </si>
  <si>
    <t>VMware-42 1b 9c 92 40 6d 6e 91-fd c3 ab 9d 9d 01 c6 fc</t>
  </si>
  <si>
    <t>CI022654690</t>
  </si>
  <si>
    <t>GSWCPINFVART616</t>
  </si>
  <si>
    <t>VMware-56 4d 8f 35 56 2b e6 fd-dc c9 b1 48 e7 8d 84 55</t>
  </si>
  <si>
    <t>CI004628766</t>
  </si>
  <si>
    <t>10.74.97.46</t>
  </si>
  <si>
    <t>0000-0009-4245-0791-3165-0574-55</t>
  </si>
  <si>
    <t>CI008120206</t>
  </si>
  <si>
    <t>VMware-42 1b 15 14 0c 5e f6 74-f7 3c 49 7c 7a 4c 5b 5a</t>
  </si>
  <si>
    <t>CI000059893</t>
  </si>
  <si>
    <t>COV100W16IAM1P</t>
  </si>
  <si>
    <t>146.24.240.63</t>
  </si>
  <si>
    <t>VMware-42 20 37 90 ef 29 d6 d6-c1 03 b9 42 53 06 51 92</t>
  </si>
  <si>
    <t>CI000006134</t>
  </si>
  <si>
    <t>f08862w16nvrp1.ct.chevrontexaco.net</t>
  </si>
  <si>
    <t>WZP232008GV</t>
  </si>
  <si>
    <t>CI002604293</t>
  </si>
  <si>
    <t>BL1008862 Carlsbad Field Office</t>
  </si>
  <si>
    <t>134.248.83.217</t>
  </si>
  <si>
    <t>VMware-42 03 f9 b0 21 e9 de d6-09 a3 ad 25 b6 37 41 81</t>
  </si>
  <si>
    <t>CI000011090</t>
  </si>
  <si>
    <t>RIC841NT16INTDB</t>
  </si>
  <si>
    <t>146.28.190.120</t>
  </si>
  <si>
    <t>MXQ83504FK</t>
  </si>
  <si>
    <t>CI000065527</t>
  </si>
  <si>
    <t>10.76.126.108</t>
  </si>
  <si>
    <t>VMware-42 1b 93 b3 1c ae 74 77-3a 3d a6 2e b8 18 a4 78</t>
  </si>
  <si>
    <t>CI000025204</t>
  </si>
  <si>
    <t>10.73.192.10</t>
  </si>
  <si>
    <t>0000-0012-1717-5006-7039-7815-15</t>
  </si>
  <si>
    <t>CI031830680</t>
  </si>
  <si>
    <t>0000-0010-9966-9701-0752-0800-97</t>
  </si>
  <si>
    <t>CI057964185</t>
  </si>
  <si>
    <t>146.39.152.44</t>
  </si>
  <si>
    <t>VMware-42 3a 6d 22 f2 e7 70 c7-47 cc 1a 78 cd b8 29 52</t>
  </si>
  <si>
    <t>CI056456463</t>
  </si>
  <si>
    <t>Matias Maguicha</t>
  </si>
  <si>
    <t>BL1000094 Peron Office</t>
  </si>
  <si>
    <t>136.171.177.37</t>
  </si>
  <si>
    <t>VMware-42 1b 9b c2 ce f6 bd c3-d5 ba 94 a9 fd ef 54 b3</t>
  </si>
  <si>
    <t>CI003134494</t>
  </si>
  <si>
    <t>0000-0011-9882-0692-3539-9903-28</t>
  </si>
  <si>
    <t>CI008120426</t>
  </si>
  <si>
    <t>bchpiv021.ct.chevrontexaco.net</t>
  </si>
  <si>
    <t>146.25.74.21</t>
  </si>
  <si>
    <t>VMware-42 1e c0 4f 57 28 ff a8-fd 49 55 f9 b7 7b 98 1e</t>
  </si>
  <si>
    <t>CI000006231</t>
  </si>
  <si>
    <t>146.39.201.65</t>
  </si>
  <si>
    <t>VMware-42 11 05 35 83 b9 44 99-4a a2 46 a6 1c 8e 2b 01</t>
  </si>
  <si>
    <t>CI000055110</t>
  </si>
  <si>
    <t>10.66.92.33</t>
  </si>
  <si>
    <t>0000-0009-9808-1898-4513-9081-46</t>
  </si>
  <si>
    <t>CI028952066</t>
  </si>
  <si>
    <t>146.42.133.46</t>
  </si>
  <si>
    <t>VMware-42 05 05 8f f8 81 c1 b2-dd 84 bd f2 64 44 a9 f3</t>
  </si>
  <si>
    <t>CI000003985</t>
  </si>
  <si>
    <t>VMware-42 05 0e 0c c1 4e c8 aa-4f bd 59 8d fb 0f 5d e4</t>
  </si>
  <si>
    <t>CI000038291</t>
  </si>
  <si>
    <t>VMware-42 1e 31 52 8f ca a4 d8-98 74 64 c5 08 2f 42 f7</t>
  </si>
  <si>
    <t>CI000059237</t>
  </si>
  <si>
    <t>146.36.54.21</t>
  </si>
  <si>
    <t>VMware-42 1b 18 bb f8 ac 21 6b-f3 42 dc 3e bf 81 92 ef</t>
  </si>
  <si>
    <t>CI000011206</t>
  </si>
  <si>
    <t>10.76.228.7</t>
  </si>
  <si>
    <t>0000-0012-1944-5495-1129-3850-99</t>
  </si>
  <si>
    <t>CI028952091</t>
  </si>
  <si>
    <t>VMware-42 15 48 1e 72 d3 dc 11-d6 0e b8 35 b3 d1 13 7b</t>
  </si>
  <si>
    <t>CI002580970</t>
  </si>
  <si>
    <t>134.248.110.53</t>
  </si>
  <si>
    <t>VMware-42 24 f6 fe 14 ad 0a 80-da 92 5c 5e a8 a1 3d 92</t>
  </si>
  <si>
    <t>CI003656824</t>
  </si>
  <si>
    <t>0000-0012-5878-1592-8572-0659-35</t>
  </si>
  <si>
    <t>CI000048263</t>
  </si>
  <si>
    <t>10.68.248.12</t>
  </si>
  <si>
    <t>0000-0011-1761-0536-1158-6198-67</t>
  </si>
  <si>
    <t>CI001120250</t>
  </si>
  <si>
    <t>BL1000731 Atyrau TCO HQ Building</t>
  </si>
  <si>
    <t>VMware-56 4d 23 d2 0a 23 f6 b5-fe 03 40 28 12 e4 cc d7</t>
  </si>
  <si>
    <t>CI003585840</t>
  </si>
  <si>
    <t>GSWCPAPPVAEX216</t>
  </si>
  <si>
    <t>HOU140W12DCC92</t>
  </si>
  <si>
    <t>HOU140W12DCC92.hou140.chevrontexaco.net</t>
  </si>
  <si>
    <t>VMware-56 4d 59 52 d0 3c 77 50-e3 55 c8 63 0e 58 19 4d</t>
  </si>
  <si>
    <t>CI000037345</t>
  </si>
  <si>
    <t>Hongmei Ren</t>
  </si>
  <si>
    <t>146.42.252.208</t>
  </si>
  <si>
    <t>VMware-42 08 10 bc 93 70 c3 95-79 51 f3 a7 fa 81 a0 94</t>
  </si>
  <si>
    <t>CI000050609</t>
  </si>
  <si>
    <t>136.171.170.101</t>
  </si>
  <si>
    <t>VMware-42 3b 28 fe 8c 63 26 5f-10 3f 74 8a 19 d2 37 8c</t>
  </si>
  <si>
    <t>CI003461995</t>
  </si>
  <si>
    <t>0000-0010-4818-3694-0200-8339-65</t>
  </si>
  <si>
    <t>CI031859885</t>
  </si>
  <si>
    <t>WZP2345058A</t>
  </si>
  <si>
    <t>CI011710422</t>
  </si>
  <si>
    <t>BL1008894 Ningbo Oronite CMP Project Site Office</t>
  </si>
  <si>
    <t>10.76.150.22</t>
  </si>
  <si>
    <t>VMware-42 26 38 76 ba 6f 86 21-30 1e 26 ad 76 48 c3 ab</t>
  </si>
  <si>
    <t>CI000059835</t>
  </si>
  <si>
    <t>VMware-42 1e b8 b7 fc 8b 57 dc-cf 6e da 5d 25 f3 c9 4a</t>
  </si>
  <si>
    <t>CI000050683</t>
  </si>
  <si>
    <t>10.67.191.80</t>
  </si>
  <si>
    <t>VMware-42 28 55 cf 42 2b c7 f2-fe 74 99 18 53 2e a6 f0</t>
  </si>
  <si>
    <t>CI000035107</t>
  </si>
  <si>
    <t>136.171.177.54</t>
  </si>
  <si>
    <t>VMware-42 1b eb 22 20 54 21 0d-d4 28 2c 80 24 23 44 85</t>
  </si>
  <si>
    <t>CI001995928</t>
  </si>
  <si>
    <t>10.69.152.10</t>
  </si>
  <si>
    <t>0000-0010-0242-5791-2123-1089-21</t>
  </si>
  <si>
    <t>CI033862856</t>
  </si>
  <si>
    <t>FCH224075S0</t>
  </si>
  <si>
    <t>CI000058757</t>
  </si>
  <si>
    <t>esew16c03.ct.chevrontexaco.net</t>
  </si>
  <si>
    <t>VMware-42 2b 7f 7c 6c 62 06 75-4a 6c b8 67 f7 d7 5f da</t>
  </si>
  <si>
    <t>CI000005800</t>
  </si>
  <si>
    <t>10.76.126.33</t>
  </si>
  <si>
    <t>VMware-56 4d f8 97 dd 3f e5 21-63 dc 0f 5e a7 82 cb 6e</t>
  </si>
  <si>
    <t>CI000023271</t>
  </si>
  <si>
    <t>146.40.161.67</t>
  </si>
  <si>
    <t>VMware-42 28 0f bd b5 02 8a d2-b0 1a 7e cf 60 9a 37 b4</t>
  </si>
  <si>
    <t>CI006415980</t>
  </si>
  <si>
    <t>VMware-56 4d 82 9d a8 92 74 7a-3d 02 fc a3 a4 da 8d e3</t>
  </si>
  <si>
    <t>CI016309172</t>
  </si>
  <si>
    <t>VMware-42 20 c4 a5 d4 4b 04 e5-98 d3 ec 71 5e 7a c3 e9</t>
  </si>
  <si>
    <t>CI000058789</t>
  </si>
  <si>
    <t>VMware-42 08 fb 1e 8c f3 15 c3-19 fd ad 63 da 2c 54 7f</t>
  </si>
  <si>
    <t>CI000006107</t>
  </si>
  <si>
    <t>Temitope Ogunbolu</t>
  </si>
  <si>
    <t>PATCHING ONLY</t>
  </si>
  <si>
    <t>10.76.151.131</t>
  </si>
  <si>
    <t>VMware-42 1b 61 4c 5d 7f 7a 6f-c5 c3 50 7b cf a3 33 f6</t>
  </si>
  <si>
    <t>CI000033098</t>
  </si>
  <si>
    <t>VMware-42 0e 6d 82 4d 28 75 06-22 bc ad 34 f4 f9 03 c4</t>
  </si>
  <si>
    <t>CI002746682</t>
  </si>
  <si>
    <t>bchpif020.ct.chevrontexaco.net</t>
  </si>
  <si>
    <t>146.25.74.20</t>
  </si>
  <si>
    <t>VMware-42 1e 1f 09 26 94 5f 26-ea a4 20 52 18 8c a5 c9</t>
  </si>
  <si>
    <t>CI000006230</t>
  </si>
  <si>
    <t>VMware-42 1e 92 00 98 eb 6b 8b-a7 1f cf 6b 5f 9d 82 37</t>
  </si>
  <si>
    <t>CI035789494</t>
  </si>
  <si>
    <t>0000-0000-4704-4189-6754-1681-53</t>
  </si>
  <si>
    <t>CI061897436</t>
  </si>
  <si>
    <t>134.248.64.88</t>
  </si>
  <si>
    <t>VMware-42 03 c3 ab 91 25 cf 05-95 83 fe 32 cc 59 6e 4c</t>
  </si>
  <si>
    <t>CI000030962</t>
  </si>
  <si>
    <t>VMware-42 1b 86 0d 2f 77 a4 d9-37 43 25 9c ab a3 8f 0c</t>
  </si>
  <si>
    <t>CI004634932</t>
  </si>
  <si>
    <t>VMware-56 4d 6a bd 2b f5 67 ed-49 7f 19 4d 2d 25 10 09</t>
  </si>
  <si>
    <t>CI000899127</t>
  </si>
  <si>
    <t>10.75.96.27</t>
  </si>
  <si>
    <t>0000-0011-9451-6362-3068-0265-36</t>
  </si>
  <si>
    <t>CI008119743</t>
  </si>
  <si>
    <t>146.42.133.22</t>
  </si>
  <si>
    <t>VMware-42 08 b2 75 47 a9 4a d6-7b dd 98 1a 17 3f 28 56</t>
  </si>
  <si>
    <t>CI000027254</t>
  </si>
  <si>
    <t>VMware-42 10 55 d8 b6 7f d2 28-bc 29 44 24 44 87 98 48</t>
  </si>
  <si>
    <t>CI005427537</t>
  </si>
  <si>
    <t>0000-0012-2846-4987-2804-6964-08</t>
  </si>
  <si>
    <t>CI008119961</t>
  </si>
  <si>
    <t>VMware-42 05 20 39 06 d3 61 e5-76 17 7b 73 68 c3 54 de</t>
  </si>
  <si>
    <t>CI000047952</t>
  </si>
  <si>
    <t>VMware-42 00 d9 06 fb 0c be 47-3d 72 27 e0 67 c8 ed ef</t>
  </si>
  <si>
    <t>CI011827060</t>
  </si>
  <si>
    <t>Elizabeth Swinney</t>
  </si>
  <si>
    <t>VMware-42 1b c4 6b 79 95 cd 36-cd d5 7f 31 bb 75 09 08</t>
  </si>
  <si>
    <t>CI002768392</t>
  </si>
  <si>
    <t>146.36.54.19</t>
  </si>
  <si>
    <t>VMware-42 1b 45 e5 64 a5 c0 02-74 96 a2 e6 c7 71 a2 2f</t>
  </si>
  <si>
    <t>CI000011217</t>
  </si>
  <si>
    <t>146.35.144.84</t>
  </si>
  <si>
    <t>VMware-42 26 68 c0 59 2a 90 0a-50 69 ec 85 c9 12 2d 81</t>
  </si>
  <si>
    <t>CI024597940</t>
  </si>
  <si>
    <t>Kuldeep Mathur</t>
  </si>
  <si>
    <t>146.42.133.51</t>
  </si>
  <si>
    <t>VMware-42 05 67 05 a0 98 27 b0-30 08 a1 5b 37 ac a5 f6</t>
  </si>
  <si>
    <t>CI001108702</t>
  </si>
  <si>
    <t>0000-0010-1019-5789-3174-3833-60</t>
  </si>
  <si>
    <t>CI008120497</t>
  </si>
  <si>
    <t>VMware-42 05 b2 bc f9 e9 7a 6a-c5 c9 50 9d 0e cd ec bd</t>
  </si>
  <si>
    <t>CI000006130</t>
  </si>
  <si>
    <t>VMware-42 20 29 69 cc e1 db d6-89 40 1a ee 76 b3 4d 79</t>
  </si>
  <si>
    <t>CI000053400</t>
  </si>
  <si>
    <t>10.71.64.36</t>
  </si>
  <si>
    <t>0000-0013-0455-0042-4038-7431-70</t>
  </si>
  <si>
    <t>CI008120042</t>
  </si>
  <si>
    <t>hcm-t2ap201.t.usnc.az.chevron.net</t>
  </si>
  <si>
    <t>10.73.41.39</t>
  </si>
  <si>
    <t>8b74da9b-f15a-4032-9bd3-dacb146b0969</t>
  </si>
  <si>
    <t>CI112366725</t>
  </si>
  <si>
    <t>10.74.84.84</t>
  </si>
  <si>
    <t>0000-0012-0491-9590-0799-7390-08</t>
  </si>
  <si>
    <t>CI040786995</t>
  </si>
  <si>
    <t>10.75.136.11</t>
  </si>
  <si>
    <t>cb12b9a8-28f0-4001-baae-a9c0c4543268</t>
  </si>
  <si>
    <t>CI034295951</t>
  </si>
  <si>
    <t>inow-twvd00.ctq.chevrontexaco.net</t>
  </si>
  <si>
    <t>10.76.156.20</t>
  </si>
  <si>
    <t>38393385-69c9-47ca-9174-ddcaaf6e7bf5</t>
  </si>
  <si>
    <t>CI078505175</t>
  </si>
  <si>
    <t>8823e1a9-f056-4e6d-a9c9-c022de21f3c6</t>
  </si>
  <si>
    <t>CI112365982</t>
  </si>
  <si>
    <t>10.74.84.54</t>
  </si>
  <si>
    <t>e748b006-2359-4679-afb1-d3a18982e80c</t>
  </si>
  <si>
    <t>CI078504835</t>
  </si>
  <si>
    <t>10.74.84.5</t>
  </si>
  <si>
    <t>0000-0010-5602-0793-8535-0943-19</t>
  </si>
  <si>
    <t>CI040787703</t>
  </si>
  <si>
    <t>cee2c945-e4f3-4fad-8c3a-393c145e0dc6</t>
  </si>
  <si>
    <t>CI054717599</t>
  </si>
  <si>
    <t>10.69.184.58</t>
  </si>
  <si>
    <t>0000-0013-2866-9868-6089-8072-53</t>
  </si>
  <si>
    <t>CI078508906</t>
  </si>
  <si>
    <t>0000-0011-7856-6468-5840-8501-08</t>
  </si>
  <si>
    <t>CI042245005</t>
  </si>
  <si>
    <t>0000-0012-7999-7808-3531-4329-03</t>
  </si>
  <si>
    <t>CI008120706</t>
  </si>
  <si>
    <t>Steve Huerta</t>
  </si>
  <si>
    <t>10.75.128.134</t>
  </si>
  <si>
    <t>0000-0001-3953-3235-7821-1868-45</t>
  </si>
  <si>
    <t>CI077404581</t>
  </si>
  <si>
    <t>10.75.128.131</t>
  </si>
  <si>
    <t>0000-0003-4328-2184-3563-3980-82</t>
  </si>
  <si>
    <t>CI077404070</t>
  </si>
  <si>
    <t>10.75.128.132</t>
  </si>
  <si>
    <t>0000-0011-6426-1867-3264-7397-97</t>
  </si>
  <si>
    <t>CI077404545</t>
  </si>
  <si>
    <t>10.75.128.135</t>
  </si>
  <si>
    <t>0000-0001-6059-0101-4244-5419-96</t>
  </si>
  <si>
    <t>CI077404277</t>
  </si>
  <si>
    <t>10.75.128.133</t>
  </si>
  <si>
    <t>0000-0001-5592-1234-1444-2975-64</t>
  </si>
  <si>
    <t>CI077404692</t>
  </si>
  <si>
    <t>10.74.184.44</t>
  </si>
  <si>
    <t>0000-0009-3794-4970-8971-7105-35</t>
  </si>
  <si>
    <t>CI051377270</t>
  </si>
  <si>
    <t>0000-0012-4097-5020-3332-5296-28</t>
  </si>
  <si>
    <t>CI042878010</t>
  </si>
  <si>
    <t>8da09a8d-b775-4ec8-ac45-c35c0727c553</t>
  </si>
  <si>
    <t>CI057977832</t>
  </si>
  <si>
    <t>0000-0010-5809-5735-4499-9809-82</t>
  </si>
  <si>
    <t>CI008120450</t>
  </si>
  <si>
    <t>0000-0013-1202-1186-0580-0034-06</t>
  </si>
  <si>
    <t>CI008120717</t>
  </si>
  <si>
    <t>acd274f6-9f82-4b6a-ab89-3bcec2eb6181</t>
  </si>
  <si>
    <t>CI008120460</t>
  </si>
  <si>
    <t>5bba4dd8-2e09-4242-a2c1-940ad2b51a75</t>
  </si>
  <si>
    <t>CI078505320</t>
  </si>
  <si>
    <t>10.69.184.21</t>
  </si>
  <si>
    <t>0000-0012-1584-1496-4782-8368-06</t>
  </si>
  <si>
    <t>CI035370122</t>
  </si>
  <si>
    <t>0000-0012-0726-1181-5758-3203-78</t>
  </si>
  <si>
    <t>CI008120416</t>
  </si>
  <si>
    <t>0000-0009-3766-0719-5993-6532-21</t>
  </si>
  <si>
    <t>CI034300462</t>
  </si>
  <si>
    <t>0000-0010-2602-9183-8482-3975-70</t>
  </si>
  <si>
    <t>CI035362304</t>
  </si>
  <si>
    <t>0000-0012-6323-4048-1394-5618-86</t>
  </si>
  <si>
    <t>CI035362321</t>
  </si>
  <si>
    <t>0000-0010-7445-1367-3488-0786-85</t>
  </si>
  <si>
    <t>CI008120524</t>
  </si>
  <si>
    <t>0000-0010-6704-9926-3634-7488-37</t>
  </si>
  <si>
    <t>CI035370240</t>
  </si>
  <si>
    <t>10.75.104.176</t>
  </si>
  <si>
    <t>e285c53d-2864-42c0-899a-33c969b63dda</t>
  </si>
  <si>
    <t>CI008120501</t>
  </si>
  <si>
    <t>0000-0011-5091-5187-9995-6692-41</t>
  </si>
  <si>
    <t>CI008120386</t>
  </si>
  <si>
    <t>172.18.0.5</t>
  </si>
  <si>
    <t>0000-0012-3807-1742-4133-8829-47</t>
  </si>
  <si>
    <t>CI092304637</t>
  </si>
  <si>
    <t>10.74.104.85</t>
  </si>
  <si>
    <t>0000-0009-3349-8645-6165-8559-32</t>
  </si>
  <si>
    <t>CI051376765</t>
  </si>
  <si>
    <t>10.73.180.26</t>
  </si>
  <si>
    <t>33bbc3d8-fb81-4469-b385-453ab81989d7</t>
  </si>
  <si>
    <t>CI078509606</t>
  </si>
  <si>
    <t>VMware-56 4d e9 9b a7 c8 a7 f8-82 80 40 1a e5 86 f6 9d</t>
  </si>
  <si>
    <t>CI034459807</t>
  </si>
  <si>
    <t>10.74.204.204</t>
  </si>
  <si>
    <t>0000-0012-3454-5022-4688-4183-68</t>
  </si>
  <si>
    <t>CI008119583</t>
  </si>
  <si>
    <t>10.74.204.231</t>
  </si>
  <si>
    <t>0000-0008-0257-0985-6510-1324-03</t>
  </si>
  <si>
    <t>CI108685273</t>
  </si>
  <si>
    <t>10.73.180.30</t>
  </si>
  <si>
    <t>0ba51e64-68f8-45d9-81c0-9c49df7294ad</t>
  </si>
  <si>
    <t>CI078509588</t>
  </si>
  <si>
    <t>VMware-56 4d ff 9c 80 1d ef bf-50 de 16 cd d9 64 d0 dc</t>
  </si>
  <si>
    <t>CI073541279</t>
  </si>
  <si>
    <t>10.74.184.26</t>
  </si>
  <si>
    <t>0000-0012-5743-1850-4408-5707-19</t>
  </si>
  <si>
    <t>CI040785453</t>
  </si>
  <si>
    <t>10.73.180.29</t>
  </si>
  <si>
    <t>0000-0010-9732-0119-6485-2493-80</t>
  </si>
  <si>
    <t>CI057972111</t>
  </si>
  <si>
    <t>10.69.88.84</t>
  </si>
  <si>
    <t>0000-0010-7612-7552-1673-2738-78</t>
  </si>
  <si>
    <t>CI042448755</t>
  </si>
  <si>
    <t>fsutil-dapi00.t.ussc.az.chevron.net</t>
  </si>
  <si>
    <t>10.75.56.53</t>
  </si>
  <si>
    <t>ab7b35cb-1cf9-49ae-a747-6326455b9fd6</t>
  </si>
  <si>
    <t>CI078505314</t>
  </si>
  <si>
    <t>0000-0010-4842-2100-7031-5139-95</t>
  </si>
  <si>
    <t>CI008120692</t>
  </si>
  <si>
    <t>0000-0013-7818-3803-4072-5776-27</t>
  </si>
  <si>
    <t>CI008120693</t>
  </si>
  <si>
    <t>0000-0016-4593-4386-5460-1791-70</t>
  </si>
  <si>
    <t>CI043670332</t>
  </si>
  <si>
    <t>0000-0011-4761-9984-8779-5977-86</t>
  </si>
  <si>
    <t>CI043670329</t>
  </si>
  <si>
    <t>0000-0001-9986-2041-2106-3945-90</t>
  </si>
  <si>
    <t>CI043670331</t>
  </si>
  <si>
    <t>0000-0010-9315-1120-2786-9676-72</t>
  </si>
  <si>
    <t>CI040123023</t>
  </si>
  <si>
    <t>0000-0010-0047-4760-6138-7391-18</t>
  </si>
  <si>
    <t>CI041539262</t>
  </si>
  <si>
    <t>0000-0005-8380-3770-2436-8013-13</t>
  </si>
  <si>
    <t>CI043670324</t>
  </si>
  <si>
    <t>10.67.154.7</t>
  </si>
  <si>
    <t>0000-0011-7762-2148-4569-2600-29</t>
  </si>
  <si>
    <t>CI008120380</t>
  </si>
  <si>
    <t>10.74.204.100</t>
  </si>
  <si>
    <t>0000-0010-8065-7563-5145-5029-19</t>
  </si>
  <si>
    <t>CI001562752</t>
  </si>
  <si>
    <t>10.74.204.76</t>
  </si>
  <si>
    <t>0000-0017-7146-0297-3660-7909-19</t>
  </si>
  <si>
    <t>CI008119662</t>
  </si>
  <si>
    <t>10.74.204.205</t>
  </si>
  <si>
    <t>0000-0012-5987-1143-4956-3256-64</t>
  </si>
  <si>
    <t>CI008119726</t>
  </si>
  <si>
    <t>0000-0005-9360-5528-3473-4657-42</t>
  </si>
  <si>
    <t>CI043670330</t>
  </si>
  <si>
    <t>0000-0012-2481-2510-1352-6995-57</t>
  </si>
  <si>
    <t>CI043670325</t>
  </si>
  <si>
    <t>0000-0005-4921-9096-3542-8033-87</t>
  </si>
  <si>
    <t>CI043670328</t>
  </si>
  <si>
    <t>10.67.154.16</t>
  </si>
  <si>
    <t>0000-0011-3976-4604-1641-5822-73</t>
  </si>
  <si>
    <t>CI008120431</t>
  </si>
  <si>
    <t>10.75.108.17</t>
  </si>
  <si>
    <t>c94eb367-17ca-42d8-811c-8d98639c54eb</t>
  </si>
  <si>
    <t>CI088427221</t>
  </si>
  <si>
    <t>10.75.104.178</t>
  </si>
  <si>
    <t>0000-0012-6977-5747-6265-7856-01</t>
  </si>
  <si>
    <t>CI008120580</t>
  </si>
  <si>
    <t>0000-0012-9368-4286-4469-4243-67</t>
  </si>
  <si>
    <t>CI040789691</t>
  </si>
  <si>
    <t>10.74.68.63</t>
  </si>
  <si>
    <t>0000-0011-2769-4800-7781-2860-61</t>
  </si>
  <si>
    <t>CI040241488</t>
  </si>
  <si>
    <t>10.74.84.165</t>
  </si>
  <si>
    <t>0000-0013-5943-4146-6133-2221-96</t>
  </si>
  <si>
    <t>CI042450545</t>
  </si>
  <si>
    <t>0000-0011-5617-5879-6149-4170-46</t>
  </si>
  <si>
    <t>CI035361839</t>
  </si>
  <si>
    <t>1a38388c-98d4-4253-a50d-9ac38a09388f</t>
  </si>
  <si>
    <t>CI078505325</t>
  </si>
  <si>
    <t>10.74.184.42</t>
  </si>
  <si>
    <t>aa1725d4-cebe-4922-9221-95a6256c7feb</t>
  </si>
  <si>
    <t>CI051600771</t>
  </si>
  <si>
    <t>10.73.180.25</t>
  </si>
  <si>
    <t>1d26ccc0-081e-4efa-ad37-c7c7ab2426c0</t>
  </si>
  <si>
    <t>CI078509600</t>
  </si>
  <si>
    <t>10.73.180.21</t>
  </si>
  <si>
    <t>0000-0015-4430-0782-3273-0828-89</t>
  </si>
  <si>
    <t>CI078509595</t>
  </si>
  <si>
    <t>10.74.68.40</t>
  </si>
  <si>
    <t>0000-0012-8215-0090-4971-2803-35</t>
  </si>
  <si>
    <t>CI040241391</t>
  </si>
  <si>
    <t>10.70.184.129</t>
  </si>
  <si>
    <t>0000-0009-6364-5696-7876-2089-50</t>
  </si>
  <si>
    <t>CI041163431</t>
  </si>
  <si>
    <t>10.190.0.26</t>
  </si>
  <si>
    <t>VMware-42 36 4c 64 26 28 78 06-6b 80 e9 16 c6 83 cc 10</t>
  </si>
  <si>
    <t>CI077748220</t>
  </si>
  <si>
    <t>10.9.140.13</t>
  </si>
  <si>
    <t>VMware-56 4d d1 99 c4 62 42 76-5e d3 11 05 4d 5a 19 66</t>
  </si>
  <si>
    <t>CI080503630</t>
  </si>
  <si>
    <t>0000-0010-0637-4575-2011-5017-25</t>
  </si>
  <si>
    <t>CI048449494</t>
  </si>
  <si>
    <t>Gonzalo Garcia</t>
  </si>
  <si>
    <t>VMware-56 4d 26 73 32 92 21 35-5c 10 f5 77 79 8e 4f 8d</t>
  </si>
  <si>
    <t>CI073523058</t>
  </si>
  <si>
    <t>VMware-56 4d 21 37 81 62 ff 4b-39 51 ad 69 a4 53 2b 10</t>
  </si>
  <si>
    <t>CI064443540</t>
  </si>
  <si>
    <t>BL1000129 San Ramon Chevron Park Building U</t>
  </si>
  <si>
    <t>98ea39d5-c9b4-4f69-934f-1f246ee7969b</t>
  </si>
  <si>
    <t>CI058042962</t>
  </si>
  <si>
    <t>10.75.176.60</t>
  </si>
  <si>
    <t>3dc312f1-10b5-4fb1-887f-85da8735ed8d</t>
  </si>
  <si>
    <t>CI079468701</t>
  </si>
  <si>
    <t>VMware-42 20 34 ad cc fd f7 51-75 4e ba 3e a6 fa c4 ea</t>
  </si>
  <si>
    <t>CI000016723</t>
  </si>
  <si>
    <t>iiotpf-p1app00.p.ussc.az.chevron.net</t>
  </si>
  <si>
    <t>10.75.96.64</t>
  </si>
  <si>
    <t>4057b955-f2f3-48be-8b72-f777f243a783</t>
  </si>
  <si>
    <t>CI079463368</t>
  </si>
  <si>
    <t>0000-0012-0989-9830-6800-1568-44</t>
  </si>
  <si>
    <t>CI043451576</t>
  </si>
  <si>
    <t>10.74.64.28</t>
  </si>
  <si>
    <t>0000-0012-6718-6850-0197-4943-50</t>
  </si>
  <si>
    <t>CI031981233</t>
  </si>
  <si>
    <t>10.73.112.24</t>
  </si>
  <si>
    <t>0000-0009-8178-1736-3197-3499-53</t>
  </si>
  <si>
    <t>CI032877384</t>
  </si>
  <si>
    <t>GMWCPNGFV00371</t>
  </si>
  <si>
    <t>146.27.71.137</t>
  </si>
  <si>
    <t>VMware-42 19 a6 7b d9 43 29 7e-f1 eb 30 a9 4e 9a e5 bb</t>
  </si>
  <si>
    <t>CI000058558</t>
  </si>
  <si>
    <t>10.76.217.54</t>
  </si>
  <si>
    <t>VMware-42 00 a3 df bd 36 bf 7f-53 d9 e9 76 31 3a fa ca</t>
  </si>
  <si>
    <t>CI023538827</t>
  </si>
  <si>
    <t>Mathew Samuel</t>
  </si>
  <si>
    <t>10.67.178.9</t>
  </si>
  <si>
    <t>0000-0003-5368-9798-5119-6021-08</t>
  </si>
  <si>
    <t>CI057991571</t>
  </si>
  <si>
    <t>146.30.176.50</t>
  </si>
  <si>
    <t>VMware-56 4d cd 1d 44 7d e8 28-ed e3 6b 37 06 fa 0c 87</t>
  </si>
  <si>
    <t>CI014627273</t>
  </si>
  <si>
    <t>BL1006036 Cairo Smart Village Building</t>
  </si>
  <si>
    <t>10.74.80.44</t>
  </si>
  <si>
    <t>0000-0013-0916-6286-2780-0639-93</t>
  </si>
  <si>
    <t>CI024994221</t>
  </si>
  <si>
    <t>ITFP Support – BU Patched</t>
  </si>
  <si>
    <t>10.74.64.15</t>
  </si>
  <si>
    <t>0000-0009-8076-1419-0527-7128-90</t>
  </si>
  <si>
    <t>CI031981131</t>
  </si>
  <si>
    <t>VMware-42 05 1d 48 49 3e 87 f7-5f 78 c3 f7 1e a4 d2 df</t>
  </si>
  <si>
    <t>CI014627297</t>
  </si>
  <si>
    <t>10.73.148.23</t>
  </si>
  <si>
    <t>0000-0011-1211-4762-6393-3777-77</t>
  </si>
  <si>
    <t>CI040789517</t>
  </si>
  <si>
    <t>aksint-tIA00.t.ussc.az.chevron.net</t>
  </si>
  <si>
    <t>10.75.104.70</t>
  </si>
  <si>
    <t>0000-0004-4103-6677-1258-4747-07</t>
  </si>
  <si>
    <t>CI014515297</t>
  </si>
  <si>
    <t>10.68.248.35</t>
  </si>
  <si>
    <t>0000-0012-0037-1201-0026-6765-13</t>
  </si>
  <si>
    <t>CI008119760</t>
  </si>
  <si>
    <t>VMware-56 4d 14 3e 37 a5 db c5-37 65 b0 ec 96 75 0d b2</t>
  </si>
  <si>
    <t>CI072215981</t>
  </si>
  <si>
    <t>VMware-56 4d 3a a6 38 3c 6e fc-ee 39 e4 ba a2 b4 a8 67</t>
  </si>
  <si>
    <t>CI016308767</t>
  </si>
  <si>
    <t>146.38.53.63</t>
  </si>
  <si>
    <t>VMware-42 1e c3 7a b4 60 fa 6b-07 58 33 e8 45 a6 35 49</t>
  </si>
  <si>
    <t>CI001948017</t>
  </si>
  <si>
    <t>146.38.53.54</t>
  </si>
  <si>
    <t>VMware-42 1e 88 8d 03 ad 17 41-f9 83 b2 c8 66 b0 43 ac</t>
  </si>
  <si>
    <t>CI001948011</t>
  </si>
  <si>
    <t>146.38.53.39</t>
  </si>
  <si>
    <t>VMware-42 1e c7 ff 1f dd 09 a8-25 03 c7 45 3b 51 cd ce</t>
  </si>
  <si>
    <t>CI001958038</t>
  </si>
  <si>
    <t>146.38.53.80</t>
  </si>
  <si>
    <t>VMware-42 1e 73 e7 d8 c2 41 e0-76 a0 35 33 f4 d1 17 26</t>
  </si>
  <si>
    <t>CI001958023</t>
  </si>
  <si>
    <t>VMware-56 4d 30 ae 3a 3f b3 69-bb b6 39 1c 32 4e 53 f5</t>
  </si>
  <si>
    <t>CI021040218</t>
  </si>
  <si>
    <t>FS9000013 Chevron Shipping - Asia Venture Voyager</t>
  </si>
  <si>
    <t>10.73.192.5</t>
  </si>
  <si>
    <t>35c664bc-728b-40a0-8449-d789c232f6f7</t>
  </si>
  <si>
    <t>CI008120568</t>
  </si>
  <si>
    <t>Aryendu Pattnaik</t>
  </si>
  <si>
    <t>VMware-56 4d 9d b8 6c c5 07 10-c7 19 41 ae fd 98 0b 4e</t>
  </si>
  <si>
    <t>CI057976956</t>
  </si>
  <si>
    <t>Meena Chockalingam</t>
  </si>
  <si>
    <t>CALW16VENDSQL1</t>
  </si>
  <si>
    <t>VMware-42 33 83 de 28 ab d9 18-85 1c df c3 fc be 2c e1</t>
  </si>
  <si>
    <t>CI000027261</t>
  </si>
  <si>
    <t>VMware-56 4d 3c fb e5 80 bf 6f-da 18 a0 5b bf 72 69 d8</t>
  </si>
  <si>
    <t>CI011812043</t>
  </si>
  <si>
    <t>0000-0010-0402-1916-8986-2863-62</t>
  </si>
  <si>
    <t>CI000967170</t>
  </si>
  <si>
    <t>Yvette Gunner-Thomas</t>
  </si>
  <si>
    <t>VMware-56 4d 0a 0c 60 98 9e 42-44 e7 ac 6b 89 55 0d 8f</t>
  </si>
  <si>
    <t>CI011811803</t>
  </si>
  <si>
    <t>VMware-56 4d 9c 1c 70 fa 4d 4a-c6 93 c8 31 05 08 47 49</t>
  </si>
  <si>
    <t>CI020422252</t>
  </si>
  <si>
    <t>VMware-56 4d fc e6 54 d3 3a 6d-cf 11 18 ce 74 80 f0 74</t>
  </si>
  <si>
    <t>CI012400351</t>
  </si>
  <si>
    <t>VMware-42 16 32 a0 1d 4c 22 2c-c0 e7 ae c8 4f 92 07 6d</t>
  </si>
  <si>
    <t>CI004953364</t>
  </si>
  <si>
    <t>146.40.7.17</t>
  </si>
  <si>
    <t>VMware-42 28 cd 09 16 58 3d ad-5b 7f d2 b0 04 64 7f 93</t>
  </si>
  <si>
    <t>CI000003596</t>
  </si>
  <si>
    <t>10.25.113.166</t>
  </si>
  <si>
    <t>CI003461992</t>
  </si>
  <si>
    <t>Duy Truong</t>
  </si>
  <si>
    <t>VMware-56 4d e2 c6 9c 8e 17 cb-80 69 c0 4d c7 c6 49 a7</t>
  </si>
  <si>
    <t>CI011812609</t>
  </si>
  <si>
    <t>VMware-56 4d 75 03 2d 07 2f 10-f7 6a 0b b0 78 cd 66 af</t>
  </si>
  <si>
    <t>CI012763106</t>
  </si>
  <si>
    <t>0000-0012-2756-7177-1141-1916-23</t>
  </si>
  <si>
    <t>CI008120602</t>
  </si>
  <si>
    <t>CALW16PSS1</t>
  </si>
  <si>
    <t>146.29.24.74</t>
  </si>
  <si>
    <t>VMware-42 33 09 df b5 c3 2b e7-eb d3 8f 5e c0 9a f6 b7</t>
  </si>
  <si>
    <t>CI002688974</t>
  </si>
  <si>
    <t>Anoop Rajagopalan</t>
  </si>
  <si>
    <t>10.66.252.5</t>
  </si>
  <si>
    <t>0000-0010-0024-1891-5807-6154-87</t>
  </si>
  <si>
    <t>CI008119595</t>
  </si>
  <si>
    <t>146.38.53.192</t>
  </si>
  <si>
    <t>VMware-42 1e c8 0f 1e 20 d6 d7-e0 8b f2 8a 2a f7 87 49</t>
  </si>
  <si>
    <t>CI000003605</t>
  </si>
  <si>
    <t>VMware-42 03 cc 69 86 1f bf 58-f3 c1 8f 3c 88 80 3a 9d</t>
  </si>
  <si>
    <t>CI000029167</t>
  </si>
  <si>
    <t>10.69.88.37</t>
  </si>
  <si>
    <t>0000-0011-3245-3811-7885-2526-65</t>
  </si>
  <si>
    <t>CI039788849</t>
  </si>
  <si>
    <t>146.38.53.193</t>
  </si>
  <si>
    <t>VMware-42 1e 10 1c 0d 90 72 d1-f2 e0 29 82 06 b9 c4 87</t>
  </si>
  <si>
    <t>CI000003603</t>
  </si>
  <si>
    <t>VMware-42 1e 37 eb 05 76 0c 4e-ed b0 34 e1 98 4a 83 9d</t>
  </si>
  <si>
    <t>CI000035395</t>
  </si>
  <si>
    <t>MXQ8370160</t>
  </si>
  <si>
    <t>CI000058701</t>
  </si>
  <si>
    <t>BL1001297 Houston Records Warehouse</t>
  </si>
  <si>
    <t>10.71.128.15</t>
  </si>
  <si>
    <t>0000-0011-7556-0937-2989-9400-44</t>
  </si>
  <si>
    <t>CI000891546</t>
  </si>
  <si>
    <t>146.38.53.188</t>
  </si>
  <si>
    <t>VMware-42 1e fc 8d fb 3b 01 10-b1 87 d1 99 18 5f 7b 61</t>
  </si>
  <si>
    <t>CI000013167</t>
  </si>
  <si>
    <t>Ijeoma Atueyi</t>
  </si>
  <si>
    <t>10.71.116.182</t>
  </si>
  <si>
    <t>ff89b184-c71f-4c07-aabc-f1093e825a8f</t>
  </si>
  <si>
    <t>CI078510364</t>
  </si>
  <si>
    <t>146.38.53.190</t>
  </si>
  <si>
    <t>VMware-42 1e b3 86 1e 81 18 36-01 57 5e c1 6b 8a f8 da</t>
  </si>
  <si>
    <t>CI000011178</t>
  </si>
  <si>
    <t>146.38.53.189</t>
  </si>
  <si>
    <t>VMware-42 1e 9d c3 03 26 3d cb-72 df ab 97 b7 16 76 cd</t>
  </si>
  <si>
    <t>CI000008372</t>
  </si>
  <si>
    <t>134.248.64.170</t>
  </si>
  <si>
    <t>VMware-42 03 7a 5a 60 7a 37 52-bd 75 5b 7c 71 a7 ad 66</t>
  </si>
  <si>
    <t>CI000042919</t>
  </si>
  <si>
    <t>SYSTEMS RELEASE MANAGEMENT - DESKTOP SOFTWARE</t>
  </si>
  <si>
    <t>Jesse Lau</t>
  </si>
  <si>
    <t>VMware-42 05 bb 1d 20 04 98 20-5c 8d 76 c7 70 cf 0d a1</t>
  </si>
  <si>
    <t>CI000058621</t>
  </si>
  <si>
    <t>VMware-42 28 74 90 29 ab 90 9b-18 df ff 4b 5b 47 68 54</t>
  </si>
  <si>
    <t>CI003129844</t>
  </si>
  <si>
    <t>10.71.129.59</t>
  </si>
  <si>
    <t>0000-0012-1982-6753-0491-8569-85</t>
  </si>
  <si>
    <t>CI000016815</t>
  </si>
  <si>
    <t>Craig Larment</t>
  </si>
  <si>
    <t>134.248.197.143</t>
  </si>
  <si>
    <t>VMware-42 1b a9 5f fd 50 4d 18-42 0f 95 2d 77 6c 54 06</t>
  </si>
  <si>
    <t>CI003136932</t>
  </si>
  <si>
    <t>VMware-42 28 32 06 37 19 ed cb-f8 e4 b2 61 71 ad af 72</t>
  </si>
  <si>
    <t>CI000060098</t>
  </si>
  <si>
    <t>Srinivasan Ramamoorthi</t>
  </si>
  <si>
    <t>VMware-42 20 a1 be 69 12 a3 91-64 75 a0 0a 18 f6 82 6a</t>
  </si>
  <si>
    <t>CI000011168</t>
  </si>
  <si>
    <t>VMware-42 05 c3 ce 28 df d0 84-95 0c 2e 59 4f 76 76 7b</t>
  </si>
  <si>
    <t>CI000006102</t>
  </si>
  <si>
    <t>VMware-56 4d 55 6c a3 e6 ca 36-09 4e a7 ea de f4 90 6a</t>
  </si>
  <si>
    <t>CI000033113</t>
  </si>
  <si>
    <t>10.71.128.14</t>
  </si>
  <si>
    <t>0000-0009-9153-5583-9292-6955-27</t>
  </si>
  <si>
    <t>CI000249828</t>
  </si>
  <si>
    <t>VMware-42 1b 7f 29 8b 55 24 eb-0c 74 73 54 89 16 2d bf</t>
  </si>
  <si>
    <t>CI000031145</t>
  </si>
  <si>
    <t>0000-0007-6602-2931-6564-9619-90</t>
  </si>
  <si>
    <t>CI085895659</t>
  </si>
  <si>
    <t>1b4337f3-78fe-406b-acd6-c1318f9f7975</t>
  </si>
  <si>
    <t>CI105452429</t>
  </si>
  <si>
    <t>rpa-tapp00.t.ussc.az.chevron.net</t>
  </si>
  <si>
    <t>6a08bae5-a8cb-45e2-953c-9f0257e57557</t>
  </si>
  <si>
    <t>CI078507228</t>
  </si>
  <si>
    <t>10.74.76.4</t>
  </si>
  <si>
    <t>0000-0011-1622-5030-5391-4673-49</t>
  </si>
  <si>
    <t>CI040242189</t>
  </si>
  <si>
    <t>21e69aef-f2cb-4e9f-bdd1-2f95fdc6c363</t>
  </si>
  <si>
    <t>CI128459152</t>
  </si>
  <si>
    <t>BL1032540 West Azure US 2</t>
  </si>
  <si>
    <t>TCOATYV16ACSP1.tcoaty.chevrontexaco.net</t>
  </si>
  <si>
    <t>VMware-42 30 dc b5 e4 7e 54 c5-c7 9c f7 25 bf a0 4b fd</t>
  </si>
  <si>
    <t>CI002610364</t>
  </si>
  <si>
    <t>0000-0012-1710-7760-1034-4963-16</t>
  </si>
  <si>
    <t>CI008120372</t>
  </si>
  <si>
    <t>10.67.152.15</t>
  </si>
  <si>
    <t>0000-0010-6875-2290-8976-0342-56</t>
  </si>
  <si>
    <t>CI008120688</t>
  </si>
  <si>
    <t>0000-0010-6720-6453-1945-2108-59</t>
  </si>
  <si>
    <t>CI033862750</t>
  </si>
  <si>
    <t>Windows 2016 Datacenter</t>
  </si>
  <si>
    <t>146.40.164.92</t>
  </si>
  <si>
    <t>VMware-42 24 37 ea 34 a0 72 42-62 be e4 37 89 df de 22</t>
  </si>
  <si>
    <t>CI000032809</t>
  </si>
  <si>
    <t>HOU150SM75.gdc0.chevron.net</t>
  </si>
  <si>
    <t>10.76.123.178</t>
  </si>
  <si>
    <t>VMware-42 1b f1 1d 41 97 6c 20-3c 53 ef 55 6a 14 d1 a1</t>
  </si>
  <si>
    <t>CI000045697</t>
  </si>
  <si>
    <t>Torrey Horn</t>
  </si>
  <si>
    <t>Auto-2nd Mon 7pm-1am Global-SCCM</t>
  </si>
  <si>
    <t>146.36.54.251</t>
  </si>
  <si>
    <t>VMware-42 1b 31 2f 2d ed 31 c5-ce 2d 08 8e ba 8c cc d8</t>
  </si>
  <si>
    <t>CI000027264</t>
  </si>
  <si>
    <t>Brad Moore</t>
  </si>
  <si>
    <t>146.40.164.50</t>
  </si>
  <si>
    <t>VMware-42 24 11 e5 9c bc ff a9-10 e0 55 0d a6 a0 83 82</t>
  </si>
  <si>
    <t>CI011364527</t>
  </si>
  <si>
    <t>10.69.160.9</t>
  </si>
  <si>
    <t>0000-0009-6841-1987-9678-5883-16</t>
  </si>
  <si>
    <t>CI032773924</t>
  </si>
  <si>
    <t>10.76.126.79</t>
  </si>
  <si>
    <t>VMware-42 1b 5f 5d 4c 69 6d b0-bf 2e 63 d6 4c dd 04 6b</t>
  </si>
  <si>
    <t>CI000035410</t>
  </si>
  <si>
    <t>Aniket Gharat</t>
  </si>
  <si>
    <t>6f610c97-aba3-40b3-b021-bb465d7355d2</t>
  </si>
  <si>
    <t>CI112366314</t>
  </si>
  <si>
    <t>146.26.229.200</t>
  </si>
  <si>
    <t>VMware-42 2b 2a c7 32 ed d2 6d-ab 66 6c 60 a9 39 14 00</t>
  </si>
  <si>
    <t>CI015242055</t>
  </si>
  <si>
    <t>Rafael Landeros</t>
  </si>
  <si>
    <t>10.190.20.110</t>
  </si>
  <si>
    <t>VMware-56 4d 3c f8 20 ce a7 05-a1 24 b6 81 23 94 54 5c</t>
  </si>
  <si>
    <t>CI077475587</t>
  </si>
  <si>
    <t>134.248.64.182</t>
  </si>
  <si>
    <t>VMware-42 03 3b ca 2f 00 a3 f2-53 21 b6 77 48 60 6b 68</t>
  </si>
  <si>
    <t>CI000058070</t>
  </si>
  <si>
    <t>Charron Uyenco</t>
  </si>
  <si>
    <t>10.76.126.117</t>
  </si>
  <si>
    <t>VMware-42 1b c0 4f 43 9c 32 c2-51 7a d4 d6 e2 69 90 71</t>
  </si>
  <si>
    <t>CI002640866</t>
  </si>
  <si>
    <t>10.73.144.9</t>
  </si>
  <si>
    <t>0000-0011-5187-0880-2950-7661-82</t>
  </si>
  <si>
    <t>CI031979936</t>
  </si>
  <si>
    <t>Michelle Leonard</t>
  </si>
  <si>
    <t>146.40.164.80</t>
  </si>
  <si>
    <t>VMware-42 24 cf 0d 38 1f c3 60-97 b5 bd 97 0a 29 8c ea</t>
  </si>
  <si>
    <t>CI003450526</t>
  </si>
  <si>
    <t>10.75.56.18</t>
  </si>
  <si>
    <t>0000-0010-3730-5411-0905-7623-39</t>
  </si>
  <si>
    <t>CI041079355</t>
  </si>
  <si>
    <t>10.74.204.80</t>
  </si>
  <si>
    <t>0000-0002-9935-7113-3909-8448-87</t>
  </si>
  <si>
    <t>CI008119854</t>
  </si>
  <si>
    <t>10.73.212.12</t>
  </si>
  <si>
    <t>0000-0012-1383-2111-1132-8303-87</t>
  </si>
  <si>
    <t>CI033862144</t>
  </si>
  <si>
    <t>10.70.184.160</t>
  </si>
  <si>
    <t>0000-0012-2168-6900-8953-6280-36</t>
  </si>
  <si>
    <t>CI043489181</t>
  </si>
  <si>
    <t>146.35.61.133</t>
  </si>
  <si>
    <t>VMware-42 20 4d de a6 21 43 cc-3c 93 61 f3 6f c0 55 80</t>
  </si>
  <si>
    <t>CI000034961</t>
  </si>
  <si>
    <t>BL1007049 Fellows Midway Sunset Lookout Hill Comm Building</t>
  </si>
  <si>
    <t>VMware-42 1e c7 ec 46 ce 1d 9e-00 61 11 7b b2 c8 72 07</t>
  </si>
  <si>
    <t>CI000047941</t>
  </si>
  <si>
    <t>SAN520SM75.gdc0.chevron.net</t>
  </si>
  <si>
    <t>134.248.64.235</t>
  </si>
  <si>
    <t>VMware-42 03 4d 62 2d d8 c3 37-68 1e 75 fe ee 32 9f cd</t>
  </si>
  <si>
    <t>CI000047916</t>
  </si>
  <si>
    <t>10.71.128.51</t>
  </si>
  <si>
    <t>0000-0010-7809-4772-8962-8358-38</t>
  </si>
  <si>
    <t>CI000029170</t>
  </si>
  <si>
    <t>10.75.56.16</t>
  </si>
  <si>
    <t>0000-0011-3299-9718-0870-4503-10</t>
  </si>
  <si>
    <t>CI042875783</t>
  </si>
  <si>
    <t>10.74.64.18</t>
  </si>
  <si>
    <t>0000-0009-8774-8245-1188-0999-58</t>
  </si>
  <si>
    <t>CI031981533</t>
  </si>
  <si>
    <t>Tuan Tran</t>
  </si>
  <si>
    <t>146.24.137.174</t>
  </si>
  <si>
    <t>VMware-42 20 44 28 ec ec b7 5e-02 b0 21 af c6 d9 7c a4</t>
  </si>
  <si>
    <t>CI019531826</t>
  </si>
  <si>
    <t>Timothy Parnell</t>
  </si>
  <si>
    <t>10.76.122.60</t>
  </si>
  <si>
    <t>VMware-42 1b 03 6a d3 9e 77 8d-98 67 0e 11 38 f8 5c 63</t>
  </si>
  <si>
    <t>CI001197251</t>
  </si>
  <si>
    <t>HOU150SM76.gdc0.chevron.net</t>
  </si>
  <si>
    <t>10.76.123.179</t>
  </si>
  <si>
    <t>VMware-42 1b 57 3c 5d b6 2b 00-5b a7 2a cb ae ac 47 30</t>
  </si>
  <si>
    <t>CI000039780</t>
  </si>
  <si>
    <t>COV100SM61</t>
  </si>
  <si>
    <t>146.24.240.64</t>
  </si>
  <si>
    <t>2M23430B4V</t>
  </si>
  <si>
    <t>CI000028905</t>
  </si>
  <si>
    <t>SYSTEMS SOFTWARE DELIVERY INFRASTRUCTURE</t>
  </si>
  <si>
    <t>Rahul Sharma</t>
  </si>
  <si>
    <t>BL1007246 Noida SEZ Noida Technology Hub</t>
  </si>
  <si>
    <t>134.248.79.47</t>
  </si>
  <si>
    <t>VMware-42 24 40 af 2b 06 19 0d-c9 4d 2d 3a 25 1c 05 e5</t>
  </si>
  <si>
    <t>CI000023445</t>
  </si>
  <si>
    <t>f5d6e98c-6e21-4087-b89b-e7f54997fb85</t>
  </si>
  <si>
    <t>CI112375861</t>
  </si>
  <si>
    <t>VMware-42 33 fe ee 92 bc 95 91-2c ca b5 1b ec 82 30 1f</t>
  </si>
  <si>
    <t>CI107303355</t>
  </si>
  <si>
    <t>146.42.133.50</t>
  </si>
  <si>
    <t>VMware-42 05 8a d7 1d 70 b9 e3-1d ac 0d 47 c0 73 58 32</t>
  </si>
  <si>
    <t>CI001108701</t>
  </si>
  <si>
    <t>WZP2422Z29W</t>
  </si>
  <si>
    <t>CI016606371</t>
  </si>
  <si>
    <t>Windows 2016 Standard</t>
  </si>
  <si>
    <t>BL1008982 Aberdeen 2 Marischal Square</t>
  </si>
  <si>
    <t>146.40.18.35</t>
  </si>
  <si>
    <t>WZP2334Z423</t>
  </si>
  <si>
    <t>CI002806323</t>
  </si>
  <si>
    <t>WZP2331Z0RB</t>
  </si>
  <si>
    <t>CI002853209</t>
  </si>
  <si>
    <t>John Inoferio</t>
  </si>
  <si>
    <t>298b4d15-ee8f-4397-9218-f5673537c7e8</t>
  </si>
  <si>
    <t>CI112375911</t>
  </si>
  <si>
    <t>0000-0012-2866-0856-0753-9991-86</t>
  </si>
  <si>
    <t>CI031815371</t>
  </si>
  <si>
    <t>0000-0010-5894-4955-5993-6203-42</t>
  </si>
  <si>
    <t>CI106247870</t>
  </si>
  <si>
    <t>VMware-42 1b 84 88 d5 a4 e6 ff-9f 15 a9 be ae bd 8a e0</t>
  </si>
  <si>
    <t>CI012081946</t>
  </si>
  <si>
    <t>10.71.129.8</t>
  </si>
  <si>
    <t>0000-0010-4680-3240-8350-7721-13</t>
  </si>
  <si>
    <t>CI079462871</t>
  </si>
  <si>
    <t>F07551W16NVRP1.f07551.chevrontexaco.net</t>
  </si>
  <si>
    <t>WZP2352Z033</t>
  </si>
  <si>
    <t>CI019817613</t>
  </si>
  <si>
    <t>BL1007551 Baytown Pipe Line Office 8600 Sjolander Rd</t>
  </si>
  <si>
    <t>10.69.156.6</t>
  </si>
  <si>
    <t>fbff59c7-1097-4ad9-ac2c-de4b36f6940e</t>
  </si>
  <si>
    <t>CI082737124</t>
  </si>
  <si>
    <t>RIC100W12PAD3</t>
  </si>
  <si>
    <t>146.28.155.16</t>
  </si>
  <si>
    <t>MXQ70903VX</t>
  </si>
  <si>
    <t>CI064443048</t>
  </si>
  <si>
    <t>Windows 2019 Standard</t>
  </si>
  <si>
    <t>CI046575513</t>
  </si>
  <si>
    <t>ric841vmpromsp3.ric841.chevrontexaco.net</t>
  </si>
  <si>
    <t>VMware-42 3c 1c ce e0 8a ac 83-2a 6e 4b ce 83 86 3e c7</t>
  </si>
  <si>
    <t>CI000005085</t>
  </si>
  <si>
    <t>No FQDN - isolated network</t>
  </si>
  <si>
    <t>VMware-42 11 68 7b 5d 11 b9 b7-9d 7b d8 fb 92 43 ba 8b</t>
  </si>
  <si>
    <t>CI000058130</t>
  </si>
  <si>
    <t>buearvmctrlacc.buear.chevrontexaco.net</t>
  </si>
  <si>
    <t>146.39.24.12</t>
  </si>
  <si>
    <t>CI019683273</t>
  </si>
  <si>
    <t>Quynh Nguyen</t>
  </si>
  <si>
    <t>CI020944099</t>
  </si>
  <si>
    <t>DHAK94NTAD2.</t>
  </si>
  <si>
    <t>SGH450X22W</t>
  </si>
  <si>
    <t>CI000037960</t>
  </si>
  <si>
    <t>Windows 2012 R2 Standard</t>
  </si>
  <si>
    <t>BL1005602 Dhaka Khandker Tower</t>
  </si>
  <si>
    <t>GSWCPINFVCLV619</t>
  </si>
  <si>
    <t>CI056314760</t>
  </si>
  <si>
    <t>GSMCPSLWVPGV819</t>
  </si>
  <si>
    <t>not available</t>
  </si>
  <si>
    <t>CI062241306</t>
  </si>
  <si>
    <t>Windows 2019 Datacenter</t>
  </si>
  <si>
    <t>IsVirtual</t>
  </si>
  <si>
    <t>Manufacturer</t>
  </si>
  <si>
    <t>Firewall status</t>
  </si>
  <si>
    <t>IsPCN</t>
  </si>
  <si>
    <t>\cdcntp1\</t>
  </si>
  <si>
    <t>Symmetricom</t>
  </si>
  <si>
    <t>Intranet</t>
  </si>
  <si>
    <t>172.31.144.13</t>
  </si>
  <si>
    <t>\cscntp1\</t>
  </si>
  <si>
    <t>172.31.128.25</t>
  </si>
  <si>
    <t>\sbsntp1\</t>
  </si>
  <si>
    <t>Microsemi</t>
  </si>
  <si>
    <t>172.31.208.50</t>
  </si>
  <si>
    <t>\sdcntp1\</t>
  </si>
  <si>
    <t>172.18.77.123</t>
  </si>
  <si>
    <t>\tntp\</t>
  </si>
  <si>
    <t>192.168.50.7</t>
  </si>
  <si>
    <t>10.255.10.7</t>
  </si>
  <si>
    <t>Hewlett-Packard</t>
  </si>
  <si>
    <t>Linux</t>
  </si>
  <si>
    <t>10.4.255.152</t>
  </si>
  <si>
    <t>10.4.255.153</t>
  </si>
  <si>
    <t>10.4.255.43</t>
  </si>
  <si>
    <t>146.36.132.227</t>
  </si>
  <si>
    <t>ESX</t>
  </si>
  <si>
    <t>146.36.209.216</t>
  </si>
  <si>
    <t>Cisco Systems, Inc.</t>
  </si>
  <si>
    <t>146.36.209.217</t>
  </si>
  <si>
    <t>146.36.209.218</t>
  </si>
  <si>
    <t>172.20.254.141</t>
  </si>
  <si>
    <t>172.20.254.142</t>
  </si>
  <si>
    <t>172.20.254.143</t>
  </si>
  <si>
    <t>172.20.254.144</t>
  </si>
  <si>
    <t>172.20.254.145</t>
  </si>
  <si>
    <t>172.29.21.87</t>
  </si>
  <si>
    <t>Dell Inc.</t>
  </si>
  <si>
    <t>172.31.121.226</t>
  </si>
  <si>
    <t>ACRONIS12</t>
  </si>
  <si>
    <t>172.21.227.79</t>
  </si>
  <si>
    <t>AGBNRW12WSUS01</t>
  </si>
  <si>
    <t>172.29.1.135</t>
  </si>
  <si>
    <t>AZSCCYGDEV11</t>
  </si>
  <si>
    <t>Microsoft</t>
  </si>
  <si>
    <t>10.37.200.168</t>
  </si>
  <si>
    <t>AZSCCYGNETS1</t>
  </si>
  <si>
    <t>BDOFSFPMPDEV1</t>
  </si>
  <si>
    <t>VMware, Inc.</t>
  </si>
  <si>
    <t>BDOFSFPUTL3</t>
  </si>
  <si>
    <t>BDOFSFTS172TMP</t>
  </si>
  <si>
    <t>BDOFSFVC1</t>
  </si>
  <si>
    <t>x.x.x.x</t>
  </si>
  <si>
    <t>BDOMRO</t>
  </si>
  <si>
    <t>Windows 2008 R2 Enterprise</t>
  </si>
  <si>
    <t>BDOST36ALM12</t>
  </si>
  <si>
    <t>Windows ® 2008 Enterprise</t>
  </si>
  <si>
    <t>BDOST36CA1</t>
  </si>
  <si>
    <t>BDOST36CA2</t>
  </si>
  <si>
    <t>BDOST36HMI12</t>
  </si>
  <si>
    <t>BK9DEVDYNSIM1</t>
  </si>
  <si>
    <t>BK9FSFLIC2</t>
  </si>
  <si>
    <t>BK9W19HMI20M80T</t>
  </si>
  <si>
    <t>Lenovo</t>
  </si>
  <si>
    <t>BKKHQPCNERO</t>
  </si>
  <si>
    <t>172.21.235.197</t>
  </si>
  <si>
    <t>BKKHQW22CAM1</t>
  </si>
  <si>
    <t>Unknown</t>
  </si>
  <si>
    <t>172.21.235.230</t>
  </si>
  <si>
    <t>BKKHQW22CAM1DR</t>
  </si>
  <si>
    <t>172.21.235.236</t>
  </si>
  <si>
    <t>BM2NBLXCL2</t>
  </si>
  <si>
    <t>172.30.70.224</t>
  </si>
  <si>
    <t>BM2NBLXHIST2</t>
  </si>
  <si>
    <t>172.30.70.235</t>
  </si>
  <si>
    <t>BM2-NBLX-VIEW1</t>
  </si>
  <si>
    <t>172.30.70.226</t>
  </si>
  <si>
    <t>BM2NBLXVIEW2</t>
  </si>
  <si>
    <t>172.30.70.222</t>
  </si>
  <si>
    <t>BPCC_UIG</t>
  </si>
  <si>
    <t>Comtrol</t>
  </si>
  <si>
    <t>172.31.11.227</t>
  </si>
  <si>
    <t>BPCC_X31</t>
  </si>
  <si>
    <t>172.31.4.131</t>
  </si>
  <si>
    <t>BRIDC1</t>
  </si>
  <si>
    <t>172.30.6.227</t>
  </si>
  <si>
    <t>bri-nblx-esx01</t>
  </si>
  <si>
    <t>172.30.6.225</t>
  </si>
  <si>
    <t>CABA0W16VTSEPAR</t>
  </si>
  <si>
    <t>146.42.120.19</t>
  </si>
  <si>
    <t>CALWS12PCNDC01</t>
  </si>
  <si>
    <t>172.20.59.131</t>
  </si>
  <si>
    <t>CALWS12PCNPI01</t>
  </si>
  <si>
    <t>172.20.59.132</t>
  </si>
  <si>
    <t>CAM01A</t>
  </si>
  <si>
    <t>Siemens AG</t>
  </si>
  <si>
    <t>192.168.20.11</t>
  </si>
  <si>
    <t>CAM01B</t>
  </si>
  <si>
    <t>192.168.20.12</t>
  </si>
  <si>
    <t>cbu-hxe-01</t>
  </si>
  <si>
    <t>144.5.129.71</t>
  </si>
  <si>
    <t>cbu-hxe-02</t>
  </si>
  <si>
    <t>144.5.129.72</t>
  </si>
  <si>
    <t>cbu-hxe-03</t>
  </si>
  <si>
    <t>144.5.129.73</t>
  </si>
  <si>
    <t>cbu-hxe-04</t>
  </si>
  <si>
    <t>144.5.129.74</t>
  </si>
  <si>
    <t>CBUPCNAD01</t>
  </si>
  <si>
    <t>172.20.59.133</t>
  </si>
  <si>
    <t>CBUPCNAD02</t>
  </si>
  <si>
    <t>172.20.59.134</t>
  </si>
  <si>
    <t>CBUPCNCS1</t>
  </si>
  <si>
    <t>172.20.59.139</t>
  </si>
  <si>
    <t>CBUPCNCSDT1</t>
  </si>
  <si>
    <t>172.20.254.152</t>
  </si>
  <si>
    <t>CBUPCNCSFDT1</t>
  </si>
  <si>
    <t>172.20.254.154</t>
  </si>
  <si>
    <t>CBUPCNCSFP01</t>
  </si>
  <si>
    <t>172.20.254.174</t>
  </si>
  <si>
    <t>CBUPCNCSFPT1</t>
  </si>
  <si>
    <t>172.20.254.170</t>
  </si>
  <si>
    <t>CBUPCNCSP02</t>
  </si>
  <si>
    <t>172.20.254.176</t>
  </si>
  <si>
    <t>CBUPCNCSP03</t>
  </si>
  <si>
    <t>172.20.254.173</t>
  </si>
  <si>
    <t>CBUPCNCSPT1</t>
  </si>
  <si>
    <t>172.20.254.167</t>
  </si>
  <si>
    <t>CBUPCNCST1</t>
  </si>
  <si>
    <t>172.20.254.166</t>
  </si>
  <si>
    <t>CBUPCNDITAA1</t>
  </si>
  <si>
    <t>172.20.254.146</t>
  </si>
  <si>
    <t>CBUPCNDLX1</t>
  </si>
  <si>
    <t>172.20.254.133</t>
  </si>
  <si>
    <t>cbupcnemc01</t>
  </si>
  <si>
    <t>ClarotyOS Linux 7</t>
  </si>
  <si>
    <t>172.20.254.137</t>
  </si>
  <si>
    <t>CBUPCNMDTP01</t>
  </si>
  <si>
    <t>172.20.254.179</t>
  </si>
  <si>
    <t>CBUPCNMDTT01</t>
  </si>
  <si>
    <t>172.20.254.186</t>
  </si>
  <si>
    <t>CBUPCNMGMT01</t>
  </si>
  <si>
    <t>172.20.254.131</t>
  </si>
  <si>
    <t>CBUPCNPSSD01</t>
  </si>
  <si>
    <t>172.20.254.138</t>
  </si>
  <si>
    <t>CBUPCNSEPM1</t>
  </si>
  <si>
    <t>172.20.254.139</t>
  </si>
  <si>
    <t>CBUPCNSQL01</t>
  </si>
  <si>
    <t>172.20.254.178</t>
  </si>
  <si>
    <t>CBUPCNSQLD01</t>
  </si>
  <si>
    <t>172.20.254.136</t>
  </si>
  <si>
    <t>CBUPCNSQLT01</t>
  </si>
  <si>
    <t>172.20.254.165</t>
  </si>
  <si>
    <t>CBUPCNUTIL01</t>
  </si>
  <si>
    <t>172.20.254.171</t>
  </si>
  <si>
    <t>CBUPCNVEEAM</t>
  </si>
  <si>
    <t>172.20.254.156</t>
  </si>
  <si>
    <t>CBUPCNWSUS1</t>
  </si>
  <si>
    <t>172.20.254.132</t>
  </si>
  <si>
    <t>CBUPCNWUS1</t>
  </si>
  <si>
    <t>172.20.254.147</t>
  </si>
  <si>
    <t>CBUPCNWW1X</t>
  </si>
  <si>
    <t>172.20.59.141</t>
  </si>
  <si>
    <t>CBUPCNWW2</t>
  </si>
  <si>
    <t>172.20.254.168</t>
  </si>
  <si>
    <t>CBUPCNXSPOC01</t>
  </si>
  <si>
    <t>172.20.254.184</t>
  </si>
  <si>
    <t>CDCAD1-CPLDS</t>
  </si>
  <si>
    <t>172.31.148.20</t>
  </si>
  <si>
    <t>CDCAD1-DS</t>
  </si>
  <si>
    <t>172.31.146.20</t>
  </si>
  <si>
    <t>CDCAD2-CPLDS</t>
  </si>
  <si>
    <t>172.31.148.21</t>
  </si>
  <si>
    <t>CDCAD2-DS</t>
  </si>
  <si>
    <t>172.31.146.21</t>
  </si>
  <si>
    <t>CDCAMS1</t>
  </si>
  <si>
    <t>172.31.148.43</t>
  </si>
  <si>
    <t>CDCAMS2</t>
  </si>
  <si>
    <t>172.31.148.44</t>
  </si>
  <si>
    <t>CDCASPSQL1</t>
  </si>
  <si>
    <t>146.36.62.146</t>
  </si>
  <si>
    <t>CDCASPSQL-A1</t>
  </si>
  <si>
    <t>146.36.62.147</t>
  </si>
  <si>
    <t>CDCAV</t>
  </si>
  <si>
    <t>146.36.62.104</t>
  </si>
  <si>
    <t>CDCAV1</t>
  </si>
  <si>
    <t>146.36.62.105</t>
  </si>
  <si>
    <t>CDCBAP1</t>
  </si>
  <si>
    <t>172.31.149.150</t>
  </si>
  <si>
    <t>cdc-ctd1</t>
  </si>
  <si>
    <t>146.36.62.117</t>
  </si>
  <si>
    <t>CDCDMCASCADE1</t>
  </si>
  <si>
    <t>146.36.62.155</t>
  </si>
  <si>
    <t>CDCELD1</t>
  </si>
  <si>
    <t>172.31.202.11</t>
  </si>
  <si>
    <t>CDCELD2</t>
  </si>
  <si>
    <t>172.31.202.12</t>
  </si>
  <si>
    <t>CDCELD-A1</t>
  </si>
  <si>
    <t>172.31.202.15</t>
  </si>
  <si>
    <t>CDCELD-B1</t>
  </si>
  <si>
    <t>172.31.202.16</t>
  </si>
  <si>
    <t>CDCELDJH1</t>
  </si>
  <si>
    <t>146.36.62.9</t>
  </si>
  <si>
    <t>CDCELOGSQL1</t>
  </si>
  <si>
    <t>146.36.62.151</t>
  </si>
  <si>
    <t>cdc-emc</t>
  </si>
  <si>
    <t>146.36.62.116</t>
  </si>
  <si>
    <t>cdcex1</t>
  </si>
  <si>
    <t>172.31.149.11</t>
  </si>
  <si>
    <t>cdcex2</t>
  </si>
  <si>
    <t>172.31.149.12</t>
  </si>
  <si>
    <t>cdcex3</t>
  </si>
  <si>
    <t>172.31.149.13</t>
  </si>
  <si>
    <t>cdcex4</t>
  </si>
  <si>
    <t>172.31.149.14</t>
  </si>
  <si>
    <t>CDCHIS1</t>
  </si>
  <si>
    <t>172.31.146.33</t>
  </si>
  <si>
    <t>CDCHIS2</t>
  </si>
  <si>
    <t>CDCHISDB1</t>
  </si>
  <si>
    <t>172.31.146.34</t>
  </si>
  <si>
    <t>CDCHISDB2</t>
  </si>
  <si>
    <t>CDCJH1</t>
  </si>
  <si>
    <t>146.36.62.11</t>
  </si>
  <si>
    <t>CDCJH2</t>
  </si>
  <si>
    <t>146.36.62.12</t>
  </si>
  <si>
    <t>CDCJH3</t>
  </si>
  <si>
    <t>146.36.62.13</t>
  </si>
  <si>
    <t>CDCLIDSSQL1</t>
  </si>
  <si>
    <t>172.31.202.9</t>
  </si>
  <si>
    <t>CDCLOG1</t>
  </si>
  <si>
    <t>172.31.148.12</t>
  </si>
  <si>
    <t>CDCLOG2</t>
  </si>
  <si>
    <t>172.31.146.9</t>
  </si>
  <si>
    <t>CDCP2P1</t>
  </si>
  <si>
    <t>172.31.146.50</t>
  </si>
  <si>
    <t>CDCPI-A1</t>
  </si>
  <si>
    <t>146.36.62.135</t>
  </si>
  <si>
    <t>CDCRAP1</t>
  </si>
  <si>
    <t>172.31.146.101</t>
  </si>
  <si>
    <t>CDCRDLS1</t>
  </si>
  <si>
    <t>172.31.148.25</t>
  </si>
  <si>
    <t>CDCRDLS1-DS</t>
  </si>
  <si>
    <t>172.31.146.25</t>
  </si>
  <si>
    <t>CDCRDLS2</t>
  </si>
  <si>
    <t>172.31.148.26</t>
  </si>
  <si>
    <t>CDCRTS1</t>
  </si>
  <si>
    <t>172.31.146.30</t>
  </si>
  <si>
    <t>CDCRTS2</t>
  </si>
  <si>
    <t>172.31.146.31</t>
  </si>
  <si>
    <t>CDCSIMHIS1</t>
  </si>
  <si>
    <t>172.31.200.32</t>
  </si>
  <si>
    <t>CDCSIMHISDB1</t>
  </si>
  <si>
    <t>172.31.200.34</t>
  </si>
  <si>
    <t>CDCSIMRTS1</t>
  </si>
  <si>
    <t>172.31.200.30</t>
  </si>
  <si>
    <t>CDCSIMSSPLENGR1</t>
  </si>
  <si>
    <t>172.31.200.13</t>
  </si>
  <si>
    <t>CDCSIMSSPLLD1</t>
  </si>
  <si>
    <t>172.31.200.12</t>
  </si>
  <si>
    <t>CDCSIMSSPLVP1</t>
  </si>
  <si>
    <t>172.31.200.11</t>
  </si>
  <si>
    <t>CDCSMTP1</t>
  </si>
  <si>
    <t>146.36.62.100</t>
  </si>
  <si>
    <t>CDCUTIL1</t>
  </si>
  <si>
    <t>172.31.148.10</t>
  </si>
  <si>
    <t>cdcvc-1</t>
  </si>
  <si>
    <t>172.31.149.10</t>
  </si>
  <si>
    <t>CDCXOSSVR1</t>
  </si>
  <si>
    <t>172.31.146.80</t>
  </si>
  <si>
    <t>CDCXOSSVR2</t>
  </si>
  <si>
    <t>172.31.146.81</t>
  </si>
  <si>
    <t>cemrec-emc</t>
  </si>
  <si>
    <t>134.248.29.17</t>
  </si>
  <si>
    <t>CHEM_ABA</t>
  </si>
  <si>
    <t>172.31.64.163</t>
  </si>
  <si>
    <t>CHEM_ACB</t>
  </si>
  <si>
    <t>172.31.69.131</t>
  </si>
  <si>
    <t>CHEM_BDV</t>
  </si>
  <si>
    <t>172.31.69.99</t>
  </si>
  <si>
    <t>CHEM_BE1</t>
  </si>
  <si>
    <t>172.31.64.195</t>
  </si>
  <si>
    <t>CHEM_BSV</t>
  </si>
  <si>
    <t>172.31.65.99</t>
  </si>
  <si>
    <t>CHEM_BZR</t>
  </si>
  <si>
    <t>172.31.192.195</t>
  </si>
  <si>
    <t>CHEM_CB1</t>
  </si>
  <si>
    <t>172.31.65.131</t>
  </si>
  <si>
    <t>CHEM_CB2</t>
  </si>
  <si>
    <t>172.31.65.163</t>
  </si>
  <si>
    <t>CHEM_CBU</t>
  </si>
  <si>
    <t>172.31.73.35</t>
  </si>
  <si>
    <t>CHEM_CLM</t>
  </si>
  <si>
    <t>172.31.68.163</t>
  </si>
  <si>
    <t>CHEM_CSC</t>
  </si>
  <si>
    <t>172.31.120.110</t>
  </si>
  <si>
    <t>CHEM_FDV</t>
  </si>
  <si>
    <t>172.31.66.3</t>
  </si>
  <si>
    <t>CHEM_GLP</t>
  </si>
  <si>
    <t>172.31.66.99</t>
  </si>
  <si>
    <t>CHEM_GRL</t>
  </si>
  <si>
    <t>172.31.70.227</t>
  </si>
  <si>
    <t>CHEM_H3R</t>
  </si>
  <si>
    <t>172.31.66.131</t>
  </si>
  <si>
    <t>CHEM_HC1</t>
  </si>
  <si>
    <t>172.31.66.163</t>
  </si>
  <si>
    <t>CHEM_LYN</t>
  </si>
  <si>
    <t>172.31.66.195</t>
  </si>
  <si>
    <t>CHEM_MBE</t>
  </si>
  <si>
    <t>172.31.64.35</t>
  </si>
  <si>
    <t>CHEM_MTB</t>
  </si>
  <si>
    <t>172.31.67.5</t>
  </si>
  <si>
    <t>CHEM_ORA</t>
  </si>
  <si>
    <t>172.31.72.195</t>
  </si>
  <si>
    <t>CHEM_PA1</t>
  </si>
  <si>
    <t>172.31.72.99</t>
  </si>
  <si>
    <t>CHEM_PAA</t>
  </si>
  <si>
    <t>172.31.91.3</t>
  </si>
  <si>
    <t>CHEM_PDT</t>
  </si>
  <si>
    <t>172.31.67.35</t>
  </si>
  <si>
    <t>CHEM_PPG</t>
  </si>
  <si>
    <t>172.31.72.227</t>
  </si>
  <si>
    <t>CHEM_SBR</t>
  </si>
  <si>
    <t>172.31.68.67</t>
  </si>
  <si>
    <t>CHEM_SJE</t>
  </si>
  <si>
    <t>172.31.74.141</t>
  </si>
  <si>
    <t>CHEM_SW2</t>
  </si>
  <si>
    <t>172.31.68.227</t>
  </si>
  <si>
    <t>CHEM_TCP</t>
  </si>
  <si>
    <t>172.31.67.67</t>
  </si>
  <si>
    <t>CNMPENG6</t>
  </si>
  <si>
    <t>169.254.209.57</t>
  </si>
  <si>
    <t>CNMPMTU1</t>
  </si>
  <si>
    <t>172.20.19.99</t>
  </si>
  <si>
    <t>CNMPMTU2</t>
  </si>
  <si>
    <t>172.20.192.3</t>
  </si>
  <si>
    <t>CNMPMTU3</t>
  </si>
  <si>
    <t>172.20.19.97</t>
  </si>
  <si>
    <t>CNMPMTU4</t>
  </si>
  <si>
    <t>172.20.19.125</t>
  </si>
  <si>
    <t>COAFOLAF1TMP</t>
  </si>
  <si>
    <t>COAFOLAF2TMP</t>
  </si>
  <si>
    <t>COASOPHMI4</t>
  </si>
  <si>
    <t>COV100DMZSCAUT1</t>
  </si>
  <si>
    <t>146.32.139.47</t>
  </si>
  <si>
    <t>CRA329PMTU1</t>
  </si>
  <si>
    <t>172.20.112.31</t>
  </si>
  <si>
    <t>CSCAD1</t>
  </si>
  <si>
    <t>192.168.16.160</t>
  </si>
  <si>
    <t>CSCAD1-CC</t>
  </si>
  <si>
    <t>172.31.133.20</t>
  </si>
  <si>
    <t>CSCAD2</t>
  </si>
  <si>
    <t>192.168.32.160</t>
  </si>
  <si>
    <t>CSCAD2-CC</t>
  </si>
  <si>
    <t>172.31.133.21</t>
  </si>
  <si>
    <t>CSCASP1</t>
  </si>
  <si>
    <t>172.31.132.22</t>
  </si>
  <si>
    <t>CSCASP-A1</t>
  </si>
  <si>
    <t>172.31.132.24</t>
  </si>
  <si>
    <t>CSCASPSQL1</t>
  </si>
  <si>
    <t>172.31.132.23</t>
  </si>
  <si>
    <t>CSCASPSQL-A1</t>
  </si>
  <si>
    <t>172.31.132.25</t>
  </si>
  <si>
    <t>CSCBAP1</t>
  </si>
  <si>
    <t>172.31.130.150</t>
  </si>
  <si>
    <t>CSCBSA1</t>
  </si>
  <si>
    <t>172.31.134.50</t>
  </si>
  <si>
    <t>csc-ctd1</t>
  </si>
  <si>
    <t>172.31.134.116</t>
  </si>
  <si>
    <t>CSCDESSVR1</t>
  </si>
  <si>
    <t>172.31.133.110</t>
  </si>
  <si>
    <t>CSCDIST1</t>
  </si>
  <si>
    <t>172.31.133.39</t>
  </si>
  <si>
    <t>CSCDMPROFILE1</t>
  </si>
  <si>
    <t>172.31.132.121</t>
  </si>
  <si>
    <t>cscexa1</t>
  </si>
  <si>
    <t>172.31.130.11</t>
  </si>
  <si>
    <t>cscexa2</t>
  </si>
  <si>
    <t>172.31.130.12</t>
  </si>
  <si>
    <t>cscexa3</t>
  </si>
  <si>
    <t>172.31.130.13</t>
  </si>
  <si>
    <t>cscexa4</t>
  </si>
  <si>
    <t>172.31.130.14</t>
  </si>
  <si>
    <t>cscexb1</t>
  </si>
  <si>
    <t>172.31.130.21</t>
  </si>
  <si>
    <t>cscexb2</t>
  </si>
  <si>
    <t>172.31.130.22</t>
  </si>
  <si>
    <t>cscexb3</t>
  </si>
  <si>
    <t>172.31.130.23</t>
  </si>
  <si>
    <t>cscexb4</t>
  </si>
  <si>
    <t>172.31.130.24</t>
  </si>
  <si>
    <t>CSCHIS1</t>
  </si>
  <si>
    <t>172.31.133.32</t>
  </si>
  <si>
    <t>CSCHIS2</t>
  </si>
  <si>
    <t>172.31.133.33</t>
  </si>
  <si>
    <t>CSCHISDB1</t>
  </si>
  <si>
    <t>172.31.133.34</t>
  </si>
  <si>
    <t>CSCHISDB2</t>
  </si>
  <si>
    <t>172.31.133.35</t>
  </si>
  <si>
    <t>CSCLOG1</t>
  </si>
  <si>
    <t>172.31.134.12</t>
  </si>
  <si>
    <t>CSCLOG2</t>
  </si>
  <si>
    <t>172.31.132.13</t>
  </si>
  <si>
    <t>CSCNISUTIL1</t>
  </si>
  <si>
    <t>172.31.128.88</t>
  </si>
  <si>
    <t>CSCNMS1</t>
  </si>
  <si>
    <t>169.254.63.92</t>
  </si>
  <si>
    <t>CSCP2P1</t>
  </si>
  <si>
    <t>172.31.133.50</t>
  </si>
  <si>
    <t>CSCP2PDESSVR1</t>
  </si>
  <si>
    <t>172.31.133.51</t>
  </si>
  <si>
    <t>CSCPATCH1</t>
  </si>
  <si>
    <t>192.168.96.110</t>
  </si>
  <si>
    <t>CSCPIAF-B1</t>
  </si>
  <si>
    <t>172.31.133.252</t>
  </si>
  <si>
    <t>CSCPI-B1</t>
  </si>
  <si>
    <t>172.31.133.250</t>
  </si>
  <si>
    <t>CSCPI-B2</t>
  </si>
  <si>
    <t>172.31.133.251</t>
  </si>
  <si>
    <t>CSCPIVS-B1</t>
  </si>
  <si>
    <t>172.31.133.253</t>
  </si>
  <si>
    <t>CSCPROFILE1</t>
  </si>
  <si>
    <t>172.31.132.120</t>
  </si>
  <si>
    <t>CSCRCP1</t>
  </si>
  <si>
    <t>172.31.134.66</t>
  </si>
  <si>
    <t>CSCRDLS1</t>
  </si>
  <si>
    <t>192.168.16.161</t>
  </si>
  <si>
    <t>CSCRDLS1-CC</t>
  </si>
  <si>
    <t>172.31.133.25</t>
  </si>
  <si>
    <t>CSCRDLS2</t>
  </si>
  <si>
    <t>192.168.32.162</t>
  </si>
  <si>
    <t>CSCRDLS2-CC</t>
  </si>
  <si>
    <t>172.31.133.26</t>
  </si>
  <si>
    <t>CSCRDLS3</t>
  </si>
  <si>
    <t>192.168.16.165</t>
  </si>
  <si>
    <t>CSCRTS1</t>
  </si>
  <si>
    <t>172.31.133.30</t>
  </si>
  <si>
    <t>CSCRTS2</t>
  </si>
  <si>
    <t>172.31.133.31</t>
  </si>
  <si>
    <t>CSCSSPLDEV1</t>
  </si>
  <si>
    <t>172.31.133.211</t>
  </si>
  <si>
    <t>CSCSSPLDEV2</t>
  </si>
  <si>
    <t>172.31.133.212</t>
  </si>
  <si>
    <t>CSCSSPLDEV3</t>
  </si>
  <si>
    <t>172.31.133.213</t>
  </si>
  <si>
    <t>CSCSSPLDEV4</t>
  </si>
  <si>
    <t>172.31.133.214</t>
  </si>
  <si>
    <t>CSCSSPLDEV5</t>
  </si>
  <si>
    <t>172.31.133.215</t>
  </si>
  <si>
    <t>CSCSSPLDEV6</t>
  </si>
  <si>
    <t>172.31.133.216</t>
  </si>
  <si>
    <t>CSCSSPLDEVQA1</t>
  </si>
  <si>
    <t>172.31.133.158</t>
  </si>
  <si>
    <t>CSCSSPLENGR1</t>
  </si>
  <si>
    <t>172.31.133.179</t>
  </si>
  <si>
    <t>CSCSSPLENGR2</t>
  </si>
  <si>
    <t>172.31.133.230</t>
  </si>
  <si>
    <t>CSCSSPLLD-A1</t>
  </si>
  <si>
    <t>172.31.133.159</t>
  </si>
  <si>
    <t>CSCSSPLLD-A2</t>
  </si>
  <si>
    <t>172.31.133.202</t>
  </si>
  <si>
    <t>CSCSSPLLD-B1</t>
  </si>
  <si>
    <t>172.31.133.203</t>
  </si>
  <si>
    <t>CSCSSPLLDE1</t>
  </si>
  <si>
    <t>172.31.133.221</t>
  </si>
  <si>
    <t>CSCSSPLLDE2</t>
  </si>
  <si>
    <t>CSCSSPLPB1</t>
  </si>
  <si>
    <t>172.31.133.208</t>
  </si>
  <si>
    <t>CSCSSPLQA1</t>
  </si>
  <si>
    <t>172.31.133.177</t>
  </si>
  <si>
    <t>CSCSUP1</t>
  </si>
  <si>
    <t>172.31.133.38</t>
  </si>
  <si>
    <t>CSCTCPLSTN1</t>
  </si>
  <si>
    <t>172.31.133.40</t>
  </si>
  <si>
    <t>CSCUTIL1</t>
  </si>
  <si>
    <t>192.168.96.99</t>
  </si>
  <si>
    <t>cscvc-1</t>
  </si>
  <si>
    <t>172.31.130.10</t>
  </si>
  <si>
    <t>CSCXOSLDEQASVR1</t>
  </si>
  <si>
    <t>172.31.133.109</t>
  </si>
  <si>
    <t>CSCXOSSVR1</t>
  </si>
  <si>
    <t>172.31.133.80</t>
  </si>
  <si>
    <t>CTEPPICOLP01</t>
  </si>
  <si>
    <t>172.21.235.199</t>
  </si>
  <si>
    <t>CTEPPICOLP02</t>
  </si>
  <si>
    <t>172.21.235.200</t>
  </si>
  <si>
    <t>CTEPPICOLP03</t>
  </si>
  <si>
    <t>172.21.235.201</t>
  </si>
  <si>
    <t>CTEPPICOLT01</t>
  </si>
  <si>
    <t>172.21.235.198</t>
  </si>
  <si>
    <t>CTEPTHIN02</t>
  </si>
  <si>
    <t>172.21.236.254</t>
  </si>
  <si>
    <t>CTXPMTU1</t>
  </si>
  <si>
    <t>172.20.96.80</t>
  </si>
  <si>
    <t>CYM1YSTMHMIT</t>
  </si>
  <si>
    <t>D5C7V8X2</t>
  </si>
  <si>
    <t>172.21.227.164</t>
  </si>
  <si>
    <t>D-CSCDESSVR1</t>
  </si>
  <si>
    <t>10.32.10.115</t>
  </si>
  <si>
    <t>D-CSCSSPLDEV1</t>
  </si>
  <si>
    <t>10.32.10.224</t>
  </si>
  <si>
    <t>D-CSCSSPLDEV2</t>
  </si>
  <si>
    <t>10.32.10.225</t>
  </si>
  <si>
    <t>D-CSCSSPLDEV3</t>
  </si>
  <si>
    <t>10.32.10.223</t>
  </si>
  <si>
    <t>D-CSCSSPLDEVQA1</t>
  </si>
  <si>
    <t>10.32.10.226</t>
  </si>
  <si>
    <t>D-CSCSSPLENGR1</t>
  </si>
  <si>
    <t>10.32.10.235</t>
  </si>
  <si>
    <t>D-CSCSSPLHIS1</t>
  </si>
  <si>
    <t>10.32.10.233</t>
  </si>
  <si>
    <t>D-CSCSSPLHIS2</t>
  </si>
  <si>
    <t>10.32.10.234</t>
  </si>
  <si>
    <t>D-CSCSSPLLD1</t>
  </si>
  <si>
    <t>10.32.10.231</t>
  </si>
  <si>
    <t>D-CSCSSPLLD2</t>
  </si>
  <si>
    <t>10.32.10.232</t>
  </si>
  <si>
    <t>D-CSCSSPLLDE1</t>
  </si>
  <si>
    <t>10.32.10.237</t>
  </si>
  <si>
    <t>D-CSCSSPLLPB1</t>
  </si>
  <si>
    <t>10.32.10.236</t>
  </si>
  <si>
    <t>DEB598PCNPIINT1</t>
  </si>
  <si>
    <t>172.20.128.39</t>
  </si>
  <si>
    <t>DEB598PMTU1</t>
  </si>
  <si>
    <t>172.20.128.14</t>
  </si>
  <si>
    <t>DEV-CSCSSPLENG1</t>
  </si>
  <si>
    <t>10.32.10.219</t>
  </si>
  <si>
    <t>DEV-CSCSSPLLD1</t>
  </si>
  <si>
    <t>10.32.10.218</t>
  </si>
  <si>
    <t>DEV-SSPLAVDEV1</t>
  </si>
  <si>
    <t>10.32.10.214</t>
  </si>
  <si>
    <t>DEV-SSPLAVENGR1</t>
  </si>
  <si>
    <t>10.32.10.179</t>
  </si>
  <si>
    <t>DEV-SSPLAVLD1</t>
  </si>
  <si>
    <t>10.32.10.157</t>
  </si>
  <si>
    <t>DEV-SSPLAVLDE1</t>
  </si>
  <si>
    <t>10.32.10.215</t>
  </si>
  <si>
    <t>DEV-SSPLAVPB1</t>
  </si>
  <si>
    <t>10.32.10.216</t>
  </si>
  <si>
    <t>DEV-SSPLAVQA1</t>
  </si>
  <si>
    <t>10.32.10.158</t>
  </si>
  <si>
    <t>DROP200</t>
  </si>
  <si>
    <t>192.168.2.200</t>
  </si>
  <si>
    <t>D-SBSSSPLHIS1</t>
  </si>
  <si>
    <t>10.32.30.233</t>
  </si>
  <si>
    <t>D-SBSSSPLHIS2</t>
  </si>
  <si>
    <t>10.32.30.234</t>
  </si>
  <si>
    <t>D-SBSSSPLLD1</t>
  </si>
  <si>
    <t>10.32.30.231</t>
  </si>
  <si>
    <t>D-SBSSSPLLD2</t>
  </si>
  <si>
    <t>10.32.30.232</t>
  </si>
  <si>
    <t>ECSISPS1</t>
  </si>
  <si>
    <t>172.31.245.30</t>
  </si>
  <si>
    <t>ECSISPS2</t>
  </si>
  <si>
    <t>172.31.245.31</t>
  </si>
  <si>
    <t>EMPPCNJH1</t>
  </si>
  <si>
    <t>172.31.123.120</t>
  </si>
  <si>
    <t>EMPWW1</t>
  </si>
  <si>
    <t>172.31.123.123</t>
  </si>
  <si>
    <t>EMPWWTS1</t>
  </si>
  <si>
    <t>172.31.123.121</t>
  </si>
  <si>
    <t>EMPWWTS2</t>
  </si>
  <si>
    <t>172.31.123.122</t>
  </si>
  <si>
    <t>EVANTAHAVS</t>
  </si>
  <si>
    <t>172.16.14.253</t>
  </si>
  <si>
    <t>EVANTAHINT1</t>
  </si>
  <si>
    <t>192.168.2.102</t>
  </si>
  <si>
    <t>EVANTAHPI</t>
  </si>
  <si>
    <t>192.168.2.101</t>
  </si>
  <si>
    <t>FCSS-PACPP-MM</t>
  </si>
  <si>
    <t>172.21.250.16</t>
  </si>
  <si>
    <t>FOUBK1</t>
  </si>
  <si>
    <t>172.31.120.202</t>
  </si>
  <si>
    <t>FOUPCNJH1</t>
  </si>
  <si>
    <t>172.31.120.200</t>
  </si>
  <si>
    <t>FOUWW1</t>
  </si>
  <si>
    <t>172.31.120.201</t>
  </si>
  <si>
    <t>gas-nblx-esx01</t>
  </si>
  <si>
    <t>172.30.10.225</t>
  </si>
  <si>
    <t>GLFC_DGS</t>
  </si>
  <si>
    <t>172.31.75.67</t>
  </si>
  <si>
    <t>GLFC_EWB</t>
  </si>
  <si>
    <t>172.31.75.227</t>
  </si>
  <si>
    <t>GLFC_KMG</t>
  </si>
  <si>
    <t>172.31.76.131</t>
  </si>
  <si>
    <t>GLFC_M13</t>
  </si>
  <si>
    <t>172.31.76.195</t>
  </si>
  <si>
    <t>GLFC_M65</t>
  </si>
  <si>
    <t>172.20.35.182</t>
  </si>
  <si>
    <t>GLFC_S30</t>
  </si>
  <si>
    <t>172.31.78.227</t>
  </si>
  <si>
    <t>GLFC_SLM</t>
  </si>
  <si>
    <t>172.31.79.227</t>
  </si>
  <si>
    <t>GLFC_T26</t>
  </si>
  <si>
    <t>172.31.80.163</t>
  </si>
  <si>
    <t>GLFC_T27</t>
  </si>
  <si>
    <t>172.31.80.195</t>
  </si>
  <si>
    <t>GLFC_T41</t>
  </si>
  <si>
    <t>172.31.81.35</t>
  </si>
  <si>
    <t>GLFC_T51</t>
  </si>
  <si>
    <t>172.31.81.67</t>
  </si>
  <si>
    <t>GMWCPAPPV00848</t>
  </si>
  <si>
    <t>DMZ</t>
  </si>
  <si>
    <t>146.40.31.139</t>
  </si>
  <si>
    <t>GRE-CITRIX-PROFILE1</t>
  </si>
  <si>
    <t>10.37.200.99</t>
  </si>
  <si>
    <t>GREDMZJH1</t>
  </si>
  <si>
    <t>146.33.171.233</t>
  </si>
  <si>
    <t>GREICSMAESTRO1</t>
  </si>
  <si>
    <t>Linux Ubuntu</t>
  </si>
  <si>
    <t>172.20.32.198</t>
  </si>
  <si>
    <t>greicsntx06</t>
  </si>
  <si>
    <t>Nutanix</t>
  </si>
  <si>
    <t>172.20.37.205</t>
  </si>
  <si>
    <t>greicsntx07</t>
  </si>
  <si>
    <t>172.20.37.202</t>
  </si>
  <si>
    <t>greicsntx08</t>
  </si>
  <si>
    <t>172.20.37.201</t>
  </si>
  <si>
    <t>GRELNXRA1</t>
  </si>
  <si>
    <t>10.37.200.252</t>
  </si>
  <si>
    <t>GREPCNAD1</t>
  </si>
  <si>
    <t>172.20.32.130</t>
  </si>
  <si>
    <t>GREPCNAD2</t>
  </si>
  <si>
    <t>172.20.32.131</t>
  </si>
  <si>
    <t>GREPCNJH1</t>
  </si>
  <si>
    <t>172.20.32.132</t>
  </si>
  <si>
    <t>GREPCNPAZAD01</t>
  </si>
  <si>
    <t>172.20.35.4</t>
  </si>
  <si>
    <t>GREPCNPAZMGMT01</t>
  </si>
  <si>
    <t>172.20.35.68</t>
  </si>
  <si>
    <t>GREPCNPAZSFT01</t>
  </si>
  <si>
    <t>172.20.35.116</t>
  </si>
  <si>
    <t>GREPCNPAZSW01</t>
  </si>
  <si>
    <t>172.20.35.101</t>
  </si>
  <si>
    <t>GRESEVONE</t>
  </si>
  <si>
    <t>10.37.200.32</t>
  </si>
  <si>
    <t>GREWWACMTEST</t>
  </si>
  <si>
    <t>172.20.32.134</t>
  </si>
  <si>
    <t>GREWWDEV2</t>
  </si>
  <si>
    <t>172.20.32.142</t>
  </si>
  <si>
    <t>GREWWIGNTEST</t>
  </si>
  <si>
    <t>172.20.32.133</t>
  </si>
  <si>
    <t>gwr-nblx-esx01</t>
  </si>
  <si>
    <t>172.30.4.225</t>
  </si>
  <si>
    <t>HGPPMTU2</t>
  </si>
  <si>
    <t>172.20.19.14</t>
  </si>
  <si>
    <t>HikvisionOS</t>
  </si>
  <si>
    <t>172.21.235.203</t>
  </si>
  <si>
    <t>HOB161PMTU1</t>
  </si>
  <si>
    <t>172.31.164.25</t>
  </si>
  <si>
    <t>HOMCBUPWAC1</t>
  </si>
  <si>
    <t>172.20.224.149</t>
  </si>
  <si>
    <t>hou150-cemrechx-01</t>
  </si>
  <si>
    <t>134.248.205.133</t>
  </si>
  <si>
    <t>hou150-cemrechx-02</t>
  </si>
  <si>
    <t>134.248.205.134</t>
  </si>
  <si>
    <t>hou150-cemrechx-03</t>
  </si>
  <si>
    <t>134.248.205.135</t>
  </si>
  <si>
    <t>hou150eszctd01</t>
  </si>
  <si>
    <t>134.248.1.84</t>
  </si>
  <si>
    <t>HOU150ESZLUA01</t>
  </si>
  <si>
    <t>134.248.1.118</t>
  </si>
  <si>
    <t>hou150eszmemc01</t>
  </si>
  <si>
    <t>134.248.1.88</t>
  </si>
  <si>
    <t>HOU150ESZMGMT01</t>
  </si>
  <si>
    <t>134.248.1.68</t>
  </si>
  <si>
    <t>HOU150ESZMGMT02</t>
  </si>
  <si>
    <t>134.248.1.69</t>
  </si>
  <si>
    <t>HOU150ESZSCCC01</t>
  </si>
  <si>
    <t>134.248.1.104</t>
  </si>
  <si>
    <t>HOU150ESZSCF01</t>
  </si>
  <si>
    <t>134.248.1.86</t>
  </si>
  <si>
    <t>HOU150ESZSEPM01</t>
  </si>
  <si>
    <t>134.248.1.103</t>
  </si>
  <si>
    <t>HOU150ESZSFT01</t>
  </si>
  <si>
    <t>134.248.1.116</t>
  </si>
  <si>
    <t>HOU150ESZSMID01</t>
  </si>
  <si>
    <t>134.248.1.93</t>
  </si>
  <si>
    <t>HOU150ESZSMTP01</t>
  </si>
  <si>
    <t>134.248.1.117</t>
  </si>
  <si>
    <t>HOU150ESZSPK01</t>
  </si>
  <si>
    <t>134.248.1.87</t>
  </si>
  <si>
    <t>hou150eszsra01</t>
  </si>
  <si>
    <t>134.248.1.37</t>
  </si>
  <si>
    <t>hou150eszsra02</t>
  </si>
  <si>
    <t>134.248.1.36</t>
  </si>
  <si>
    <t>hou150eszsra03</t>
  </si>
  <si>
    <t>134.248.1.39</t>
  </si>
  <si>
    <t>HOU150ESZSW01</t>
  </si>
  <si>
    <t>134.248.1.101</t>
  </si>
  <si>
    <t>HOU150ESZSWDB01</t>
  </si>
  <si>
    <t>134.248.1.94</t>
  </si>
  <si>
    <t>HOU150ESZSWWS01</t>
  </si>
  <si>
    <t>134.248.1.102</t>
  </si>
  <si>
    <t>HOU150ESZTEST</t>
  </si>
  <si>
    <t>134.248.1.46</t>
  </si>
  <si>
    <t>HOU150ESZVEEM01</t>
  </si>
  <si>
    <t>134.248.1.20</t>
  </si>
  <si>
    <t>HOU150ESZWSUS01</t>
  </si>
  <si>
    <t>134.248.1.119</t>
  </si>
  <si>
    <t>HOUBCN-AGG01</t>
  </si>
  <si>
    <t>134.248.29.10</t>
  </si>
  <si>
    <t>HOUBCNALC</t>
  </si>
  <si>
    <t>134.248.29.24</t>
  </si>
  <si>
    <t>houbcnctd01</t>
  </si>
  <si>
    <t>134.248.29.16</t>
  </si>
  <si>
    <t>HOUBCNDC01</t>
  </si>
  <si>
    <t>134.248.29.5</t>
  </si>
  <si>
    <t>HOUBCNDC02</t>
  </si>
  <si>
    <t>134.248.29.6</t>
  </si>
  <si>
    <t>HOUBCNENG01</t>
  </si>
  <si>
    <t>134.248.29.18</t>
  </si>
  <si>
    <t>HOUBCN-HHSR1</t>
  </si>
  <si>
    <t>134.248.29.11</t>
  </si>
  <si>
    <t>HOUBCN-IOSR1</t>
  </si>
  <si>
    <t>134.248.29.12</t>
  </si>
  <si>
    <t>HOUBCN-IOSR2</t>
  </si>
  <si>
    <t>134.248.29.19</t>
  </si>
  <si>
    <t>HOUBCNJMP</t>
  </si>
  <si>
    <t>134.248.29.8</t>
  </si>
  <si>
    <t>HOUBCNSCT02</t>
  </si>
  <si>
    <t>134.248.29.21</t>
  </si>
  <si>
    <t>HOUBCNSOLARWIND</t>
  </si>
  <si>
    <t>134.248.29.7</t>
  </si>
  <si>
    <t>HOUBCNSQL</t>
  </si>
  <si>
    <t>134.248.29.13</t>
  </si>
  <si>
    <t>HOUBCNSYMTEC</t>
  </si>
  <si>
    <t>134.248.29.14</t>
  </si>
  <si>
    <t>HOUBCNWSUS</t>
  </si>
  <si>
    <t>134.248.29.9</t>
  </si>
  <si>
    <t>ILOMXQ54800T8</t>
  </si>
  <si>
    <t>10.4.255.91</t>
  </si>
  <si>
    <t>ILOMXQ54800T9</t>
  </si>
  <si>
    <t>10.4.255.90</t>
  </si>
  <si>
    <t>KD1533CSF01</t>
  </si>
  <si>
    <t>172.31.121.227</t>
  </si>
  <si>
    <t>KD1533VEEAM01</t>
  </si>
  <si>
    <t>172.31.121.229</t>
  </si>
  <si>
    <t>KERPMTU1</t>
  </si>
  <si>
    <t>172.20.172.19</t>
  </si>
  <si>
    <t>KERPMTU2</t>
  </si>
  <si>
    <t>172.20.172.5</t>
  </si>
  <si>
    <t>KR-DMZ-BACKUP</t>
  </si>
  <si>
    <t>146.35.251.80</t>
  </si>
  <si>
    <t>KR-DMZ-DNS</t>
  </si>
  <si>
    <t>146.35.251.81</t>
  </si>
  <si>
    <t>KR-DMZ-LOG1</t>
  </si>
  <si>
    <t>146.35.251.82</t>
  </si>
  <si>
    <t>KR-DMZ-OPC</t>
  </si>
  <si>
    <t>146.35.251.67</t>
  </si>
  <si>
    <t>KR-DMZ-PI</t>
  </si>
  <si>
    <t>146.35.251.73</t>
  </si>
  <si>
    <t>KR-DMZ-TS</t>
  </si>
  <si>
    <t>146.35.251.74</t>
  </si>
  <si>
    <t>KR-DMZ-UTIL2</t>
  </si>
  <si>
    <t>146.35.251.76</t>
  </si>
  <si>
    <t>kr-dmz-vm-01</t>
  </si>
  <si>
    <t>146.35.251.68</t>
  </si>
  <si>
    <t>kr-dmz-vm-02</t>
  </si>
  <si>
    <t>146.35.251.69</t>
  </si>
  <si>
    <t>KR-PCN-BACKUP</t>
  </si>
  <si>
    <t>192.168.201.206</t>
  </si>
  <si>
    <t>KR-PCN-CEMS2</t>
  </si>
  <si>
    <t>172.20.45.253</t>
  </si>
  <si>
    <t>KR-PCN-CEMS-SVR</t>
  </si>
  <si>
    <t>172.20.45.201</t>
  </si>
  <si>
    <t>kr-pcn-ctd</t>
  </si>
  <si>
    <t>192.168.201.222</t>
  </si>
  <si>
    <t>KR-PCN-DNS</t>
  </si>
  <si>
    <t>192.168.201.207</t>
  </si>
  <si>
    <t>KR-PCN-ENG1</t>
  </si>
  <si>
    <t>192.168.1.20</t>
  </si>
  <si>
    <t>KR-PCN-PI-A1</t>
  </si>
  <si>
    <t>169.254.240.95</t>
  </si>
  <si>
    <t>KR-PCN-UTIL</t>
  </si>
  <si>
    <t>10.4.255.79</t>
  </si>
  <si>
    <t>KR-PCN-UTIL1</t>
  </si>
  <si>
    <t>10.4.255.78</t>
  </si>
  <si>
    <t>KR-PCN-UTIL2</t>
  </si>
  <si>
    <t>192.168.210.152</t>
  </si>
  <si>
    <t>KR-PCN-VIBEMON</t>
  </si>
  <si>
    <t>172.20.5.20</t>
  </si>
  <si>
    <t>KR-PCN-VM-01</t>
  </si>
  <si>
    <t>10.4.255.73</t>
  </si>
  <si>
    <t>kr-pcn-vm-02</t>
  </si>
  <si>
    <t>10.4.255.74</t>
  </si>
  <si>
    <t>kr-pcn-vm-03</t>
  </si>
  <si>
    <t>10.4.255.75</t>
  </si>
  <si>
    <t>LHIFSRHIS1</t>
  </si>
  <si>
    <t>LHISQL2</t>
  </si>
  <si>
    <t>localhost</t>
  </si>
  <si>
    <t>10.4.255.72</t>
  </si>
  <si>
    <t>MCBUDAD1</t>
  </si>
  <si>
    <t>136.171.180.10</t>
  </si>
  <si>
    <t>MCBUDAD2</t>
  </si>
  <si>
    <t>146.24.137.140</t>
  </si>
  <si>
    <t>MCBUPAD1</t>
  </si>
  <si>
    <t>172.20.224.135</t>
  </si>
  <si>
    <t>MCBUPAD2</t>
  </si>
  <si>
    <t>172.20.19.11</t>
  </si>
  <si>
    <t>MCK1YSOP</t>
  </si>
  <si>
    <t>MCK31XHMI05</t>
  </si>
  <si>
    <t>MCK36WBPHMI1T</t>
  </si>
  <si>
    <t>MCK36WBPHMI2T</t>
  </si>
  <si>
    <t>MCK6ZCOGHMI1</t>
  </si>
  <si>
    <t>MCKFACSQL</t>
  </si>
  <si>
    <t>MCKSOPHMI</t>
  </si>
  <si>
    <t>MCOPMTU1</t>
  </si>
  <si>
    <t>172.20.216.6</t>
  </si>
  <si>
    <t>MDW109PB1</t>
  </si>
  <si>
    <t>MDW109PB2</t>
  </si>
  <si>
    <t>MDW222PB1</t>
  </si>
  <si>
    <t>MDW222PB2</t>
  </si>
  <si>
    <t>MDWST31PB1</t>
  </si>
  <si>
    <t>MIDCOMPPMTU1</t>
  </si>
  <si>
    <t>172.20.19.67</t>
  </si>
  <si>
    <t>MIDDENG1</t>
  </si>
  <si>
    <t>146.24.137.163</t>
  </si>
  <si>
    <t>MIDDENG2</t>
  </si>
  <si>
    <t>146.24.137.166</t>
  </si>
  <si>
    <t>MIDDFAPXYP1</t>
  </si>
  <si>
    <t>146.24.137.167</t>
  </si>
  <si>
    <t>MIDDFAPXYT1</t>
  </si>
  <si>
    <t>146.24.137.164</t>
  </si>
  <si>
    <t>MIDDFASPSQL1</t>
  </si>
  <si>
    <t>146.24.137.170</t>
  </si>
  <si>
    <t>MIDDFASTSQL1</t>
  </si>
  <si>
    <t>146.24.137.168</t>
  </si>
  <si>
    <t>MIDDRDS1</t>
  </si>
  <si>
    <t>146.24.137.186</t>
  </si>
  <si>
    <t>MIDDWAC1</t>
  </si>
  <si>
    <t>146.24.137.187</t>
  </si>
  <si>
    <t>MIDODEPMTU1</t>
  </si>
  <si>
    <t>172.20.19.7</t>
  </si>
  <si>
    <t>MIDODWPMTU1</t>
  </si>
  <si>
    <t>172.20.19.94</t>
  </si>
  <si>
    <t>MIDPALM1</t>
  </si>
  <si>
    <t>172.20.19.119</t>
  </si>
  <si>
    <t>MIDPMON2</t>
  </si>
  <si>
    <t>172.20.19.37</t>
  </si>
  <si>
    <t>MIDPTSS2</t>
  </si>
  <si>
    <t>172.20.19.100</t>
  </si>
  <si>
    <t>MIDSCADADDEV3</t>
  </si>
  <si>
    <t>146.24.137.172</t>
  </si>
  <si>
    <t>MIDSCADAPDEV1</t>
  </si>
  <si>
    <t>172.20.19.21</t>
  </si>
  <si>
    <t>NESSUSW16</t>
  </si>
  <si>
    <t>192.168.40.25</t>
  </si>
  <si>
    <t>NTNX-19FM57370210-A-CVM</t>
  </si>
  <si>
    <t>CentOS</t>
  </si>
  <si>
    <t>172.20.37.108</t>
  </si>
  <si>
    <t>NTNX-19FM57370212-A-CVM</t>
  </si>
  <si>
    <t>172.20.37.107</t>
  </si>
  <si>
    <t>NTNX-19FM57370213-A-CVM</t>
  </si>
  <si>
    <t>172.20.37.106</t>
  </si>
  <si>
    <t>NTNX-19FM57370214-A-CVM</t>
  </si>
  <si>
    <t>172.20.37.105</t>
  </si>
  <si>
    <t>NTNX-19SM5D520335-A-CVM</t>
  </si>
  <si>
    <t>172.20.37.104</t>
  </si>
  <si>
    <t>NTNX-19SM5D520336-A-CVM</t>
  </si>
  <si>
    <t>172.20.37.103</t>
  </si>
  <si>
    <t>NTNX-19SM5D520338-A-CVM</t>
  </si>
  <si>
    <t>172.20.37.102</t>
  </si>
  <si>
    <t>NTNX-19SM5D520342-A-CVM</t>
  </si>
  <si>
    <t>172.20.37.101</t>
  </si>
  <si>
    <t>OASYS2021</t>
  </si>
  <si>
    <t>10.32.10.70</t>
  </si>
  <si>
    <t>OGP-VM-7-6-1-UT</t>
  </si>
  <si>
    <t>172.31.200.101</t>
  </si>
  <si>
    <t>opf-nblx-esx01</t>
  </si>
  <si>
    <t>172.30.2.225</t>
  </si>
  <si>
    <t>PCCORAD1</t>
  </si>
  <si>
    <t>172.31.137.10</t>
  </si>
  <si>
    <t>PCCORAD2</t>
  </si>
  <si>
    <t>172.31.137.11</t>
  </si>
  <si>
    <t>PCCORDESSVR1</t>
  </si>
  <si>
    <t>172.31.137.60</t>
  </si>
  <si>
    <t>PCCORHIS1</t>
  </si>
  <si>
    <t>172.31.137.24</t>
  </si>
  <si>
    <t>PCCORHIS2</t>
  </si>
  <si>
    <t>172.31.137.26</t>
  </si>
  <si>
    <t>PCCORHISDB1</t>
  </si>
  <si>
    <t>172.31.137.28</t>
  </si>
  <si>
    <t>PCCORHISDB2</t>
  </si>
  <si>
    <t>172.31.137.30</t>
  </si>
  <si>
    <t>PCCORJH1</t>
  </si>
  <si>
    <t>172.31.135.10</t>
  </si>
  <si>
    <t>PCCORJH2</t>
  </si>
  <si>
    <t>172.31.135.11</t>
  </si>
  <si>
    <t>PCCORP2P1</t>
  </si>
  <si>
    <t>172.31.137.50</t>
  </si>
  <si>
    <t>PCCORP2PDESSVR1</t>
  </si>
  <si>
    <t>172.31.137.120</t>
  </si>
  <si>
    <t>PCCORP2PMOC1</t>
  </si>
  <si>
    <t>172.31.137.52</t>
  </si>
  <si>
    <t>PCCORPIMDEV1</t>
  </si>
  <si>
    <t>172.31.137.184</t>
  </si>
  <si>
    <t>PCCORPIMDEV2</t>
  </si>
  <si>
    <t>172.31.137.188</t>
  </si>
  <si>
    <t>PCCORPIMDEV3</t>
  </si>
  <si>
    <t>172.31.137.192</t>
  </si>
  <si>
    <t>PCCORPIMDEV4</t>
  </si>
  <si>
    <t>172.31.137.196</t>
  </si>
  <si>
    <t>PCCORPIMENG1</t>
  </si>
  <si>
    <t>172.31.137.152</t>
  </si>
  <si>
    <t>PCCORPIMLD-B2</t>
  </si>
  <si>
    <t>172.31.137.140</t>
  </si>
  <si>
    <t>PCCORPIMPB1</t>
  </si>
  <si>
    <t>172.31.137.156</t>
  </si>
  <si>
    <t>PCCORPIMQA1</t>
  </si>
  <si>
    <t>172.31.137.172</t>
  </si>
  <si>
    <t>PCCORRDLS1</t>
  </si>
  <si>
    <t>172.31.137.15</t>
  </si>
  <si>
    <t>PCCORRTS2</t>
  </si>
  <si>
    <t>172.31.137.22</t>
  </si>
  <si>
    <t>PCCORSUP1</t>
  </si>
  <si>
    <t>172.31.137.34</t>
  </si>
  <si>
    <t>PCCORXOSPIMSVR1</t>
  </si>
  <si>
    <t>172.31.137.76</t>
  </si>
  <si>
    <t>PCCORXOSSVR1</t>
  </si>
  <si>
    <t>172.31.137.80</t>
  </si>
  <si>
    <t>PCDMZAD1</t>
  </si>
  <si>
    <t>PCDMZAD2</t>
  </si>
  <si>
    <t>PCDMZAMSR1</t>
  </si>
  <si>
    <t>172.31.148.46</t>
  </si>
  <si>
    <t>PCDMZLIDSSQL-A1</t>
  </si>
  <si>
    <t>172.31.202.101</t>
  </si>
  <si>
    <t>PCDMZRDLS1</t>
  </si>
  <si>
    <t>172.31.148.27</t>
  </si>
  <si>
    <t>PCDMZRMAD</t>
  </si>
  <si>
    <t>172.31.149.155</t>
  </si>
  <si>
    <t>PCDMZUTIL1</t>
  </si>
  <si>
    <t>172.31.148.11</t>
  </si>
  <si>
    <t>PCDMZUTILAD1</t>
  </si>
  <si>
    <t>172.31.148.28</t>
  </si>
  <si>
    <t>PCDMZUTILVM1</t>
  </si>
  <si>
    <t>172.31.149.55</t>
  </si>
  <si>
    <t>PCDMZVSLIDSSVR1</t>
  </si>
  <si>
    <t>172.31.202.27</t>
  </si>
  <si>
    <t>QUE30DC01</t>
  </si>
  <si>
    <t>172.31.149.20</t>
  </si>
  <si>
    <t>QUE30DC02</t>
  </si>
  <si>
    <t>172.31.149.21</t>
  </si>
  <si>
    <t>QUE35ANSL01</t>
  </si>
  <si>
    <t>146.26.38.142</t>
  </si>
  <si>
    <t>QUE35AV01</t>
  </si>
  <si>
    <t>146.26.38.169</t>
  </si>
  <si>
    <t>QUE35DC01</t>
  </si>
  <si>
    <t>146.26.38.149</t>
  </si>
  <si>
    <t>QUE35DC02</t>
  </si>
  <si>
    <t>146.26.38.150</t>
  </si>
  <si>
    <t>QUE35GSFT01</t>
  </si>
  <si>
    <t>146.26.38.180</t>
  </si>
  <si>
    <t>QUE35LOG01</t>
  </si>
  <si>
    <t>146.26.38.190</t>
  </si>
  <si>
    <t>QUE35NMS01</t>
  </si>
  <si>
    <t>146.26.38.144</t>
  </si>
  <si>
    <t>QUE35RDS01</t>
  </si>
  <si>
    <t>146.26.38.10</t>
  </si>
  <si>
    <t>QUE35SCLD01</t>
  </si>
  <si>
    <t>146.26.38.158</t>
  </si>
  <si>
    <t>QUE35SPKC01</t>
  </si>
  <si>
    <t>146.26.38.164</t>
  </si>
  <si>
    <t>QUE35SRV01</t>
  </si>
  <si>
    <t>146.26.38.135</t>
  </si>
  <si>
    <t>QUE35VBR01</t>
  </si>
  <si>
    <t>146.26.38.77</t>
  </si>
  <si>
    <t>QUE35WSUS01</t>
  </si>
  <si>
    <t>146.26.38.154</t>
  </si>
  <si>
    <t>QUE469AHAVS</t>
  </si>
  <si>
    <t>146.26.37.198</t>
  </si>
  <si>
    <t>QUE469INTSRV</t>
  </si>
  <si>
    <t>146.26.37.195</t>
  </si>
  <si>
    <t>que-hxe-01</t>
  </si>
  <si>
    <t>146.26.38.71</t>
  </si>
  <si>
    <t>que-hxe-02</t>
  </si>
  <si>
    <t>146.26.38.72</t>
  </si>
  <si>
    <t>que-hxe-03</t>
  </si>
  <si>
    <t>146.26.38.73</t>
  </si>
  <si>
    <t>RIC8CSQLHPC03</t>
  </si>
  <si>
    <t>172.19.106.128</t>
  </si>
  <si>
    <t>SARCOTFAOS4</t>
  </si>
  <si>
    <t>SARROWRFHMI1</t>
  </si>
  <si>
    <t>SBCORAD1</t>
  </si>
  <si>
    <t>172.31.227.10</t>
  </si>
  <si>
    <t>SBCORAD2</t>
  </si>
  <si>
    <t>172.31.227.11</t>
  </si>
  <si>
    <t>SBCORDESSVR1</t>
  </si>
  <si>
    <t>172.31.227.60</t>
  </si>
  <si>
    <t>SBCORFS1</t>
  </si>
  <si>
    <t>172.31.226.240</t>
  </si>
  <si>
    <t>SBCORHIS1</t>
  </si>
  <si>
    <t>172.31.227.24</t>
  </si>
  <si>
    <t>SBCORHIS2</t>
  </si>
  <si>
    <t>172.31.227.26</t>
  </si>
  <si>
    <t>SBCORHISDB1</t>
  </si>
  <si>
    <t>172.31.211.234</t>
  </si>
  <si>
    <t>SBCORHISDB2</t>
  </si>
  <si>
    <t>172.31.227.30</t>
  </si>
  <si>
    <t>SBCORP2P1</t>
  </si>
  <si>
    <t>172.31.227.50</t>
  </si>
  <si>
    <t>SBCORP2PDESSVR1</t>
  </si>
  <si>
    <t>172.31.227.120</t>
  </si>
  <si>
    <t>SBCORPI-A1</t>
  </si>
  <si>
    <t>172.31.227.250</t>
  </si>
  <si>
    <t>SBCORPI-A2</t>
  </si>
  <si>
    <t>172.31.227.251</t>
  </si>
  <si>
    <t>SBCORPIAF-A1</t>
  </si>
  <si>
    <t>172.31.227.252</t>
  </si>
  <si>
    <t>SBCORPIMDEV1</t>
  </si>
  <si>
    <t>172.31.227.184</t>
  </si>
  <si>
    <t>SBCORPIMDEV2</t>
  </si>
  <si>
    <t>172.31.227.188</t>
  </si>
  <si>
    <t>SBCORPIMENG1</t>
  </si>
  <si>
    <t>172.31.227.152</t>
  </si>
  <si>
    <t>SBCORPIMLD-B1</t>
  </si>
  <si>
    <t>172.31.227.203</t>
  </si>
  <si>
    <t>SBCORPIMLD-B2</t>
  </si>
  <si>
    <t>172.31.227.140</t>
  </si>
  <si>
    <t>SBCORPIMLDE1</t>
  </si>
  <si>
    <t>172.31.227.221</t>
  </si>
  <si>
    <t>SBCORPIMPB1</t>
  </si>
  <si>
    <t>172.31.227.156</t>
  </si>
  <si>
    <t>SBCORPIMQA1</t>
  </si>
  <si>
    <t>172.31.227.170</t>
  </si>
  <si>
    <t>SBCORPIVS-A1</t>
  </si>
  <si>
    <t>172.31.227.253</t>
  </si>
  <si>
    <t>SBCORRCP1</t>
  </si>
  <si>
    <t>172.31.227.19</t>
  </si>
  <si>
    <t>SBCORRDLS1</t>
  </si>
  <si>
    <t>172.31.227.15</t>
  </si>
  <si>
    <t>SBCORRMAD</t>
  </si>
  <si>
    <t>172.31.212.80</t>
  </si>
  <si>
    <t>SBCORRTS2</t>
  </si>
  <si>
    <t>172.31.227.22</t>
  </si>
  <si>
    <t>SBCORSUP1</t>
  </si>
  <si>
    <t>172.31.227.34</t>
  </si>
  <si>
    <t>SBCORUTIL1</t>
  </si>
  <si>
    <t>172.31.226.100</t>
  </si>
  <si>
    <t>SBCORUTILAD1</t>
  </si>
  <si>
    <t>172.31.227.17</t>
  </si>
  <si>
    <t>SBCORUTILVM1</t>
  </si>
  <si>
    <t>172.31.212.25</t>
  </si>
  <si>
    <t>SBCORXOSSVR1</t>
  </si>
  <si>
    <t>172.31.227.80</t>
  </si>
  <si>
    <t>SBDMZAD1</t>
  </si>
  <si>
    <t>172.31.216.40</t>
  </si>
  <si>
    <t>SBDMZAD2</t>
  </si>
  <si>
    <t>172.31.216.41</t>
  </si>
  <si>
    <t>SBDMZLIDSSQL-A1</t>
  </si>
  <si>
    <t>172.31.217.101</t>
  </si>
  <si>
    <t>SBDMZRDLS1</t>
  </si>
  <si>
    <t>172.31.216.44</t>
  </si>
  <si>
    <t>SBDMZRMAD</t>
  </si>
  <si>
    <t>172.31.221.80</t>
  </si>
  <si>
    <t>SBDMZUTILAD1</t>
  </si>
  <si>
    <t>172.31.216.45</t>
  </si>
  <si>
    <t>SBDMZUTILVM1</t>
  </si>
  <si>
    <t>172.31.221.225</t>
  </si>
  <si>
    <t>SBSAD1</t>
  </si>
  <si>
    <t>172.31.224.227</t>
  </si>
  <si>
    <t>SBSAD1-CC</t>
  </si>
  <si>
    <t>172.31.213.20</t>
  </si>
  <si>
    <t>SBSAD2</t>
  </si>
  <si>
    <t>172.31.225.228</t>
  </si>
  <si>
    <t>SBSAD2-CC</t>
  </si>
  <si>
    <t>172.31.213.21</t>
  </si>
  <si>
    <t>SBSASP1</t>
  </si>
  <si>
    <t>172.31.226.195</t>
  </si>
  <si>
    <t>SBSASP-A1</t>
  </si>
  <si>
    <t>172.31.226.197</t>
  </si>
  <si>
    <t>SBSASPSQL1</t>
  </si>
  <si>
    <t>172.31.226.196</t>
  </si>
  <si>
    <t>SBSASPSQL-A1</t>
  </si>
  <si>
    <t>172.31.226.198</t>
  </si>
  <si>
    <t>SBSBAP1</t>
  </si>
  <si>
    <t>172.31.211.210</t>
  </si>
  <si>
    <t>sbs-ctd1</t>
  </si>
  <si>
    <t>172.31.209.152</t>
  </si>
  <si>
    <t>SBSDESSVR1</t>
  </si>
  <si>
    <t>172.31.213.110</t>
  </si>
  <si>
    <t>SBSDIST1</t>
  </si>
  <si>
    <t>172.31.213.39</t>
  </si>
  <si>
    <t>SBSDMPROFILE1</t>
  </si>
  <si>
    <t>172.31.226.251</t>
  </si>
  <si>
    <t>sbsesxa1</t>
  </si>
  <si>
    <t>172.31.212.52</t>
  </si>
  <si>
    <t>sbsesxa2</t>
  </si>
  <si>
    <t>172.31.212.53</t>
  </si>
  <si>
    <t>sbsesxa3</t>
  </si>
  <si>
    <t>172.31.212.54</t>
  </si>
  <si>
    <t>sbsesxa4</t>
  </si>
  <si>
    <t>172.31.212.55</t>
  </si>
  <si>
    <t>sbsesxb1</t>
  </si>
  <si>
    <t>172.31.212.62</t>
  </si>
  <si>
    <t>sbsesxb2</t>
  </si>
  <si>
    <t>172.31.212.63</t>
  </si>
  <si>
    <t>sbsesxb3</t>
  </si>
  <si>
    <t>172.31.212.64</t>
  </si>
  <si>
    <t>sbsesxb4</t>
  </si>
  <si>
    <t>172.31.212.65</t>
  </si>
  <si>
    <t>SBSHIS1</t>
  </si>
  <si>
    <t>172.31.213.151</t>
  </si>
  <si>
    <t>SBSHIS2</t>
  </si>
  <si>
    <t>172.31.213.32</t>
  </si>
  <si>
    <t>SBSHISDB1</t>
  </si>
  <si>
    <t>172.31.211.192</t>
  </si>
  <si>
    <t>SBSHISDB2</t>
  </si>
  <si>
    <t>SBSJH1</t>
  </si>
  <si>
    <t>172.31.215.11</t>
  </si>
  <si>
    <t>SBSJH2</t>
  </si>
  <si>
    <t>172.31.215.12</t>
  </si>
  <si>
    <t>SBSLOG1</t>
  </si>
  <si>
    <t>172.31.209.134</t>
  </si>
  <si>
    <t>SBSLOG2</t>
  </si>
  <si>
    <t>172.31.209.135</t>
  </si>
  <si>
    <t>SBSNESSUS</t>
  </si>
  <si>
    <t>172.31.209.200</t>
  </si>
  <si>
    <t>SBSNISUTIL1</t>
  </si>
  <si>
    <t>172.31.209.150</t>
  </si>
  <si>
    <t>SBSNMS1</t>
  </si>
  <si>
    <t>172.31.208.25</t>
  </si>
  <si>
    <t>SBSNMS2</t>
  </si>
  <si>
    <t>SBSNMSDB1</t>
  </si>
  <si>
    <t>172.31.209.144</t>
  </si>
  <si>
    <t>SBSP2P1</t>
  </si>
  <si>
    <t>172.31.213.50</t>
  </si>
  <si>
    <t>SBSP2PDESSVR1</t>
  </si>
  <si>
    <t>172.31.213.51</t>
  </si>
  <si>
    <t>SBSPATCH1</t>
  </si>
  <si>
    <t>172.31.209.132</t>
  </si>
  <si>
    <t>SBSPI-B1</t>
  </si>
  <si>
    <t>172.31.213.250</t>
  </si>
  <si>
    <t>SBSPI-B2</t>
  </si>
  <si>
    <t>172.31.213.251</t>
  </si>
  <si>
    <t>SBSRDLS1</t>
  </si>
  <si>
    <t>172.31.224.229</t>
  </si>
  <si>
    <t>SBSRDLS1-CC</t>
  </si>
  <si>
    <t>172.31.213.25</t>
  </si>
  <si>
    <t>SBSRDLS2</t>
  </si>
  <si>
    <t>172.31.225.230</t>
  </si>
  <si>
    <t>SBSRDLS2-CC</t>
  </si>
  <si>
    <t>172.31.213.26</t>
  </si>
  <si>
    <t>SBSRTS1</t>
  </si>
  <si>
    <t>172.31.213.30</t>
  </si>
  <si>
    <t>SBSRTS2</t>
  </si>
  <si>
    <t>SBSSSPLDEV1</t>
  </si>
  <si>
    <t>172.31.213.211</t>
  </si>
  <si>
    <t>SBSSSPLDEV2</t>
  </si>
  <si>
    <t>172.31.213.212</t>
  </si>
  <si>
    <t>SBSSSPLENGR1</t>
  </si>
  <si>
    <t>172.31.213.179</t>
  </si>
  <si>
    <t>SBSSSPLLD-A2</t>
  </si>
  <si>
    <t>172.31.213.159</t>
  </si>
  <si>
    <t>SBSSSPLLD-B2</t>
  </si>
  <si>
    <t>172.31.213.204</t>
  </si>
  <si>
    <t>SBSSSPLLDE1</t>
  </si>
  <si>
    <t>172.31.213.221</t>
  </si>
  <si>
    <t>SBSSSPLLDE2</t>
  </si>
  <si>
    <t>172.31.213.222</t>
  </si>
  <si>
    <t>SBSSSPLQA1</t>
  </si>
  <si>
    <t>172.31.213.158</t>
  </si>
  <si>
    <t>SBSSUP1</t>
  </si>
  <si>
    <t>172.31.213.38</t>
  </si>
  <si>
    <t>SBSUTIL1</t>
  </si>
  <si>
    <t>172.31.226.99</t>
  </si>
  <si>
    <t>SBSVC1</t>
  </si>
  <si>
    <t>172.31.212.51</t>
  </si>
  <si>
    <t>SBSXOSSVR1</t>
  </si>
  <si>
    <t>172.31.213.80</t>
  </si>
  <si>
    <t>SDCAD1</t>
  </si>
  <si>
    <t>SDCAD1-DS</t>
  </si>
  <si>
    <t>172.31.218.20</t>
  </si>
  <si>
    <t>SDCAD2</t>
  </si>
  <si>
    <t>SDCAD2-DS</t>
  </si>
  <si>
    <t>172.31.218.21</t>
  </si>
  <si>
    <t>SDCASPSQL1</t>
  </si>
  <si>
    <t>146.33.114.154</t>
  </si>
  <si>
    <t>SDCASPSQL-A1</t>
  </si>
  <si>
    <t>146.33.114.153</t>
  </si>
  <si>
    <t>SDCAV</t>
  </si>
  <si>
    <t>146.33.114.104</t>
  </si>
  <si>
    <t>SDCAV1</t>
  </si>
  <si>
    <t>146.33.114.105</t>
  </si>
  <si>
    <t>SDCBAP1</t>
  </si>
  <si>
    <t>172.31.211.26</t>
  </si>
  <si>
    <t>sdc-ctd1</t>
  </si>
  <si>
    <t>146.33.114.117</t>
  </si>
  <si>
    <t>SDCDMCASCADE1</t>
  </si>
  <si>
    <t>146.33.114.155</t>
  </si>
  <si>
    <t>SDCELD1</t>
  </si>
  <si>
    <t>172.31.217.11</t>
  </si>
  <si>
    <t>SDCELD2</t>
  </si>
  <si>
    <t>172.31.217.12</t>
  </si>
  <si>
    <t>SDCELD-A1</t>
  </si>
  <si>
    <t>172.31.217.15</t>
  </si>
  <si>
    <t>SDCELD-B1</t>
  </si>
  <si>
    <t>172.31.217.16</t>
  </si>
  <si>
    <t>SDCELDJH1</t>
  </si>
  <si>
    <t>146.33.114.14</t>
  </si>
  <si>
    <t>SDCELOGSQL1</t>
  </si>
  <si>
    <t>146.33.114.151</t>
  </si>
  <si>
    <t>sdc-emc</t>
  </si>
  <si>
    <t>146.33.114.116</t>
  </si>
  <si>
    <t>sdcesx1</t>
  </si>
  <si>
    <t>172.31.221.11</t>
  </si>
  <si>
    <t>sdcesx2</t>
  </si>
  <si>
    <t>172.31.221.12</t>
  </si>
  <si>
    <t>sdcesx3</t>
  </si>
  <si>
    <t>172.31.221.13</t>
  </si>
  <si>
    <t>sdcesx4</t>
  </si>
  <si>
    <t>172.31.221.14</t>
  </si>
  <si>
    <t>SDCFOR1</t>
  </si>
  <si>
    <t>146.33.114.35</t>
  </si>
  <si>
    <t>SDCHIS1</t>
  </si>
  <si>
    <t>172.31.218.33</t>
  </si>
  <si>
    <t>SDCHIS2</t>
  </si>
  <si>
    <t>SDCHISDB1</t>
  </si>
  <si>
    <t>172.31.211.5</t>
  </si>
  <si>
    <t>SDCHISDB2</t>
  </si>
  <si>
    <t>172.31.211.7</t>
  </si>
  <si>
    <t>SDCJH1</t>
  </si>
  <si>
    <t>146.33.114.11</t>
  </si>
  <si>
    <t>SDCJH2</t>
  </si>
  <si>
    <t>146.33.114.12</t>
  </si>
  <si>
    <t>SDCJH3</t>
  </si>
  <si>
    <t>146.33.114.13</t>
  </si>
  <si>
    <t>SDCLIDSSQL1</t>
  </si>
  <si>
    <t>172.31.217.100</t>
  </si>
  <si>
    <t>SDCLOG1</t>
  </si>
  <si>
    <t>172.31.216.35</t>
  </si>
  <si>
    <t>SDCLOG2</t>
  </si>
  <si>
    <t>172.31.218.9</t>
  </si>
  <si>
    <t>SDCNMS1</t>
  </si>
  <si>
    <t>146.33.114.40</t>
  </si>
  <si>
    <t>SDCNMSDB1</t>
  </si>
  <si>
    <t>146.33.114.42</t>
  </si>
  <si>
    <t>SDCPI-A1</t>
  </si>
  <si>
    <t>146.33.114.142</t>
  </si>
  <si>
    <t>SDCRAP1</t>
  </si>
  <si>
    <t>172.31.218.101</t>
  </si>
  <si>
    <t>SDCRDLS1</t>
  </si>
  <si>
    <t>172.31.216.42</t>
  </si>
  <si>
    <t>SDCRDLS1-DS</t>
  </si>
  <si>
    <t>172.31.218.25</t>
  </si>
  <si>
    <t>SDCRDLS2</t>
  </si>
  <si>
    <t>172.31.216.43</t>
  </si>
  <si>
    <t>SDCRTS1</t>
  </si>
  <si>
    <t>172.31.218.30</t>
  </si>
  <si>
    <t>SDCRTS2</t>
  </si>
  <si>
    <t>172.31.218.31</t>
  </si>
  <si>
    <t>SDCSMTP1</t>
  </si>
  <si>
    <t>146.33.114.100</t>
  </si>
  <si>
    <t>SDCUTIL1</t>
  </si>
  <si>
    <t>146.33.114.150</t>
  </si>
  <si>
    <t>SDCVC-1</t>
  </si>
  <si>
    <t>172.31.221.20</t>
  </si>
  <si>
    <t>SDCXOSSVR1</t>
  </si>
  <si>
    <t>172.31.218.80</t>
  </si>
  <si>
    <t>SDCXOSSVR2</t>
  </si>
  <si>
    <t>172.31.218.81</t>
  </si>
  <si>
    <t>SPAILIN-SYSTEM-01</t>
  </si>
  <si>
    <t>172.21.227.80</t>
  </si>
  <si>
    <t>SRCORCEMSHMI1</t>
  </si>
  <si>
    <t>172.20.42.200</t>
  </si>
  <si>
    <t>SRCORCEMSHMI2</t>
  </si>
  <si>
    <t>172.20.42.201</t>
  </si>
  <si>
    <t>SRCORUTILVM1</t>
  </si>
  <si>
    <t>10.4.255.123</t>
  </si>
  <si>
    <t>SR-DMZ-DNS</t>
  </si>
  <si>
    <t>146.35.223.215</t>
  </si>
  <si>
    <t>SR-DMZ-LOG1</t>
  </si>
  <si>
    <t>146.35.223.199</t>
  </si>
  <si>
    <t>SR-DMZ-PI</t>
  </si>
  <si>
    <t>146.35.223.201</t>
  </si>
  <si>
    <t>SR-DMZ-TS</t>
  </si>
  <si>
    <t>146.35.223.202</t>
  </si>
  <si>
    <t>SR-DMZ-UTIL2</t>
  </si>
  <si>
    <t>146.35.223.220</t>
  </si>
  <si>
    <t>sr-dmz-vm-01</t>
  </si>
  <si>
    <t>10.255.10.6</t>
  </si>
  <si>
    <t>sr-dmz-vm-02</t>
  </si>
  <si>
    <t>SRICL3W22MEPO01</t>
  </si>
  <si>
    <t>172.21.220.71</t>
  </si>
  <si>
    <t>SRPCNAD1</t>
  </si>
  <si>
    <t>192.168.211.150</t>
  </si>
  <si>
    <t>SR-PCN-BACKUP</t>
  </si>
  <si>
    <t>SR-PCN-CEMS2</t>
  </si>
  <si>
    <t>172.20.42.253</t>
  </si>
  <si>
    <t>sr-pcn-ctd</t>
  </si>
  <si>
    <t>SR-PCN-DNS</t>
  </si>
  <si>
    <t>SR-PCN-ENG1</t>
  </si>
  <si>
    <t>169.254.249.102</t>
  </si>
  <si>
    <t>SR-PCN-PI-A1</t>
  </si>
  <si>
    <t>169.254.109.80</t>
  </si>
  <si>
    <t>SR-PCN-UTIL1</t>
  </si>
  <si>
    <t>10.4.255.121</t>
  </si>
  <si>
    <t>SR-PCN-UTIL2</t>
  </si>
  <si>
    <t>192.168.211.152</t>
  </si>
  <si>
    <t>sr-pcn-vm-01</t>
  </si>
  <si>
    <t>10.4.255.106</t>
  </si>
  <si>
    <t>sr-pcn-vm-02</t>
  </si>
  <si>
    <t>10.4.255.107</t>
  </si>
  <si>
    <t>SS208BK1</t>
  </si>
  <si>
    <t>172.31.67.103</t>
  </si>
  <si>
    <t>SS208PCNJH1</t>
  </si>
  <si>
    <t>172.31.67.101</t>
  </si>
  <si>
    <t>SS208WW1</t>
  </si>
  <si>
    <t>172.31.67.102</t>
  </si>
  <si>
    <t>SYCORCEMSHMI2</t>
  </si>
  <si>
    <t>172.20.48.201</t>
  </si>
  <si>
    <t>SY-CS-AD1</t>
  </si>
  <si>
    <t>192.168.200.10</t>
  </si>
  <si>
    <t>SY-CS-AD2</t>
  </si>
  <si>
    <t>192.168.200.11</t>
  </si>
  <si>
    <t>SY-CS-AV</t>
  </si>
  <si>
    <t>192.168.200.26</t>
  </si>
  <si>
    <t>SY-CS-AVM</t>
  </si>
  <si>
    <t>192.168.200.22</t>
  </si>
  <si>
    <t>SY-CS-AVS</t>
  </si>
  <si>
    <t>192.168.200.21</t>
  </si>
  <si>
    <t>SY-CS-BSA</t>
  </si>
  <si>
    <t>192.168.200.20</t>
  </si>
  <si>
    <t>sy-cs-ctd</t>
  </si>
  <si>
    <t>192.168.200.45</t>
  </si>
  <si>
    <t>SY-CS-FOR1</t>
  </si>
  <si>
    <t>146.35.249.44</t>
  </si>
  <si>
    <t>SY-CS-JH1</t>
  </si>
  <si>
    <t>146.35.249.11</t>
  </si>
  <si>
    <t>SY-CS-JH2</t>
  </si>
  <si>
    <t>146.35.249.12</t>
  </si>
  <si>
    <t>SY-CS-NESSUS</t>
  </si>
  <si>
    <t>192.168.200.25</t>
  </si>
  <si>
    <t>SY-CS-NMS</t>
  </si>
  <si>
    <t>192.168.200.30</t>
  </si>
  <si>
    <t>SY-CS-NMSDB</t>
  </si>
  <si>
    <t>192.168.200.31</t>
  </si>
  <si>
    <t>SY-CS-PATCH1</t>
  </si>
  <si>
    <t>192.168.200.23</t>
  </si>
  <si>
    <t>SY-CS-PATCH2</t>
  </si>
  <si>
    <t>192.168.200.24</t>
  </si>
  <si>
    <t>SY-CS-PI</t>
  </si>
  <si>
    <t>146.35.249.47</t>
  </si>
  <si>
    <t>SY-CS-PROXY1</t>
  </si>
  <si>
    <t>146.35.249.101</t>
  </si>
  <si>
    <t>SY-CS-SMTP</t>
  </si>
  <si>
    <t>146.35.249.46</t>
  </si>
  <si>
    <t>SY-CS-UTIL</t>
  </si>
  <si>
    <t>10.4.255.151</t>
  </si>
  <si>
    <t>SY-CS-UTIL1</t>
  </si>
  <si>
    <t>10.4.255.150</t>
  </si>
  <si>
    <t>sy-cs-vm1</t>
  </si>
  <si>
    <t>10.4.255.137</t>
  </si>
  <si>
    <t>sy-cs-vm2</t>
  </si>
  <si>
    <t>10.4.255.138</t>
  </si>
  <si>
    <t>SY-DMZ-BACKUP</t>
  </si>
  <si>
    <t>146.35.251.55</t>
  </si>
  <si>
    <t>SY-DMZ-DNS</t>
  </si>
  <si>
    <t>146.35.251.60</t>
  </si>
  <si>
    <t>SY-DMZ-LOG1</t>
  </si>
  <si>
    <t>146.35.251.58</t>
  </si>
  <si>
    <t>SY-DMZ-NTP</t>
  </si>
  <si>
    <t>10.255.10.55</t>
  </si>
  <si>
    <t>SY-DMZ-PI</t>
  </si>
  <si>
    <t>146.35.251.9</t>
  </si>
  <si>
    <t>SY-DMZ-TS</t>
  </si>
  <si>
    <t>146.35.251.10</t>
  </si>
  <si>
    <t>SY-DMZ-TS2</t>
  </si>
  <si>
    <t>146.35.251.39</t>
  </si>
  <si>
    <t>SYDMZUTILVM1</t>
  </si>
  <si>
    <t>146.35.251.12</t>
  </si>
  <si>
    <t>sy-dmz-vm-01</t>
  </si>
  <si>
    <t>146.35.251.4</t>
  </si>
  <si>
    <t>SYPCNAD1</t>
  </si>
  <si>
    <t>192.168.201.150</t>
  </si>
  <si>
    <t>SYPCNAD2</t>
  </si>
  <si>
    <t>192.168.201.151</t>
  </si>
  <si>
    <t>SY-PCN-BACKUP</t>
  </si>
  <si>
    <t>SY-PCN-CEMS2</t>
  </si>
  <si>
    <t>172.20.48.240</t>
  </si>
  <si>
    <t>SY-PCN-CEMS-SVR</t>
  </si>
  <si>
    <t>172.20.48.200</t>
  </si>
  <si>
    <t>SY-PCN-DNS</t>
  </si>
  <si>
    <t>SY-PCN-ENG1</t>
  </si>
  <si>
    <t>192.168.201.215</t>
  </si>
  <si>
    <t>SY-PCN-UTIL</t>
  </si>
  <si>
    <t>10.4.255.48</t>
  </si>
  <si>
    <t>SY-PCN-UTIL1</t>
  </si>
  <si>
    <t>10.4.255.47</t>
  </si>
  <si>
    <t>SY-PCN-UTIL2</t>
  </si>
  <si>
    <t>192.168.201.152</t>
  </si>
  <si>
    <t>SY-PCN-VIBEMON</t>
  </si>
  <si>
    <t>172.20.101.25</t>
  </si>
  <si>
    <t>sy-pcn-vm1</t>
  </si>
  <si>
    <t>10.4.255.41</t>
  </si>
  <si>
    <t>sy-pcn-vm2</t>
  </si>
  <si>
    <t>10.4.255.42</t>
  </si>
  <si>
    <t>TBAP1</t>
  </si>
  <si>
    <t>192.168.26.1</t>
  </si>
  <si>
    <t>TCAV</t>
  </si>
  <si>
    <t>192.168.40.19</t>
  </si>
  <si>
    <t>TCAV1</t>
  </si>
  <si>
    <t>192.168.40.16</t>
  </si>
  <si>
    <t>TCBSA1</t>
  </si>
  <si>
    <t>192.168.40.151</t>
  </si>
  <si>
    <t>TCDC1</t>
  </si>
  <si>
    <t>192.168.43.5</t>
  </si>
  <si>
    <t>TCDC2</t>
  </si>
  <si>
    <t>192.168.43.6</t>
  </si>
  <si>
    <t>T-CDCAD1-DS</t>
  </si>
  <si>
    <t>10.32.20.20</t>
  </si>
  <si>
    <t>T-CDCAD2-DS</t>
  </si>
  <si>
    <t>10.32.20.21</t>
  </si>
  <si>
    <t>T-CDCASPSQL-A1</t>
  </si>
  <si>
    <t>10.22.20.190</t>
  </si>
  <si>
    <t>TCDCDMCASCADE1</t>
  </si>
  <si>
    <t>10.22.20.20</t>
  </si>
  <si>
    <t>T-CDCRDLS1-DS</t>
  </si>
  <si>
    <t>10.32.20.25</t>
  </si>
  <si>
    <t>tcesx1</t>
  </si>
  <si>
    <t>192.168.43.11</t>
  </si>
  <si>
    <t>tcesx2</t>
  </si>
  <si>
    <t>192.168.43.12</t>
  </si>
  <si>
    <t>tcesx3</t>
  </si>
  <si>
    <t>192.168.43.13</t>
  </si>
  <si>
    <t>tcesx4</t>
  </si>
  <si>
    <t>192.168.43.14</t>
  </si>
  <si>
    <t>tcesx5</t>
  </si>
  <si>
    <t>192.168.43.15</t>
  </si>
  <si>
    <t>tcesx6</t>
  </si>
  <si>
    <t>192.168.43.16</t>
  </si>
  <si>
    <t>TCRDLS1</t>
  </si>
  <si>
    <t>192.168.43.20</t>
  </si>
  <si>
    <t>T-CSCAD1-CC</t>
  </si>
  <si>
    <t>10.32.10.20</t>
  </si>
  <si>
    <t>T-CSCAD2-CC</t>
  </si>
  <si>
    <t>10.32.10.21</t>
  </si>
  <si>
    <t>T-CSCASP-A1</t>
  </si>
  <si>
    <t>10.24.30.11</t>
  </si>
  <si>
    <t>T-CSCASPSQL-A1</t>
  </si>
  <si>
    <t>10.24.30.12</t>
  </si>
  <si>
    <t>TCSCDMPROFILE1</t>
  </si>
  <si>
    <t>10.24.30.20</t>
  </si>
  <si>
    <t>T-CSCRDLS1-CC</t>
  </si>
  <si>
    <t>10.32.10.241</t>
  </si>
  <si>
    <t>T-CSCSSPLDEV1</t>
  </si>
  <si>
    <t>10.32.10.209</t>
  </si>
  <si>
    <t>T-CSCSSPLENGR1</t>
  </si>
  <si>
    <t>10.32.10.210</t>
  </si>
  <si>
    <t>T-CSCSSPLLD-A1</t>
  </si>
  <si>
    <t>10.32.10.201</t>
  </si>
  <si>
    <t>T-CSCSSPLLD-A2</t>
  </si>
  <si>
    <t>10.32.10.202</t>
  </si>
  <si>
    <t>T-CSCSSPLLDE1</t>
  </si>
  <si>
    <t>10.32.10.221</t>
  </si>
  <si>
    <t>T-CSCSSPLPB1</t>
  </si>
  <si>
    <t>10.32.10.208</t>
  </si>
  <si>
    <t>T-CSCSSPLQA1</t>
  </si>
  <si>
    <t>10.32.10.176</t>
  </si>
  <si>
    <t>TCVC1</t>
  </si>
  <si>
    <t>192.168.43.10</t>
  </si>
  <si>
    <t>TEST-CDCAD1</t>
  </si>
  <si>
    <t>10.22.15.42</t>
  </si>
  <si>
    <t>TEST-CDCAD2</t>
  </si>
  <si>
    <t>10.22.15.43</t>
  </si>
  <si>
    <t>TEST-CDCAMS1</t>
  </si>
  <si>
    <t>10.22.20.82</t>
  </si>
  <si>
    <t>TEST-CDCAMS2</t>
  </si>
  <si>
    <t>10.22.20.83</t>
  </si>
  <si>
    <t>test-cdc-ctd1</t>
  </si>
  <si>
    <t>10.22.40.17</t>
  </si>
  <si>
    <t>TEST-CDCELD1</t>
  </si>
  <si>
    <t>10.22.40.11</t>
  </si>
  <si>
    <t>TEST-CDCELDJH1</t>
  </si>
  <si>
    <t>10.23.10.11</t>
  </si>
  <si>
    <t>test-cdc-emc</t>
  </si>
  <si>
    <t>10.22.40.16</t>
  </si>
  <si>
    <t>TEST-CDCHIS1</t>
  </si>
  <si>
    <t>10.32.20.32</t>
  </si>
  <si>
    <t>TEST-CDCHISDB1</t>
  </si>
  <si>
    <t>10.32.20.34</t>
  </si>
  <si>
    <t>TEST-CDCJH1</t>
  </si>
  <si>
    <t>10.22.10.11</t>
  </si>
  <si>
    <t>TEST-CDCJH2</t>
  </si>
  <si>
    <t>10.22.10.12</t>
  </si>
  <si>
    <t>TEST-CDCPI-A1</t>
  </si>
  <si>
    <t>10.22.20.80</t>
  </si>
  <si>
    <t>TEST-CDCQA1</t>
  </si>
  <si>
    <t>10.22.15.50</t>
  </si>
  <si>
    <t>TEST-CDCRDLS1</t>
  </si>
  <si>
    <t>10.22.15.44</t>
  </si>
  <si>
    <t>TEST-CDCRDLS2</t>
  </si>
  <si>
    <t>10.22.15.45</t>
  </si>
  <si>
    <t>TEST-CDCRTS1</t>
  </si>
  <si>
    <t>10.32.20.30</t>
  </si>
  <si>
    <t>TEST-CDCUTIL1</t>
  </si>
  <si>
    <t>10.22.40.20</t>
  </si>
  <si>
    <t>TEST-CDCXOSSVR1</t>
  </si>
  <si>
    <t>10.32.20.80</t>
  </si>
  <si>
    <t>TEST-CDCXOSSVR2</t>
  </si>
  <si>
    <t>10.32.20.81</t>
  </si>
  <si>
    <t>TEST-CSCAD1</t>
  </si>
  <si>
    <t>10.24.20.42</t>
  </si>
  <si>
    <t>TEST-CSCAD2</t>
  </si>
  <si>
    <t>10.24.21.43</t>
  </si>
  <si>
    <t>test-csc-ctd1</t>
  </si>
  <si>
    <t>10.24.40.16</t>
  </si>
  <si>
    <t>TEST-CSCDESSVR1</t>
  </si>
  <si>
    <t>10.32.10.110</t>
  </si>
  <si>
    <t>TEST-CSCDEV1</t>
  </si>
  <si>
    <t>10.32.10.60</t>
  </si>
  <si>
    <t>TEST-CSCDIST1</t>
  </si>
  <si>
    <t>10.32.10.39</t>
  </si>
  <si>
    <t>TEST-CSCHIS1</t>
  </si>
  <si>
    <t>10.32.10.32</t>
  </si>
  <si>
    <t>TEST-CSCHIS2</t>
  </si>
  <si>
    <t>10.32.10.33</t>
  </si>
  <si>
    <t>TEST-CSCHISDB1</t>
  </si>
  <si>
    <t>10.32.10.34</t>
  </si>
  <si>
    <t>TEST-CSCJH1</t>
  </si>
  <si>
    <t>10.24.10.11</t>
  </si>
  <si>
    <t>TEST-CSCJH2</t>
  </si>
  <si>
    <t>10.24.10.12</t>
  </si>
  <si>
    <t>TEST-CSCP2P1</t>
  </si>
  <si>
    <t>10.32.10.50</t>
  </si>
  <si>
    <t>TEST-CSCPIAF-B1</t>
  </si>
  <si>
    <t>10.32.10.248</t>
  </si>
  <si>
    <t>TEST-CSCPI-B1</t>
  </si>
  <si>
    <t>10.32.10.250</t>
  </si>
  <si>
    <t>TEST-CSCPI-B2</t>
  </si>
  <si>
    <t>10.32.10.251</t>
  </si>
  <si>
    <t>TEST-CSCPIVS-B1</t>
  </si>
  <si>
    <t>10.32.10.246</t>
  </si>
  <si>
    <t>TEST-CSCRCP1</t>
  </si>
  <si>
    <t>10.24.40.40</t>
  </si>
  <si>
    <t>TEST-CSCRDLS1</t>
  </si>
  <si>
    <t>10.24.20.44</t>
  </si>
  <si>
    <t>TEST-CSCRDLS2</t>
  </si>
  <si>
    <t>10.24.21.45</t>
  </si>
  <si>
    <t>TEST-CSCRTS1</t>
  </si>
  <si>
    <t>10.32.10.30</t>
  </si>
  <si>
    <t>TEST-CSCRTS2</t>
  </si>
  <si>
    <t>10.32.10.31</t>
  </si>
  <si>
    <t>TEST-CSCSSDEV1</t>
  </si>
  <si>
    <t>10.32.10.227</t>
  </si>
  <si>
    <t>TEST-CSCSSLD1</t>
  </si>
  <si>
    <t>10.32.10.228</t>
  </si>
  <si>
    <t>TEST-CSCSUP1</t>
  </si>
  <si>
    <t>10.32.10.38</t>
  </si>
  <si>
    <t>TEST-CSCUTIL1</t>
  </si>
  <si>
    <t>10.24.40.20</t>
  </si>
  <si>
    <t>TEST-SBSAD1</t>
  </si>
  <si>
    <t>10.28.20.42</t>
  </si>
  <si>
    <t>TEST-SBSAD2</t>
  </si>
  <si>
    <t>10.28.21.43</t>
  </si>
  <si>
    <t>TEST-SBSHIS1</t>
  </si>
  <si>
    <t>10.32.30.32</t>
  </si>
  <si>
    <t>TEST-SBSHISDB1</t>
  </si>
  <si>
    <t>10.32.30.34</t>
  </si>
  <si>
    <t>TEST-SBSJH1</t>
  </si>
  <si>
    <t>10.28.10.11</t>
  </si>
  <si>
    <t>TEST-SBSPI-B1</t>
  </si>
  <si>
    <t>10.32.30.250</t>
  </si>
  <si>
    <t>TEST-SBSPI-B2</t>
  </si>
  <si>
    <t>10.32.30.251</t>
  </si>
  <si>
    <t>TEST-SBSRDLS1</t>
  </si>
  <si>
    <t>10.28.20.44</t>
  </si>
  <si>
    <t>TEST-SBSRDLS2</t>
  </si>
  <si>
    <t>10.28.21.45</t>
  </si>
  <si>
    <t>TEST-SBSRTS1</t>
  </si>
  <si>
    <t>10.32.30.30</t>
  </si>
  <si>
    <t>TEST-SDCAD1</t>
  </si>
  <si>
    <t>10.26.15.42</t>
  </si>
  <si>
    <t>TEST-SDCAD2</t>
  </si>
  <si>
    <t>10.26.15.43</t>
  </si>
  <si>
    <t>TEST-SDCJH1</t>
  </si>
  <si>
    <t>10.26.10.11</t>
  </si>
  <si>
    <t>TEST-SDCRDLS1</t>
  </si>
  <si>
    <t>10.26.15.44</t>
  </si>
  <si>
    <t>TEST-SDCRDLS2</t>
  </si>
  <si>
    <t>10.26.15.45</t>
  </si>
  <si>
    <t>TESTW12</t>
  </si>
  <si>
    <t>192.168.43.100</t>
  </si>
  <si>
    <t>TESTW16</t>
  </si>
  <si>
    <t>192.168.43.110</t>
  </si>
  <si>
    <t>TESTW19C</t>
  </si>
  <si>
    <t>192.168.43.105</t>
  </si>
  <si>
    <t>TFOR1</t>
  </si>
  <si>
    <t>192.168.40.10</t>
  </si>
  <si>
    <t>TJH1</t>
  </si>
  <si>
    <t>192.168.10.10</t>
  </si>
  <si>
    <t>TJH2</t>
  </si>
  <si>
    <t>192.168.10.2</t>
  </si>
  <si>
    <t>TLOG1</t>
  </si>
  <si>
    <t>192.168.40.12</t>
  </si>
  <si>
    <t>TLOG2</t>
  </si>
  <si>
    <t>10.32.10.9</t>
  </si>
  <si>
    <t>TM-SERVER</t>
  </si>
  <si>
    <t>172.21.235.202</t>
  </si>
  <si>
    <t>TNMS1</t>
  </si>
  <si>
    <t>192.168.40.20</t>
  </si>
  <si>
    <t>TPATCH1</t>
  </si>
  <si>
    <t>192.168.40.18</t>
  </si>
  <si>
    <t>TRDLS1</t>
  </si>
  <si>
    <t>192.168.43.40</t>
  </si>
  <si>
    <t>TRUESIGHT1</t>
  </si>
  <si>
    <t>192.168.40.45</t>
  </si>
  <si>
    <t>T-SBSAD1-CC</t>
  </si>
  <si>
    <t>10.32.30.20</t>
  </si>
  <si>
    <t>T-SBSAD2-CC</t>
  </si>
  <si>
    <t>10.32.30.21</t>
  </si>
  <si>
    <t>TSBSDMPROFILE1</t>
  </si>
  <si>
    <t>10.32.30.191</t>
  </si>
  <si>
    <t>T-SBSRDLS1-CC</t>
  </si>
  <si>
    <t>10.32.30.241</t>
  </si>
  <si>
    <t>T-SBSSSPLLD-A1</t>
  </si>
  <si>
    <t>10.32.30.201</t>
  </si>
  <si>
    <t>T-SBSSSPLLD-A2</t>
  </si>
  <si>
    <t>10.32.30.202</t>
  </si>
  <si>
    <t>TSC1</t>
  </si>
  <si>
    <t>192.168.40.40</t>
  </si>
  <si>
    <t>TSMTP1</t>
  </si>
  <si>
    <t>192.168.40.6</t>
  </si>
  <si>
    <t>TUTIL</t>
  </si>
  <si>
    <t>192.168.43.175</t>
  </si>
  <si>
    <t>TUTIL1</t>
  </si>
  <si>
    <t>192.168.43.170</t>
  </si>
  <si>
    <t>VMware vCenter Server</t>
  </si>
  <si>
    <t>undefined</t>
  </si>
  <si>
    <t>172.20.32.200</t>
  </si>
  <si>
    <t>Wind_CS01_VM</t>
  </si>
  <si>
    <t>172.16.14.110</t>
  </si>
  <si>
    <t>WR718DMZFMTP</t>
  </si>
  <si>
    <t>146.32.10.40</t>
  </si>
  <si>
    <t>WYEVACASPCM01</t>
  </si>
  <si>
    <t>172.16.14.200</t>
  </si>
  <si>
    <t>WYEVACASPRS01</t>
  </si>
  <si>
    <t>172.16.14.100</t>
  </si>
  <si>
    <t>WYEVACASPSM01</t>
  </si>
  <si>
    <t>172.16.14.1</t>
  </si>
  <si>
    <t>BKKHQPCNAD1</t>
  </si>
  <si>
    <t>172.21.235.204</t>
  </si>
  <si>
    <t>CBUPCNAD03</t>
  </si>
  <si>
    <t>172.20.254.153</t>
  </si>
  <si>
    <t>GREDMZSEPM1</t>
  </si>
  <si>
    <t>146.33.171.231</t>
  </si>
  <si>
    <t>GREDMZSPLUNK</t>
  </si>
  <si>
    <t>146.33.171.234</t>
  </si>
  <si>
    <t>GREDMZSQL1</t>
  </si>
  <si>
    <t>146.33.171.235</t>
  </si>
  <si>
    <t>GREDMZSW1</t>
  </si>
  <si>
    <t>146.33.171.236</t>
  </si>
  <si>
    <t>GREDMZUTIL1</t>
  </si>
  <si>
    <t>146.33.171.232</t>
  </si>
  <si>
    <t>GREDMZWSUS1</t>
  </si>
  <si>
    <t>146.33.171.230</t>
  </si>
  <si>
    <t>HOU150ESZIVC01</t>
  </si>
  <si>
    <t>134.248.1.120</t>
  </si>
  <si>
    <t>HOUBCNVEEAM01</t>
  </si>
  <si>
    <t>134.248.29.80</t>
  </si>
  <si>
    <t>HXBCNLABVEEAM</t>
  </si>
  <si>
    <t>146.36.209.211</t>
  </si>
  <si>
    <t>MIDDHIS10</t>
  </si>
  <si>
    <t>146.24.137.149</t>
  </si>
  <si>
    <t>MIDPROJPMTU1</t>
  </si>
  <si>
    <t>MKRSPTDAZBKUP02</t>
  </si>
  <si>
    <t>146.33.68.19</t>
  </si>
  <si>
    <t>SRICL3PCNAD3</t>
  </si>
  <si>
    <t>172.21.220.72</t>
  </si>
  <si>
    <t>TCVC1.tcpl</t>
  </si>
  <si>
    <t>TEST-CSCHISDB2</t>
  </si>
  <si>
    <t>10.32.10.35</t>
  </si>
  <si>
    <t>cov100dmzutil01</t>
  </si>
  <si>
    <t>cov100dmzscautp</t>
  </si>
  <si>
    <t>cov100dmzsplunk</t>
  </si>
  <si>
    <t>cov100w16dmzpi1</t>
  </si>
  <si>
    <t>cov100dmzdmc02</t>
  </si>
  <si>
    <t>cov100dmznetp</t>
  </si>
  <si>
    <t>cov100swpdmz</t>
  </si>
  <si>
    <t>gmw2piisv00091</t>
  </si>
  <si>
    <t>cov100w16dmzrds</t>
  </si>
  <si>
    <t>gmwcpappv00983</t>
  </si>
  <si>
    <t>gmw2pappv00228</t>
  </si>
  <si>
    <t>gmwxpappv00063</t>
  </si>
  <si>
    <t>gc640w12fmt01</t>
  </si>
  <si>
    <t>gmwcpappv01161</t>
  </si>
  <si>
    <t>mc650fmt01</t>
  </si>
  <si>
    <t>gomdmzscautldr</t>
  </si>
  <si>
    <t>cov100w19dmzpss</t>
  </si>
  <si>
    <t>gmw1niisv00135</t>
  </si>
  <si>
    <t>gmw2piisv00134</t>
  </si>
  <si>
    <t>gmw2piisv00132</t>
  </si>
  <si>
    <t>gmw2piisv00133</t>
  </si>
  <si>
    <t>gmwxnappv00035</t>
  </si>
  <si>
    <t>gmwxpappv00082</t>
  </si>
  <si>
    <t>gmwxpappv00081</t>
  </si>
  <si>
    <t>gmwxpappv00080</t>
  </si>
  <si>
    <t>gmwxpappv00083</t>
  </si>
  <si>
    <t>gmwcnappv00671</t>
  </si>
  <si>
    <t>gmwcpiisv00371</t>
  </si>
  <si>
    <t>gmwcpappv00844</t>
  </si>
  <si>
    <t>gmwcpappv00845</t>
  </si>
  <si>
    <t>caba0w16vscs</t>
  </si>
  <si>
    <t>caba0w16vsep1</t>
  </si>
  <si>
    <t>caba0w16vtse1</t>
  </si>
  <si>
    <t>ric100svr003</t>
  </si>
  <si>
    <t>caba0w16vtse3</t>
  </si>
  <si>
    <t>caba0w16vmaferh</t>
  </si>
  <si>
    <t>caba0w16vutil1</t>
  </si>
  <si>
    <t>caba0w16vpi2</t>
  </si>
  <si>
    <t>caba0w16vnw1</t>
  </si>
  <si>
    <t>caba0w16vtse2</t>
  </si>
  <si>
    <t>caba0w16vtse4</t>
  </si>
  <si>
    <t>ric100svr005</t>
  </si>
  <si>
    <t>sinsi2w19pas1</t>
  </si>
  <si>
    <t>ric100-ww-grsb</t>
  </si>
  <si>
    <t>ric100-ww-hist2</t>
  </si>
  <si>
    <t>ric100w8catapp3</t>
  </si>
  <si>
    <t>ric100-ww-hist1</t>
  </si>
  <si>
    <t>ric100-ww-rds01</t>
  </si>
  <si>
    <t>ric100-ww-mdt01</t>
  </si>
  <si>
    <t>gmwcpappv01268</t>
  </si>
  <si>
    <t>CABA0W16PSSSQL1</t>
  </si>
  <si>
    <t>Caba0w16vmafer</t>
  </si>
  <si>
    <t>CABA0W16VMPI1</t>
  </si>
  <si>
    <t>CABA0W16VMPIAF1</t>
  </si>
  <si>
    <t>CABA0W16VMREDR</t>
  </si>
  <si>
    <t>CABA0W19PICORE</t>
  </si>
  <si>
    <t>LUAA13W16VMPIAF</t>
  </si>
  <si>
    <t>bdofsfrhsat1</t>
  </si>
  <si>
    <t>bdofsfrhsat2</t>
  </si>
  <si>
    <t>bdofsfrhsat3</t>
  </si>
  <si>
    <t>ggnpss-psql00</t>
  </si>
  <si>
    <t>gma2pappv00023</t>
  </si>
  <si>
    <t>gorfmt-dapp00</t>
  </si>
  <si>
    <t>gorfmt-papp00</t>
  </si>
  <si>
    <t>gorfmt-tapp00</t>
  </si>
  <si>
    <t>gorft-dapp00</t>
  </si>
  <si>
    <t>gorft-papp00</t>
  </si>
  <si>
    <t>gorft-tapp00</t>
  </si>
  <si>
    <t>gorgul-psql00</t>
  </si>
  <si>
    <t>gorpi-dsqlop00</t>
  </si>
  <si>
    <t>GORPI-PAF00</t>
  </si>
  <si>
    <t>GORPI-PAPI00</t>
  </si>
  <si>
    <t>GORPI-PBA00</t>
  </si>
  <si>
    <t>gorpi-pda00</t>
  </si>
  <si>
    <t>GORPI-PP2P00</t>
  </si>
  <si>
    <t>gorpi-psql00</t>
  </si>
  <si>
    <t>gorpi-pvis00</t>
  </si>
  <si>
    <t>gorpi-taf00</t>
  </si>
  <si>
    <t>gorpi-tapi00</t>
  </si>
  <si>
    <t>gorpi-tda00</t>
  </si>
  <si>
    <t>gorpi-tiis00</t>
  </si>
  <si>
    <t>gorpi-tp2p00</t>
  </si>
  <si>
    <t>gorpi-tsql00</t>
  </si>
  <si>
    <t>gorpi-tvis00</t>
  </si>
  <si>
    <t>gorpss-papp00</t>
  </si>
  <si>
    <t>gorpss-psql00</t>
  </si>
  <si>
    <t>gorpss-tsql00</t>
  </si>
  <si>
    <t>LHIFSFDC1</t>
  </si>
  <si>
    <t>LHIFSRGR2</t>
  </si>
  <si>
    <t>LUAA13W19PIVSQL</t>
  </si>
  <si>
    <t>MCK31XWP4.SJVPCN.LOCAL</t>
  </si>
  <si>
    <t>MCKFSFAFSQL1</t>
  </si>
  <si>
    <t>MCKFSFDIAHIS2</t>
  </si>
  <si>
    <t>MCKFSFELHIS1</t>
  </si>
  <si>
    <t>MCKFSFELTS1</t>
  </si>
  <si>
    <t>waopi-paf00</t>
  </si>
  <si>
    <t>wdspss-dapp00</t>
  </si>
  <si>
    <t>wdspss-dsql00</t>
  </si>
  <si>
    <t>wdspss-papp00</t>
  </si>
  <si>
    <t>wdspss-psql00</t>
  </si>
  <si>
    <t>wdspss-tapp00</t>
  </si>
  <si>
    <t>wdspss-tsql00</t>
  </si>
  <si>
    <t>whsft-dapp00</t>
  </si>
  <si>
    <t>whsft-papp00</t>
  </si>
  <si>
    <t>whsft-tapp00</t>
  </si>
  <si>
    <t>wsus-dwsus00</t>
  </si>
  <si>
    <t>wsus-pwsus00</t>
  </si>
  <si>
    <t>wsus-twsus00</t>
  </si>
  <si>
    <t>wuspss-psql00</t>
  </si>
  <si>
    <t>wuspss-tsql00</t>
  </si>
  <si>
    <t>GMWCPAPPV00984</t>
  </si>
  <si>
    <t>CABA0W16VMULTI1</t>
  </si>
  <si>
    <t>COA13DAOS5</t>
  </si>
  <si>
    <t>whspi-dsqlop00</t>
  </si>
  <si>
    <t>Computer Name2</t>
  </si>
  <si>
    <t>2025-07-16T00:00:00.000Z</t>
  </si>
  <si>
    <t>2025-07-15T00:00:00.000Z</t>
  </si>
  <si>
    <t>CT\!vqan</t>
  </si>
  <si>
    <t>CT\svc-ric841-piaf</t>
  </si>
  <si>
    <t>CT\!tpzu</t>
  </si>
  <si>
    <t>jdeazrqneo00.s02.chevron.net</t>
  </si>
  <si>
    <t>jdeazrqneo00</t>
  </si>
  <si>
    <t>CT\sfhm</t>
  </si>
  <si>
    <t>gmwcniisv00314.gdc0.chevron.net</t>
  </si>
  <si>
    <t>gmwcniisv00314</t>
  </si>
  <si>
    <t>2025-06-06T00:00:00.000Z</t>
  </si>
  <si>
    <t>CT\!ypkl</t>
  </si>
  <si>
    <t>CT\zmlr</t>
  </si>
  <si>
    <t>PDC\a.mvalena</t>
  </si>
  <si>
    <t>CT\!fkqk</t>
  </si>
  <si>
    <t>azuregw.pdc.local</t>
  </si>
  <si>
    <t>azuregw</t>
  </si>
  <si>
    <t>PDC\a.rcabading</t>
  </si>
  <si>
    <t>gmwcnappv00781.gdc0.chevron.net</t>
  </si>
  <si>
    <t>gmwcnappv00781</t>
  </si>
  <si>
    <t>2025-07-07T00:00:00.000Z</t>
  </si>
  <si>
    <t>CT\!vroq</t>
  </si>
  <si>
    <t>CT\!oify</t>
  </si>
  <si>
    <t>CT\!hekq</t>
  </si>
  <si>
    <t>CT\!vguf</t>
  </si>
  <si>
    <t>CT\!ykpt</t>
  </si>
  <si>
    <t>SHC\90007433</t>
  </si>
  <si>
    <t>CT\!flug</t>
  </si>
  <si>
    <t>SHC\10550289</t>
  </si>
  <si>
    <t>CT\!ownr</t>
  </si>
  <si>
    <t>CT\svc-bch-bluechello</t>
  </si>
  <si>
    <t>2025-03-19T00:00:00.000Z</t>
  </si>
  <si>
    <t>CT\!qvvr</t>
  </si>
  <si>
    <t>wahmt-dwin00.t.ussc.az.chevron.net</t>
  </si>
  <si>
    <t>CT\svc-rpaautomation</t>
  </si>
  <si>
    <t>REG\jon.sukut</t>
  </si>
  <si>
    <t>2025-04-17T00:00:00.000Z</t>
  </si>
  <si>
    <t>2025-04-04T00:00:00.000Z</t>
  </si>
  <si>
    <t>CT\!igfj</t>
  </si>
  <si>
    <t>gmwcnappv00778.gdc0.chevron.net</t>
  </si>
  <si>
    <t>gmwcnappv00778</t>
  </si>
  <si>
    <t>2025-07-04T00:00:00.000Z</t>
  </si>
  <si>
    <t>CT\!gylt</t>
  </si>
  <si>
    <t>2025-04-14T00:00:00.000Z</t>
  </si>
  <si>
    <t>2025-05-23T00:00:00.000Z</t>
  </si>
  <si>
    <t>CT\!orch</t>
  </si>
  <si>
    <t>CT\!easw</t>
  </si>
  <si>
    <t>CT\!aldu</t>
  </si>
  <si>
    <t>CT\!eitw</t>
  </si>
  <si>
    <t>CT\wjbg</t>
  </si>
  <si>
    <t>CT\!mnez</t>
  </si>
  <si>
    <t>CT\!tlhg</t>
  </si>
  <si>
    <t>CT\!dync</t>
  </si>
  <si>
    <t>CT\!lsau</t>
  </si>
  <si>
    <t>CT\wzkf</t>
  </si>
  <si>
    <t>CT\qviv</t>
  </si>
  <si>
    <t>CT\ycqd</t>
  </si>
  <si>
    <t>CT\vcll</t>
  </si>
  <si>
    <t>2025-05-15T00:00:00.000Z</t>
  </si>
  <si>
    <t>CT\!ckcs</t>
  </si>
  <si>
    <t>CT\!tvyq</t>
  </si>
  <si>
    <t>CT\!vvuq</t>
  </si>
  <si>
    <t>CT\!qfmw</t>
  </si>
  <si>
    <t>CT\svc-ahso-migration</t>
  </si>
  <si>
    <t>netspa-papp01.s02.chevron.net</t>
  </si>
  <si>
    <t>netspa-papp01</t>
  </si>
  <si>
    <t>CT\!nvps</t>
  </si>
  <si>
    <t>2025-02-07T00:00:00.000Z</t>
  </si>
  <si>
    <t>S02\so.kamalasanan_adm</t>
  </si>
  <si>
    <t>CT\!vmtj</t>
  </si>
  <si>
    <t>CT\!okfc</t>
  </si>
  <si>
    <t>2025-07-14T00:00:00.000Z</t>
  </si>
  <si>
    <t>CT\!gxec</t>
  </si>
  <si>
    <t>lagnrw16vapp08.lagnr.chevrontexaco.net</t>
  </si>
  <si>
    <t>lagnrw16vapp08</t>
  </si>
  <si>
    <t>2025-07-08T00:00:00.000Z</t>
  </si>
  <si>
    <t>lagnrw16vapp07.lagnr.chevrontexaco.net</t>
  </si>
  <si>
    <t>lagnrw16vapp07</t>
  </si>
  <si>
    <t>2025-07-03T00:00:00.000Z</t>
  </si>
  <si>
    <t>CT\!ymmw</t>
  </si>
  <si>
    <t>REG\cliff.lawler</t>
  </si>
  <si>
    <t>CT\newx</t>
  </si>
  <si>
    <t>gmwcpappv00757.gdc0.chevron.net</t>
  </si>
  <si>
    <t>gmwcpappv00757</t>
  </si>
  <si>
    <t>CT\!aeso</t>
  </si>
  <si>
    <t>CT\!ilvm</t>
  </si>
  <si>
    <t>SHC\c5336948</t>
  </si>
  <si>
    <t>2025-07-10T00:00:00.000Z</t>
  </si>
  <si>
    <t>SHC\90005964</t>
  </si>
  <si>
    <t>CT\!azjq</t>
  </si>
  <si>
    <t>pdcntcrpadev01.pdc.local</t>
  </si>
  <si>
    <t>pdcntcrpadev01</t>
  </si>
  <si>
    <t>ncu-zvm.pdc.local</t>
  </si>
  <si>
    <t>ncu-zvm</t>
  </si>
  <si>
    <t>PDC\s.vkohli</t>
  </si>
  <si>
    <t>gmwcpappp00156.gdc0.chevron.net</t>
  </si>
  <si>
    <t>gmwcpappp00156</t>
  </si>
  <si>
    <t>fsutil-dapp00</t>
  </si>
  <si>
    <t>PDC\a.jtipones</t>
  </si>
  <si>
    <t>CT\!xpng</t>
  </si>
  <si>
    <t>lagnrw22vpatcs1.lagnr.chevrontexaco.net</t>
  </si>
  <si>
    <t>hercygnus1.gdc0.chevron.net</t>
  </si>
  <si>
    <t>hercygnus1</t>
  </si>
  <si>
    <t>aw1dsctxwvd02.ihess.com</t>
  </si>
  <si>
    <t>aw1dsctxwvd02</t>
  </si>
  <si>
    <t>IHESS\srv_ctx_xa79</t>
  </si>
  <si>
    <t>2025-07-11T00:00:00.000Z</t>
  </si>
  <si>
    <t>auto-daut00.t.ussc.az.chevron.net</t>
  </si>
  <si>
    <t>auto-daut00</t>
  </si>
  <si>
    <t>2025-06-27T00:00:00.000Z</t>
  </si>
  <si>
    <t>2025-06-26T00:00:00.000Z</t>
  </si>
  <si>
    <t>dhauto-p1aiu00.p.ussc.az.chevron.net</t>
  </si>
  <si>
    <t>dhauto-p1aiu00</t>
  </si>
  <si>
    <t>2025-06-25T00:00:00.000Z</t>
  </si>
  <si>
    <t>CT\!bavy</t>
  </si>
  <si>
    <t>2025-06-23T00:00:00.000Z</t>
  </si>
  <si>
    <t>2025-06-24T00:00:00.000Z</t>
  </si>
  <si>
    <t>2025-06-21T00:00:00.000Z</t>
  </si>
  <si>
    <t>2025-06-19T00:00:00.000Z</t>
  </si>
  <si>
    <t>CT\svc-sasbus-psql00</t>
  </si>
  <si>
    <t>2025-06-18T00:00:00.000Z</t>
  </si>
  <si>
    <t>2025-06-17T00:00:00.000Z</t>
  </si>
  <si>
    <t>CT\svc-sasbus-tsql00</t>
  </si>
  <si>
    <t>2025-06-16T00:00:00.000Z</t>
  </si>
  <si>
    <t>CT\hvkm</t>
  </si>
  <si>
    <t>2025-06-13T00:00:00.000Z</t>
  </si>
  <si>
    <t>2025-04-29T00:00:00.000Z</t>
  </si>
  <si>
    <t>2025-06-10T00:00:00.000Z</t>
  </si>
  <si>
    <t>2025-04-20T00:00:00.000Z</t>
  </si>
  <si>
    <t>2025-05-28T00:00:00.000Z</t>
  </si>
  <si>
    <t>2025-06-02T00:00:00.000Z</t>
  </si>
  <si>
    <t>2025-06-09T00:00:00.000Z</t>
  </si>
  <si>
    <t>CT\!vlix</t>
  </si>
  <si>
    <t>2025-06-05T00:00:00.000Z</t>
  </si>
  <si>
    <t>2025-06-04T00:00:00.000Z</t>
  </si>
  <si>
    <t>CTQ\svc-identity-now-ctq</t>
  </si>
  <si>
    <t>2025-06-03T00:00:00.000Z</t>
  </si>
  <si>
    <t>2025-04-30T00:00:00.000Z</t>
  </si>
  <si>
    <t>2025-05-13T00:00:00.000Z</t>
  </si>
  <si>
    <t>2025-05-30T00:00:00.000Z</t>
  </si>
  <si>
    <t>2025-05-29T00:00:00.000Z</t>
  </si>
  <si>
    <t>2025-05-27T00:00:00.000Z</t>
  </si>
  <si>
    <t>2025-05-25T00:00:00.000Z</t>
  </si>
  <si>
    <t>2025-05-22T00:00:00.000Z</t>
  </si>
  <si>
    <t>2025-05-21T00:00:00.000Z</t>
  </si>
  <si>
    <t>2025-05-20T00:00:00.000Z</t>
  </si>
  <si>
    <t>2025-03-20T00:00:00.000Z</t>
  </si>
  <si>
    <t>mark.m.s.sumabong@accenture.com</t>
  </si>
  <si>
    <t>map-ea-tpro102.s02.chevron.net</t>
  </si>
  <si>
    <t>map-ea-tpro101.s01.chevron.net</t>
  </si>
  <si>
    <t>map-ea-tpro103.s03.chevron.net</t>
  </si>
  <si>
    <t>map-ea-tpro100.s03.chevron.net</t>
  </si>
  <si>
    <t>map-ea-tpro201.s02.chevron.net</t>
  </si>
  <si>
    <t>map-ea-tpro201.s01.chevron.net</t>
  </si>
  <si>
    <t>map-ea-tpro202.s02.chevron.net</t>
  </si>
  <si>
    <t>map-ea-tpro203.s03.chevron.net</t>
  </si>
  <si>
    <t>map-ea-tpro200.s02.chevron.net</t>
  </si>
  <si>
    <t>map-ea-tpro200.s03.chevron.net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</si>
</sst>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3" fillId="0" borderId="0" applyNumberFormat="0" applyFill="0" applyBorder="0" applyAlignment="0" applyProtection="0"/>
  </cellStyleXfs>
  <cellXfs count="32">
    <xf numFmtId="0" fontId="0" fillId="0" borderId="0" xfId="0"/>
    <xf numFmtId="14" fontId="0" fillId="34" borderId="10" xfId="0" applyNumberFormat="1" applyFill="1" applyBorder="1"/>
    <xf numFmtId="14" fontId="0" fillId="0" borderId="10" xfId="0" applyNumberFormat="1" applyBorder="1"/>
    <xf numFmtId="14" fontId="13" fillId="33" borderId="10" xfId="0" applyNumberFormat="1" applyFont="1" applyFill="1" applyBorder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9" fillId="0" borderId="0" xfId="42" applyFont="1"/>
    <xf numFmtId="0" fontId="20" fillId="0" borderId="0" xfId="0" applyFont="1"/>
    <xf numFmtId="0" fontId="21" fillId="0" borderId="0" xfId="0" applyFont="1"/>
    <xf numFmtId="0" fontId="0" fillId="0" borderId="0" xfId="0" applyAlignment="1">
      <alignment wrapText="1"/>
    </xf>
    <xf numFmtId="0" fontId="0" fillId="34" borderId="10" xfId="0" applyFill="1" applyBorder="1"/>
    <xf numFmtId="0" fontId="13" fillId="33" borderId="10" xfId="0" applyFont="1" applyFill="1" applyBorder="1"/>
    <xf numFmtId="0" fontId="23" fillId="0" borderId="0" xfId="43"/>
    <xf numFmtId="0" fontId="0" fillId="0" borderId="11" xfId="0" applyBorder="1" applyAlignment="1">
      <alignment horizontal="left"/>
    </xf>
    <xf numFmtId="0" fontId="0" fillId="35" borderId="11" xfId="0" applyFill="1" applyBorder="1"/>
    <xf numFmtId="0" fontId="0" fillId="0" borderId="10" xfId="0" applyBorder="1"/>
    <xf numFmtId="16" fontId="0" fillId="34" borderId="10" xfId="0" quotePrefix="1" applyNumberFormat="1" applyFill="1" applyBorder="1"/>
    <xf numFmtId="16" fontId="0" fillId="0" borderId="10" xfId="0" quotePrefix="1" applyNumberFormat="1" applyBorder="1"/>
    <xf numFmtId="0" fontId="13" fillId="33" borderId="12" xfId="0" applyFont="1" applyFill="1" applyBorder="1"/>
    <xf numFmtId="14" fontId="13" fillId="33" borderId="12" xfId="0" applyNumberFormat="1" applyFont="1" applyFill="1" applyBorder="1"/>
    <xf numFmtId="0" fontId="0" fillId="0" borderId="13" xfId="0" applyBorder="1"/>
    <xf numFmtId="14" fontId="0" fillId="0" borderId="13" xfId="0" applyNumberFormat="1" applyBorder="1"/>
    <xf numFmtId="0" fontId="0" fillId="0" borderId="11" xfId="0" applyBorder="1"/>
    <xf numFmtId="0" fontId="0" fillId="0" borderId="11" xfId="0" pivotButton="1" applyBorder="1"/>
    <xf numFmtId="49" fontId="18" fillId="0" borderId="0" xfId="42" applyNumberFormat="1" applyAlignment="1">
      <alignment vertical="top" wrapText="1"/>
    </xf>
    <xf numFmtId="0" fontId="18" fillId="0" borderId="0" xfId="42" applyAlignment="1">
      <alignment vertical="top" wrapText="1"/>
    </xf>
    <xf numFmtId="14" fontId="19" fillId="0" borderId="0" xfId="42" applyNumberFormat="1" applyFont="1"/>
    <xf numFmtId="14" fontId="18" fillId="0" borderId="0" xfId="42" applyNumberFormat="1" applyAlignment="1">
      <alignment vertical="top" wrapText="1"/>
    </xf>
    <xf numFmtId="0" fontId="16" fillId="0" borderId="0" xfId="0" applyFont="1"/>
    <xf numFmtId="0" fontId="0" fillId="0" borderId="0" xfId="0" applyAlignment="1">
      <alignment vertical="center"/>
    </xf>
    <xf numFmtId="0" fontId="0" fillId="34" borderId="10" xfId="0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32C97EF-89B6-48C2-A5CB-2A9EACCF2B0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5"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9" formatCode="m/d/yyyy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pivotCacheDefinition" Target="pivotCache/pivotCacheDefinition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qmye\Downloads\List%20of%20servers.xlsx" TargetMode="External"/><Relationship Id="rId1" Type="http://schemas.openxmlformats.org/officeDocument/2006/relationships/externalLinkPath" Target="/Users/qmye/Downloads/List%20of%20server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qmye\Downloads\Java-Usage-JG-Report.csv" TargetMode="External"/><Relationship Id="rId1" Type="http://schemas.openxmlformats.org/officeDocument/2006/relationships/externalLinkPath" Target="/Users/qmye/Downloads/Java-Usage-JG-Report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qmye\Downloads\export-2025-06-13-05-14-04.csv" TargetMode="External"/><Relationship Id="rId1" Type="http://schemas.openxmlformats.org/officeDocument/2006/relationships/externalLinkPath" Target="/Users/qmye/Downloads/export-2025-06-13-05-14-04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qmye\Downloads\export-2025-06-12-00-20-38.csv" TargetMode="External"/><Relationship Id="rId1" Type="http://schemas.openxmlformats.org/officeDocument/2006/relationships/externalLinkPath" Target="/Users/qmye/Downloads/export-2025-06-12-00-20-38.csv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qmye\Downloads\export-2025-06-19-02-08-09.csv" TargetMode="External"/><Relationship Id="rId1" Type="http://schemas.openxmlformats.org/officeDocument/2006/relationships/externalLinkPath" Target="/Users/qmye/Downloads/export-2025-06-19-02-08-09.csv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qmye\Downloads\RF%2015%20ServiceNow%20Locations%20as%20of%20June%2011%202025.xlsx" TargetMode="External"/><Relationship Id="rId1" Type="http://schemas.openxmlformats.org/officeDocument/2006/relationships/externalLinkPath" Target="/Users/qmye/Downloads/RF%2015%20ServiceNow%20Locations%20as%20of%20June%2011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 refreshError="1"/>
      <sheetData sheetId="1" refreshError="1">
        <row r="1">
          <cell r="B1" t="str">
            <v>ShortName</v>
          </cell>
          <cell r="K1" t="str">
            <v>Status</v>
          </cell>
        </row>
        <row r="2">
          <cell r="B2" t="str">
            <v>BASEO-WNAPP002</v>
          </cell>
          <cell r="K2" t="str">
            <v>Scream Test</v>
          </cell>
        </row>
        <row r="3">
          <cell r="B3" t="str">
            <v>gmwcpappv00630</v>
          </cell>
          <cell r="K3" t="str">
            <v>Scream Test</v>
          </cell>
        </row>
        <row r="4">
          <cell r="B4" t="str">
            <v>GMWCPWFSDMRBP01</v>
          </cell>
          <cell r="K4" t="str">
            <v>Completed</v>
          </cell>
        </row>
        <row r="5">
          <cell r="B5" t="str">
            <v>HOUCERT1</v>
          </cell>
          <cell r="K5" t="str">
            <v>Completed</v>
          </cell>
        </row>
        <row r="6">
          <cell r="B6" t="str">
            <v>HOUDELLSANHQ</v>
          </cell>
          <cell r="K6" t="str">
            <v>Completed</v>
          </cell>
        </row>
        <row r="7">
          <cell r="B7" t="str">
            <v>RAILT-WPIIS002</v>
          </cell>
          <cell r="K7" t="str">
            <v>Completed</v>
          </cell>
        </row>
        <row r="8">
          <cell r="B8" t="str">
            <v>COV100SQLUTIL01</v>
          </cell>
          <cell r="K8" t="str">
            <v>Completed</v>
          </cell>
        </row>
        <row r="9">
          <cell r="B9" t="str">
            <v>COV100SWSQLP</v>
          </cell>
          <cell r="K9" t="str">
            <v>Completed</v>
          </cell>
        </row>
        <row r="10">
          <cell r="B10" t="str">
            <v>gmwcpsqlv00341</v>
          </cell>
          <cell r="K10" t="str">
            <v>Completed</v>
          </cell>
        </row>
        <row r="11">
          <cell r="B11" t="str">
            <v>aium-pw1900</v>
          </cell>
          <cell r="K11" t="str">
            <v>Completed</v>
          </cell>
        </row>
        <row r="12">
          <cell r="B12" t="str">
            <v>WR29BLANUTIL01</v>
          </cell>
          <cell r="K12" t="str">
            <v>Completed</v>
          </cell>
        </row>
        <row r="13">
          <cell r="B13" t="str">
            <v>GCW2PAPPV00226</v>
          </cell>
          <cell r="K13" t="str">
            <v>Completed</v>
          </cell>
        </row>
        <row r="14">
          <cell r="B14" t="str">
            <v>gmwcpappv01407</v>
          </cell>
          <cell r="K14" t="str">
            <v>Completed</v>
          </cell>
        </row>
        <row r="15">
          <cell r="B15" t="str">
            <v>gmwcpappv01243</v>
          </cell>
          <cell r="K15" t="str">
            <v>Completed</v>
          </cell>
        </row>
        <row r="16">
          <cell r="B16" t="str">
            <v>gmw2pcluv0006a</v>
          </cell>
          <cell r="K16" t="str">
            <v>Completed</v>
          </cell>
        </row>
        <row r="17">
          <cell r="B17" t="str">
            <v>gmw2pcluv0007a</v>
          </cell>
          <cell r="K17" t="str">
            <v>Completed</v>
          </cell>
        </row>
        <row r="18">
          <cell r="B18" t="str">
            <v>gmw1nsqlv00058</v>
          </cell>
          <cell r="K18" t="str">
            <v>Completed</v>
          </cell>
        </row>
        <row r="19">
          <cell r="B19" t="str">
            <v>GMW2PAPPV00213</v>
          </cell>
          <cell r="K19" t="str">
            <v>Completed</v>
          </cell>
        </row>
        <row r="20">
          <cell r="B20" t="str">
            <v>GMW2PAPPV00215</v>
          </cell>
          <cell r="K20" t="str">
            <v>Completed</v>
          </cell>
        </row>
        <row r="21">
          <cell r="B21" t="str">
            <v>gmw2pcluv0007b</v>
          </cell>
          <cell r="K21" t="str">
            <v>Completed</v>
          </cell>
        </row>
        <row r="22">
          <cell r="B22" t="str">
            <v>gmwcpappv01120</v>
          </cell>
          <cell r="K22" t="str">
            <v>Completed</v>
          </cell>
        </row>
        <row r="23">
          <cell r="B23" t="str">
            <v>gmw2psqlv00059</v>
          </cell>
          <cell r="K23" t="str">
            <v>Completed</v>
          </cell>
        </row>
        <row r="24">
          <cell r="B24" t="str">
            <v>tacc-dsql00</v>
          </cell>
          <cell r="K24" t="str">
            <v>Completed</v>
          </cell>
        </row>
        <row r="25">
          <cell r="B25" t="str">
            <v>tacc-pir00</v>
          </cell>
          <cell r="K25" t="str">
            <v>Completed</v>
          </cell>
        </row>
        <row r="26">
          <cell r="B26" t="str">
            <v>tacc-psql00</v>
          </cell>
          <cell r="K26" t="str">
            <v>Completed</v>
          </cell>
        </row>
        <row r="27">
          <cell r="B27" t="str">
            <v>aml-p1IO00</v>
          </cell>
          <cell r="K27" t="str">
            <v>Completed</v>
          </cell>
        </row>
        <row r="28">
          <cell r="B28" t="str">
            <v>sasbus-tweb00</v>
          </cell>
          <cell r="K28" t="str">
            <v>Retired</v>
          </cell>
        </row>
        <row r="29">
          <cell r="B29" t="str">
            <v>gmwcpappv00650</v>
          </cell>
          <cell r="K29" t="str">
            <v>Completed</v>
          </cell>
        </row>
        <row r="30">
          <cell r="B30" t="str">
            <v>gmwcpappv00651</v>
          </cell>
          <cell r="K30" t="str">
            <v>Completed</v>
          </cell>
        </row>
        <row r="31">
          <cell r="B31" t="str">
            <v>gmwcpappv00652</v>
          </cell>
          <cell r="K31" t="str">
            <v>Completed</v>
          </cell>
        </row>
        <row r="32">
          <cell r="B32" t="str">
            <v>gmwcpappv00688</v>
          </cell>
          <cell r="K32" t="str">
            <v>Completed</v>
          </cell>
        </row>
        <row r="33">
          <cell r="B33" t="str">
            <v>gmwcpsqlv00357</v>
          </cell>
          <cell r="K33" t="str">
            <v>Completed</v>
          </cell>
        </row>
        <row r="34">
          <cell r="B34" t="str">
            <v>meroro-tapp00</v>
          </cell>
          <cell r="K34" t="str">
            <v>Retired</v>
          </cell>
        </row>
        <row r="35">
          <cell r="B35" t="str">
            <v>slmtco-papp00</v>
          </cell>
          <cell r="K35" t="str">
            <v>Completed</v>
          </cell>
        </row>
        <row r="36">
          <cell r="B36" t="str">
            <v>slmtco-papp01</v>
          </cell>
          <cell r="K36" t="str">
            <v>Completed</v>
          </cell>
        </row>
        <row r="37">
          <cell r="B37" t="str">
            <v>slmtco-tapp00</v>
          </cell>
          <cell r="K37" t="str">
            <v>Completed</v>
          </cell>
        </row>
        <row r="38">
          <cell r="B38" t="str">
            <v>smarts-ddb00</v>
          </cell>
          <cell r="K38" t="str">
            <v>Deallocated</v>
          </cell>
        </row>
        <row r="39">
          <cell r="B39" t="str">
            <v>blmrb-dblrb00</v>
          </cell>
          <cell r="K39" t="str">
            <v>Deallocated</v>
          </cell>
        </row>
        <row r="40">
          <cell r="B40" t="str">
            <v>BCHOPDMS028</v>
          </cell>
          <cell r="K40" t="str">
            <v>Completed</v>
          </cell>
        </row>
        <row r="41">
          <cell r="B41" t="str">
            <v>TPSCE-WPSQL006</v>
          </cell>
          <cell r="K41" t="str">
            <v>Completed</v>
          </cell>
        </row>
        <row r="42">
          <cell r="B42" t="str">
            <v>inow-pwvd00</v>
          </cell>
          <cell r="K42" t="str">
            <v>Completed</v>
          </cell>
        </row>
        <row r="43">
          <cell r="B43" t="str">
            <v>inow-pwvd01</v>
          </cell>
          <cell r="K43" t="str">
            <v>Completed</v>
          </cell>
        </row>
        <row r="44">
          <cell r="B44" t="str">
            <v>inow-twvd00</v>
          </cell>
          <cell r="K44" t="str">
            <v>Deallocated</v>
          </cell>
        </row>
        <row r="45">
          <cell r="B45" t="str">
            <v>ovms-pgcw00</v>
          </cell>
          <cell r="K45" t="str">
            <v>Completed</v>
          </cell>
        </row>
        <row r="46">
          <cell r="B46" t="str">
            <v>ESEW16FMD2</v>
          </cell>
          <cell r="K46" t="str">
            <v>Completed</v>
          </cell>
        </row>
        <row r="47">
          <cell r="B47" t="str">
            <v>PSDDFS1</v>
          </cell>
          <cell r="K47" t="str">
            <v>Completed</v>
          </cell>
        </row>
        <row r="48">
          <cell r="B48" t="str">
            <v>PSDSETPOINT01</v>
          </cell>
          <cell r="K48" t="str">
            <v>Completed</v>
          </cell>
        </row>
        <row r="49">
          <cell r="B49" t="str">
            <v>elogbo-pwin00</v>
          </cell>
          <cell r="K49" t="str">
            <v>Completed</v>
          </cell>
        </row>
        <row r="50">
          <cell r="B50" t="str">
            <v>GCW1NIISV00050</v>
          </cell>
          <cell r="K50" t="str">
            <v>Completed</v>
          </cell>
        </row>
        <row r="51">
          <cell r="B51" t="str">
            <v>GCW1NIISV00059</v>
          </cell>
          <cell r="K51" t="str">
            <v>Completed</v>
          </cell>
        </row>
        <row r="52">
          <cell r="B52" t="str">
            <v>GCW1NIISV00060</v>
          </cell>
          <cell r="K52" t="str">
            <v>Completed</v>
          </cell>
        </row>
        <row r="53">
          <cell r="B53" t="str">
            <v>GCW2PAPPV00042</v>
          </cell>
          <cell r="K53" t="str">
            <v>Completed</v>
          </cell>
        </row>
        <row r="54">
          <cell r="B54" t="str">
            <v>xdoc-dapp00</v>
          </cell>
          <cell r="K54" t="str">
            <v>Completed</v>
          </cell>
        </row>
        <row r="55">
          <cell r="B55" t="str">
            <v>gmw1nsqlv00017</v>
          </cell>
          <cell r="K55" t="str">
            <v>Completed</v>
          </cell>
        </row>
        <row r="56">
          <cell r="B56" t="str">
            <v>gmw2psqlv00024</v>
          </cell>
          <cell r="K56" t="str">
            <v>Completed</v>
          </cell>
        </row>
        <row r="57">
          <cell r="B57" t="str">
            <v>lubcom-dl1000</v>
          </cell>
          <cell r="K57" t="str">
            <v>Deallocated</v>
          </cell>
        </row>
        <row r="58">
          <cell r="B58" t="str">
            <v>lubcom-dLU400</v>
          </cell>
          <cell r="K58" t="str">
            <v>Deallocated</v>
          </cell>
        </row>
        <row r="59">
          <cell r="B59" t="str">
            <v>lubcom-dlu500</v>
          </cell>
          <cell r="K59" t="str">
            <v>Deallocated</v>
          </cell>
        </row>
        <row r="60">
          <cell r="B60" t="str">
            <v>lubcom-dlu600</v>
          </cell>
          <cell r="K60" t="str">
            <v>Deallocated</v>
          </cell>
        </row>
        <row r="61">
          <cell r="B61" t="str">
            <v>lubcom-dlu900</v>
          </cell>
          <cell r="K61" t="str">
            <v>Deallocated</v>
          </cell>
        </row>
        <row r="62">
          <cell r="B62" t="str">
            <v>gspsmf-tl1202</v>
          </cell>
          <cell r="K62" t="str">
            <v>Completed</v>
          </cell>
        </row>
        <row r="63">
          <cell r="B63" t="str">
            <v>gspsmf-tl1201</v>
          </cell>
          <cell r="K63" t="str">
            <v>Completed</v>
          </cell>
        </row>
        <row r="64">
          <cell r="B64" t="str">
            <v>RTSN04W16TRP</v>
          </cell>
          <cell r="K64" t="str">
            <v>Completed</v>
          </cell>
        </row>
        <row r="65">
          <cell r="B65" t="str">
            <v>cppign-papp00</v>
          </cell>
          <cell r="K65" t="str">
            <v>Deallocated</v>
          </cell>
        </row>
        <row r="66">
          <cell r="B66" t="str">
            <v>wahmt-dwin00</v>
          </cell>
          <cell r="K66" t="str">
            <v>Deallocated</v>
          </cell>
        </row>
        <row r="67">
          <cell r="B67" t="str">
            <v>fmeflw-petl00</v>
          </cell>
          <cell r="K67" t="str">
            <v>Completed</v>
          </cell>
        </row>
        <row r="68">
          <cell r="B68" t="str">
            <v>fmeflw-tetl00</v>
          </cell>
          <cell r="K68" t="str">
            <v>Completed</v>
          </cell>
        </row>
        <row r="69">
          <cell r="B69" t="str">
            <v>dataga-peuw00</v>
          </cell>
          <cell r="K69" t="str">
            <v>Completed</v>
          </cell>
        </row>
        <row r="70">
          <cell r="B70" t="str">
            <v>dataga-ppba00</v>
          </cell>
          <cell r="K70" t="str">
            <v>Completed</v>
          </cell>
        </row>
        <row r="71">
          <cell r="B71" t="str">
            <v>SQLSE-WPSQL004</v>
          </cell>
          <cell r="K71" t="str">
            <v>Completed</v>
          </cell>
        </row>
        <row r="72">
          <cell r="B72" t="str">
            <v>cscotg-pcld200</v>
          </cell>
          <cell r="K72" t="str">
            <v>Completed</v>
          </cell>
        </row>
        <row r="73">
          <cell r="B73" t="str">
            <v>cscotg-pjump00</v>
          </cell>
          <cell r="K73" t="str">
            <v>Completed</v>
          </cell>
        </row>
        <row r="74">
          <cell r="B74" t="str">
            <v>cscotg-dcld00</v>
          </cell>
          <cell r="K74" t="str">
            <v>Deallocated</v>
          </cell>
        </row>
        <row r="75">
          <cell r="B75" t="str">
            <v>cscotg-tcld00</v>
          </cell>
          <cell r="K75" t="str">
            <v>Deleted</v>
          </cell>
        </row>
        <row r="76">
          <cell r="B76" t="str">
            <v>hfm-p1hfs00</v>
          </cell>
          <cell r="K76" t="str">
            <v>Completed</v>
          </cell>
        </row>
        <row r="77">
          <cell r="B77" t="str">
            <v>HERDBAUTIL1T</v>
          </cell>
          <cell r="K77" t="str">
            <v>Completed</v>
          </cell>
        </row>
        <row r="78">
          <cell r="B78" t="str">
            <v>HERSIGNAGE1</v>
          </cell>
          <cell r="K78" t="str">
            <v>Completed</v>
          </cell>
        </row>
        <row r="79">
          <cell r="B79" t="str">
            <v>HEREMGPMS1</v>
          </cell>
          <cell r="K79" t="str">
            <v>Completed</v>
          </cell>
        </row>
        <row r="80">
          <cell r="B80" t="str">
            <v>HER-PI-01</v>
          </cell>
          <cell r="K80" t="str">
            <v>Completed</v>
          </cell>
        </row>
        <row r="81">
          <cell r="B81" t="str">
            <v>HERPIEXPORT1</v>
          </cell>
          <cell r="K81" t="str">
            <v>Completed</v>
          </cell>
        </row>
        <row r="82">
          <cell r="B82" t="str">
            <v>HER-PIWEB-01</v>
          </cell>
          <cell r="K82" t="str">
            <v>Completed</v>
          </cell>
        </row>
        <row r="83">
          <cell r="B83" t="str">
            <v>LEV-PI-INT1</v>
          </cell>
          <cell r="K83" t="str">
            <v>Completed</v>
          </cell>
        </row>
        <row r="84">
          <cell r="B84" t="str">
            <v>LEVPMS1</v>
          </cell>
          <cell r="K84" t="str">
            <v>Completed</v>
          </cell>
        </row>
        <row r="85">
          <cell r="B85" t="str">
            <v>TAM-PI-RX-new</v>
          </cell>
          <cell r="K85" t="str">
            <v>Completed</v>
          </cell>
        </row>
        <row r="86">
          <cell r="B86" t="str">
            <v>HERPIBI01</v>
          </cell>
          <cell r="K86" t="str">
            <v>Completed</v>
          </cell>
        </row>
        <row r="87">
          <cell r="B87" t="str">
            <v>HERPIVIS01</v>
          </cell>
          <cell r="K87" t="str">
            <v>Completed</v>
          </cell>
        </row>
        <row r="88">
          <cell r="B88" t="str">
            <v>EMG-PIINT-1</v>
          </cell>
          <cell r="K88" t="str">
            <v>Completed</v>
          </cell>
        </row>
        <row r="89">
          <cell r="B89" t="str">
            <v>gmw1nsqlv00075</v>
          </cell>
          <cell r="K89" t="str">
            <v>Scream Test</v>
          </cell>
        </row>
        <row r="90">
          <cell r="B90" t="str">
            <v>HERECWEBT2</v>
          </cell>
          <cell r="K90" t="str">
            <v>Completed</v>
          </cell>
        </row>
        <row r="91">
          <cell r="B91" t="str">
            <v>HERNETADM</v>
          </cell>
          <cell r="K91" t="str">
            <v>Completed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va-Usage-JG-Report"/>
    </sheetNames>
    <sheetDataSet>
      <sheetData sheetId="0">
        <row r="1">
          <cell r="H1" t="str">
            <v>Asset Last Logged In User</v>
          </cell>
          <cell r="J1" t="str">
            <v>OS Platform</v>
          </cell>
        </row>
        <row r="2">
          <cell r="H2" t="str">
            <v>SHC\C5350792</v>
          </cell>
          <cell r="J2" t="str">
            <v>Windows</v>
          </cell>
        </row>
        <row r="3">
          <cell r="H3" t="str">
            <v>CT\!vqan</v>
          </cell>
          <cell r="J3" t="str">
            <v>Windows</v>
          </cell>
        </row>
        <row r="4">
          <cell r="H4" t="str">
            <v>CT\!pzxb</v>
          </cell>
          <cell r="J4" t="str">
            <v>Windows</v>
          </cell>
        </row>
        <row r="5">
          <cell r="H5" t="str">
            <v>CT\svc-ric841-piaf</v>
          </cell>
          <cell r="J5" t="str">
            <v>Windows</v>
          </cell>
        </row>
        <row r="6">
          <cell r="H6" t="str">
            <v>CT\!cdgv</v>
          </cell>
          <cell r="J6" t="str">
            <v>Windows</v>
          </cell>
        </row>
        <row r="7">
          <cell r="H7" t="str">
            <v>CT\!tpzu</v>
          </cell>
          <cell r="J7" t="str">
            <v>Windows</v>
          </cell>
        </row>
        <row r="8">
          <cell r="H8" t="str">
            <v>CT\!ucwb</v>
          </cell>
          <cell r="J8" t="str">
            <v>Windows</v>
          </cell>
        </row>
        <row r="9">
          <cell r="H9" t="str">
            <v>CT\gtzf</v>
          </cell>
          <cell r="J9" t="str">
            <v>Windows</v>
          </cell>
        </row>
        <row r="10">
          <cell r="H10" t="str">
            <v>CT\sfhm</v>
          </cell>
          <cell r="J10" t="str">
            <v>Windows</v>
          </cell>
        </row>
        <row r="11">
          <cell r="H11" t="str">
            <v>CT\aobj</v>
          </cell>
          <cell r="J11" t="str">
            <v>Windows</v>
          </cell>
        </row>
        <row r="12">
          <cell r="H12" t="str">
            <v>CT\lzdl</v>
          </cell>
          <cell r="J12" t="str">
            <v>Windows</v>
          </cell>
        </row>
        <row r="13">
          <cell r="H13" t="str">
            <v>CT\!wtjq</v>
          </cell>
          <cell r="J13" t="str">
            <v>Windows</v>
          </cell>
        </row>
        <row r="14">
          <cell r="H14" t="str">
            <v>REG\LordRainier.Bides</v>
          </cell>
          <cell r="J14" t="str">
            <v>Windows</v>
          </cell>
        </row>
        <row r="15">
          <cell r="H15" t="str">
            <v>CT\!ypkl</v>
          </cell>
          <cell r="J15" t="str">
            <v>Windows</v>
          </cell>
        </row>
        <row r="16">
          <cell r="H16" t="str">
            <v>CT\!mgax</v>
          </cell>
          <cell r="J16" t="str">
            <v>Windows</v>
          </cell>
        </row>
        <row r="17">
          <cell r="H17" t="str">
            <v>CT\!zjxc</v>
          </cell>
          <cell r="J17" t="str">
            <v>Windows</v>
          </cell>
        </row>
        <row r="18">
          <cell r="H18" t="str">
            <v>CT\zmlr</v>
          </cell>
          <cell r="J18" t="str">
            <v>Windows</v>
          </cell>
        </row>
        <row r="19">
          <cell r="H19" t="str">
            <v>NBLENERGY\benlahav_adm</v>
          </cell>
          <cell r="J19" t="str">
            <v>Windows</v>
          </cell>
        </row>
        <row r="20">
          <cell r="H20" t="str">
            <v>PDC\a.mvalena</v>
          </cell>
          <cell r="J20" t="str">
            <v>Windows</v>
          </cell>
        </row>
        <row r="21">
          <cell r="H21" t="str">
            <v>.\ctdt</v>
          </cell>
          <cell r="J21" t="str">
            <v>Windows</v>
          </cell>
        </row>
        <row r="22">
          <cell r="H22" t="str">
            <v>CT\!rqkg</v>
          </cell>
          <cell r="J22" t="str">
            <v>Windows</v>
          </cell>
        </row>
        <row r="23">
          <cell r="H23" t="str">
            <v>CT\!mziy</v>
          </cell>
          <cell r="J23" t="str">
            <v>Windows</v>
          </cell>
        </row>
        <row r="24">
          <cell r="H24" t="str">
            <v>CT\!hvdp</v>
          </cell>
          <cell r="J24" t="str">
            <v>Windows</v>
          </cell>
        </row>
        <row r="25">
          <cell r="H25" t="str">
            <v>CT\!fkqk</v>
          </cell>
          <cell r="J25" t="str">
            <v>Windows</v>
          </cell>
        </row>
        <row r="26">
          <cell r="H26" t="str">
            <v>CT\!qkfr</v>
          </cell>
          <cell r="J26" t="str">
            <v>Windows</v>
          </cell>
        </row>
        <row r="27">
          <cell r="H27" t="str">
            <v>CT\!wfjs</v>
          </cell>
          <cell r="J27" t="str">
            <v>Windows</v>
          </cell>
        </row>
        <row r="28">
          <cell r="H28" t="str">
            <v>CT\!zjxc</v>
          </cell>
          <cell r="J28" t="str">
            <v>Windows</v>
          </cell>
        </row>
        <row r="29">
          <cell r="H29" t="str">
            <v>CT\!pyrx</v>
          </cell>
          <cell r="J29" t="str">
            <v>Windows</v>
          </cell>
        </row>
        <row r="30">
          <cell r="H30" t="str">
            <v>CT\!slaq</v>
          </cell>
          <cell r="J30" t="str">
            <v>Windows</v>
          </cell>
        </row>
        <row r="31">
          <cell r="H31" t="str">
            <v>CT\!rqkg</v>
          </cell>
          <cell r="J31" t="str">
            <v>Windows</v>
          </cell>
        </row>
        <row r="32">
          <cell r="H32" t="str">
            <v>CT\qpoz</v>
          </cell>
          <cell r="J32" t="str">
            <v>Windows</v>
          </cell>
        </row>
        <row r="33">
          <cell r="H33" t="str">
            <v>CT\!jipr</v>
          </cell>
          <cell r="J33" t="str">
            <v>Windows</v>
          </cell>
        </row>
        <row r="34">
          <cell r="H34" t="str">
            <v>CT\!slaq</v>
          </cell>
          <cell r="J34" t="str">
            <v>Windows</v>
          </cell>
        </row>
        <row r="35">
          <cell r="H35" t="str">
            <v>CT\!ppse</v>
          </cell>
          <cell r="J35" t="str">
            <v>Windows</v>
          </cell>
        </row>
        <row r="36">
          <cell r="H36" t="str">
            <v>CT\!zjxc</v>
          </cell>
          <cell r="J36" t="str">
            <v>Windows</v>
          </cell>
        </row>
        <row r="37">
          <cell r="H37" t="str">
            <v>CT\!CEUW</v>
          </cell>
          <cell r="J37" t="str">
            <v>Windows</v>
          </cell>
        </row>
        <row r="38">
          <cell r="H38" t="str">
            <v>CT\!waxl</v>
          </cell>
          <cell r="J38" t="str">
            <v>Windows</v>
          </cell>
        </row>
        <row r="39">
          <cell r="H39" t="str">
            <v>CT\aobj</v>
          </cell>
          <cell r="J39" t="str">
            <v>Windows</v>
          </cell>
        </row>
        <row r="40">
          <cell r="H40" t="str">
            <v>CT\!ucwb</v>
          </cell>
          <cell r="J40" t="str">
            <v>Windows</v>
          </cell>
        </row>
        <row r="41">
          <cell r="H41" t="str">
            <v>CT\!jexa</v>
          </cell>
          <cell r="J41" t="str">
            <v>Windows</v>
          </cell>
        </row>
        <row r="42">
          <cell r="H42" t="str">
            <v>CT\!mgax</v>
          </cell>
          <cell r="J42" t="str">
            <v>Windows</v>
          </cell>
        </row>
        <row r="43">
          <cell r="H43" t="str">
            <v>CT\!zjxc</v>
          </cell>
          <cell r="J43" t="str">
            <v>Windows</v>
          </cell>
        </row>
        <row r="44">
          <cell r="H44" t="str">
            <v>PDC\a.rcabading</v>
          </cell>
          <cell r="J44" t="str">
            <v>Windows</v>
          </cell>
        </row>
        <row r="45">
          <cell r="H45" t="str">
            <v>CT\!vroq</v>
          </cell>
          <cell r="J45" t="str">
            <v>Windows</v>
          </cell>
        </row>
        <row r="46">
          <cell r="H46" t="str">
            <v>CT\!oify</v>
          </cell>
          <cell r="J46" t="str">
            <v>Windows</v>
          </cell>
        </row>
        <row r="47">
          <cell r="H47" t="str">
            <v>CT\!hekq</v>
          </cell>
          <cell r="J47" t="str">
            <v>Windows</v>
          </cell>
        </row>
        <row r="48">
          <cell r="H48" t="str">
            <v>CT\lzdl</v>
          </cell>
          <cell r="J48" t="str">
            <v>Windows</v>
          </cell>
        </row>
        <row r="49">
          <cell r="H49" t="str">
            <v>CT\!slaq</v>
          </cell>
          <cell r="J49" t="str">
            <v>Windows</v>
          </cell>
        </row>
        <row r="50">
          <cell r="H50" t="str">
            <v>PDC\a.rcabading</v>
          </cell>
          <cell r="J50" t="str">
            <v>Windows</v>
          </cell>
        </row>
        <row r="51">
          <cell r="H51" t="str">
            <v>CT\!kirq</v>
          </cell>
          <cell r="J51" t="str">
            <v>Windows</v>
          </cell>
        </row>
        <row r="52">
          <cell r="H52" t="str">
            <v>CT\!vguf</v>
          </cell>
          <cell r="J52" t="str">
            <v>Windows</v>
          </cell>
        </row>
        <row r="53">
          <cell r="H53" t="str">
            <v>CT\svc-azure-mon-1</v>
          </cell>
          <cell r="J53" t="str">
            <v>Windows</v>
          </cell>
        </row>
        <row r="54">
          <cell r="H54" t="str">
            <v>CT\!zjxc</v>
          </cell>
          <cell r="J54" t="str">
            <v>Windows</v>
          </cell>
        </row>
        <row r="55">
          <cell r="H55" t="str">
            <v>CT\!nguyekl</v>
          </cell>
          <cell r="J55" t="str">
            <v>Windows</v>
          </cell>
        </row>
        <row r="56">
          <cell r="H56" t="str">
            <v>CT\!zcjs</v>
          </cell>
          <cell r="J56" t="str">
            <v>Windows</v>
          </cell>
        </row>
        <row r="57">
          <cell r="H57" t="str">
            <v>CT\!zjxc</v>
          </cell>
          <cell r="J57" t="str">
            <v>Windows</v>
          </cell>
        </row>
        <row r="58">
          <cell r="H58" t="str">
            <v>CT\!xhfo</v>
          </cell>
          <cell r="J58" t="str">
            <v>Windows</v>
          </cell>
        </row>
        <row r="59">
          <cell r="H59" t="str">
            <v>CT\!ykpt</v>
          </cell>
          <cell r="J59" t="str">
            <v>Windows</v>
          </cell>
        </row>
        <row r="60">
          <cell r="H60" t="str">
            <v>CT\!fopr</v>
          </cell>
          <cell r="J60" t="str">
            <v>Windows</v>
          </cell>
        </row>
        <row r="61">
          <cell r="H61" t="str">
            <v>CT\!troscrc</v>
          </cell>
          <cell r="J61" t="str">
            <v>Windows</v>
          </cell>
        </row>
        <row r="62">
          <cell r="H62" t="str">
            <v>PDC\a.rcabading</v>
          </cell>
          <cell r="J62" t="str">
            <v>Windows</v>
          </cell>
        </row>
        <row r="63">
          <cell r="H63" t="str">
            <v>CT\!ucwb</v>
          </cell>
          <cell r="J63" t="str">
            <v>Windows</v>
          </cell>
        </row>
        <row r="64">
          <cell r="H64" t="str">
            <v>SHC\90007433</v>
          </cell>
          <cell r="J64" t="str">
            <v>Windows</v>
          </cell>
        </row>
        <row r="65">
          <cell r="H65" t="str">
            <v>Uninitialized - waiting for login</v>
          </cell>
          <cell r="J65" t="str">
            <v>Windows</v>
          </cell>
        </row>
        <row r="66">
          <cell r="H66" t="str">
            <v>CT\!fkqk</v>
          </cell>
          <cell r="J66" t="str">
            <v>Windows</v>
          </cell>
        </row>
        <row r="67">
          <cell r="H67" t="str">
            <v>CT\!hvdp</v>
          </cell>
          <cell r="J67" t="str">
            <v>Windows</v>
          </cell>
        </row>
        <row r="68">
          <cell r="H68" t="str">
            <v>Uninitialized - waiting for login</v>
          </cell>
          <cell r="J68" t="str">
            <v>Windows</v>
          </cell>
        </row>
        <row r="69">
          <cell r="H69" t="str">
            <v>CT\!hvdp</v>
          </cell>
          <cell r="J69" t="str">
            <v>Windows</v>
          </cell>
        </row>
        <row r="70">
          <cell r="H70" t="str">
            <v>CT\!slaq</v>
          </cell>
          <cell r="J70" t="str">
            <v>Windows</v>
          </cell>
        </row>
        <row r="71">
          <cell r="H71" t="str">
            <v>CT\!zcjs</v>
          </cell>
          <cell r="J71" t="str">
            <v>Windows</v>
          </cell>
        </row>
        <row r="72">
          <cell r="H72" t="str">
            <v>CT\svc-quorum-prod</v>
          </cell>
          <cell r="J72" t="str">
            <v>Windows</v>
          </cell>
        </row>
        <row r="73">
          <cell r="H73" t="str">
            <v>CT\!mgax</v>
          </cell>
          <cell r="J73" t="str">
            <v>Windows</v>
          </cell>
        </row>
        <row r="74">
          <cell r="H74" t="str">
            <v>.\Administrator</v>
          </cell>
          <cell r="J74" t="str">
            <v>Windows</v>
          </cell>
        </row>
        <row r="75">
          <cell r="H75" t="str">
            <v>CT\!flug</v>
          </cell>
          <cell r="J75" t="str">
            <v>Windows</v>
          </cell>
        </row>
        <row r="76">
          <cell r="H76" t="str">
            <v>SHC\10550289</v>
          </cell>
          <cell r="J76" t="str">
            <v>Windows</v>
          </cell>
        </row>
        <row r="77">
          <cell r="H77" t="str">
            <v>CT\!ucwb</v>
          </cell>
          <cell r="J77" t="str">
            <v>Windows</v>
          </cell>
        </row>
        <row r="78">
          <cell r="H78" t="str">
            <v>CT\!ownr</v>
          </cell>
          <cell r="J78" t="str">
            <v>Windows</v>
          </cell>
        </row>
        <row r="79">
          <cell r="H79" t="str">
            <v>CT\!honr</v>
          </cell>
          <cell r="J79" t="str">
            <v>Windows</v>
          </cell>
        </row>
        <row r="80">
          <cell r="H80" t="str">
            <v>CT\!ppse</v>
          </cell>
          <cell r="J80" t="str">
            <v>Windows</v>
          </cell>
        </row>
        <row r="81">
          <cell r="H81" t="str">
            <v>CT\!locc</v>
          </cell>
          <cell r="J81" t="str">
            <v>Windows</v>
          </cell>
        </row>
        <row r="82">
          <cell r="H82" t="str">
            <v>CT\svc-bch-bluechello</v>
          </cell>
          <cell r="J82" t="str">
            <v>Windows</v>
          </cell>
        </row>
        <row r="83">
          <cell r="H83" t="str">
            <v>CT\!wtjq</v>
          </cell>
          <cell r="J83" t="str">
            <v>Windows</v>
          </cell>
        </row>
        <row r="84">
          <cell r="H84" t="str">
            <v>CT\!jipr</v>
          </cell>
          <cell r="J84" t="str">
            <v>Windows</v>
          </cell>
        </row>
        <row r="85">
          <cell r="H85" t="str">
            <v>.\IGZW</v>
          </cell>
          <cell r="J85" t="str">
            <v>Windows</v>
          </cell>
        </row>
        <row r="86">
          <cell r="H86" t="str">
            <v>Local\pdi-opems-p</v>
          </cell>
          <cell r="J86" t="str">
            <v>Windows</v>
          </cell>
        </row>
        <row r="87">
          <cell r="H87" t="str">
            <v>CT\!uvtz</v>
          </cell>
          <cell r="J87" t="str">
            <v>Windows</v>
          </cell>
        </row>
        <row r="88">
          <cell r="H88" t="str">
            <v>CT\!jruq</v>
          </cell>
          <cell r="J88" t="str">
            <v>Windows</v>
          </cell>
        </row>
        <row r="89">
          <cell r="H89" t="str">
            <v>CT\!slaq</v>
          </cell>
          <cell r="J89" t="str">
            <v>Windows</v>
          </cell>
        </row>
        <row r="90">
          <cell r="H90" t="str">
            <v>SHC\C5372997</v>
          </cell>
          <cell r="J90" t="str">
            <v>Windows</v>
          </cell>
        </row>
        <row r="91">
          <cell r="H91" t="str">
            <v>CT\!rgvk</v>
          </cell>
          <cell r="J91" t="str">
            <v>Windows</v>
          </cell>
        </row>
        <row r="92">
          <cell r="H92" t="str">
            <v>CT\svc-et-ctrlacc</v>
          </cell>
          <cell r="J92" t="str">
            <v>Windows</v>
          </cell>
        </row>
        <row r="93">
          <cell r="H93" t="str">
            <v>CT\!rqkg</v>
          </cell>
          <cell r="J93" t="str">
            <v>Windows</v>
          </cell>
        </row>
        <row r="94">
          <cell r="H94" t="str">
            <v>Uninitialized - waiting for login</v>
          </cell>
          <cell r="J94" t="str">
            <v>Windows</v>
          </cell>
        </row>
        <row r="95">
          <cell r="H95" t="str">
            <v>CT\!ypjb</v>
          </cell>
          <cell r="J95" t="str">
            <v>Windows</v>
          </cell>
        </row>
        <row r="96">
          <cell r="H96" t="str">
            <v>CT\!qvvr</v>
          </cell>
          <cell r="J96" t="str">
            <v>Windows</v>
          </cell>
        </row>
        <row r="97">
          <cell r="H97" t="str">
            <v>CT\!cpvj</v>
          </cell>
          <cell r="J97" t="str">
            <v>Windows</v>
          </cell>
        </row>
        <row r="98">
          <cell r="H98" t="str">
            <v>CT\svc-rpaautomation</v>
          </cell>
          <cell r="J98" t="str">
            <v>Windows</v>
          </cell>
        </row>
        <row r="99">
          <cell r="H99" t="str">
            <v>CT\!rnia</v>
          </cell>
          <cell r="J99" t="str">
            <v>Windows</v>
          </cell>
        </row>
        <row r="100">
          <cell r="H100" t="str">
            <v>CT\!nhjy</v>
          </cell>
          <cell r="J100" t="str">
            <v>Windows</v>
          </cell>
        </row>
        <row r="101">
          <cell r="H101" t="str">
            <v>CT\!zjxc</v>
          </cell>
          <cell r="J101" t="str">
            <v>Windows</v>
          </cell>
        </row>
        <row r="102">
          <cell r="H102" t="str">
            <v>REG\jon.sukut</v>
          </cell>
          <cell r="J102" t="str">
            <v>Windows</v>
          </cell>
        </row>
        <row r="103">
          <cell r="H103" t="str">
            <v>Local\opc</v>
          </cell>
          <cell r="J103" t="str">
            <v>Windows</v>
          </cell>
        </row>
        <row r="104">
          <cell r="H104" t="str">
            <v>CT\!rqkg</v>
          </cell>
          <cell r="J104" t="str">
            <v>Windows</v>
          </cell>
        </row>
        <row r="105">
          <cell r="H105" t="str">
            <v>CT\!wtjq</v>
          </cell>
          <cell r="J105" t="str">
            <v>Windows</v>
          </cell>
        </row>
        <row r="106">
          <cell r="H106" t="str">
            <v>CT\!slaq</v>
          </cell>
          <cell r="J106" t="str">
            <v>Windows</v>
          </cell>
        </row>
        <row r="107">
          <cell r="H107" t="str">
            <v>CT\!slaq</v>
          </cell>
          <cell r="J107" t="str">
            <v>Windows</v>
          </cell>
        </row>
        <row r="108">
          <cell r="H108" t="str">
            <v>CT\!rqkg</v>
          </cell>
          <cell r="J108" t="str">
            <v>Windows</v>
          </cell>
        </row>
        <row r="109">
          <cell r="H109" t="str">
            <v>Uninitialized - waiting for login</v>
          </cell>
          <cell r="J109" t="str">
            <v>Windows</v>
          </cell>
        </row>
        <row r="110">
          <cell r="H110" t="str">
            <v>CT\!igfj</v>
          </cell>
          <cell r="J110" t="str">
            <v>Windows</v>
          </cell>
        </row>
        <row r="111">
          <cell r="H111" t="str">
            <v>CT\!vroq</v>
          </cell>
          <cell r="J111" t="str">
            <v>Windows</v>
          </cell>
        </row>
        <row r="112">
          <cell r="H112" t="str">
            <v>.\Administrator</v>
          </cell>
          <cell r="J112" t="str">
            <v>Windows</v>
          </cell>
        </row>
        <row r="113">
          <cell r="H113" t="str">
            <v>CT\!yyow</v>
          </cell>
          <cell r="J113" t="str">
            <v>Windows</v>
          </cell>
        </row>
        <row r="114">
          <cell r="H114" t="str">
            <v>CT\qswc</v>
          </cell>
          <cell r="J114" t="str">
            <v>Windows</v>
          </cell>
        </row>
        <row r="115">
          <cell r="H115" t="str">
            <v>CT\hfminstallprd</v>
          </cell>
          <cell r="J115" t="str">
            <v>Windows</v>
          </cell>
        </row>
        <row r="116">
          <cell r="H116" t="str">
            <v>CT\!mgax</v>
          </cell>
          <cell r="J116" t="str">
            <v>Windows</v>
          </cell>
        </row>
        <row r="117">
          <cell r="H117" t="str">
            <v>CT\!rqkg</v>
          </cell>
          <cell r="J117" t="str">
            <v>Windows</v>
          </cell>
        </row>
        <row r="118">
          <cell r="H118" t="str">
            <v>CT\!ppse</v>
          </cell>
          <cell r="J118" t="str">
            <v>Windows</v>
          </cell>
        </row>
        <row r="119">
          <cell r="H119" t="str">
            <v>CT\svc-identity-now</v>
          </cell>
          <cell r="J119" t="str">
            <v>Windows</v>
          </cell>
        </row>
        <row r="120">
          <cell r="H120" t="str">
            <v>Uninitialized - waiting for login</v>
          </cell>
          <cell r="J120" t="str">
            <v>Windows</v>
          </cell>
        </row>
        <row r="121">
          <cell r="H121" t="str">
            <v>CT\!gylt</v>
          </cell>
          <cell r="J121" t="str">
            <v>Windows</v>
          </cell>
        </row>
        <row r="122">
          <cell r="H122" t="str">
            <v>CT\!locc</v>
          </cell>
          <cell r="J122" t="str">
            <v>Windows</v>
          </cell>
        </row>
        <row r="123">
          <cell r="H123" t="str">
            <v>CT\zgxi</v>
          </cell>
          <cell r="J123" t="str">
            <v>Windows</v>
          </cell>
        </row>
        <row r="124">
          <cell r="H124" t="str">
            <v>Local\pdi-opems-p</v>
          </cell>
          <cell r="J124" t="str">
            <v>Windows</v>
          </cell>
        </row>
        <row r="125">
          <cell r="H125" t="str">
            <v>CT\!locc</v>
          </cell>
          <cell r="J125" t="str">
            <v>Windows</v>
          </cell>
        </row>
        <row r="126">
          <cell r="H126" t="str">
            <v>.\Administrator</v>
          </cell>
          <cell r="J126" t="str">
            <v>Windows</v>
          </cell>
        </row>
        <row r="127">
          <cell r="H127" t="str">
            <v>CT\!cpvj</v>
          </cell>
          <cell r="J127" t="str">
            <v>Windows</v>
          </cell>
        </row>
        <row r="128">
          <cell r="H128" t="str">
            <v>.\Administrator</v>
          </cell>
          <cell r="J128" t="str">
            <v>Windows</v>
          </cell>
        </row>
        <row r="129">
          <cell r="H129" t="str">
            <v>NBLENERGY\shabiavidror_adm</v>
          </cell>
          <cell r="J129" t="str">
            <v>Windows</v>
          </cell>
        </row>
        <row r="130">
          <cell r="H130" t="str">
            <v>CT\!xhfo</v>
          </cell>
          <cell r="J130" t="str">
            <v>Windows</v>
          </cell>
        </row>
        <row r="131">
          <cell r="H131" t="str">
            <v>CT\!jipr</v>
          </cell>
          <cell r="J131" t="str">
            <v>Windows</v>
          </cell>
        </row>
        <row r="132">
          <cell r="H132" t="str">
            <v>CT\!tfsf</v>
          </cell>
          <cell r="J132" t="str">
            <v>Windows</v>
          </cell>
        </row>
        <row r="133">
          <cell r="H133" t="str">
            <v>CT\!emjc</v>
          </cell>
          <cell r="J133" t="str">
            <v>Windows</v>
          </cell>
        </row>
        <row r="134">
          <cell r="H134" t="str">
            <v>CT\!rtxj</v>
          </cell>
          <cell r="J134" t="str">
            <v>Windows</v>
          </cell>
        </row>
        <row r="135">
          <cell r="H135" t="str">
            <v>CT\!jvih</v>
          </cell>
          <cell r="J135" t="str">
            <v>Windows</v>
          </cell>
        </row>
        <row r="136">
          <cell r="H136" t="str">
            <v>NBLENERGY\benlahav_adm</v>
          </cell>
          <cell r="J136" t="str">
            <v>Windows</v>
          </cell>
        </row>
        <row r="137">
          <cell r="H137" t="str">
            <v>CT\aobj</v>
          </cell>
          <cell r="J137" t="str">
            <v>Windows</v>
          </cell>
        </row>
        <row r="138">
          <cell r="H138" t="str">
            <v>CT\!orch</v>
          </cell>
          <cell r="J138" t="str">
            <v>Windows</v>
          </cell>
        </row>
        <row r="139">
          <cell r="H139" t="str">
            <v>CT\!locc</v>
          </cell>
          <cell r="J139" t="str">
            <v>Windows</v>
          </cell>
        </row>
        <row r="140">
          <cell r="H140" t="str">
            <v>CT\!pyrx</v>
          </cell>
          <cell r="J140" t="str">
            <v>Windows</v>
          </cell>
        </row>
        <row r="141">
          <cell r="H141" t="str">
            <v>CT\!iylx</v>
          </cell>
          <cell r="J141" t="str">
            <v>Windows</v>
          </cell>
        </row>
        <row r="142">
          <cell r="H142" t="str">
            <v>S02\!acbl-s02</v>
          </cell>
          <cell r="J142" t="str">
            <v>Windows</v>
          </cell>
        </row>
        <row r="143">
          <cell r="H143" t="str">
            <v>CT\svc-hfmaccelstg</v>
          </cell>
          <cell r="J143" t="str">
            <v>Windows</v>
          </cell>
        </row>
        <row r="144">
          <cell r="H144" t="str">
            <v>.\ctdt</v>
          </cell>
          <cell r="J144" t="str">
            <v>Windows</v>
          </cell>
        </row>
        <row r="145">
          <cell r="H145" t="str">
            <v>Uninitialized - waiting for login</v>
          </cell>
          <cell r="J145" t="str">
            <v>Windows</v>
          </cell>
        </row>
        <row r="146">
          <cell r="H146" t="str">
            <v>.\!.</v>
          </cell>
          <cell r="J146" t="str">
            <v>Windows</v>
          </cell>
        </row>
        <row r="147">
          <cell r="H147" t="str">
            <v>CT\!rqkg</v>
          </cell>
          <cell r="J147" t="str">
            <v>Windows</v>
          </cell>
        </row>
        <row r="148">
          <cell r="H148" t="str">
            <v>CT\sfmk</v>
          </cell>
          <cell r="J148" t="str">
            <v>Windows</v>
          </cell>
        </row>
        <row r="149">
          <cell r="H149" t="str">
            <v>CT\!ppse</v>
          </cell>
          <cell r="J149" t="str">
            <v>Windows</v>
          </cell>
        </row>
        <row r="150">
          <cell r="H150" t="str">
            <v>CT\!ovpz</v>
          </cell>
          <cell r="J150" t="str">
            <v>Windows</v>
          </cell>
        </row>
        <row r="151">
          <cell r="H151" t="str">
            <v>CT\!easw</v>
          </cell>
          <cell r="J151" t="str">
            <v>Windows</v>
          </cell>
        </row>
        <row r="152">
          <cell r="H152" t="str">
            <v>CT\!rnia</v>
          </cell>
          <cell r="J152" t="str">
            <v>Windows</v>
          </cell>
        </row>
        <row r="153">
          <cell r="H153" t="str">
            <v>Local\cvx_admin_user</v>
          </cell>
          <cell r="J153" t="str">
            <v>Windows</v>
          </cell>
        </row>
        <row r="154">
          <cell r="H154" t="str">
            <v>CT\!hvdp</v>
          </cell>
          <cell r="J154" t="str">
            <v>Windows</v>
          </cell>
        </row>
        <row r="155">
          <cell r="H155" t="str">
            <v>CT\!efxc</v>
          </cell>
          <cell r="J155" t="str">
            <v>Windows</v>
          </cell>
        </row>
        <row r="156">
          <cell r="H156" t="str">
            <v>CT\!rdkd</v>
          </cell>
          <cell r="J156" t="str">
            <v>Windows</v>
          </cell>
        </row>
        <row r="157">
          <cell r="H157" t="str">
            <v>CT\!jcem</v>
          </cell>
          <cell r="J157" t="str">
            <v>Windows</v>
          </cell>
        </row>
        <row r="158">
          <cell r="H158" t="str">
            <v>CT\apze</v>
          </cell>
          <cell r="J158" t="str">
            <v>Windows</v>
          </cell>
        </row>
        <row r="159">
          <cell r="H159" t="str">
            <v>CT\!hdqk</v>
          </cell>
          <cell r="J159" t="str">
            <v>Windows</v>
          </cell>
        </row>
        <row r="160">
          <cell r="H160" t="str">
            <v>CT\!hvdp</v>
          </cell>
          <cell r="J160" t="str">
            <v>Windows</v>
          </cell>
        </row>
        <row r="161">
          <cell r="H161" t="str">
            <v>PKI\trang.tran_adm</v>
          </cell>
          <cell r="J161" t="str">
            <v>Windows</v>
          </cell>
        </row>
        <row r="162">
          <cell r="H162" t="str">
            <v>CT\!ycyx</v>
          </cell>
          <cell r="J162" t="str">
            <v>Windows</v>
          </cell>
        </row>
        <row r="163">
          <cell r="H163" t="str">
            <v>.\ctdt</v>
          </cell>
          <cell r="J163" t="str">
            <v>Windows</v>
          </cell>
        </row>
        <row r="164">
          <cell r="H164" t="str">
            <v>CT\!mziy</v>
          </cell>
          <cell r="J164" t="str">
            <v>Windows</v>
          </cell>
        </row>
        <row r="165">
          <cell r="H165" t="str">
            <v>CT\!waxl</v>
          </cell>
          <cell r="J165" t="str">
            <v>Windows</v>
          </cell>
        </row>
        <row r="166">
          <cell r="H166" t="str">
            <v>CT\!ypjb</v>
          </cell>
          <cell r="J166" t="str">
            <v>Windows</v>
          </cell>
        </row>
        <row r="167">
          <cell r="H167" t="str">
            <v>Uninitialized - waiting for login</v>
          </cell>
          <cell r="J167" t="str">
            <v>Windows</v>
          </cell>
        </row>
        <row r="168">
          <cell r="H168" t="str">
            <v>CT\!rqkg</v>
          </cell>
          <cell r="J168" t="str">
            <v>Windows</v>
          </cell>
        </row>
        <row r="169">
          <cell r="H169" t="str">
            <v>CT\!zlgx</v>
          </cell>
          <cell r="J169" t="str">
            <v>Windows</v>
          </cell>
        </row>
        <row r="170">
          <cell r="H170" t="str">
            <v>CT\!ycyx</v>
          </cell>
          <cell r="J170" t="str">
            <v>Windows</v>
          </cell>
        </row>
        <row r="171">
          <cell r="H171" t="str">
            <v>CT\!locc</v>
          </cell>
          <cell r="J171" t="str">
            <v>Windows</v>
          </cell>
        </row>
        <row r="172">
          <cell r="H172" t="str">
            <v>CT\!locc</v>
          </cell>
          <cell r="J172" t="str">
            <v>Windows</v>
          </cell>
        </row>
        <row r="173">
          <cell r="H173" t="str">
            <v>CT\!waxl</v>
          </cell>
          <cell r="J173" t="str">
            <v>Windows</v>
          </cell>
        </row>
        <row r="174">
          <cell r="H174" t="str">
            <v>CT\!ycyx</v>
          </cell>
          <cell r="J174" t="str">
            <v>Windows</v>
          </cell>
        </row>
        <row r="175">
          <cell r="H175" t="str">
            <v>CT\!ppse</v>
          </cell>
          <cell r="J175" t="str">
            <v>Windows</v>
          </cell>
        </row>
        <row r="176">
          <cell r="H176" t="str">
            <v>CT\!xspf</v>
          </cell>
          <cell r="J176" t="str">
            <v>Windows</v>
          </cell>
        </row>
        <row r="177">
          <cell r="H177" t="str">
            <v>CT\hfminstallnonprd</v>
          </cell>
          <cell r="J177" t="str">
            <v>Windows</v>
          </cell>
        </row>
        <row r="178">
          <cell r="H178" t="str">
            <v>CT\!locc</v>
          </cell>
          <cell r="J178" t="str">
            <v>Windows</v>
          </cell>
        </row>
        <row r="179">
          <cell r="H179" t="str">
            <v>CT\!aldu</v>
          </cell>
          <cell r="J179" t="str">
            <v>Windows</v>
          </cell>
        </row>
        <row r="180">
          <cell r="H180" t="str">
            <v>CT\!hdqk</v>
          </cell>
          <cell r="J180" t="str">
            <v>Windows</v>
          </cell>
        </row>
        <row r="181">
          <cell r="H181" t="str">
            <v>CT\!nhjy</v>
          </cell>
          <cell r="J181" t="str">
            <v>Windows</v>
          </cell>
        </row>
        <row r="182">
          <cell r="H182" t="str">
            <v>CT\!nsym</v>
          </cell>
          <cell r="J182" t="str">
            <v>Windows</v>
          </cell>
        </row>
        <row r="183">
          <cell r="H183" t="str">
            <v>CT\sfmk</v>
          </cell>
          <cell r="J183" t="str">
            <v>Windows</v>
          </cell>
        </row>
        <row r="184">
          <cell r="H184" t="str">
            <v>CT\!ppse</v>
          </cell>
          <cell r="J184" t="str">
            <v>Windows</v>
          </cell>
        </row>
        <row r="185">
          <cell r="H185" t="str">
            <v>CT\!eitw</v>
          </cell>
          <cell r="J185" t="str">
            <v>Windows</v>
          </cell>
        </row>
        <row r="186">
          <cell r="H186" t="str">
            <v>CT\!waxl</v>
          </cell>
          <cell r="J186" t="str">
            <v>Windows</v>
          </cell>
        </row>
        <row r="187">
          <cell r="H187" t="str">
            <v>CT\wjbg</v>
          </cell>
          <cell r="J187" t="str">
            <v>Windows</v>
          </cell>
        </row>
        <row r="188">
          <cell r="H188" t="str">
            <v>CT\!ovpz</v>
          </cell>
          <cell r="J188" t="str">
            <v>Windows</v>
          </cell>
        </row>
        <row r="189">
          <cell r="H189" t="str">
            <v>.\Administrator</v>
          </cell>
          <cell r="J189" t="str">
            <v>Windows</v>
          </cell>
        </row>
        <row r="190">
          <cell r="H190" t="str">
            <v>CT\!mnez</v>
          </cell>
          <cell r="J190" t="str">
            <v>Windows</v>
          </cell>
        </row>
        <row r="191">
          <cell r="H191" t="str">
            <v>Uninitialized - waiting for login</v>
          </cell>
          <cell r="J191" t="str">
            <v>Windows</v>
          </cell>
        </row>
        <row r="192">
          <cell r="H192" t="str">
            <v>CT\!zcjs</v>
          </cell>
          <cell r="J192" t="str">
            <v>Windows</v>
          </cell>
        </row>
        <row r="193">
          <cell r="H193" t="str">
            <v>CT\svc-hfmaccelstg</v>
          </cell>
          <cell r="J193" t="str">
            <v>Windows</v>
          </cell>
        </row>
        <row r="194">
          <cell r="H194" t="str">
            <v>CT\!tlhg</v>
          </cell>
          <cell r="J194" t="str">
            <v>Windows</v>
          </cell>
        </row>
        <row r="195">
          <cell r="H195" t="str">
            <v>CT\!ilho</v>
          </cell>
          <cell r="J195" t="str">
            <v>Windows</v>
          </cell>
        </row>
        <row r="196">
          <cell r="H196" t="str">
            <v>CT\!rqkg</v>
          </cell>
          <cell r="J196" t="str">
            <v>Windows</v>
          </cell>
        </row>
        <row r="197">
          <cell r="H197" t="str">
            <v>CT\!ucwb</v>
          </cell>
          <cell r="J197" t="str">
            <v>Windows</v>
          </cell>
        </row>
        <row r="198">
          <cell r="H198" t="str">
            <v>CT\!locc</v>
          </cell>
          <cell r="J198" t="str">
            <v>Windows</v>
          </cell>
        </row>
        <row r="199">
          <cell r="H199" t="str">
            <v>.\Administrator</v>
          </cell>
          <cell r="J199" t="str">
            <v>Windows</v>
          </cell>
        </row>
        <row r="200">
          <cell r="H200" t="str">
            <v>CT\!yigi</v>
          </cell>
          <cell r="J200" t="str">
            <v>Windows</v>
          </cell>
        </row>
        <row r="201">
          <cell r="H201" t="str">
            <v>CT\!zcjs</v>
          </cell>
          <cell r="J201" t="str">
            <v>Windows</v>
          </cell>
        </row>
        <row r="202">
          <cell r="H202" t="str">
            <v>CT\!ucwb</v>
          </cell>
          <cell r="J202" t="str">
            <v>Windows</v>
          </cell>
        </row>
        <row r="203">
          <cell r="H203" t="str">
            <v>CT\!wfjs</v>
          </cell>
          <cell r="J203" t="str">
            <v>Windows</v>
          </cell>
        </row>
        <row r="204">
          <cell r="H204" t="str">
            <v>CT\!zjxc</v>
          </cell>
          <cell r="J204" t="str">
            <v>Windows</v>
          </cell>
        </row>
        <row r="205">
          <cell r="H205" t="str">
            <v>CT\!zjxc</v>
          </cell>
          <cell r="J205" t="str">
            <v>Windows</v>
          </cell>
        </row>
        <row r="206">
          <cell r="H206" t="str">
            <v>CT\!mgax</v>
          </cell>
          <cell r="J206" t="str">
            <v>Windows</v>
          </cell>
        </row>
        <row r="207">
          <cell r="H207" t="str">
            <v>CT\!jipr</v>
          </cell>
          <cell r="J207" t="str">
            <v>Windows</v>
          </cell>
        </row>
        <row r="208">
          <cell r="H208" t="str">
            <v>CT\!mgax</v>
          </cell>
          <cell r="J208" t="str">
            <v>Windows</v>
          </cell>
        </row>
        <row r="209">
          <cell r="H209" t="str">
            <v>CT\!rgvk</v>
          </cell>
          <cell r="J209" t="str">
            <v>Windows</v>
          </cell>
        </row>
        <row r="210">
          <cell r="H210" t="str">
            <v>CT\!slaq</v>
          </cell>
          <cell r="J210" t="str">
            <v>Windows</v>
          </cell>
        </row>
        <row r="211">
          <cell r="H211" t="str">
            <v>CT\!slaq</v>
          </cell>
          <cell r="J211" t="str">
            <v>Windows</v>
          </cell>
        </row>
        <row r="212">
          <cell r="H212" t="str">
            <v>CT\!ucwb</v>
          </cell>
          <cell r="J212" t="str">
            <v>Windows</v>
          </cell>
        </row>
        <row r="213">
          <cell r="H213" t="str">
            <v>Uninitialized - waiting for login</v>
          </cell>
          <cell r="J213" t="str">
            <v>Windows</v>
          </cell>
        </row>
        <row r="214">
          <cell r="H214" t="str">
            <v>CT\!ucwb</v>
          </cell>
          <cell r="J214" t="str">
            <v>Windows</v>
          </cell>
        </row>
        <row r="215">
          <cell r="H215" t="str">
            <v>S02\!jcem-s02</v>
          </cell>
          <cell r="J215" t="str">
            <v>Windows</v>
          </cell>
        </row>
        <row r="216">
          <cell r="H216" t="str">
            <v>S01\S01-AD</v>
          </cell>
          <cell r="J216" t="str">
            <v>Windows</v>
          </cell>
        </row>
        <row r="217">
          <cell r="H217" t="str">
            <v>CT\!jipr</v>
          </cell>
          <cell r="J217" t="str">
            <v>Windows</v>
          </cell>
        </row>
        <row r="218">
          <cell r="H218" t="str">
            <v>CT\!dync</v>
          </cell>
          <cell r="J218" t="str">
            <v>Windows</v>
          </cell>
        </row>
        <row r="219">
          <cell r="H219" t="str">
            <v>CT\qswc</v>
          </cell>
          <cell r="J219" t="str">
            <v>Windows</v>
          </cell>
        </row>
        <row r="220">
          <cell r="H220" t="str">
            <v>CT\!lsau</v>
          </cell>
          <cell r="J220" t="str">
            <v>Windows</v>
          </cell>
        </row>
        <row r="221">
          <cell r="H221" t="str">
            <v>CT\wzkf</v>
          </cell>
          <cell r="J221" t="str">
            <v>Windows</v>
          </cell>
        </row>
        <row r="222">
          <cell r="H222" t="str">
            <v>CT\qviv</v>
          </cell>
          <cell r="J222" t="str">
            <v>Windows</v>
          </cell>
        </row>
        <row r="223">
          <cell r="H223" t="str">
            <v>CT\rdpd</v>
          </cell>
          <cell r="J223" t="str">
            <v>Windows</v>
          </cell>
        </row>
        <row r="224">
          <cell r="H224" t="str">
            <v>CT\fspx</v>
          </cell>
          <cell r="J224" t="str">
            <v>Windows</v>
          </cell>
        </row>
        <row r="225">
          <cell r="H225" t="str">
            <v>CT\ycqd</v>
          </cell>
          <cell r="J225" t="str">
            <v>Windows</v>
          </cell>
        </row>
        <row r="226">
          <cell r="H226" t="str">
            <v>CT\vcll</v>
          </cell>
          <cell r="J226" t="str">
            <v>Windows</v>
          </cell>
        </row>
        <row r="227">
          <cell r="H227" t="str">
            <v>CT\!ppse</v>
          </cell>
          <cell r="J227" t="str">
            <v>Windows</v>
          </cell>
        </row>
        <row r="228">
          <cell r="H228" t="str">
            <v>CT\!ckcs</v>
          </cell>
          <cell r="J228" t="str">
            <v>Windows</v>
          </cell>
        </row>
        <row r="229">
          <cell r="H229" t="str">
            <v>CT\!ucwb</v>
          </cell>
          <cell r="J229" t="str">
            <v>Windows</v>
          </cell>
        </row>
        <row r="230">
          <cell r="H230" t="str">
            <v>CT\!zjxc</v>
          </cell>
          <cell r="J230" t="str">
            <v>Windows</v>
          </cell>
        </row>
        <row r="231">
          <cell r="H231" t="str">
            <v>CT\!slmj</v>
          </cell>
          <cell r="J231" t="str">
            <v>Windows</v>
          </cell>
        </row>
        <row r="232">
          <cell r="H232" t="str">
            <v>CT\!lyge</v>
          </cell>
          <cell r="J232" t="str">
            <v>Windows</v>
          </cell>
        </row>
        <row r="233">
          <cell r="H233" t="str">
            <v>CT\!tvyq</v>
          </cell>
          <cell r="J233" t="str">
            <v>Windows</v>
          </cell>
        </row>
        <row r="234">
          <cell r="H234" t="str">
            <v>CT\!rqkg</v>
          </cell>
          <cell r="J234" t="str">
            <v>Windows</v>
          </cell>
        </row>
        <row r="235">
          <cell r="H235" t="str">
            <v>CT\!swvg</v>
          </cell>
          <cell r="J235" t="str">
            <v>Windows</v>
          </cell>
        </row>
        <row r="236">
          <cell r="H236" t="str">
            <v>CT\!rqkg</v>
          </cell>
          <cell r="J236" t="str">
            <v>Windows</v>
          </cell>
        </row>
        <row r="237">
          <cell r="H237" t="str">
            <v>CT\!rqkg</v>
          </cell>
          <cell r="J237" t="str">
            <v>Windows</v>
          </cell>
        </row>
        <row r="238">
          <cell r="H238" t="str">
            <v>CT\!rqkg</v>
          </cell>
          <cell r="J238" t="str">
            <v>Windows</v>
          </cell>
        </row>
        <row r="239">
          <cell r="H239" t="str">
            <v>CT\!rqkg</v>
          </cell>
          <cell r="J239" t="str">
            <v>Windows</v>
          </cell>
        </row>
        <row r="240">
          <cell r="H240" t="str">
            <v>CT\!rqkg</v>
          </cell>
          <cell r="J240" t="str">
            <v>Windows</v>
          </cell>
        </row>
        <row r="241">
          <cell r="H241" t="str">
            <v>CT\!mgax</v>
          </cell>
          <cell r="J241" t="str">
            <v>Windows</v>
          </cell>
        </row>
        <row r="242">
          <cell r="H242" t="str">
            <v>CT\!lyge</v>
          </cell>
          <cell r="J242" t="str">
            <v>Windows</v>
          </cell>
        </row>
        <row r="243">
          <cell r="H243" t="str">
            <v>CT\!jipr</v>
          </cell>
          <cell r="J243" t="str">
            <v>Windows</v>
          </cell>
        </row>
        <row r="244">
          <cell r="H244" t="str">
            <v>CT\!afpc</v>
          </cell>
          <cell r="J244" t="str">
            <v>Windows</v>
          </cell>
        </row>
        <row r="245">
          <cell r="H245" t="str">
            <v>CT\!ucwb</v>
          </cell>
          <cell r="J245" t="str">
            <v>Windows</v>
          </cell>
        </row>
        <row r="246">
          <cell r="H246" t="str">
            <v>CT\!ycyx</v>
          </cell>
          <cell r="J246" t="str">
            <v>Windows</v>
          </cell>
        </row>
        <row r="247">
          <cell r="H247" t="str">
            <v>NBLENERGY\raymcdaniel_adm</v>
          </cell>
          <cell r="J247" t="str">
            <v>Windows</v>
          </cell>
        </row>
        <row r="248">
          <cell r="H248" t="str">
            <v>CT\!hdqk</v>
          </cell>
          <cell r="J248" t="str">
            <v>Windows</v>
          </cell>
        </row>
        <row r="249">
          <cell r="H249" t="str">
            <v>CT\!xhfo</v>
          </cell>
          <cell r="J249" t="str">
            <v>Windows</v>
          </cell>
        </row>
        <row r="250">
          <cell r="H250" t="str">
            <v>CT\!wbcq</v>
          </cell>
          <cell r="J250" t="str">
            <v>Windows</v>
          </cell>
        </row>
        <row r="251">
          <cell r="H251" t="str">
            <v>.\Administrator</v>
          </cell>
          <cell r="J251" t="str">
            <v>Windows</v>
          </cell>
        </row>
        <row r="252">
          <cell r="H252" t="str">
            <v>CT\!hdqk</v>
          </cell>
          <cell r="J252" t="str">
            <v>Windows</v>
          </cell>
        </row>
        <row r="253">
          <cell r="H253" t="str">
            <v>CT\!vvuq</v>
          </cell>
          <cell r="J253" t="str">
            <v>Windows</v>
          </cell>
        </row>
        <row r="254">
          <cell r="H254" t="str">
            <v>NBLENERGY\blakeroberts_adm</v>
          </cell>
          <cell r="J254" t="str">
            <v>Windows</v>
          </cell>
        </row>
        <row r="255">
          <cell r="H255" t="str">
            <v>CT\!ccil</v>
          </cell>
          <cell r="J255" t="str">
            <v>Windows</v>
          </cell>
        </row>
        <row r="256">
          <cell r="H256" t="str">
            <v>CT\svc-bkkhq-ec11</v>
          </cell>
          <cell r="J256" t="str">
            <v>Windows</v>
          </cell>
        </row>
        <row r="257">
          <cell r="H257" t="str">
            <v>.\ionadmin</v>
          </cell>
          <cell r="J257" t="str">
            <v>Windows</v>
          </cell>
        </row>
        <row r="258">
          <cell r="H258" t="str">
            <v>CT\!qfmw</v>
          </cell>
          <cell r="J258" t="str">
            <v>Windows</v>
          </cell>
        </row>
        <row r="259">
          <cell r="H259" t="str">
            <v>CT\!wbcq</v>
          </cell>
          <cell r="J259" t="str">
            <v>Windows</v>
          </cell>
        </row>
        <row r="260">
          <cell r="H260" t="str">
            <v>.\Administrator</v>
          </cell>
          <cell r="J260" t="str">
            <v>Windows</v>
          </cell>
        </row>
        <row r="261">
          <cell r="H261" t="str">
            <v>.\Administrator</v>
          </cell>
          <cell r="J261" t="str">
            <v>Windows</v>
          </cell>
        </row>
        <row r="262">
          <cell r="H262" t="str">
            <v>CT\svc-ahso-migration</v>
          </cell>
          <cell r="J262" t="str">
            <v>Windows</v>
          </cell>
        </row>
        <row r="263">
          <cell r="H263" t="str">
            <v>.\Administrator</v>
          </cell>
          <cell r="J263" t="str">
            <v>Windows</v>
          </cell>
        </row>
        <row r="264">
          <cell r="H264" t="str">
            <v>.\Administrator</v>
          </cell>
          <cell r="J264" t="str">
            <v>Windows</v>
          </cell>
        </row>
        <row r="265">
          <cell r="H265" t="str">
            <v>CT\!zkch</v>
          </cell>
          <cell r="J265" t="str">
            <v>Windows</v>
          </cell>
        </row>
        <row r="266">
          <cell r="H266" t="str">
            <v>CT\!dytk</v>
          </cell>
          <cell r="J266" t="str">
            <v>Windows</v>
          </cell>
        </row>
        <row r="267">
          <cell r="H267" t="str">
            <v>CT\ngkj</v>
          </cell>
          <cell r="J267" t="str">
            <v>Windows</v>
          </cell>
        </row>
        <row r="268">
          <cell r="H268" t="str">
            <v>CT\!nvps</v>
          </cell>
          <cell r="J268" t="str">
            <v>Windows</v>
          </cell>
        </row>
        <row r="269">
          <cell r="H269" t="str">
            <v>CT\!ymng</v>
          </cell>
          <cell r="J269" t="str">
            <v>Windows</v>
          </cell>
        </row>
        <row r="270">
          <cell r="H270" t="str">
            <v>CT\!lyge</v>
          </cell>
          <cell r="J270" t="str">
            <v>Windows</v>
          </cell>
        </row>
        <row r="271">
          <cell r="H271" t="str">
            <v>.\Administrator</v>
          </cell>
          <cell r="J271" t="str">
            <v>Windows</v>
          </cell>
        </row>
        <row r="272">
          <cell r="H272" t="str">
            <v>CT\!zdxx</v>
          </cell>
          <cell r="J272" t="str">
            <v>Windows</v>
          </cell>
        </row>
        <row r="273">
          <cell r="H273" t="str">
            <v>CT\!slaq</v>
          </cell>
          <cell r="J273" t="str">
            <v>Windows</v>
          </cell>
        </row>
        <row r="274">
          <cell r="H274" t="str">
            <v>CT\!gbph</v>
          </cell>
          <cell r="J274" t="str">
            <v>Windows</v>
          </cell>
        </row>
        <row r="275">
          <cell r="H275" t="str">
            <v>S02\so.kamalasanan_adm</v>
          </cell>
          <cell r="J275" t="str">
            <v>Windows</v>
          </cell>
        </row>
        <row r="276">
          <cell r="H276" t="str">
            <v>CT\!vmtj</v>
          </cell>
          <cell r="J276" t="str">
            <v>Windows</v>
          </cell>
        </row>
        <row r="277">
          <cell r="H277" t="str">
            <v>CT\!okfc</v>
          </cell>
          <cell r="J277" t="str">
            <v>Windows</v>
          </cell>
        </row>
        <row r="278">
          <cell r="H278" t="str">
            <v>CT\!ynpn</v>
          </cell>
          <cell r="J278" t="str">
            <v>Windows</v>
          </cell>
        </row>
        <row r="279">
          <cell r="H279" t="str">
            <v>CT\!gxec</v>
          </cell>
          <cell r="J279" t="str">
            <v>Windows</v>
          </cell>
        </row>
        <row r="280">
          <cell r="H280" t="str">
            <v>CT\!rqkg</v>
          </cell>
          <cell r="J280" t="str">
            <v>Windows</v>
          </cell>
        </row>
        <row r="281">
          <cell r="H281" t="str">
            <v>CT\!aldu</v>
          </cell>
          <cell r="J281" t="str">
            <v>Windows</v>
          </cell>
        </row>
        <row r="282">
          <cell r="H282" t="str">
            <v>CT\!aldu</v>
          </cell>
          <cell r="J282" t="str">
            <v>Windows</v>
          </cell>
        </row>
        <row r="283">
          <cell r="H283" t="str">
            <v>CT\!rgvk</v>
          </cell>
          <cell r="J283" t="str">
            <v>Windows</v>
          </cell>
        </row>
        <row r="284">
          <cell r="H284" t="str">
            <v>CT\!hwso</v>
          </cell>
          <cell r="J284" t="str">
            <v>Windows</v>
          </cell>
        </row>
        <row r="285">
          <cell r="H285" t="str">
            <v>CT\!hvdp</v>
          </cell>
          <cell r="J285" t="str">
            <v>Windows</v>
          </cell>
        </row>
        <row r="286">
          <cell r="H286" t="str">
            <v>CT\!ucwb</v>
          </cell>
          <cell r="J286" t="str">
            <v>Windows</v>
          </cell>
        </row>
        <row r="287">
          <cell r="H287" t="str">
            <v>CT\!ymmw</v>
          </cell>
          <cell r="J287" t="str">
            <v>Windows</v>
          </cell>
        </row>
        <row r="288">
          <cell r="H288" t="str">
            <v>REG\cliff.lawler</v>
          </cell>
          <cell r="J288" t="str">
            <v>Windows</v>
          </cell>
        </row>
        <row r="289">
          <cell r="H289" t="str">
            <v>REG\LordRainier.Bides</v>
          </cell>
          <cell r="J289" t="str">
            <v>Windows</v>
          </cell>
        </row>
        <row r="290">
          <cell r="H290" t="str">
            <v>REG\LordRainier.Bides</v>
          </cell>
          <cell r="J290" t="str">
            <v>Windows</v>
          </cell>
        </row>
        <row r="291">
          <cell r="H291" t="str">
            <v>REG\LordRainier.Bides</v>
          </cell>
          <cell r="J291" t="str">
            <v>Windows</v>
          </cell>
        </row>
        <row r="292">
          <cell r="H292" t="str">
            <v>REG\LordRainier.Bides</v>
          </cell>
          <cell r="J292" t="str">
            <v>Windows</v>
          </cell>
        </row>
        <row r="293">
          <cell r="H293" t="str">
            <v>REG\Larysa.Mueller</v>
          </cell>
          <cell r="J293" t="str">
            <v>Windows</v>
          </cell>
        </row>
        <row r="294">
          <cell r="H294" t="str">
            <v>CT\!ypjb</v>
          </cell>
          <cell r="J294" t="str">
            <v>Windows</v>
          </cell>
        </row>
        <row r="295">
          <cell r="H295" t="str">
            <v>CT\!jipr</v>
          </cell>
          <cell r="J295" t="str">
            <v>Windows</v>
          </cell>
        </row>
        <row r="296">
          <cell r="H296" t="str">
            <v>CT\!ckcs</v>
          </cell>
          <cell r="J296" t="str">
            <v>Windows</v>
          </cell>
        </row>
        <row r="297">
          <cell r="H297" t="str">
            <v>CT\!vkft</v>
          </cell>
          <cell r="J297" t="str">
            <v>Windows</v>
          </cell>
        </row>
        <row r="298">
          <cell r="H298" t="str">
            <v>CT\!jipr</v>
          </cell>
          <cell r="J298" t="str">
            <v>Windows</v>
          </cell>
        </row>
        <row r="299">
          <cell r="H299" t="str">
            <v>CT\!slaq</v>
          </cell>
          <cell r="J299" t="str">
            <v>Windows</v>
          </cell>
        </row>
        <row r="300">
          <cell r="H300" t="str">
            <v>CT\!slaq</v>
          </cell>
          <cell r="J300" t="str">
            <v>Windows</v>
          </cell>
        </row>
        <row r="301">
          <cell r="H301" t="str">
            <v>CT\!slaq</v>
          </cell>
          <cell r="J301" t="str">
            <v>Windows</v>
          </cell>
        </row>
        <row r="302">
          <cell r="H302" t="str">
            <v>CT\!slaq</v>
          </cell>
          <cell r="J302" t="str">
            <v>Windows</v>
          </cell>
        </row>
        <row r="303">
          <cell r="H303" t="str">
            <v>CT\newx</v>
          </cell>
          <cell r="J303" t="str">
            <v>Windows</v>
          </cell>
        </row>
        <row r="304">
          <cell r="H304" t="str">
            <v>CT\!slaq</v>
          </cell>
          <cell r="J304" t="str">
            <v>Windows</v>
          </cell>
        </row>
        <row r="305">
          <cell r="H305" t="str">
            <v>CT\!ucwb</v>
          </cell>
          <cell r="J305" t="str">
            <v>Windows</v>
          </cell>
        </row>
        <row r="306">
          <cell r="H306" t="str">
            <v>.\Administrator</v>
          </cell>
          <cell r="J306" t="str">
            <v>Windows</v>
          </cell>
        </row>
        <row r="307">
          <cell r="H307" t="str">
            <v>CT\!zcjs</v>
          </cell>
          <cell r="J307" t="str">
            <v>Windows</v>
          </cell>
        </row>
        <row r="308">
          <cell r="H308" t="str">
            <v>Uninitialized - waiting for login</v>
          </cell>
          <cell r="J308" t="str">
            <v>Windows</v>
          </cell>
        </row>
        <row r="309">
          <cell r="H309" t="str">
            <v>CT\!zjxc</v>
          </cell>
          <cell r="J309" t="str">
            <v>Windows</v>
          </cell>
        </row>
        <row r="310">
          <cell r="H310" t="str">
            <v>CT\!rqkg</v>
          </cell>
          <cell r="J310" t="str">
            <v>Windows</v>
          </cell>
        </row>
        <row r="311">
          <cell r="H311" t="str">
            <v>CT\!rqkg</v>
          </cell>
          <cell r="J311" t="str">
            <v>Windows</v>
          </cell>
        </row>
        <row r="312">
          <cell r="H312" t="str">
            <v>CT\!rqkg</v>
          </cell>
          <cell r="J312" t="str">
            <v>Windows</v>
          </cell>
        </row>
        <row r="313">
          <cell r="H313" t="str">
            <v>CT\!ucwb</v>
          </cell>
          <cell r="J313" t="str">
            <v>Windows</v>
          </cell>
        </row>
        <row r="314">
          <cell r="H314" t="str">
            <v>Uninitialized - waiting for login</v>
          </cell>
          <cell r="J314" t="str">
            <v>Windows</v>
          </cell>
        </row>
        <row r="315">
          <cell r="H315" t="str">
            <v>CT\!aeso</v>
          </cell>
          <cell r="J315" t="str">
            <v>Windows</v>
          </cell>
        </row>
        <row r="316">
          <cell r="H316" t="str">
            <v>Uninitialized - waiting for login</v>
          </cell>
          <cell r="J316" t="str">
            <v>Windows</v>
          </cell>
        </row>
        <row r="317">
          <cell r="H317" t="str">
            <v>Uninitialized - waiting for login</v>
          </cell>
          <cell r="J317" t="str">
            <v>Windows</v>
          </cell>
        </row>
        <row r="318">
          <cell r="H318" t="str">
            <v>Uninitialized - waiting for login</v>
          </cell>
          <cell r="J318" t="str">
            <v>Windows</v>
          </cell>
        </row>
        <row r="319">
          <cell r="H319" t="str">
            <v>Uninitialized - waiting for login</v>
          </cell>
          <cell r="J319" t="str">
            <v>Windows</v>
          </cell>
        </row>
        <row r="320">
          <cell r="H320" t="str">
            <v>Uninitialized - waiting for login</v>
          </cell>
          <cell r="J320" t="str">
            <v>Windows</v>
          </cell>
        </row>
        <row r="321">
          <cell r="H321" t="str">
            <v>CT\!ilvm</v>
          </cell>
          <cell r="J321" t="str">
            <v>Windows</v>
          </cell>
        </row>
        <row r="322">
          <cell r="H322" t="str">
            <v>Local\cvx_admin_user</v>
          </cell>
          <cell r="J322" t="str">
            <v>Windows</v>
          </cell>
        </row>
        <row r="323">
          <cell r="H323" t="str">
            <v>CT\!ycyx</v>
          </cell>
          <cell r="J323" t="str">
            <v>Windows</v>
          </cell>
        </row>
        <row r="324">
          <cell r="H324" t="str">
            <v>SHC\90002714</v>
          </cell>
          <cell r="J324" t="str">
            <v>Windows</v>
          </cell>
        </row>
        <row r="325">
          <cell r="H325" t="str">
            <v>SHC\c5336948</v>
          </cell>
          <cell r="J325" t="str">
            <v>Windows</v>
          </cell>
        </row>
        <row r="326">
          <cell r="H326" t="str">
            <v>Uninitialized - waiting for login</v>
          </cell>
          <cell r="J326" t="str">
            <v>Windows</v>
          </cell>
        </row>
        <row r="327">
          <cell r="H327" t="str">
            <v>SHC\90005964</v>
          </cell>
          <cell r="J327" t="str">
            <v>Windows</v>
          </cell>
        </row>
        <row r="328">
          <cell r="H328" t="str">
            <v>Uninitialized - waiting for login</v>
          </cell>
          <cell r="J328" t="str">
            <v>Windows</v>
          </cell>
        </row>
        <row r="329">
          <cell r="H329" t="str">
            <v>CT\!azjq</v>
          </cell>
          <cell r="J329" t="str">
            <v>Windows</v>
          </cell>
        </row>
        <row r="330">
          <cell r="H330" t="str">
            <v>CT\!xspf</v>
          </cell>
          <cell r="J330" t="str">
            <v>Windows</v>
          </cell>
        </row>
        <row r="331">
          <cell r="H331" t="str">
            <v>CT\!eggh</v>
          </cell>
          <cell r="J331" t="str">
            <v>Windows</v>
          </cell>
        </row>
        <row r="332">
          <cell r="H332" t="str">
            <v>CT\!rqkg</v>
          </cell>
          <cell r="J332" t="str">
            <v>Windows</v>
          </cell>
        </row>
        <row r="333">
          <cell r="H333" t="str">
            <v>.\Administrator</v>
          </cell>
          <cell r="J333" t="str">
            <v>Windows</v>
          </cell>
        </row>
        <row r="334">
          <cell r="H334" t="str">
            <v>CT\!rdkd</v>
          </cell>
          <cell r="J334" t="str">
            <v>Windows</v>
          </cell>
        </row>
        <row r="335">
          <cell r="H335" t="str">
            <v>PDC\s.dyadav</v>
          </cell>
          <cell r="J335" t="str">
            <v>Windows</v>
          </cell>
        </row>
        <row r="336">
          <cell r="H336" t="str">
            <v>PDC\a.rcabading</v>
          </cell>
          <cell r="J336" t="str">
            <v>Windows</v>
          </cell>
        </row>
        <row r="337">
          <cell r="H337" t="str">
            <v>PDC\s.dyadav</v>
          </cell>
          <cell r="J337" t="str">
            <v>Windows</v>
          </cell>
        </row>
        <row r="338">
          <cell r="H338" t="str">
            <v>PDC\s.dyadav</v>
          </cell>
          <cell r="J338" t="str">
            <v>Windows</v>
          </cell>
        </row>
        <row r="339">
          <cell r="H339" t="str">
            <v>PDC\svc-AzureBI</v>
          </cell>
          <cell r="J339" t="str">
            <v>Windows</v>
          </cell>
        </row>
        <row r="340">
          <cell r="H340" t="str">
            <v>PDC\s.vkohli</v>
          </cell>
          <cell r="J340" t="str">
            <v>Windows</v>
          </cell>
        </row>
        <row r="341">
          <cell r="H341" t="str">
            <v>PDC\s.dyadav</v>
          </cell>
          <cell r="J341" t="str">
            <v>Windows</v>
          </cell>
        </row>
        <row r="342">
          <cell r="H342" t="str">
            <v>PDC\svc-RPA1</v>
          </cell>
          <cell r="J342" t="str">
            <v>Windows</v>
          </cell>
        </row>
        <row r="343">
          <cell r="H343" t="str">
            <v>.\Administrator</v>
          </cell>
          <cell r="J343" t="str">
            <v>Windows</v>
          </cell>
        </row>
        <row r="344">
          <cell r="H344" t="str">
            <v>CT\!mgax</v>
          </cell>
          <cell r="J344" t="str">
            <v>Windows</v>
          </cell>
        </row>
        <row r="345">
          <cell r="H345" t="str">
            <v>PDC\s.dyadav</v>
          </cell>
          <cell r="J345" t="str">
            <v>Windows</v>
          </cell>
        </row>
        <row r="346">
          <cell r="H346" t="str">
            <v>CT\!ppse</v>
          </cell>
          <cell r="J346" t="str">
            <v>Windows</v>
          </cell>
        </row>
        <row r="347">
          <cell r="H347" t="str">
            <v>CT\!qtjl</v>
          </cell>
          <cell r="J347" t="str">
            <v>Windows</v>
          </cell>
        </row>
        <row r="348">
          <cell r="H348" t="str">
            <v>CT\qpoz</v>
          </cell>
          <cell r="J348" t="str">
            <v>Windows</v>
          </cell>
        </row>
        <row r="349">
          <cell r="H349" t="str">
            <v>Local\cvx_admin_user</v>
          </cell>
          <cell r="J349" t="str">
            <v>Windows</v>
          </cell>
        </row>
        <row r="350">
          <cell r="H350" t="str">
            <v>CT\aobj</v>
          </cell>
          <cell r="J350" t="str">
            <v>Windows</v>
          </cell>
        </row>
        <row r="351">
          <cell r="H351" t="str">
            <v>Local\cvx_admin_user</v>
          </cell>
          <cell r="J351" t="str">
            <v>Windows</v>
          </cell>
        </row>
        <row r="352">
          <cell r="H352" t="str">
            <v>Local\cvx_admin_user</v>
          </cell>
          <cell r="J352" t="str">
            <v>Windows</v>
          </cell>
        </row>
        <row r="353">
          <cell r="H353" t="str">
            <v>CT\aobj</v>
          </cell>
          <cell r="J353" t="str">
            <v>Windows</v>
          </cell>
        </row>
        <row r="354">
          <cell r="H354" t="str">
            <v>CT\aobj</v>
          </cell>
          <cell r="J354" t="str">
            <v>Windows</v>
          </cell>
        </row>
        <row r="355">
          <cell r="H355" t="str">
            <v>CT\!vkft</v>
          </cell>
          <cell r="J355" t="str">
            <v>Windows</v>
          </cell>
        </row>
        <row r="356">
          <cell r="H356" t="str">
            <v>CT\!ucwb</v>
          </cell>
          <cell r="J356" t="str">
            <v>Windows</v>
          </cell>
        </row>
        <row r="357">
          <cell r="H357" t="str">
            <v>CT\!zjxc</v>
          </cell>
          <cell r="J357" t="str">
            <v>Windows</v>
          </cell>
        </row>
        <row r="358">
          <cell r="H358" t="str">
            <v>CT\!rqkg</v>
          </cell>
          <cell r="J358" t="str">
            <v>Windows</v>
          </cell>
        </row>
        <row r="359">
          <cell r="H359" t="str">
            <v>CT\!zlgx</v>
          </cell>
          <cell r="J359" t="str">
            <v>Windows</v>
          </cell>
        </row>
        <row r="360">
          <cell r="H360" t="str">
            <v>Local\cvx_admin_user</v>
          </cell>
          <cell r="J360" t="str">
            <v>Windows</v>
          </cell>
        </row>
        <row r="361">
          <cell r="H361" t="str">
            <v>CT\aosk</v>
          </cell>
          <cell r="J361" t="str">
            <v>Windows</v>
          </cell>
        </row>
        <row r="362">
          <cell r="H362" t="str">
            <v>CT\!xmsk</v>
          </cell>
          <cell r="J362" t="str">
            <v>Windows</v>
          </cell>
        </row>
        <row r="363">
          <cell r="H363" t="str">
            <v>Uninitialized - waiting for login</v>
          </cell>
          <cell r="J363" t="str">
            <v>Windows</v>
          </cell>
        </row>
        <row r="364">
          <cell r="H364" t="str">
            <v>CT\svc-bkkhq-ec-test</v>
          </cell>
          <cell r="J364" t="str">
            <v>Windows</v>
          </cell>
        </row>
        <row r="365">
          <cell r="H365" t="str">
            <v>PDC\a.jtipones</v>
          </cell>
          <cell r="J365" t="str">
            <v>Windows</v>
          </cell>
        </row>
        <row r="366">
          <cell r="H366" t="str">
            <v>CT\svc-bkkhq-ec-test</v>
          </cell>
          <cell r="J366" t="str">
            <v>Windows</v>
          </cell>
        </row>
        <row r="367">
          <cell r="H367" t="str">
            <v>CT\svc-mcbu-gis-fmeD</v>
          </cell>
          <cell r="J367" t="str">
            <v>Windows</v>
          </cell>
        </row>
        <row r="368">
          <cell r="H368" t="str">
            <v>CT\!xpng</v>
          </cell>
          <cell r="J368" t="str">
            <v>Windows</v>
          </cell>
        </row>
        <row r="369">
          <cell r="H369" t="str">
            <v>CT\!xjlg</v>
          </cell>
          <cell r="J369" t="str">
            <v>Windows</v>
          </cell>
        </row>
        <row r="370">
          <cell r="H370" t="str">
            <v>CT\!ilho</v>
          </cell>
          <cell r="J370" t="str">
            <v>Windows</v>
          </cell>
        </row>
        <row r="371">
          <cell r="H371" t="str">
            <v>CT\!icsg</v>
          </cell>
          <cell r="J371" t="str">
            <v>Windows</v>
          </cell>
        </row>
        <row r="372">
          <cell r="H372" t="str">
            <v>CT\svc-gci-face</v>
          </cell>
          <cell r="J372" t="str">
            <v>Windows</v>
          </cell>
        </row>
        <row r="373">
          <cell r="H373" t="str">
            <v>Uninitialized - waiting for login</v>
          </cell>
          <cell r="J373" t="str">
            <v>Windows</v>
          </cell>
        </row>
        <row r="374">
          <cell r="H374" t="str">
            <v>CT\!emjc</v>
          </cell>
          <cell r="J374" t="str">
            <v>Windows</v>
          </cell>
        </row>
        <row r="375">
          <cell r="H375" t="str">
            <v>CT\!ucwb</v>
          </cell>
          <cell r="J375" t="str">
            <v>Windows</v>
          </cell>
        </row>
        <row r="376">
          <cell r="H376" t="str">
            <v>CT\svc-dmadmin</v>
          </cell>
          <cell r="J376" t="str">
            <v>Windows</v>
          </cell>
        </row>
        <row r="377">
          <cell r="H377" t="str">
            <v>CT\!ilho</v>
          </cell>
          <cell r="J377" t="str">
            <v>Windows</v>
          </cell>
        </row>
        <row r="378">
          <cell r="H378" t="str">
            <v>Uninitialized - waiting for login</v>
          </cell>
          <cell r="J378" t="str">
            <v>Windows</v>
          </cell>
        </row>
        <row r="379">
          <cell r="H379" t="str">
            <v>CT\!ucwb</v>
          </cell>
          <cell r="J379" t="str">
            <v>Windows</v>
          </cell>
        </row>
        <row r="380">
          <cell r="H380" t="str">
            <v>CT\!ycyx</v>
          </cell>
          <cell r="J380" t="str">
            <v>Windows</v>
          </cell>
        </row>
        <row r="381">
          <cell r="H381" t="str">
            <v>CT\!rqkg</v>
          </cell>
          <cell r="J381" t="str">
            <v>Windows</v>
          </cell>
        </row>
        <row r="382">
          <cell r="H382" t="str">
            <v>IHESS\srv_ctx_xa79</v>
          </cell>
          <cell r="J382" t="str">
            <v>Windows</v>
          </cell>
        </row>
        <row r="383">
          <cell r="H383" t="str">
            <v>Uninitialized - waiting for login</v>
          </cell>
          <cell r="J383" t="str">
            <v>Windows</v>
          </cell>
        </row>
        <row r="384">
          <cell r="H384" t="str">
            <v>Uninitialized - waiting for login</v>
          </cell>
          <cell r="J384" t="str">
            <v>Windows</v>
          </cell>
        </row>
        <row r="385">
          <cell r="H385" t="str">
            <v>Local\pdi-opems-p</v>
          </cell>
          <cell r="J385" t="str">
            <v>Windows</v>
          </cell>
        </row>
        <row r="386">
          <cell r="H386" t="str">
            <v>Local\pdi-opems-p</v>
          </cell>
          <cell r="J386" t="str">
            <v>Windows</v>
          </cell>
        </row>
        <row r="387">
          <cell r="H387" t="str">
            <v>Uninitialized - waiting for login</v>
          </cell>
          <cell r="J387" t="str">
            <v>Windows</v>
          </cell>
        </row>
        <row r="388">
          <cell r="H388" t="str">
            <v>Uninitialized - waiting for login</v>
          </cell>
          <cell r="J388" t="str">
            <v>Windows</v>
          </cell>
        </row>
        <row r="389">
          <cell r="H389" t="str">
            <v>Local\pdi-opems-p</v>
          </cell>
          <cell r="J389" t="str">
            <v>Windows</v>
          </cell>
        </row>
        <row r="390">
          <cell r="H390" t="str">
            <v>Uninitialized - waiting for login</v>
          </cell>
          <cell r="J390" t="str">
            <v>Windows</v>
          </cell>
        </row>
        <row r="391">
          <cell r="H391" t="str">
            <v>CT\!rvdd</v>
          </cell>
          <cell r="J391" t="str">
            <v>Windows</v>
          </cell>
        </row>
        <row r="392">
          <cell r="H392" t="str">
            <v>Uninitialized - waiting for login</v>
          </cell>
          <cell r="J392" t="str">
            <v>Windows</v>
          </cell>
        </row>
        <row r="393">
          <cell r="H393" t="str">
            <v>Uninitialized - waiting for login</v>
          </cell>
          <cell r="J393" t="str">
            <v>Windows</v>
          </cell>
        </row>
        <row r="394">
          <cell r="H394" t="str">
            <v>Local\pdi-opems-p</v>
          </cell>
          <cell r="J394" t="str">
            <v>Windows</v>
          </cell>
        </row>
        <row r="395">
          <cell r="H395" t="str">
            <v>Uninitialized - waiting for login</v>
          </cell>
          <cell r="J395" t="str">
            <v>Windows</v>
          </cell>
        </row>
        <row r="396">
          <cell r="H396" t="str">
            <v>Uninitialized - waiting for login</v>
          </cell>
          <cell r="J396" t="str">
            <v>Windows</v>
          </cell>
        </row>
        <row r="397">
          <cell r="H397" t="str">
            <v>Uninitialized - waiting for login</v>
          </cell>
          <cell r="J397" t="str">
            <v>Windows</v>
          </cell>
        </row>
        <row r="398">
          <cell r="H398" t="str">
            <v>CT\dsiy</v>
          </cell>
          <cell r="J398" t="str">
            <v>Windows</v>
          </cell>
        </row>
        <row r="399">
          <cell r="H399" t="str">
            <v>CT\!locc</v>
          </cell>
          <cell r="J399" t="str">
            <v>Windows</v>
          </cell>
        </row>
        <row r="400">
          <cell r="H400" t="str">
            <v>Uninitialized - waiting for login</v>
          </cell>
          <cell r="J400" t="str">
            <v>Windows</v>
          </cell>
        </row>
        <row r="401">
          <cell r="H401" t="str">
            <v>CT\!ysly</v>
          </cell>
          <cell r="J401" t="str">
            <v>Windows</v>
          </cell>
        </row>
        <row r="402">
          <cell r="H402" t="str">
            <v>CT\!mgax</v>
          </cell>
          <cell r="J402" t="str">
            <v>Windows</v>
          </cell>
        </row>
        <row r="403">
          <cell r="H403" t="str">
            <v>CT\!locc</v>
          </cell>
          <cell r="J403" t="str">
            <v>Windows</v>
          </cell>
        </row>
        <row r="404">
          <cell r="H404" t="str">
            <v>CT\!locc</v>
          </cell>
          <cell r="J404" t="str">
            <v>Windows</v>
          </cell>
        </row>
        <row r="405">
          <cell r="H405" t="str">
            <v>CT\!ppse</v>
          </cell>
          <cell r="J405" t="str">
            <v>Windows</v>
          </cell>
        </row>
        <row r="406">
          <cell r="H406" t="str">
            <v>Uninitialized - waiting for login</v>
          </cell>
          <cell r="J406" t="str">
            <v>Windows</v>
          </cell>
        </row>
        <row r="407">
          <cell r="H407" t="str">
            <v>Uninitialized - waiting for login</v>
          </cell>
          <cell r="J407" t="str">
            <v>Windows</v>
          </cell>
        </row>
        <row r="408">
          <cell r="H408" t="str">
            <v>Uninitialized - waiting for login</v>
          </cell>
          <cell r="J408" t="str">
            <v>Windows</v>
          </cell>
        </row>
        <row r="409">
          <cell r="H409" t="str">
            <v>Uninitialized - waiting for login</v>
          </cell>
          <cell r="J409" t="str">
            <v>Windows</v>
          </cell>
        </row>
        <row r="410">
          <cell r="H410" t="str">
            <v>Uninitialized - waiting for login</v>
          </cell>
          <cell r="J410" t="str">
            <v>Windows</v>
          </cell>
        </row>
        <row r="411">
          <cell r="H411" t="str">
            <v>Local\pdi-opems-p</v>
          </cell>
          <cell r="J411" t="str">
            <v>Windows</v>
          </cell>
        </row>
        <row r="412">
          <cell r="H412" t="str">
            <v>Uninitialized - waiting for login</v>
          </cell>
          <cell r="J412" t="str">
            <v>Windows</v>
          </cell>
        </row>
        <row r="413">
          <cell r="H413" t="str">
            <v>Uninitialized - waiting for login</v>
          </cell>
          <cell r="J413" t="str">
            <v>Windows</v>
          </cell>
        </row>
        <row r="414">
          <cell r="H414" t="str">
            <v>Local\pdi-opems-p</v>
          </cell>
          <cell r="J414" t="str">
            <v>Windows</v>
          </cell>
        </row>
        <row r="415">
          <cell r="H415" t="str">
            <v>Uninitialized - waiting for login</v>
          </cell>
          <cell r="J415" t="str">
            <v>Windows</v>
          </cell>
        </row>
        <row r="416">
          <cell r="H416" t="str">
            <v>Local\pdi-opems-p</v>
          </cell>
          <cell r="J416" t="str">
            <v>Windows</v>
          </cell>
        </row>
        <row r="417">
          <cell r="H417" t="str">
            <v>Uninitialized - waiting for login</v>
          </cell>
          <cell r="J417" t="str">
            <v>Windows</v>
          </cell>
        </row>
        <row r="418">
          <cell r="H418" t="str">
            <v>Local\pdi-opems-p</v>
          </cell>
          <cell r="J418" t="str">
            <v>Windows</v>
          </cell>
        </row>
        <row r="419">
          <cell r="H419" t="str">
            <v>CT\!ppse</v>
          </cell>
          <cell r="J419" t="str">
            <v>Windows</v>
          </cell>
        </row>
        <row r="420">
          <cell r="H420" t="str">
            <v>Local\pdi-opems-p</v>
          </cell>
          <cell r="J420" t="str">
            <v>Windows</v>
          </cell>
        </row>
        <row r="421">
          <cell r="H421" t="str">
            <v>PDC\s.dyadav</v>
          </cell>
          <cell r="J421" t="str">
            <v>Windows</v>
          </cell>
        </row>
        <row r="422">
          <cell r="H422" t="str">
            <v>Local\pdi-opems-p</v>
          </cell>
          <cell r="J422" t="str">
            <v>Windows</v>
          </cell>
        </row>
        <row r="423">
          <cell r="H423" t="str">
            <v>Local\pdi-opems-p</v>
          </cell>
          <cell r="J423" t="str">
            <v>Windows</v>
          </cell>
        </row>
        <row r="424">
          <cell r="H424" t="str">
            <v>Uninitialized - waiting for login</v>
          </cell>
          <cell r="J424" t="str">
            <v>Windows</v>
          </cell>
        </row>
        <row r="425">
          <cell r="H425" t="str">
            <v>Local\pdi-opems-p</v>
          </cell>
          <cell r="J425" t="str">
            <v>Windows</v>
          </cell>
        </row>
        <row r="426">
          <cell r="H426" t="str">
            <v>Local\pdi-opems-p</v>
          </cell>
          <cell r="J426" t="str">
            <v>Windows</v>
          </cell>
        </row>
        <row r="427">
          <cell r="H427" t="str">
            <v>Uninitialized - waiting for login</v>
          </cell>
          <cell r="J427" t="str">
            <v>Windows</v>
          </cell>
        </row>
        <row r="428">
          <cell r="H428" t="str">
            <v>Uninitialized - waiting for login</v>
          </cell>
          <cell r="J428" t="str">
            <v>Windows</v>
          </cell>
        </row>
        <row r="429">
          <cell r="H429" t="str">
            <v>Local\pdi-opems-p</v>
          </cell>
          <cell r="J429" t="str">
            <v>Windows</v>
          </cell>
        </row>
        <row r="430">
          <cell r="H430" t="str">
            <v>Local\pdi-opems-p</v>
          </cell>
          <cell r="J430" t="str">
            <v>Windows</v>
          </cell>
        </row>
        <row r="431">
          <cell r="H431" t="str">
            <v>Uninitialized - waiting for login</v>
          </cell>
          <cell r="J431" t="str">
            <v>Windows</v>
          </cell>
        </row>
        <row r="432">
          <cell r="H432" t="str">
            <v>Uninitialized - waiting for login</v>
          </cell>
          <cell r="J432" t="str">
            <v>Windows</v>
          </cell>
        </row>
        <row r="433">
          <cell r="H433" t="str">
            <v>Local\pdi-opems-p</v>
          </cell>
          <cell r="J433" t="str">
            <v>Windows</v>
          </cell>
        </row>
        <row r="434">
          <cell r="H434" t="str">
            <v>Local\pdi-opems-p</v>
          </cell>
          <cell r="J434" t="str">
            <v>Windows</v>
          </cell>
        </row>
        <row r="435">
          <cell r="H435" t="str">
            <v>Local\pdi-opems-p</v>
          </cell>
          <cell r="J435" t="str">
            <v>Windows</v>
          </cell>
        </row>
        <row r="436">
          <cell r="H436" t="str">
            <v>Local\pdi-opems-p</v>
          </cell>
          <cell r="J436" t="str">
            <v>Windows</v>
          </cell>
        </row>
        <row r="437">
          <cell r="H437" t="str">
            <v>Local\pdi-opems-p</v>
          </cell>
          <cell r="J437" t="str">
            <v>Windows</v>
          </cell>
        </row>
        <row r="438">
          <cell r="H438" t="str">
            <v>Uninitialized - waiting for login</v>
          </cell>
          <cell r="J438" t="str">
            <v>Windows</v>
          </cell>
        </row>
        <row r="439">
          <cell r="H439" t="str">
            <v>Local\pdi-opems-p</v>
          </cell>
          <cell r="J439" t="str">
            <v>Windows</v>
          </cell>
        </row>
        <row r="440">
          <cell r="H440" t="str">
            <v>Local\pdi-opems-p</v>
          </cell>
          <cell r="J440" t="str">
            <v>Windows</v>
          </cell>
        </row>
        <row r="441">
          <cell r="H441" t="str">
            <v>Local\pdi-opems-p</v>
          </cell>
          <cell r="J441" t="str">
            <v>Windows</v>
          </cell>
        </row>
        <row r="442">
          <cell r="H442" t="str">
            <v>CT\xafb</v>
          </cell>
          <cell r="J442" t="str">
            <v>Windows</v>
          </cell>
        </row>
        <row r="443">
          <cell r="H443" t="str">
            <v>Local\pdi-opems-p</v>
          </cell>
          <cell r="J443" t="str">
            <v>Windows</v>
          </cell>
        </row>
        <row r="444">
          <cell r="H444" t="str">
            <v>Uninitialized - waiting for login</v>
          </cell>
          <cell r="J444" t="str">
            <v>Windows</v>
          </cell>
        </row>
        <row r="445">
          <cell r="H445" t="str">
            <v>Uninitialized - waiting for login</v>
          </cell>
          <cell r="J445" t="str">
            <v>Windows</v>
          </cell>
        </row>
        <row r="446">
          <cell r="H446" t="str">
            <v>Local\pdi-opems-p</v>
          </cell>
          <cell r="J446" t="str">
            <v>Windows</v>
          </cell>
        </row>
        <row r="447">
          <cell r="H447" t="str">
            <v>CT\!xmsk</v>
          </cell>
          <cell r="J447" t="str">
            <v>Windows</v>
          </cell>
        </row>
        <row r="448">
          <cell r="H448" t="str">
            <v>.\!.</v>
          </cell>
          <cell r="J448" t="str">
            <v>Windows</v>
          </cell>
        </row>
        <row r="449">
          <cell r="H449" t="str">
            <v>.\ctdt</v>
          </cell>
          <cell r="J449" t="str">
            <v>Windows</v>
          </cell>
        </row>
        <row r="450">
          <cell r="H450" t="str">
            <v>CT\!bavy</v>
          </cell>
          <cell r="J450" t="str">
            <v>Windows</v>
          </cell>
        </row>
        <row r="451">
          <cell r="H451" t="str">
            <v>Local\pdi-opems-p</v>
          </cell>
          <cell r="J451" t="str">
            <v>Windows</v>
          </cell>
        </row>
        <row r="452">
          <cell r="H452" t="str">
            <v>CT\hfminstallnonprd</v>
          </cell>
          <cell r="J452" t="str">
            <v>Windows</v>
          </cell>
        </row>
        <row r="453">
          <cell r="H453" t="str">
            <v>Uninitialized - waiting for login</v>
          </cell>
          <cell r="J453" t="str">
            <v>Windows</v>
          </cell>
        </row>
        <row r="454">
          <cell r="H454" t="str">
            <v>Local\pdi-opems-p</v>
          </cell>
          <cell r="J454" t="str">
            <v>Windows</v>
          </cell>
        </row>
        <row r="455">
          <cell r="H455" t="str">
            <v>Local\pdi-opems-p</v>
          </cell>
          <cell r="J455" t="str">
            <v>Windows</v>
          </cell>
        </row>
        <row r="456">
          <cell r="H456" t="str">
            <v>CT\!locc</v>
          </cell>
          <cell r="J456" t="str">
            <v>Windows</v>
          </cell>
        </row>
        <row r="457">
          <cell r="H457" t="str">
            <v>Uninitialized - waiting for login</v>
          </cell>
          <cell r="J457" t="str">
            <v>Windows</v>
          </cell>
        </row>
        <row r="458">
          <cell r="H458" t="str">
            <v>Uninitialized - waiting for login</v>
          </cell>
          <cell r="J458" t="str">
            <v>Windows</v>
          </cell>
        </row>
        <row r="459">
          <cell r="H459" t="str">
            <v>Local\pdi-opems-p</v>
          </cell>
          <cell r="J459" t="str">
            <v>Windows</v>
          </cell>
        </row>
        <row r="460">
          <cell r="H460" t="str">
            <v>Local\pdi-opems-p</v>
          </cell>
          <cell r="J460" t="str">
            <v>Windows</v>
          </cell>
        </row>
        <row r="461">
          <cell r="H461" t="str">
            <v>Uninitialized - waiting for login</v>
          </cell>
          <cell r="J461" t="str">
            <v>Windows</v>
          </cell>
        </row>
        <row r="462">
          <cell r="H462" t="str">
            <v>Uninitialized - waiting for login</v>
          </cell>
          <cell r="J462" t="str">
            <v>Windows</v>
          </cell>
        </row>
        <row r="463">
          <cell r="H463" t="str">
            <v>Local\pdi-opems-p</v>
          </cell>
          <cell r="J463" t="str">
            <v>Windows</v>
          </cell>
        </row>
        <row r="464">
          <cell r="H464" t="str">
            <v>Local\pdi-opems-p</v>
          </cell>
          <cell r="J464" t="str">
            <v>Windows</v>
          </cell>
        </row>
        <row r="465">
          <cell r="H465" t="str">
            <v>Uninitialized - waiting for login</v>
          </cell>
          <cell r="J465" t="str">
            <v>Windows</v>
          </cell>
        </row>
        <row r="466">
          <cell r="H466" t="str">
            <v>Uninitialized - waiting for login</v>
          </cell>
          <cell r="J466" t="str">
            <v>Windows</v>
          </cell>
        </row>
        <row r="467">
          <cell r="H467" t="str">
            <v>Local\opemsadmin</v>
          </cell>
          <cell r="J467" t="str">
            <v>Windows</v>
          </cell>
        </row>
        <row r="468">
          <cell r="H468" t="str">
            <v>CT\!uvtz</v>
          </cell>
          <cell r="J468" t="str">
            <v>Windows</v>
          </cell>
        </row>
        <row r="469">
          <cell r="H469" t="str">
            <v>Local\pdi-opems-p</v>
          </cell>
          <cell r="J469" t="str">
            <v>Windows</v>
          </cell>
        </row>
        <row r="470">
          <cell r="H470" t="str">
            <v>Local\opemsadmin</v>
          </cell>
          <cell r="J470" t="str">
            <v>Windows</v>
          </cell>
        </row>
        <row r="471">
          <cell r="H471" t="str">
            <v>CT\svc-sasbus-psql00</v>
          </cell>
          <cell r="J471" t="str">
            <v>Windows</v>
          </cell>
        </row>
        <row r="472">
          <cell r="H472" t="str">
            <v>CT\!waxl</v>
          </cell>
          <cell r="J472" t="str">
            <v>Windows</v>
          </cell>
        </row>
        <row r="473">
          <cell r="H473" t="str">
            <v>Local\pdi-opems-p</v>
          </cell>
          <cell r="J473" t="str">
            <v>Windows</v>
          </cell>
        </row>
        <row r="474">
          <cell r="H474" t="str">
            <v>ct.chevrontexaco.net\blakeroberts_adm</v>
          </cell>
          <cell r="J474" t="str">
            <v>Windows</v>
          </cell>
        </row>
        <row r="475">
          <cell r="H475" t="str">
            <v>Local\opemsadmin</v>
          </cell>
          <cell r="J475" t="str">
            <v>Windows</v>
          </cell>
        </row>
        <row r="476">
          <cell r="J476" t="str">
            <v>Windows</v>
          </cell>
        </row>
        <row r="477">
          <cell r="H477" t="str">
            <v>Local\pdi-opems-p</v>
          </cell>
          <cell r="J477" t="str">
            <v>Windows</v>
          </cell>
        </row>
        <row r="478">
          <cell r="H478" t="str">
            <v>Local\opemsadmin</v>
          </cell>
          <cell r="J478" t="str">
            <v>Windows</v>
          </cell>
        </row>
        <row r="479">
          <cell r="H479" t="str">
            <v>Local\opemsadmin</v>
          </cell>
          <cell r="J479" t="str">
            <v>Windows</v>
          </cell>
        </row>
        <row r="480">
          <cell r="H480" t="str">
            <v>CT\svc-sasbus-tsql00</v>
          </cell>
          <cell r="J480" t="str">
            <v>Windows</v>
          </cell>
        </row>
        <row r="481">
          <cell r="H481" t="str">
            <v>Local\opemsadmin</v>
          </cell>
          <cell r="J481" t="str">
            <v>Windows</v>
          </cell>
        </row>
        <row r="482">
          <cell r="H482" t="str">
            <v>Local\pdi-opems-p</v>
          </cell>
          <cell r="J482" t="str">
            <v>Windows</v>
          </cell>
        </row>
        <row r="483">
          <cell r="H483" t="str">
            <v>Uninitialized - waiting for login</v>
          </cell>
          <cell r="J483" t="str">
            <v>Windows</v>
          </cell>
        </row>
        <row r="484">
          <cell r="H484" t="str">
            <v>CT\hvkm</v>
          </cell>
          <cell r="J484" t="str">
            <v>Windows</v>
          </cell>
        </row>
        <row r="485">
          <cell r="H485" t="str">
            <v>Local\opemsadmin</v>
          </cell>
          <cell r="J485" t="str">
            <v>Windows</v>
          </cell>
        </row>
        <row r="486">
          <cell r="H486" t="str">
            <v>Local\pdi-opems-p</v>
          </cell>
          <cell r="J486" t="str">
            <v>Windows</v>
          </cell>
        </row>
        <row r="487">
          <cell r="H487" t="str">
            <v>Local\opemsadmin</v>
          </cell>
          <cell r="J487" t="str">
            <v>Windows</v>
          </cell>
        </row>
        <row r="488">
          <cell r="H488" t="str">
            <v>Local\pdi-opems-p</v>
          </cell>
          <cell r="J488" t="str">
            <v>Windows</v>
          </cell>
        </row>
        <row r="489">
          <cell r="H489" t="str">
            <v>Local\opemsadmin</v>
          </cell>
          <cell r="J489" t="str">
            <v>Windows</v>
          </cell>
        </row>
        <row r="490">
          <cell r="H490" t="str">
            <v>Local\opemsadmin</v>
          </cell>
          <cell r="J490" t="str">
            <v>Windows</v>
          </cell>
        </row>
        <row r="491">
          <cell r="H491" t="str">
            <v>Local\pdi-opems-p</v>
          </cell>
          <cell r="J491" t="str">
            <v>Windows</v>
          </cell>
        </row>
        <row r="492">
          <cell r="H492" t="str">
            <v>Local\pdi-opems-p</v>
          </cell>
          <cell r="J492" t="str">
            <v>Windows</v>
          </cell>
        </row>
        <row r="493">
          <cell r="H493" t="str">
            <v>Local\opemsadmin</v>
          </cell>
          <cell r="J493" t="str">
            <v>Windows</v>
          </cell>
        </row>
        <row r="494">
          <cell r="H494" t="str">
            <v>Local\opemsadmin</v>
          </cell>
          <cell r="J494" t="str">
            <v>Windows</v>
          </cell>
        </row>
        <row r="495">
          <cell r="H495" t="str">
            <v>Local\opemsadmin</v>
          </cell>
          <cell r="J495" t="str">
            <v>Windows</v>
          </cell>
        </row>
        <row r="496">
          <cell r="H496" t="str">
            <v>CT\!uzpn</v>
          </cell>
          <cell r="J496" t="str">
            <v>Windows</v>
          </cell>
        </row>
        <row r="497">
          <cell r="H497" t="str">
            <v>CT\!locc</v>
          </cell>
          <cell r="J497" t="str">
            <v>Windows</v>
          </cell>
        </row>
        <row r="498">
          <cell r="H498" t="str">
            <v>Uninitialized - waiting for login</v>
          </cell>
          <cell r="J498" t="str">
            <v>Windows</v>
          </cell>
        </row>
        <row r="499">
          <cell r="H499" t="str">
            <v>CT\!ppse</v>
          </cell>
          <cell r="J499" t="str">
            <v>Windows</v>
          </cell>
        </row>
        <row r="500">
          <cell r="H500" t="str">
            <v>Local\opemsadmin</v>
          </cell>
          <cell r="J500" t="str">
            <v>Windows</v>
          </cell>
        </row>
        <row r="501">
          <cell r="H501" t="str">
            <v>Local\opemsadmin</v>
          </cell>
          <cell r="J501" t="str">
            <v>Windows</v>
          </cell>
        </row>
        <row r="502">
          <cell r="H502" t="str">
            <v>Local\pdi-opems-p</v>
          </cell>
          <cell r="J502" t="str">
            <v>Windows</v>
          </cell>
        </row>
        <row r="503">
          <cell r="H503" t="str">
            <v>Local\pdi-opems-p</v>
          </cell>
          <cell r="J503" t="str">
            <v>Windows</v>
          </cell>
        </row>
        <row r="504">
          <cell r="H504" t="str">
            <v>Local\opemsadmin</v>
          </cell>
          <cell r="J504" t="str">
            <v>Windows</v>
          </cell>
        </row>
        <row r="505">
          <cell r="H505" t="str">
            <v>Local\opemsadmin</v>
          </cell>
          <cell r="J505" t="str">
            <v>Windows</v>
          </cell>
        </row>
        <row r="506">
          <cell r="H506" t="str">
            <v>Local\pdi-opems-p</v>
          </cell>
          <cell r="J506" t="str">
            <v>Windows</v>
          </cell>
        </row>
        <row r="507">
          <cell r="H507" t="str">
            <v>Local\opemsadmin</v>
          </cell>
          <cell r="J507" t="str">
            <v>Windows</v>
          </cell>
        </row>
        <row r="508">
          <cell r="H508" t="str">
            <v>Local\opemsadmin</v>
          </cell>
          <cell r="J508" t="str">
            <v>Windows</v>
          </cell>
        </row>
        <row r="509">
          <cell r="H509" t="str">
            <v>Local\pdi-opems-p</v>
          </cell>
          <cell r="J509" t="str">
            <v>Windows</v>
          </cell>
        </row>
        <row r="510">
          <cell r="H510" t="str">
            <v>Local\pdi-opems-p</v>
          </cell>
          <cell r="J510" t="str">
            <v>Windows</v>
          </cell>
        </row>
        <row r="511">
          <cell r="H511" t="str">
            <v>Uninitialized - waiting for login</v>
          </cell>
          <cell r="J511" t="str">
            <v>Windows</v>
          </cell>
        </row>
        <row r="512">
          <cell r="H512" t="str">
            <v>CT\zgxi</v>
          </cell>
          <cell r="J512" t="str">
            <v>Windows</v>
          </cell>
        </row>
        <row r="513">
          <cell r="H513" t="str">
            <v>Uninitialized - waiting for login</v>
          </cell>
          <cell r="J513" t="str">
            <v>Windows</v>
          </cell>
        </row>
        <row r="514">
          <cell r="H514" t="str">
            <v>CT\zgxi</v>
          </cell>
          <cell r="J514" t="str">
            <v>Windows</v>
          </cell>
        </row>
        <row r="515">
          <cell r="H515" t="str">
            <v>CT\aosk</v>
          </cell>
          <cell r="J515" t="str">
            <v>Windows</v>
          </cell>
        </row>
        <row r="516">
          <cell r="H516" t="str">
            <v>CT\zgxi</v>
          </cell>
          <cell r="J516" t="str">
            <v>Windows</v>
          </cell>
        </row>
        <row r="517">
          <cell r="H517" t="str">
            <v>Uninitialized - waiting for login</v>
          </cell>
          <cell r="J517" t="str">
            <v>Windows</v>
          </cell>
        </row>
        <row r="518">
          <cell r="H518" t="str">
            <v>Uninitialized - waiting for login</v>
          </cell>
          <cell r="J518" t="str">
            <v>Windows</v>
          </cell>
        </row>
        <row r="519">
          <cell r="H519" t="str">
            <v>Uninitialized - waiting for login</v>
          </cell>
          <cell r="J519" t="str">
            <v>Windows</v>
          </cell>
        </row>
        <row r="520">
          <cell r="H520" t="str">
            <v>Uninitialized - waiting for login</v>
          </cell>
          <cell r="J520" t="str">
            <v>Windows</v>
          </cell>
        </row>
        <row r="521">
          <cell r="H521" t="str">
            <v>CT\cfbl</v>
          </cell>
          <cell r="J521" t="str">
            <v>Windows</v>
          </cell>
        </row>
        <row r="522">
          <cell r="H522" t="str">
            <v>Uninitialized - waiting for login</v>
          </cell>
          <cell r="J522" t="str">
            <v>Windows</v>
          </cell>
        </row>
        <row r="523">
          <cell r="H523" t="str">
            <v>Uninitialized - waiting for login</v>
          </cell>
          <cell r="J523" t="str">
            <v>Windows</v>
          </cell>
        </row>
        <row r="524">
          <cell r="H524" t="str">
            <v>CT\!ppse</v>
          </cell>
          <cell r="J524" t="str">
            <v>Windows</v>
          </cell>
        </row>
        <row r="525">
          <cell r="H525" t="str">
            <v>Local\pdi-opems-p</v>
          </cell>
          <cell r="J525" t="str">
            <v>Windows</v>
          </cell>
        </row>
        <row r="526">
          <cell r="H526" t="str">
            <v>CT\!vlix</v>
          </cell>
          <cell r="J526" t="str">
            <v>Windows</v>
          </cell>
        </row>
        <row r="527">
          <cell r="H527" t="str">
            <v>Local\pdi-opems-p</v>
          </cell>
          <cell r="J527" t="str">
            <v>Windows</v>
          </cell>
        </row>
        <row r="528">
          <cell r="H528" t="str">
            <v>Uninitialized - waiting for login</v>
          </cell>
          <cell r="J528" t="str">
            <v>Windows</v>
          </cell>
        </row>
        <row r="529">
          <cell r="H529" t="str">
            <v>Local\pdi-opems-p</v>
          </cell>
          <cell r="J529" t="str">
            <v>Windows</v>
          </cell>
        </row>
        <row r="530">
          <cell r="H530" t="str">
            <v>Uninitialized - waiting for login</v>
          </cell>
          <cell r="J530" t="str">
            <v>Windows</v>
          </cell>
        </row>
        <row r="531">
          <cell r="H531" t="str">
            <v>Uninitialized - waiting for login</v>
          </cell>
          <cell r="J531" t="str">
            <v>Windows</v>
          </cell>
        </row>
        <row r="532">
          <cell r="H532" t="str">
            <v>Uninitialized - waiting for login</v>
          </cell>
          <cell r="J532" t="str">
            <v>Windows</v>
          </cell>
        </row>
        <row r="533">
          <cell r="H533" t="str">
            <v>Local\pdi-opems-p</v>
          </cell>
          <cell r="J533" t="str">
            <v>Windows</v>
          </cell>
        </row>
        <row r="534">
          <cell r="H534" t="str">
            <v>Local\opemsadmin</v>
          </cell>
        </row>
        <row r="535">
          <cell r="H535" t="str">
            <v>Local\pdi-opems-p</v>
          </cell>
          <cell r="J535" t="str">
            <v>Windows</v>
          </cell>
        </row>
        <row r="536">
          <cell r="H536" t="str">
            <v>Uninitialized - waiting for login</v>
          </cell>
          <cell r="J536" t="str">
            <v>Windows</v>
          </cell>
        </row>
        <row r="537">
          <cell r="H537" t="str">
            <v>Uninitialized - waiting for login</v>
          </cell>
          <cell r="J537" t="str">
            <v>Windows</v>
          </cell>
        </row>
        <row r="538">
          <cell r="H538" t="str">
            <v>Uninitialized - waiting for login</v>
          </cell>
          <cell r="J538" t="str">
            <v>Windows</v>
          </cell>
        </row>
        <row r="539">
          <cell r="H539" t="str">
            <v>Local\pdi-opems-p</v>
          </cell>
          <cell r="J539" t="str">
            <v>Windows</v>
          </cell>
        </row>
        <row r="541">
          <cell r="H541" t="str">
            <v>Local\pdi-opems-p</v>
          </cell>
          <cell r="J541" t="str">
            <v>Windows</v>
          </cell>
        </row>
        <row r="542">
          <cell r="H542" t="str">
            <v>CT\!uvtz</v>
          </cell>
          <cell r="J542" t="str">
            <v>Windows</v>
          </cell>
        </row>
        <row r="543">
          <cell r="H543" t="str">
            <v>CT\!uvtz</v>
          </cell>
          <cell r="J543" t="str">
            <v>Windows</v>
          </cell>
        </row>
        <row r="544">
          <cell r="H544" t="str">
            <v>CT\!uvtz</v>
          </cell>
          <cell r="J544" t="str">
            <v>Windows</v>
          </cell>
        </row>
        <row r="545">
          <cell r="H545" t="str">
            <v>CT\!eggh</v>
          </cell>
          <cell r="J545" t="str">
            <v>Windows</v>
          </cell>
        </row>
        <row r="546">
          <cell r="H546" t="str">
            <v>CT\!uvtz</v>
          </cell>
          <cell r="J546" t="str">
            <v>Windows</v>
          </cell>
        </row>
        <row r="547">
          <cell r="H547" t="str">
            <v>Uninitialized - waiting for login</v>
          </cell>
          <cell r="J547" t="str">
            <v>Windows</v>
          </cell>
        </row>
        <row r="548">
          <cell r="H548" t="str">
            <v>Uninitialized - waiting for login</v>
          </cell>
          <cell r="J548" t="str">
            <v>Windows</v>
          </cell>
        </row>
        <row r="549">
          <cell r="H549" t="str">
            <v>Local\pdi-opems-p</v>
          </cell>
          <cell r="J549" t="str">
            <v>Windows</v>
          </cell>
        </row>
        <row r="550">
          <cell r="H550" t="str">
            <v>CT\!vmtj</v>
          </cell>
          <cell r="J550" t="str">
            <v>Windows</v>
          </cell>
        </row>
        <row r="551">
          <cell r="H551" t="str">
            <v>Local\pdi-opems-p</v>
          </cell>
          <cell r="J551" t="str">
            <v>Windows</v>
          </cell>
        </row>
        <row r="552">
          <cell r="H552" t="str">
            <v>CT\!uvtz</v>
          </cell>
          <cell r="J552" t="str">
            <v>Windows</v>
          </cell>
        </row>
        <row r="553">
          <cell r="H553" t="str">
            <v>CT\!zcjs</v>
          </cell>
          <cell r="J553" t="str">
            <v>Windows</v>
          </cell>
        </row>
        <row r="554">
          <cell r="H554" t="str">
            <v>CTQ\svc-identity-now-ctq</v>
          </cell>
          <cell r="J554" t="str">
            <v>Windows</v>
          </cell>
        </row>
        <row r="555">
          <cell r="H555" t="str">
            <v>Uninitialized - waiting for login</v>
          </cell>
          <cell r="J555" t="str">
            <v>Windows</v>
          </cell>
        </row>
        <row r="556">
          <cell r="H556" t="str">
            <v>Local\pdi-opems-p</v>
          </cell>
          <cell r="J556" t="str">
            <v>Windows</v>
          </cell>
        </row>
        <row r="557">
          <cell r="H557" t="str">
            <v>Uninitialized - waiting for login</v>
          </cell>
          <cell r="J557" t="str">
            <v>Windows</v>
          </cell>
        </row>
        <row r="558">
          <cell r="H558" t="str">
            <v>CT\!ypjb</v>
          </cell>
          <cell r="J558" t="str">
            <v>Windows</v>
          </cell>
        </row>
        <row r="559">
          <cell r="H559" t="str">
            <v>CT\!mgax</v>
          </cell>
          <cell r="J559" t="str">
            <v>Windows</v>
          </cell>
        </row>
        <row r="560">
          <cell r="H560" t="str">
            <v>CT\!slaq</v>
          </cell>
          <cell r="J560" t="str">
            <v>Windows</v>
          </cell>
        </row>
        <row r="561">
          <cell r="H561" t="str">
            <v>CT\!vkft</v>
          </cell>
          <cell r="J561" t="str">
            <v>Windows</v>
          </cell>
        </row>
        <row r="562">
          <cell r="H562" t="str">
            <v>CT\!mgax</v>
          </cell>
          <cell r="J562" t="str">
            <v>Windows</v>
          </cell>
        </row>
        <row r="563">
          <cell r="H563" t="str">
            <v>CT\!slaq</v>
          </cell>
          <cell r="J563" t="str">
            <v>Windows</v>
          </cell>
        </row>
        <row r="564">
          <cell r="H564" t="str">
            <v>CT\!mgax</v>
          </cell>
          <cell r="J564" t="str">
            <v>Windows</v>
          </cell>
        </row>
        <row r="565">
          <cell r="H565" t="str">
            <v>CT\!slaq</v>
          </cell>
          <cell r="J565" t="str">
            <v>Windows</v>
          </cell>
        </row>
        <row r="566">
          <cell r="H566" t="str">
            <v>CT\!slaq</v>
          </cell>
          <cell r="J566" t="str">
            <v>Windows</v>
          </cell>
        </row>
        <row r="567">
          <cell r="H567" t="str">
            <v>Uninitialized - waiting for login</v>
          </cell>
          <cell r="J567" t="str">
            <v>Windows</v>
          </cell>
        </row>
        <row r="568">
          <cell r="H568" t="str">
            <v>Uninitialized - waiting for login</v>
          </cell>
          <cell r="J568" t="str">
            <v>Windows</v>
          </cell>
        </row>
        <row r="569">
          <cell r="H569" t="str">
            <v>Local\pdi-opems-p</v>
          </cell>
          <cell r="J569" t="str">
            <v>Windows</v>
          </cell>
        </row>
        <row r="570">
          <cell r="H570" t="str">
            <v>CT\!ikvr</v>
          </cell>
          <cell r="J570" t="str">
            <v>Windows</v>
          </cell>
        </row>
        <row r="571">
          <cell r="H571" t="str">
            <v>CT\!rgvk</v>
          </cell>
          <cell r="J571" t="str">
            <v>Windows</v>
          </cell>
        </row>
        <row r="572">
          <cell r="H572" t="str">
            <v>CT\!avrb</v>
          </cell>
          <cell r="J572" t="str">
            <v>Windows</v>
          </cell>
        </row>
        <row r="573">
          <cell r="H573" t="str">
            <v>CT\!xmsk</v>
          </cell>
          <cell r="J573" t="str">
            <v>Windows</v>
          </cell>
        </row>
        <row r="574">
          <cell r="H574" t="str">
            <v>Local\pdi-opems-p</v>
          </cell>
          <cell r="J574" t="str">
            <v>Windows</v>
          </cell>
        </row>
        <row r="575">
          <cell r="H575" t="str">
            <v>Uninitialized - waiting for login</v>
          </cell>
          <cell r="J575" t="str">
            <v>Windows</v>
          </cell>
        </row>
        <row r="576">
          <cell r="H576" t="str">
            <v>CT\!jipr</v>
          </cell>
          <cell r="J576" t="str">
            <v>Windows</v>
          </cell>
        </row>
        <row r="577">
          <cell r="H577" t="str">
            <v>CT\!slaq</v>
          </cell>
          <cell r="J577" t="str">
            <v>Windows</v>
          </cell>
        </row>
        <row r="578">
          <cell r="H578" t="str">
            <v>CT\!slaq</v>
          </cell>
          <cell r="J578" t="str">
            <v>Windows</v>
          </cell>
        </row>
        <row r="579">
          <cell r="H579" t="str">
            <v>CT\!rgvk</v>
          </cell>
          <cell r="J579" t="str">
            <v>Windows</v>
          </cell>
        </row>
        <row r="580">
          <cell r="H580" t="str">
            <v>CT\!mgax</v>
          </cell>
          <cell r="J580" t="str">
            <v>Windows</v>
          </cell>
        </row>
        <row r="581">
          <cell r="H581" t="str">
            <v>Local\pdi-opems-p</v>
          </cell>
          <cell r="J581" t="str">
            <v>Windows</v>
          </cell>
        </row>
        <row r="582">
          <cell r="H582" t="str">
            <v>Local\pdi-opems-p</v>
          </cell>
          <cell r="J582" t="str">
            <v>Windows</v>
          </cell>
        </row>
        <row r="583">
          <cell r="H583" t="str">
            <v>CT\!locc</v>
          </cell>
          <cell r="J583" t="str">
            <v>Windows</v>
          </cell>
        </row>
        <row r="584">
          <cell r="H584" t="str">
            <v>Local\pdi-opems-p</v>
          </cell>
          <cell r="J584" t="str">
            <v>Windows</v>
          </cell>
        </row>
        <row r="585">
          <cell r="H585" t="str">
            <v>Local\pdi-opems-p</v>
          </cell>
          <cell r="J585" t="str">
            <v>Windows</v>
          </cell>
        </row>
        <row r="586">
          <cell r="H586" t="str">
            <v>Local\pdi-opems-p</v>
          </cell>
          <cell r="J586" t="str">
            <v>Windows</v>
          </cell>
        </row>
        <row r="587">
          <cell r="H587" t="str">
            <v>Local\pdi-opems-p</v>
          </cell>
          <cell r="J587" t="str">
            <v>Windows</v>
          </cell>
        </row>
        <row r="588">
          <cell r="H588" t="str">
            <v>PDC\s.shorn</v>
          </cell>
          <cell r="J588" t="str">
            <v>Windows</v>
          </cell>
        </row>
        <row r="589">
          <cell r="H589" t="str">
            <v>CT\!orch</v>
          </cell>
          <cell r="J589" t="str">
            <v>Windows</v>
          </cell>
        </row>
        <row r="590">
          <cell r="H590" t="str">
            <v>Local\pdi-opems-p</v>
          </cell>
          <cell r="J590" t="str">
            <v>Windows</v>
          </cell>
        </row>
        <row r="591">
          <cell r="H591" t="str">
            <v>Local\pdi-opems-p</v>
          </cell>
          <cell r="J591" t="str">
            <v>Windows</v>
          </cell>
        </row>
        <row r="592">
          <cell r="H592" t="str">
            <v>CT\!xhfo</v>
          </cell>
          <cell r="J592" t="str">
            <v>Windows</v>
          </cell>
        </row>
        <row r="593">
          <cell r="H593" t="str">
            <v>Local\pdi-opems-p</v>
          </cell>
          <cell r="J593" t="str">
            <v>Windows</v>
          </cell>
        </row>
        <row r="594">
          <cell r="H594" t="str">
            <v>CT\xasx</v>
          </cell>
          <cell r="J594" t="str">
            <v>Windows</v>
          </cell>
        </row>
        <row r="595">
          <cell r="H595" t="str">
            <v>Local\pdi-opems-p</v>
          </cell>
          <cell r="J595" t="str">
            <v>Windows</v>
          </cell>
        </row>
        <row r="596">
          <cell r="H596" t="str">
            <v>Local\pdi-opems-p</v>
          </cell>
          <cell r="J596" t="str">
            <v>Windows</v>
          </cell>
        </row>
        <row r="597">
          <cell r="H597" t="str">
            <v>Uninitialized - waiting for login</v>
          </cell>
          <cell r="J597" t="str">
            <v>Windows</v>
          </cell>
        </row>
        <row r="598">
          <cell r="H598" t="str">
            <v>CT\!waxl</v>
          </cell>
          <cell r="J598" t="str">
            <v>Windows</v>
          </cell>
        </row>
        <row r="599">
          <cell r="H599" t="str">
            <v>Local\pdi-opems-p</v>
          </cell>
          <cell r="J599" t="str">
            <v>Windows</v>
          </cell>
        </row>
        <row r="600">
          <cell r="H600" t="str">
            <v>Local\pdi-opems-p</v>
          </cell>
          <cell r="J600" t="str">
            <v>Windows</v>
          </cell>
        </row>
        <row r="601">
          <cell r="H601" t="str">
            <v>Uninitialized - waiting for login</v>
          </cell>
          <cell r="J601" t="str">
            <v>Windows</v>
          </cell>
        </row>
        <row r="602">
          <cell r="H602" t="str">
            <v>Local\pdi-opems-p</v>
          </cell>
          <cell r="J602" t="str">
            <v>Windows</v>
          </cell>
        </row>
        <row r="603">
          <cell r="H603" t="str">
            <v>Uninitialized - waiting for login</v>
          </cell>
          <cell r="J603" t="str">
            <v>Windows</v>
          </cell>
        </row>
        <row r="604">
          <cell r="H604" t="str">
            <v>Uninitialized - waiting for login</v>
          </cell>
          <cell r="J604" t="str">
            <v>Windows</v>
          </cell>
        </row>
        <row r="605">
          <cell r="H605" t="str">
            <v>CT\!mgax</v>
          </cell>
          <cell r="J605" t="str">
            <v>Windows</v>
          </cell>
        </row>
        <row r="606">
          <cell r="H606" t="str">
            <v>Local\pdi-opems-p</v>
          </cell>
          <cell r="J606" t="str">
            <v>Windows</v>
          </cell>
        </row>
        <row r="607">
          <cell r="H607" t="str">
            <v>Local\pdi-opems-p</v>
          </cell>
          <cell r="J607" t="str">
            <v>Windows</v>
          </cell>
        </row>
        <row r="608">
          <cell r="H608" t="str">
            <v>Local\opemsadmin</v>
          </cell>
          <cell r="J608" t="str">
            <v>Windows</v>
          </cell>
        </row>
        <row r="609">
          <cell r="H609" t="str">
            <v>Local\pdi-opems-p</v>
          </cell>
          <cell r="J609" t="str">
            <v>Windows</v>
          </cell>
        </row>
        <row r="610">
          <cell r="H610" t="str">
            <v>Local\opemsadmin</v>
          </cell>
          <cell r="J610" t="str">
            <v>Windows</v>
          </cell>
        </row>
        <row r="611">
          <cell r="H611" t="str">
            <v>CT\!cifo</v>
          </cell>
          <cell r="J611" t="str">
            <v>Windows</v>
          </cell>
        </row>
        <row r="612">
          <cell r="H612" t="str">
            <v>Local\pdi-opems-p</v>
          </cell>
          <cell r="J612" t="str">
            <v>Windows</v>
          </cell>
        </row>
        <row r="613">
          <cell r="H613" t="str">
            <v>Local\opemsadmin</v>
          </cell>
          <cell r="J613" t="str">
            <v>Windows</v>
          </cell>
        </row>
        <row r="614">
          <cell r="H614" t="str">
            <v>Local\pdi-opems-p</v>
          </cell>
          <cell r="J614" t="str">
            <v>Windows</v>
          </cell>
        </row>
        <row r="615">
          <cell r="H615" t="str">
            <v>Local\opemsadmin</v>
          </cell>
          <cell r="J615" t="str">
            <v>Windows</v>
          </cell>
        </row>
        <row r="616">
          <cell r="H616" t="str">
            <v>Local\opemsadmin</v>
          </cell>
          <cell r="J616" t="str">
            <v>Windows</v>
          </cell>
        </row>
        <row r="617">
          <cell r="H617" t="str">
            <v>Local\opemsadmin</v>
          </cell>
          <cell r="J617" t="str">
            <v>Windows</v>
          </cell>
        </row>
        <row r="618">
          <cell r="H618" t="str">
            <v>Local\pdi-opems-p</v>
          </cell>
          <cell r="J618" t="str">
            <v>Windows</v>
          </cell>
        </row>
        <row r="619">
          <cell r="H619" t="str">
            <v>Local\opemsadmin</v>
          </cell>
          <cell r="J619" t="str">
            <v>Windows</v>
          </cell>
        </row>
        <row r="620">
          <cell r="H620" t="str">
            <v>.\ctdt</v>
          </cell>
          <cell r="J620" t="str">
            <v>Windows</v>
          </cell>
        </row>
        <row r="621">
          <cell r="H621" t="str">
            <v>.\ctdt</v>
          </cell>
          <cell r="J621" t="str">
            <v>Windows</v>
          </cell>
        </row>
        <row r="622">
          <cell r="H622" t="str">
            <v>.\ctdt</v>
          </cell>
          <cell r="J622" t="str">
            <v>Windows</v>
          </cell>
        </row>
        <row r="623">
          <cell r="H623" t="str">
            <v>.\ctdt</v>
          </cell>
          <cell r="J623" t="str">
            <v>Windows</v>
          </cell>
        </row>
        <row r="624">
          <cell r="H624" t="str">
            <v>CT\!mziy</v>
          </cell>
          <cell r="J624" t="str">
            <v>Windows</v>
          </cell>
        </row>
        <row r="625">
          <cell r="H625" t="str">
            <v>Local\pdi-opems-p</v>
          </cell>
          <cell r="J625" t="str">
            <v>Windows</v>
          </cell>
        </row>
        <row r="626">
          <cell r="H626" t="str">
            <v>Local\pdi-opems-p</v>
          </cell>
          <cell r="J626" t="str">
            <v>Windows</v>
          </cell>
        </row>
        <row r="627">
          <cell r="H627" t="str">
            <v>Local\opemsadmin</v>
          </cell>
          <cell r="J627" t="str">
            <v>Windows</v>
          </cell>
        </row>
        <row r="628">
          <cell r="H628" t="str">
            <v>Local\pdi-opems-p</v>
          </cell>
          <cell r="J628" t="str">
            <v>Windows</v>
          </cell>
        </row>
        <row r="629">
          <cell r="H629" t="str">
            <v>CT\!xatw</v>
          </cell>
          <cell r="J629" t="str">
            <v>Windows</v>
          </cell>
        </row>
        <row r="630">
          <cell r="H630" t="str">
            <v>Local\pdi-opems-p</v>
          </cell>
          <cell r="J630" t="str">
            <v>Windows</v>
          </cell>
        </row>
        <row r="631">
          <cell r="H631" t="str">
            <v>Local\opemsadmin</v>
          </cell>
          <cell r="J631" t="str">
            <v>Windows</v>
          </cell>
        </row>
        <row r="632">
          <cell r="H632" t="str">
            <v>CT\svc-workso-certify</v>
          </cell>
          <cell r="J632" t="str">
            <v>Windows</v>
          </cell>
        </row>
        <row r="633">
          <cell r="H633" t="str">
            <v>CT\svc-workso-certify</v>
          </cell>
          <cell r="J633" t="str">
            <v>Windows</v>
          </cell>
        </row>
        <row r="634">
          <cell r="H634" t="str">
            <v>CT\svc-workso-certify</v>
          </cell>
          <cell r="J634" t="str">
            <v>Windows</v>
          </cell>
        </row>
        <row r="635">
          <cell r="H635" t="str">
            <v>CT\!ijow</v>
          </cell>
          <cell r="J635" t="str">
            <v>Windows</v>
          </cell>
        </row>
        <row r="636">
          <cell r="H636" t="str">
            <v>CT\!ijow</v>
          </cell>
          <cell r="J636" t="str">
            <v>Windows</v>
          </cell>
        </row>
        <row r="637">
          <cell r="H637" t="str">
            <v>CT\!mgax</v>
          </cell>
          <cell r="J637" t="str">
            <v>Windows</v>
          </cell>
        </row>
        <row r="638">
          <cell r="H638" t="str">
            <v>CT\!waxl</v>
          </cell>
          <cell r="J638" t="str">
            <v>Windows</v>
          </cell>
        </row>
        <row r="639">
          <cell r="H639" t="str">
            <v>Local\opemsadmin</v>
          </cell>
          <cell r="J639" t="str">
            <v>Windows</v>
          </cell>
        </row>
        <row r="640">
          <cell r="H640" t="str">
            <v>Local\pdi-opems-p</v>
          </cell>
          <cell r="J640" t="str">
            <v>Windows</v>
          </cell>
        </row>
        <row r="641">
          <cell r="H641" t="str">
            <v>Local\pdi-opems-p</v>
          </cell>
          <cell r="J641" t="str">
            <v>Windows</v>
          </cell>
        </row>
        <row r="642">
          <cell r="H642" t="str">
            <v>CT\!vguf</v>
          </cell>
          <cell r="J642" t="str">
            <v>Windows</v>
          </cell>
        </row>
        <row r="643">
          <cell r="H643" t="str">
            <v>CT\!xyhn</v>
          </cell>
          <cell r="J643" t="str">
            <v>Windows</v>
          </cell>
        </row>
        <row r="644">
          <cell r="H644" t="str">
            <v>CT\!rgvk</v>
          </cell>
          <cell r="J644" t="str">
            <v>Windows</v>
          </cell>
        </row>
        <row r="645">
          <cell r="H645" t="str">
            <v>Local\opemsadmin</v>
          </cell>
          <cell r="J645" t="str">
            <v>Windows</v>
          </cell>
        </row>
        <row r="646">
          <cell r="H646" t="str">
            <v>REG\cliff.lawler</v>
          </cell>
          <cell r="J646" t="str">
            <v>Windows</v>
          </cell>
        </row>
        <row r="647">
          <cell r="H647" t="str">
            <v>Uninitialized - waiting for login</v>
          </cell>
          <cell r="J647" t="str">
            <v>Windows</v>
          </cell>
        </row>
        <row r="648">
          <cell r="H648" t="str">
            <v>Local\pdi-opems-p</v>
          </cell>
          <cell r="J648" t="str">
            <v>Windows</v>
          </cell>
        </row>
        <row r="649">
          <cell r="H649" t="str">
            <v>Local\pdi-opems-p</v>
          </cell>
          <cell r="J649" t="str">
            <v>Windows</v>
          </cell>
        </row>
        <row r="650">
          <cell r="H650" t="str">
            <v>Local\opemsadmin</v>
          </cell>
          <cell r="J650" t="str">
            <v>Windows</v>
          </cell>
        </row>
        <row r="651">
          <cell r="H651" t="str">
            <v>Local\pdi-opems-p</v>
          </cell>
          <cell r="J651" t="str">
            <v>Windows</v>
          </cell>
        </row>
        <row r="652">
          <cell r="H652" t="str">
            <v>CT\!waxl</v>
          </cell>
          <cell r="J652" t="str">
            <v>Windows</v>
          </cell>
        </row>
        <row r="653">
          <cell r="H653" t="str">
            <v>Local\opemsadmin</v>
          </cell>
          <cell r="J653" t="str">
            <v>Windows</v>
          </cell>
        </row>
        <row r="654">
          <cell r="H654" t="str">
            <v>Local\pdi-opems-p</v>
          </cell>
          <cell r="J654" t="str">
            <v>Windows</v>
          </cell>
        </row>
        <row r="655">
          <cell r="H655" t="str">
            <v>Local\pdi-opems-p</v>
          </cell>
          <cell r="J655" t="str">
            <v>Windows</v>
          </cell>
        </row>
        <row r="656">
          <cell r="H656" t="str">
            <v>Local\opemsadmin</v>
          </cell>
          <cell r="J656" t="str">
            <v>Windows</v>
          </cell>
        </row>
        <row r="657">
          <cell r="H657" t="str">
            <v>Local\pdi-opems-p</v>
          </cell>
          <cell r="J657" t="str">
            <v>Windows</v>
          </cell>
        </row>
        <row r="658">
          <cell r="H658" t="str">
            <v>Uninitialized - waiting for login</v>
          </cell>
          <cell r="J658" t="str">
            <v>Windows</v>
          </cell>
        </row>
        <row r="659">
          <cell r="H659" t="str">
            <v>Local\opemsadmin</v>
          </cell>
          <cell r="J659" t="str">
            <v>Windows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ort-2025-06-13-05-14-04"/>
    </sheetNames>
    <sheetDataSet>
      <sheetData sheetId="0">
        <row r="1">
          <cell r="A1" t="str">
            <v>Computer Name</v>
          </cell>
          <cell r="E1" t="str">
            <v>Deploy - Deployments:Status</v>
          </cell>
        </row>
        <row r="2">
          <cell r="A2" t="str">
            <v>HOUVEEAMBR.gdc0.chevron.net</v>
          </cell>
          <cell r="E2" t="str">
            <v>Complete</v>
          </cell>
        </row>
        <row r="3">
          <cell r="A3" t="str">
            <v>gmwcpcluv0129a.gdc0.chevron.net</v>
          </cell>
          <cell r="E3" t="str">
            <v>Complete</v>
          </cell>
        </row>
        <row r="4">
          <cell r="A4" t="str">
            <v>gmwcpappv00796.gdc0.chevron.net</v>
          </cell>
          <cell r="E4" t="str">
            <v>Complete</v>
          </cell>
        </row>
        <row r="5">
          <cell r="A5" t="str">
            <v>ESENTNS3.ese.chevrontexaco.net</v>
          </cell>
          <cell r="E5" t="str">
            <v>Complete</v>
          </cell>
        </row>
        <row r="6">
          <cell r="A6" t="str">
            <v>abudp-pshir00.s02.chevron.net</v>
          </cell>
          <cell r="E6" t="str">
            <v>Complete</v>
          </cell>
        </row>
        <row r="7">
          <cell r="A7" t="str">
            <v>AOT-FS1.gdc0.chevron.net</v>
          </cell>
          <cell r="E7" t="str">
            <v>Complete</v>
          </cell>
        </row>
        <row r="8">
          <cell r="A8" t="str">
            <v>MALVEEAM.gdc0.chevron.net</v>
          </cell>
          <cell r="E8" t="str">
            <v>Complete</v>
          </cell>
        </row>
        <row r="9">
          <cell r="A9" t="str">
            <v>HOUPIVISEMED01.gdc0.chevron.net</v>
          </cell>
          <cell r="E9" t="str">
            <v>Complete</v>
          </cell>
        </row>
        <row r="10">
          <cell r="A10" t="str">
            <v>gmwcpappv00986.gdc0.chevron.net</v>
          </cell>
          <cell r="E10" t="str">
            <v>Complete</v>
          </cell>
        </row>
        <row r="11">
          <cell r="A11" t="str">
            <v>farm01-ppgw00.s02.chevron.net</v>
          </cell>
          <cell r="E11" t="str">
            <v>Complete</v>
          </cell>
        </row>
        <row r="12">
          <cell r="A12" t="str">
            <v>ESEW16C03.ese.chevrontexaco.net</v>
          </cell>
          <cell r="E12" t="str">
            <v>Complete</v>
          </cell>
        </row>
        <row r="13">
          <cell r="A13" t="str">
            <v>gmwcpappv00798.gdc0.chevron.net</v>
          </cell>
          <cell r="E13" t="str">
            <v>Complete</v>
          </cell>
        </row>
        <row r="14">
          <cell r="A14" t="str">
            <v>gmwcpappv00795.gdc0.chevron.net</v>
          </cell>
          <cell r="E14" t="str">
            <v>Complete</v>
          </cell>
        </row>
        <row r="15">
          <cell r="A15" t="str">
            <v>TOKQX4DHCP01.gdmz0.chevron.net</v>
          </cell>
          <cell r="E15" t="str">
            <v>Complete</v>
          </cell>
        </row>
        <row r="16">
          <cell r="A16" t="str">
            <v>tosrep-pDIT01.s02.chevron.net</v>
          </cell>
          <cell r="E16" t="str">
            <v>Complete</v>
          </cell>
        </row>
        <row r="17">
          <cell r="A17" t="str">
            <v>acnaut-pjump00.s02.chevron.net</v>
          </cell>
          <cell r="E17" t="str">
            <v>Complete</v>
          </cell>
        </row>
        <row r="18">
          <cell r="A18" t="str">
            <v>gmwcpappv00840.gdc0.chevron.net</v>
          </cell>
          <cell r="E18" t="str">
            <v>Complete</v>
          </cell>
        </row>
        <row r="19">
          <cell r="A19" t="str">
            <v>LAGNRNS02</v>
          </cell>
          <cell r="E19" t="str">
            <v>Complete</v>
          </cell>
        </row>
        <row r="20">
          <cell r="A20" t="str">
            <v>hou150v16nvrp1.hou150.chevrontexaco.net</v>
          </cell>
          <cell r="E20" t="str">
            <v>Complete</v>
          </cell>
        </row>
        <row r="21">
          <cell r="A21" t="str">
            <v>F07245V16NVRP2.F07245.chevrontexaco.net</v>
          </cell>
          <cell r="E21" t="str">
            <v>Complete</v>
          </cell>
        </row>
        <row r="22">
          <cell r="A22" t="str">
            <v>SMART-WPIIS007.s02.chevron.net</v>
          </cell>
          <cell r="E22" t="str">
            <v>Complete</v>
          </cell>
        </row>
        <row r="23">
          <cell r="A23" t="str">
            <v>HOU400W16NVRP1.HOU400.chevrontexaco.net</v>
          </cell>
          <cell r="E23" t="str">
            <v>Complete</v>
          </cell>
        </row>
        <row r="24">
          <cell r="A24" t="str">
            <v>ONWS01W16NVRVP3.onws01.chevrontexaco.net</v>
          </cell>
          <cell r="E24" t="str">
            <v>Complete</v>
          </cell>
        </row>
        <row r="25">
          <cell r="A25" t="str">
            <v>ROTNLW16NVRP1.rotnl.chevrontexaco.net</v>
          </cell>
          <cell r="E25" t="str">
            <v>Complete</v>
          </cell>
        </row>
        <row r="26">
          <cell r="A26" t="str">
            <v>gmwcpiisv00376.bkkhq.chevrontexaco.net</v>
          </cell>
          <cell r="E26" t="str">
            <v>Complete</v>
          </cell>
        </row>
        <row r="27">
          <cell r="A27" t="str">
            <v>COV100DFS1.cov100.chevrontexaco.net</v>
          </cell>
          <cell r="E27" t="str">
            <v>Complete</v>
          </cell>
        </row>
        <row r="28">
          <cell r="A28" t="str">
            <v>LONPWGV16GSUP1.LONPWG.chevrontexaco.net</v>
          </cell>
          <cell r="E28" t="str">
            <v>Complete</v>
          </cell>
        </row>
        <row r="29">
          <cell r="A29" t="str">
            <v>GC640V16GSUP1.GC640.chevrontexaco.net</v>
          </cell>
          <cell r="E29" t="str">
            <v>Complete</v>
          </cell>
        </row>
        <row r="30">
          <cell r="A30" t="str">
            <v>RIC100W16NVRVP2.ric100.chevrontexaco.net</v>
          </cell>
          <cell r="E30" t="str">
            <v>Complete</v>
          </cell>
        </row>
        <row r="31">
          <cell r="A31" t="str">
            <v>HOUPIEMED02.gdc0.chevron.net</v>
          </cell>
          <cell r="E31" t="str">
            <v>Complete</v>
          </cell>
        </row>
        <row r="32">
          <cell r="A32" t="str">
            <v>ONWS01V16GSUP1.ONWS01.chevrontexaco.net</v>
          </cell>
          <cell r="E32" t="str">
            <v>Complete</v>
          </cell>
        </row>
        <row r="33">
          <cell r="A33" t="str">
            <v>gmwcpappv00662.gdc0.chevron.net</v>
          </cell>
          <cell r="E33" t="str">
            <v>Complete</v>
          </cell>
        </row>
        <row r="34">
          <cell r="A34" t="str">
            <v>SINQX1DHCP01.gdmz0.chevron.net</v>
          </cell>
          <cell r="E34" t="str">
            <v>Complete</v>
          </cell>
        </row>
        <row r="35">
          <cell r="A35" t="str">
            <v>NOR201W16NVRP1.NOR201.chevrontexaco.net</v>
          </cell>
          <cell r="E35" t="str">
            <v>Complete</v>
          </cell>
        </row>
        <row r="36">
          <cell r="A36" t="str">
            <v>fdc-papp00.s02.chevron.net</v>
          </cell>
          <cell r="E36" t="str">
            <v>Complete</v>
          </cell>
        </row>
        <row r="37">
          <cell r="A37" t="str">
            <v>HERECWEBDEV1.gdc0.chevron.net</v>
          </cell>
          <cell r="E37" t="str">
            <v>Complete</v>
          </cell>
        </row>
        <row r="38">
          <cell r="A38" t="str">
            <v>SPS002W16NVRP1.sps.chevrontexaco.net</v>
          </cell>
          <cell r="E38" t="str">
            <v>Complete</v>
          </cell>
        </row>
        <row r="39">
          <cell r="A39" t="str">
            <v>gmwcpiisv00345.gdc0.chevron.net</v>
          </cell>
          <cell r="E39" t="str">
            <v>Complete</v>
          </cell>
        </row>
        <row r="40">
          <cell r="A40" t="str">
            <v>GCW2PSQLV00037.s02.chevron.net</v>
          </cell>
          <cell r="E40" t="str">
            <v>Complete</v>
          </cell>
        </row>
        <row r="41">
          <cell r="A41" t="str">
            <v>SJCQX1NS01</v>
          </cell>
          <cell r="E41" t="str">
            <v>Complete</v>
          </cell>
        </row>
        <row r="42">
          <cell r="A42" t="str">
            <v>BDOV16COMMP2.BDO.chevrontexaco.net</v>
          </cell>
          <cell r="E42" t="str">
            <v>Complete</v>
          </cell>
        </row>
        <row r="43">
          <cell r="A43" t="str">
            <v>kspice-pstu200.s02.chevron.net</v>
          </cell>
          <cell r="E43" t="str">
            <v>Complete</v>
          </cell>
        </row>
        <row r="44">
          <cell r="A44" t="str">
            <v>BRPW16SLRP1.BRP.chevrontexaco.net</v>
          </cell>
          <cell r="E44" t="str">
            <v>Complete</v>
          </cell>
        </row>
        <row r="45">
          <cell r="A45" t="str">
            <v>LAGNRNS01</v>
          </cell>
          <cell r="E45" t="str">
            <v>Complete</v>
          </cell>
        </row>
        <row r="46">
          <cell r="A46" t="str">
            <v>F08982W16NVRP1.f08982.chevrontexaco.net</v>
          </cell>
          <cell r="E46" t="str">
            <v>Complete</v>
          </cell>
        </row>
        <row r="47">
          <cell r="A47" t="str">
            <v>ordgor-papp00.s02.chevron.net</v>
          </cell>
          <cell r="E47" t="str">
            <v>Complete</v>
          </cell>
        </row>
        <row r="48">
          <cell r="A48" t="str">
            <v>tosrep-pSDX18.s02.chevron.net</v>
          </cell>
          <cell r="E48" t="str">
            <v>Complete</v>
          </cell>
        </row>
        <row r="49">
          <cell r="A49" t="str">
            <v>gmwcpappp00148</v>
          </cell>
          <cell r="E49" t="str">
            <v>Complete</v>
          </cell>
        </row>
        <row r="50">
          <cell r="A50" t="str">
            <v>SGDC1V16GSUP1.SGDC1.chevrontexaco.net</v>
          </cell>
          <cell r="E50" t="str">
            <v>Complete</v>
          </cell>
        </row>
        <row r="51">
          <cell r="A51" t="str">
            <v>WR718V16GSUP1.WR718.chevrontexaco.net</v>
          </cell>
          <cell r="E51" t="str">
            <v>Complete</v>
          </cell>
        </row>
        <row r="52">
          <cell r="A52" t="str">
            <v>abbfci-papp00.s02.chevron.net</v>
          </cell>
          <cell r="E52" t="str">
            <v>Complete</v>
          </cell>
        </row>
        <row r="53">
          <cell r="A53" t="str">
            <v>GREPIIF07.gdc0.chevron.net</v>
          </cell>
          <cell r="E53" t="str">
            <v>Complete</v>
          </cell>
        </row>
        <row r="54">
          <cell r="A54" t="str">
            <v>LEVFS1.gdc0.chevron.net</v>
          </cell>
          <cell r="E54" t="str">
            <v>Complete</v>
          </cell>
        </row>
        <row r="55">
          <cell r="A55" t="str">
            <v>tosrep-pOSV00.s02.chevron.net</v>
          </cell>
          <cell r="E55" t="str">
            <v>Complete</v>
          </cell>
        </row>
        <row r="56">
          <cell r="A56" t="str">
            <v>gmwcpappv01238.gdc0.chevron.net</v>
          </cell>
          <cell r="E56" t="str">
            <v>Complete</v>
          </cell>
        </row>
        <row r="57">
          <cell r="A57" t="str">
            <v>PASMSV16GSUP1.PASMS.chevrontexaco.net</v>
          </cell>
          <cell r="E57" t="str">
            <v>Complete</v>
          </cell>
        </row>
        <row r="58">
          <cell r="A58" t="str">
            <v>HERECWEBT1.gdc0.chevron.net</v>
          </cell>
          <cell r="E58" t="str">
            <v>Complete</v>
          </cell>
        </row>
        <row r="59">
          <cell r="A59" t="str">
            <v>kspice-pstu400.s02.chevron.net</v>
          </cell>
          <cell r="E59" t="str">
            <v>Complete</v>
          </cell>
        </row>
        <row r="60">
          <cell r="A60" t="str">
            <v>HOUPISQL02.gdc0.chevron.net</v>
          </cell>
          <cell r="E60" t="str">
            <v>Complete</v>
          </cell>
        </row>
        <row r="61">
          <cell r="A61" t="str">
            <v>LAXQX1NS02.gdmz0.chevron.net</v>
          </cell>
          <cell r="E61" t="str">
            <v>Complete</v>
          </cell>
        </row>
        <row r="62">
          <cell r="A62" t="str">
            <v>hou150rns009.dnsroot.chevron.net</v>
          </cell>
          <cell r="E62" t="str">
            <v>Complete</v>
          </cell>
        </row>
        <row r="63">
          <cell r="A63" t="str">
            <v>kspice-pstu500.s02.chevron.net</v>
          </cell>
          <cell r="E63" t="str">
            <v>Complete</v>
          </cell>
        </row>
        <row r="64">
          <cell r="A64" t="str">
            <v>tcofgp-pweb00.s02.chevron.net</v>
          </cell>
          <cell r="E64" t="str">
            <v>Complete</v>
          </cell>
        </row>
        <row r="65">
          <cell r="A65" t="str">
            <v>CHVPKV16GSUP1.chvpk.chevrontexaco.net</v>
          </cell>
          <cell r="E65" t="str">
            <v>Complete</v>
          </cell>
        </row>
        <row r="66">
          <cell r="A66" t="str">
            <v>HOU150V16COMMP3.HOU150.chevrontexaco.net</v>
          </cell>
          <cell r="E66" t="str">
            <v>Complete</v>
          </cell>
        </row>
        <row r="67">
          <cell r="A67" t="str">
            <v>gmw2pappv00262.s02.chevron.net</v>
          </cell>
          <cell r="E67" t="str">
            <v>Complete</v>
          </cell>
        </row>
        <row r="68">
          <cell r="A68" t="str">
            <v>PITCAW16NVRP1.pitca.chevrontexaco.net</v>
          </cell>
          <cell r="E68" t="str">
            <v>Complete</v>
          </cell>
        </row>
        <row r="69">
          <cell r="A69" t="str">
            <v>abudp-pshir02.s02.chevron.net</v>
          </cell>
          <cell r="E69" t="str">
            <v>Complete</v>
          </cell>
        </row>
        <row r="70">
          <cell r="A70" t="str">
            <v>LAGNRQSQLT1.lagnr.chevrontexaco.net</v>
          </cell>
          <cell r="E70" t="str">
            <v>Complete</v>
          </cell>
        </row>
        <row r="71">
          <cell r="A71" t="str">
            <v>gmwcpappp00047.gdc0.chevron.net</v>
          </cell>
          <cell r="E71" t="str">
            <v>Complete</v>
          </cell>
        </row>
        <row r="72">
          <cell r="A72" t="str">
            <v>CABA0V16GSUP2.CABA0.chevrontexaco.net</v>
          </cell>
          <cell r="E72" t="str">
            <v>Complete</v>
          </cell>
        </row>
        <row r="73">
          <cell r="A73" t="str">
            <v>HOU150V16COMMP2.HOU150.chevrontexaco.net</v>
          </cell>
          <cell r="E73" t="str">
            <v>Complete</v>
          </cell>
        </row>
        <row r="74">
          <cell r="A74" t="str">
            <v>GRJ760W16NVRP1.grj760.chevrontexaco.net</v>
          </cell>
          <cell r="E74" t="str">
            <v>Complete</v>
          </cell>
        </row>
        <row r="75">
          <cell r="A75" t="str">
            <v>rparet-prpa100.p.ussc.az.chevron.net</v>
          </cell>
          <cell r="E75" t="str">
            <v>Complete</v>
          </cell>
        </row>
        <row r="76">
          <cell r="A76" t="str">
            <v>POROR3W16NVRP1.POROR1.chevrontexaco.net</v>
          </cell>
          <cell r="E76" t="str">
            <v>Complete</v>
          </cell>
        </row>
        <row r="77">
          <cell r="A77" t="str">
            <v>LONPWGV16VMSM.lonpwg.chevrontexaco.net</v>
          </cell>
          <cell r="E77" t="str">
            <v>Complete</v>
          </cell>
        </row>
        <row r="78">
          <cell r="A78" t="str">
            <v>gmwcpappv01159.gdc0.chevron.net</v>
          </cell>
          <cell r="E78" t="str">
            <v>Complete</v>
          </cell>
        </row>
        <row r="79">
          <cell r="A79" t="str">
            <v>gmw2pappp00266.s02.chevron.net</v>
          </cell>
          <cell r="E79" t="str">
            <v>Complete</v>
          </cell>
        </row>
        <row r="80">
          <cell r="A80" t="str">
            <v>calw16ns1.cal.chevrontexaco.net</v>
          </cell>
          <cell r="E80" t="str">
            <v>Complete</v>
          </cell>
        </row>
        <row r="81">
          <cell r="A81" t="str">
            <v>HOU150V16COMMP1.HOU150.chevrontexaco.net</v>
          </cell>
          <cell r="E81" t="str">
            <v>Complete</v>
          </cell>
        </row>
        <row r="82">
          <cell r="A82" t="str">
            <v>GMWCPAPPP00012.gdc0.chevron.net</v>
          </cell>
          <cell r="E82" t="str">
            <v>Complete</v>
          </cell>
        </row>
        <row r="83">
          <cell r="A83" t="str">
            <v>BDOW16NVRVP2.BDO.chevrontexaco.net</v>
          </cell>
          <cell r="E83" t="str">
            <v>Complete</v>
          </cell>
        </row>
        <row r="84">
          <cell r="A84" t="str">
            <v>F06971W16NVRP1.mos.chevrontexaco.net</v>
          </cell>
          <cell r="E84" t="str">
            <v>Complete</v>
          </cell>
        </row>
        <row r="85">
          <cell r="A85" t="str">
            <v>BRPW16NVRP1.BRP.CHEVRONTEXACO.NET</v>
          </cell>
          <cell r="E85" t="str">
            <v>Complete</v>
          </cell>
        </row>
        <row r="86">
          <cell r="A86" t="str">
            <v>SMART-WPSQL003.s02.chevron.net</v>
          </cell>
          <cell r="E86" t="str">
            <v>Complete</v>
          </cell>
        </row>
        <row r="87">
          <cell r="A87" t="str">
            <v>ESCNRW19AHVP14.escnr.chevrontexaco.net</v>
          </cell>
          <cell r="E87" t="str">
            <v>Complete</v>
          </cell>
        </row>
        <row r="88">
          <cell r="A88" t="str">
            <v>GPA3W16NVRP1.gpa3.chevrontexaco.net</v>
          </cell>
          <cell r="E88" t="str">
            <v>Complete</v>
          </cell>
        </row>
        <row r="89">
          <cell r="A89" t="str">
            <v>tosrep-pSDX22.s02.chevron.net</v>
          </cell>
          <cell r="E89" t="str">
            <v>Complete</v>
          </cell>
        </row>
        <row r="90">
          <cell r="A90" t="str">
            <v>CABA0V16GSUP1.CABA0.chevrontexaco.net</v>
          </cell>
          <cell r="E90" t="str">
            <v>Complete</v>
          </cell>
        </row>
        <row r="91">
          <cell r="A91" t="str">
            <v>HOUVEEAMONET1.gdc0.chevron.net</v>
          </cell>
          <cell r="E91" t="str">
            <v>Complete</v>
          </cell>
        </row>
        <row r="92">
          <cell r="A92" t="str">
            <v>tosrep-pTOS00</v>
          </cell>
          <cell r="E92" t="str">
            <v>Complete</v>
          </cell>
        </row>
        <row r="93">
          <cell r="A93" t="str">
            <v>ENERG-WPAPP005.s02.chevron.net</v>
          </cell>
          <cell r="E93" t="str">
            <v>Complete</v>
          </cell>
        </row>
        <row r="94">
          <cell r="A94" t="str">
            <v>F09155DHCP01.gdmz0.chevron.net</v>
          </cell>
          <cell r="E94" t="str">
            <v>Complete</v>
          </cell>
        </row>
        <row r="95">
          <cell r="A95" t="str">
            <v>PSDSQL17P01.psd.chevrontexaco.net</v>
          </cell>
          <cell r="E95" t="str">
            <v>Complete</v>
          </cell>
        </row>
        <row r="96">
          <cell r="A96" t="str">
            <v>veeama-p2app00.s02.chevron.net</v>
          </cell>
          <cell r="E96" t="str">
            <v>Complete</v>
          </cell>
        </row>
        <row r="97">
          <cell r="A97" t="str">
            <v>tnofm-p1sqp00.p.ussc.az.chevron.net</v>
          </cell>
          <cell r="E97" t="str">
            <v>Complete</v>
          </cell>
        </row>
        <row r="98">
          <cell r="A98" t="str">
            <v>gmwcpappv00727.gdc0.chevron.net</v>
          </cell>
          <cell r="E98" t="str">
            <v>Complete</v>
          </cell>
        </row>
        <row r="99">
          <cell r="A99" t="str">
            <v>gmw2pappp00010.s02.chevron.net</v>
          </cell>
          <cell r="E99" t="str">
            <v>Complete</v>
          </cell>
        </row>
        <row r="100">
          <cell r="A100" t="str">
            <v>MI630AV16NVRP2.mi630a.chevrontexaco.net</v>
          </cell>
          <cell r="E100" t="str">
            <v>Complete</v>
          </cell>
        </row>
        <row r="101">
          <cell r="A101" t="str">
            <v>gmwcpappv01158.sricl3.chevrontexaco.net</v>
          </cell>
          <cell r="E101" t="str">
            <v>Complete</v>
          </cell>
        </row>
        <row r="102">
          <cell r="A102" t="str">
            <v>GCW2PIISV00068.s02.chevron.net</v>
          </cell>
          <cell r="E102" t="str">
            <v>Complete</v>
          </cell>
        </row>
        <row r="103">
          <cell r="A103" t="str">
            <v>HOU150V16GSUP1.HOU150.chevrontexaco.net</v>
          </cell>
          <cell r="E103" t="str">
            <v>Complete</v>
          </cell>
        </row>
        <row r="104">
          <cell r="A104" t="str">
            <v>gmwcpappv00568.GDC0.CHEVRON.NET</v>
          </cell>
          <cell r="E104" t="str">
            <v>Complete</v>
          </cell>
        </row>
        <row r="105">
          <cell r="A105" t="str">
            <v>PNZW16CPIISV02.pnz.chevrontexaco.net</v>
          </cell>
          <cell r="E105" t="str">
            <v>Complete</v>
          </cell>
        </row>
        <row r="106">
          <cell r="A106" t="str">
            <v>BARIJRW16NVRP1.barijr.chevrontexaco.net</v>
          </cell>
          <cell r="E106" t="str">
            <v>Complete</v>
          </cell>
        </row>
        <row r="107">
          <cell r="A107" t="str">
            <v>GNTW16NVRP1.gnt.chevrontexaco.net</v>
          </cell>
          <cell r="E107" t="str">
            <v>Complete</v>
          </cell>
        </row>
        <row r="108">
          <cell r="A108" t="str">
            <v>gmw2psqlv00022.s02.chevron.net</v>
          </cell>
          <cell r="E108" t="str">
            <v>Complete</v>
          </cell>
        </row>
        <row r="109">
          <cell r="A109" t="str">
            <v>vbraus-p1app00.s02.chevron.net</v>
          </cell>
          <cell r="E109" t="str">
            <v>Complete</v>
          </cell>
        </row>
        <row r="110">
          <cell r="A110" t="str">
            <v>kspice-pstu600.s02.chevron.net</v>
          </cell>
          <cell r="E110" t="str">
            <v>Complete</v>
          </cell>
        </row>
        <row r="111">
          <cell r="A111" t="str">
            <v>COV100W16NVRP1.cov100.chevrontexaco.net</v>
          </cell>
          <cell r="E111" t="str">
            <v>Complete</v>
          </cell>
        </row>
        <row r="112">
          <cell r="A112" t="str">
            <v>ALNPIAF02.gdc0.chevron.net</v>
          </cell>
          <cell r="E112" t="str">
            <v>Complete</v>
          </cell>
        </row>
        <row r="113">
          <cell r="A113" t="str">
            <v>CARVEW16NVRP1.carve.chevrontexaco.net</v>
          </cell>
          <cell r="E113" t="str">
            <v>Complete</v>
          </cell>
        </row>
        <row r="114">
          <cell r="A114" t="str">
            <v>tosrep-pSDX17.s02.chevron.net</v>
          </cell>
          <cell r="E114" t="str">
            <v>Complete</v>
          </cell>
        </row>
        <row r="115">
          <cell r="A115" t="str">
            <v>kspice-pins100.s02.chevron.net</v>
          </cell>
          <cell r="E115" t="str">
            <v>Complete</v>
          </cell>
        </row>
        <row r="116">
          <cell r="A116" t="str">
            <v>BCHNTNS014.bch.chevrontexaco.net</v>
          </cell>
          <cell r="E116" t="str">
            <v>Complete</v>
          </cell>
        </row>
        <row r="117">
          <cell r="A117" t="str">
            <v>tosrep-pDIT00.s02.chevron.net</v>
          </cell>
          <cell r="E117" t="str">
            <v>Complete</v>
          </cell>
        </row>
        <row r="118">
          <cell r="A118" t="str">
            <v>PHHQV16NVRP1.phhq.chevrontexaco.net</v>
          </cell>
          <cell r="E118" t="str">
            <v>Complete</v>
          </cell>
        </row>
        <row r="119">
          <cell r="A119" t="str">
            <v>GREPIIF08.gdc0.chevron.net</v>
          </cell>
          <cell r="E119" t="str">
            <v>Complete</v>
          </cell>
        </row>
        <row r="120">
          <cell r="A120" t="str">
            <v>SRICL3W16NVRP1.SRICL3.chevrontexaco.net</v>
          </cell>
          <cell r="E120" t="str">
            <v>Complete</v>
          </cell>
        </row>
        <row r="121">
          <cell r="A121" t="str">
            <v>GREPINO01.gdc0.chevron.net</v>
          </cell>
          <cell r="E121" t="str">
            <v>Complete</v>
          </cell>
        </row>
        <row r="122">
          <cell r="A122" t="str">
            <v>PANWTCW16NVRP1.panwtc.chevrontexaco.net</v>
          </cell>
          <cell r="E122" t="str">
            <v>Complete</v>
          </cell>
        </row>
        <row r="123">
          <cell r="A123" t="str">
            <v>mcbrs-psql00.s02.chevron.net</v>
          </cell>
          <cell r="E123" t="str">
            <v>Complete</v>
          </cell>
        </row>
        <row r="124">
          <cell r="A124" t="str">
            <v>GCW2PSQLV00033.s02.chevron.net</v>
          </cell>
          <cell r="E124" t="str">
            <v>Complete</v>
          </cell>
        </row>
        <row r="125">
          <cell r="A125" t="str">
            <v>HOUPIAFEG01.gdc0.chevron.net</v>
          </cell>
          <cell r="E125" t="str">
            <v>Complete</v>
          </cell>
        </row>
        <row r="126">
          <cell r="A126" t="str">
            <v>kspice-pstu800.s02.chevron.net</v>
          </cell>
          <cell r="E126" t="str">
            <v>Complete</v>
          </cell>
        </row>
        <row r="127">
          <cell r="A127" t="str">
            <v>GMWCPAPPP00046.gdc0.chevron.net</v>
          </cell>
          <cell r="E127" t="str">
            <v>Complete</v>
          </cell>
        </row>
        <row r="128">
          <cell r="A128" t="str">
            <v>F08862W16NVRP1.F08862.chevrontexaco.net</v>
          </cell>
          <cell r="E128" t="str">
            <v>Complete</v>
          </cell>
        </row>
        <row r="129">
          <cell r="A129" t="str">
            <v>gmwcpappv00797.gdc0.chevron.net</v>
          </cell>
          <cell r="E129" t="str">
            <v>Complete</v>
          </cell>
        </row>
        <row r="130">
          <cell r="A130" t="str">
            <v>SINSI2W16NVRP2.SINSI2.chevrontexaco.net</v>
          </cell>
          <cell r="E130" t="str">
            <v>Complete</v>
          </cell>
        </row>
        <row r="131">
          <cell r="A131" t="str">
            <v>tosrep-pSDX24.s02.chevron.net</v>
          </cell>
          <cell r="E131" t="str">
            <v>Complete</v>
          </cell>
        </row>
        <row r="132">
          <cell r="A132" t="str">
            <v>MALNETVAULT2.gdc0.chevron.net</v>
          </cell>
          <cell r="E132" t="str">
            <v>Complete</v>
          </cell>
        </row>
        <row r="133">
          <cell r="A133" t="str">
            <v>kspice-pstu300.s02.chevron.net</v>
          </cell>
          <cell r="E133" t="str">
            <v>Complete</v>
          </cell>
        </row>
        <row r="134">
          <cell r="A134" t="str">
            <v>kspice-pstu700.s02.chevron.net</v>
          </cell>
          <cell r="E134" t="str">
            <v>Complete</v>
          </cell>
        </row>
        <row r="135">
          <cell r="A135" t="str">
            <v>HOUPINOTIF2.gdc0.chevron.net</v>
          </cell>
          <cell r="E135" t="str">
            <v>Complete</v>
          </cell>
        </row>
        <row r="136">
          <cell r="A136" t="str">
            <v>SERVI-WPAPP073.s02.chevron.net</v>
          </cell>
          <cell r="E136" t="str">
            <v>Complete</v>
          </cell>
        </row>
        <row r="137">
          <cell r="A137" t="str">
            <v>gmw2psqlv00028.s02.chevron.net</v>
          </cell>
          <cell r="E137" t="str">
            <v>Complete</v>
          </cell>
        </row>
        <row r="138">
          <cell r="A138" t="str">
            <v>TOKQX4NS02</v>
          </cell>
          <cell r="E138" t="str">
            <v>Complete</v>
          </cell>
        </row>
        <row r="139">
          <cell r="A139" t="str">
            <v>HOUPIIFEMED02.gdc0.chevron.net</v>
          </cell>
          <cell r="E139" t="str">
            <v>Complete</v>
          </cell>
        </row>
        <row r="140">
          <cell r="A140" t="str">
            <v>gmwcpappv00794.gdc0.chevron.net</v>
          </cell>
          <cell r="E140" t="str">
            <v>Complete</v>
          </cell>
        </row>
        <row r="141">
          <cell r="A141" t="str">
            <v>tosrep-pSDX21.s02.chevron.net</v>
          </cell>
          <cell r="E141" t="str">
            <v>Complete</v>
          </cell>
        </row>
        <row r="142">
          <cell r="A142" t="str">
            <v>BWIW16COMMVP2.bwi.chevrontexaco.net</v>
          </cell>
          <cell r="E142" t="str">
            <v>Complete</v>
          </cell>
        </row>
        <row r="143">
          <cell r="A143" t="str">
            <v>GMWCPIISV00368.gdc0.chevron.net</v>
          </cell>
          <cell r="E143" t="str">
            <v>Complete</v>
          </cell>
        </row>
        <row r="144">
          <cell r="A144" t="str">
            <v>cypveeampx.gdc0.chevron.net</v>
          </cell>
          <cell r="E144" t="str">
            <v>Complete</v>
          </cell>
        </row>
        <row r="145">
          <cell r="A145" t="str">
            <v>GCW2PAPPV00135.s02.chevron.net</v>
          </cell>
          <cell r="E145" t="str">
            <v>Complete</v>
          </cell>
        </row>
        <row r="146">
          <cell r="A146" t="str">
            <v>cppedw-p1emr00.s02.chevron.net</v>
          </cell>
          <cell r="E146" t="str">
            <v>Complete</v>
          </cell>
        </row>
        <row r="147">
          <cell r="A147" t="str">
            <v>farm01-pir00.s02.chevron.net</v>
          </cell>
          <cell r="E147" t="str">
            <v>Complete</v>
          </cell>
        </row>
        <row r="148">
          <cell r="A148" t="str">
            <v>gmwcpiisv00392.gdc0.chevron.net</v>
          </cell>
          <cell r="E148" t="str">
            <v>Complete</v>
          </cell>
        </row>
        <row r="149">
          <cell r="A149" t="str">
            <v>ALNPI04.gdc0.chevron.net</v>
          </cell>
          <cell r="E149" t="str">
            <v>Complete</v>
          </cell>
        </row>
        <row r="150">
          <cell r="A150" t="str">
            <v>HOUPIEG02.gdc0.chevron.net</v>
          </cell>
          <cell r="E150" t="str">
            <v>Complete</v>
          </cell>
        </row>
        <row r="151">
          <cell r="A151" t="str">
            <v>DALQX3DHCP01.gdmz0.chevron.net</v>
          </cell>
          <cell r="E151" t="str">
            <v>Complete</v>
          </cell>
        </row>
        <row r="152">
          <cell r="A152" t="str">
            <v>F08849NTNS1.F08849.CHEVRONTEXACO.NET</v>
          </cell>
          <cell r="E152" t="str">
            <v>Complete</v>
          </cell>
        </row>
        <row r="153">
          <cell r="A153" t="str">
            <v>GCW2PIISV00056.s02.chevron.net</v>
          </cell>
          <cell r="E153" t="str">
            <v>Complete</v>
          </cell>
        </row>
        <row r="154">
          <cell r="A154" t="str">
            <v>ALNPIVIS01.gdc0.chevron.net</v>
          </cell>
          <cell r="E154" t="str">
            <v>Complete</v>
          </cell>
        </row>
        <row r="155">
          <cell r="A155" t="str">
            <v>PRODU-WPIIS002.s02.chevron.net</v>
          </cell>
          <cell r="E155" t="str">
            <v>Complete</v>
          </cell>
        </row>
        <row r="156">
          <cell r="A156" t="str">
            <v>BWIW16COMMVP1.bwi.chevrontexaco.net</v>
          </cell>
          <cell r="E156" t="str">
            <v>Complete</v>
          </cell>
        </row>
        <row r="157">
          <cell r="A157" t="str">
            <v>GCW2PSQLV00031.s02.chevron.net</v>
          </cell>
          <cell r="E157" t="str">
            <v>Complete</v>
          </cell>
        </row>
        <row r="158">
          <cell r="A158" t="str">
            <v>gmwcpappv01237.gdc0.chevron.net</v>
          </cell>
          <cell r="E158" t="str">
            <v>Complete</v>
          </cell>
        </row>
        <row r="159">
          <cell r="A159" t="str">
            <v>intsjv-papp00.s02.chevron.net</v>
          </cell>
          <cell r="E159" t="str">
            <v>Complete</v>
          </cell>
        </row>
        <row r="160">
          <cell r="A160" t="str">
            <v>abbfci-prdp03.s02.chevron.net</v>
          </cell>
          <cell r="E160" t="str">
            <v>Complete</v>
          </cell>
        </row>
        <row r="161">
          <cell r="A161" t="str">
            <v>CNBJW16NVRP1.cnbj.chevrontexaco.net</v>
          </cell>
          <cell r="E161" t="str">
            <v>Complete</v>
          </cell>
        </row>
        <row r="162">
          <cell r="A162" t="str">
            <v>LONQX9DHCP01.gdmz0.chevron.net</v>
          </cell>
          <cell r="E162" t="str">
            <v>Complete</v>
          </cell>
        </row>
        <row r="163">
          <cell r="A163" t="str">
            <v>tosrep-pSDX16.s02.chevron.net</v>
          </cell>
          <cell r="E163" t="str">
            <v>Complete</v>
          </cell>
        </row>
        <row r="164">
          <cell r="A164" t="str">
            <v>gmwcpcluv0115a.gdc0.chevron.net</v>
          </cell>
          <cell r="E164" t="str">
            <v>Complete</v>
          </cell>
        </row>
        <row r="165">
          <cell r="A165" t="str">
            <v>HOUPIANL2.gdc0.chevron.net</v>
          </cell>
          <cell r="E165" t="str">
            <v>Complete</v>
          </cell>
        </row>
        <row r="166">
          <cell r="A166" t="str">
            <v>hou150v16nvrp6.hou150.chevrontexaco.net</v>
          </cell>
          <cell r="E166" t="str">
            <v>Complete</v>
          </cell>
        </row>
        <row r="167">
          <cell r="A167" t="str">
            <v>HOB161W16NVRP1.hob161.chevrontexaco.net</v>
          </cell>
          <cell r="E167" t="str">
            <v>Complete</v>
          </cell>
        </row>
        <row r="168">
          <cell r="A168" t="str">
            <v>LAXQX1DHCP01.gdmz0.chevron.net</v>
          </cell>
          <cell r="E168" t="str">
            <v>Complete</v>
          </cell>
        </row>
        <row r="169">
          <cell r="A169" t="str">
            <v>gmwcpsqlv00405.gdc0.chevron.net</v>
          </cell>
          <cell r="E169" t="str">
            <v>Complete</v>
          </cell>
        </row>
        <row r="170">
          <cell r="A170" t="str">
            <v>farm01-pir01.s02.chevron.net</v>
          </cell>
          <cell r="E170" t="str">
            <v>Complete</v>
          </cell>
        </row>
        <row r="171">
          <cell r="A171" t="str">
            <v>HOUPIAF2.gdc0.chevron.net</v>
          </cell>
          <cell r="E171" t="str">
            <v>Complete</v>
          </cell>
        </row>
        <row r="172">
          <cell r="A172" t="str">
            <v>LAGNRV16GSUP1.LAGNR.chevrontexaco.net</v>
          </cell>
          <cell r="E172" t="str">
            <v>Complete</v>
          </cell>
        </row>
        <row r="173">
          <cell r="A173" t="str">
            <v>veeama-p2au100.s02.chevron.net</v>
          </cell>
          <cell r="E173" t="str">
            <v>Complete</v>
          </cell>
        </row>
        <row r="174">
          <cell r="A174" t="str">
            <v>HOU2ACV16NVRP1.hou2ac.chevrontexaco.net</v>
          </cell>
          <cell r="E174" t="str">
            <v>Complete</v>
          </cell>
        </row>
        <row r="175">
          <cell r="A175" t="str">
            <v>onws01v16vmsm.onws01.chevrontexaco.net</v>
          </cell>
          <cell r="E175" t="str">
            <v>Complete</v>
          </cell>
        </row>
        <row r="176">
          <cell r="A176" t="str">
            <v>chvpkw16gsvm2.chvpk.chevrontexaco.net</v>
          </cell>
          <cell r="E176" t="str">
            <v>Complete</v>
          </cell>
        </row>
        <row r="177">
          <cell r="A177" t="str">
            <v>gmw2piisv00060.s02.chevron.net</v>
          </cell>
          <cell r="E177" t="str">
            <v>Complete</v>
          </cell>
        </row>
        <row r="178">
          <cell r="A178" t="str">
            <v>chvpkw16gsdbvp1.chvpk.chevrontexaco.net</v>
          </cell>
          <cell r="E178" t="str">
            <v>Not Applicable</v>
          </cell>
        </row>
        <row r="179">
          <cell r="A179" t="str">
            <v>HOUPIVISEG01.gdc0.chevron.net</v>
          </cell>
          <cell r="E179" t="str">
            <v>Complete</v>
          </cell>
        </row>
        <row r="180">
          <cell r="A180" t="str">
            <v>F07551W16NVRP1.F07551.CHEVRONTEXACO.NET</v>
          </cell>
          <cell r="E180" t="str">
            <v>Complete</v>
          </cell>
        </row>
        <row r="181">
          <cell r="A181" t="str">
            <v>chvpkw16gsvm1.chvpk.chevrontexaco.net</v>
          </cell>
          <cell r="E181" t="str">
            <v>Complete</v>
          </cell>
        </row>
        <row r="182">
          <cell r="A182" t="str">
            <v>ecomfg-pir00.s02.chevron.net</v>
          </cell>
          <cell r="E182" t="str">
            <v>Complete</v>
          </cell>
        </row>
        <row r="183">
          <cell r="A183" t="str">
            <v>gmwcpsqlv00398.sinsi2.chevrontexaco.net</v>
          </cell>
          <cell r="E183" t="str">
            <v>Complete</v>
          </cell>
        </row>
        <row r="184">
          <cell r="A184" t="str">
            <v>BKKHQNS02</v>
          </cell>
          <cell r="E184" t="str">
            <v>Complete</v>
          </cell>
        </row>
        <row r="185">
          <cell r="A185" t="str">
            <v>GCW2PAPPV00076.s02.chevron.net</v>
          </cell>
          <cell r="E185" t="str">
            <v>Complete</v>
          </cell>
        </row>
        <row r="186">
          <cell r="A186" t="str">
            <v>F06052W16NVRP1.F06052.chevrontexaco.net</v>
          </cell>
          <cell r="E186" t="str">
            <v>Complete</v>
          </cell>
        </row>
        <row r="187">
          <cell r="A187" t="str">
            <v>fip-psql00.s02.chevron.net</v>
          </cell>
          <cell r="E187" t="str">
            <v>Complete</v>
          </cell>
        </row>
        <row r="188">
          <cell r="A188" t="str">
            <v>GREPI04.gdc0.chevron.net</v>
          </cell>
          <cell r="E188" t="str">
            <v>Complete</v>
          </cell>
        </row>
        <row r="189">
          <cell r="A189" t="str">
            <v>smartp-papp00.s02.chevron.net</v>
          </cell>
          <cell r="E189" t="str">
            <v>Complete</v>
          </cell>
        </row>
        <row r="190">
          <cell r="A190" t="str">
            <v>rparet-prpa00.p.ussc.az.chevron.net</v>
          </cell>
          <cell r="E190" t="str">
            <v>Complete</v>
          </cell>
        </row>
        <row r="191">
          <cell r="A191" t="str">
            <v>EMEARNS002.dnsroot.chevron.net</v>
          </cell>
          <cell r="E191" t="str">
            <v>Complete</v>
          </cell>
        </row>
        <row r="192">
          <cell r="A192" t="str">
            <v>apsmbo-pdb00.s02.chevron.net</v>
          </cell>
          <cell r="E192" t="str">
            <v>Complete</v>
          </cell>
        </row>
        <row r="193">
          <cell r="A193" t="str">
            <v>HOU150V16GSUP2.HOU150.chevrontexaco.net</v>
          </cell>
          <cell r="E193" t="str">
            <v>Complete</v>
          </cell>
        </row>
        <row r="194">
          <cell r="A194" t="str">
            <v>CHVPKV16GSUP3.chvpk.chevrontexaco.net</v>
          </cell>
          <cell r="E194" t="str">
            <v>Complete</v>
          </cell>
        </row>
        <row r="195">
          <cell r="A195" t="str">
            <v>GCW2PAPPV00116.s02.chevron.net</v>
          </cell>
          <cell r="E195" t="str">
            <v>Complete</v>
          </cell>
        </row>
        <row r="196">
          <cell r="A196" t="str">
            <v>kspice-pstu100.s02.chevron.net</v>
          </cell>
          <cell r="E196" t="str">
            <v>Complete</v>
          </cell>
        </row>
        <row r="197">
          <cell r="A197" t="str">
            <v>GCW2PIISV00069.s02.chevron.net</v>
          </cell>
          <cell r="E197" t="str">
            <v>Complete</v>
          </cell>
        </row>
        <row r="198">
          <cell r="A198" t="str">
            <v>ELTARW16NVRP1.eltar.chevrontexaco.net</v>
          </cell>
          <cell r="E198" t="str">
            <v>Complete</v>
          </cell>
        </row>
        <row r="199">
          <cell r="A199" t="str">
            <v>ALNPIANL01.gdc0.chevron.net</v>
          </cell>
          <cell r="E199" t="str">
            <v>Complete</v>
          </cell>
        </row>
        <row r="200">
          <cell r="A200" t="str">
            <v>SKLCL2W16NVRP1.sklcl2.chevrontexaco.net</v>
          </cell>
          <cell r="E200" t="str">
            <v>Complete</v>
          </cell>
        </row>
        <row r="201">
          <cell r="A201" t="str">
            <v>ONWS01V16COMMP3.ONWS01.chevrontexaco.net</v>
          </cell>
          <cell r="E201" t="str">
            <v>Complete</v>
          </cell>
        </row>
        <row r="202">
          <cell r="A202" t="str">
            <v>ESEV16NVRP1.ESE.chevrontexaco.net</v>
          </cell>
          <cell r="E202" t="str">
            <v>Complete</v>
          </cell>
        </row>
        <row r="203">
          <cell r="A203" t="str">
            <v>F09153NS02.gdmz0.chevron.net</v>
          </cell>
          <cell r="E203" t="str">
            <v>Complete</v>
          </cell>
        </row>
        <row r="204">
          <cell r="A204" t="str">
            <v>gmwcpappv00649.gdc0.chevron.net</v>
          </cell>
          <cell r="E204" t="str">
            <v>Complete</v>
          </cell>
        </row>
        <row r="205">
          <cell r="A205" t="str">
            <v>gmwcpsqlv00409.gdc0.chevron.net</v>
          </cell>
          <cell r="E205" t="str">
            <v>Complete</v>
          </cell>
        </row>
        <row r="206">
          <cell r="A206" t="str">
            <v>AZUSSCNDES1.pki.chevron.net</v>
          </cell>
          <cell r="E206" t="str">
            <v>Complete</v>
          </cell>
        </row>
        <row r="207">
          <cell r="A207" t="str">
            <v>PHHQV16NVRP3.phhq.chevrontexaco.net</v>
          </cell>
          <cell r="E207" t="str">
            <v>Complete</v>
          </cell>
        </row>
        <row r="208">
          <cell r="A208" t="str">
            <v>SCH221W16NVRP1.SCH221.CHEVRONTEXACO.NET</v>
          </cell>
          <cell r="E208" t="str">
            <v>Complete</v>
          </cell>
        </row>
        <row r="209">
          <cell r="A209" t="str">
            <v>ALNDB03.gdc0.chevron.net</v>
          </cell>
          <cell r="E209" t="str">
            <v>Complete</v>
          </cell>
        </row>
        <row r="210">
          <cell r="A210" t="str">
            <v>HOUPIAFEMED01.gdc0.chevron.net</v>
          </cell>
          <cell r="E210" t="str">
            <v>Complete</v>
          </cell>
        </row>
        <row r="211">
          <cell r="A211" t="str">
            <v>GREPI03.gdc0.chevron.net</v>
          </cell>
          <cell r="E211" t="str">
            <v>Complete</v>
          </cell>
        </row>
        <row r="212">
          <cell r="A212" t="str">
            <v>BDOV16COMMP3.BDO.chevrontexaco.net</v>
          </cell>
          <cell r="E212" t="str">
            <v>Complete</v>
          </cell>
        </row>
        <row r="213">
          <cell r="A213" t="str">
            <v>LAFLA3W16NVRP1.LAFLA3.chevrontexaco.net</v>
          </cell>
          <cell r="E213" t="str">
            <v>Complete</v>
          </cell>
        </row>
        <row r="214">
          <cell r="A214" t="str">
            <v>HOUOPSSIST1.nblenergy.com</v>
          </cell>
          <cell r="E214" t="str">
            <v>Complete</v>
          </cell>
        </row>
        <row r="215">
          <cell r="A215" t="str">
            <v>LAF575DFS1.cov100.chevrontexaco.net</v>
          </cell>
          <cell r="E215" t="str">
            <v>Complete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ort-2025-06-12-00-20-38"/>
    </sheetNames>
    <sheetDataSet>
      <sheetData sheetId="0">
        <row r="1">
          <cell r="A1" t="str">
            <v>Computer Name</v>
          </cell>
          <cell r="D1" t="str">
            <v>Installed Applications:Version</v>
          </cell>
        </row>
        <row r="2">
          <cell r="A2" t="str">
            <v>GCWCNAPPV01788.gdc0.chevron.net</v>
          </cell>
          <cell r="D2" t="str">
            <v>[no results]</v>
          </cell>
        </row>
        <row r="3">
          <cell r="A3" t="str">
            <v>ARDPIEG01T.gdc0.chevron.net</v>
          </cell>
          <cell r="D3" t="str">
            <v>[no results]</v>
          </cell>
        </row>
        <row r="4">
          <cell r="A4" t="str">
            <v>gmwcnappv00767.gdc0.chevron.net</v>
          </cell>
          <cell r="D4" t="str">
            <v>[no results]</v>
          </cell>
        </row>
        <row r="5">
          <cell r="A5" t="str">
            <v>gmwcnappv00768.gdc0.chevron.net</v>
          </cell>
          <cell r="D5" t="str">
            <v>[no results]</v>
          </cell>
        </row>
        <row r="6">
          <cell r="A6" t="str">
            <v>gmwcpappv01215.gdc0.chevron.net</v>
          </cell>
          <cell r="D6" t="str">
            <v>[no results]</v>
          </cell>
        </row>
        <row r="7">
          <cell r="A7" t="str">
            <v>gmw1niisv00130.s01.chevron.net</v>
          </cell>
          <cell r="D7" t="str">
            <v>[no results]</v>
          </cell>
        </row>
        <row r="8">
          <cell r="A8" t="str">
            <v>GCWCNIISV01230.gdc0.chevron.net</v>
          </cell>
          <cell r="D8" t="str">
            <v>[no results]</v>
          </cell>
        </row>
        <row r="9">
          <cell r="A9" t="str">
            <v>gmw1nappv00238.s01.chevron.net</v>
          </cell>
          <cell r="D9" t="str">
            <v>[no results]</v>
          </cell>
        </row>
        <row r="10">
          <cell r="A10" t="str">
            <v>GMWCNIISV00327.gdc0.chevron.net</v>
          </cell>
          <cell r="D10" t="str">
            <v>[no results]</v>
          </cell>
        </row>
        <row r="11">
          <cell r="A11" t="str">
            <v>CHVPKW16NVRVT1.chvpk.chevrontexaco.net</v>
          </cell>
          <cell r="D11" t="str">
            <v>[no results]</v>
          </cell>
        </row>
        <row r="12">
          <cell r="A12" t="str">
            <v>CHVPKW16ANSVD1.chvpk.chevrontexaco.net</v>
          </cell>
          <cell r="D12" t="str">
            <v>[no results]</v>
          </cell>
        </row>
        <row r="13">
          <cell r="A13" t="str">
            <v>hou150v16nvrt1.chvpk.chevrontexaco.net</v>
          </cell>
          <cell r="D13" t="str">
            <v>[no results]</v>
          </cell>
        </row>
        <row r="14">
          <cell r="A14" t="str">
            <v>CHVPKV16GSUD1.chvpk.chevrontexaco.net</v>
          </cell>
          <cell r="D14" t="str">
            <v>[no results]</v>
          </cell>
        </row>
        <row r="15">
          <cell r="A15" t="str">
            <v>gmwcnappv00765.gdc0.chevron.net</v>
          </cell>
          <cell r="D15" t="str">
            <v>[no results]</v>
          </cell>
        </row>
        <row r="16">
          <cell r="A16" t="str">
            <v>rparet-dmd300.t.ussc.az.chevron.net</v>
          </cell>
          <cell r="D16" t="str">
            <v>[no results]</v>
          </cell>
        </row>
        <row r="17">
          <cell r="A17" t="str">
            <v>CHVPKV16NVRT2.chvpk.chevrontexaco.net</v>
          </cell>
          <cell r="D17" t="str">
            <v>[no results]</v>
          </cell>
        </row>
        <row r="18">
          <cell r="A18" t="str">
            <v>GMW1NAPPV00218.S01.chevron.net</v>
          </cell>
          <cell r="D18" t="str">
            <v>[no results]</v>
          </cell>
        </row>
        <row r="19">
          <cell r="A19" t="str">
            <v>GCW1NIISV00082.s01.chevron.net</v>
          </cell>
          <cell r="D19" t="str">
            <v>[no results]</v>
          </cell>
        </row>
        <row r="20">
          <cell r="A20" t="str">
            <v>ARDAZPROX1.ct.chevrontexaco.net</v>
          </cell>
          <cell r="D20" t="str">
            <v>[no results]</v>
          </cell>
        </row>
        <row r="21">
          <cell r="A21" t="str">
            <v>gmw1nsqlv00010.s01.chevron.net</v>
          </cell>
          <cell r="D21" t="str">
            <v>[no results]</v>
          </cell>
        </row>
        <row r="22">
          <cell r="A22" t="str">
            <v>maphub-tpro08.s02.chevron.net</v>
          </cell>
          <cell r="D22" t="str">
            <v>[no results]</v>
          </cell>
        </row>
        <row r="23">
          <cell r="A23" t="str">
            <v>SERVI-WNAPP088.s01.chevron.net</v>
          </cell>
          <cell r="D23" t="str">
            <v>[no results]</v>
          </cell>
        </row>
        <row r="24">
          <cell r="A24" t="str">
            <v>gmw1nsqlv00082.s01.chevron.net</v>
          </cell>
          <cell r="D24" t="str">
            <v>[no results]</v>
          </cell>
        </row>
        <row r="25">
          <cell r="A25" t="str">
            <v>GCW1NAPPV00046.s01.chevron.net</v>
          </cell>
          <cell r="D25" t="str">
            <v>[no results]</v>
          </cell>
        </row>
        <row r="26">
          <cell r="A26" t="str">
            <v>GMWCNIISV00328.gdc0.chevron.net</v>
          </cell>
          <cell r="D26" t="str">
            <v>[no results]</v>
          </cell>
        </row>
        <row r="27">
          <cell r="A27" t="str">
            <v>SERVI-WNAPP089.s01.chevron.net</v>
          </cell>
          <cell r="D27" t="str">
            <v>[no results]</v>
          </cell>
        </row>
        <row r="28">
          <cell r="A28" t="str">
            <v>GCW1NIISV00079.s01.chevron.net</v>
          </cell>
          <cell r="D28" t="str">
            <v>[no results]</v>
          </cell>
        </row>
        <row r="29">
          <cell r="A29" t="str">
            <v>calw16webt1.cal.chevrontexaco.net</v>
          </cell>
          <cell r="D29" t="str">
            <v>[no results]</v>
          </cell>
        </row>
        <row r="30">
          <cell r="A30" t="str">
            <v>HOU150V16COMMT1.ct.chevrontexaco.net</v>
          </cell>
          <cell r="D30" t="str">
            <v>[no results]</v>
          </cell>
        </row>
        <row r="31">
          <cell r="A31" t="str">
            <v>ARDPIANLEG01T.gdc0.chevron.net</v>
          </cell>
          <cell r="D31" t="str">
            <v>[no results]</v>
          </cell>
        </row>
        <row r="32">
          <cell r="A32" t="str">
            <v>gmw1niisv00124.s01.chevron.net</v>
          </cell>
          <cell r="D32" t="str">
            <v>[no results]</v>
          </cell>
        </row>
        <row r="33">
          <cell r="A33" t="str">
            <v>gmw1niisv00119.s01.chevron.net</v>
          </cell>
          <cell r="D33" t="str">
            <v>[no results]</v>
          </cell>
        </row>
        <row r="34">
          <cell r="A34" t="str">
            <v>gmwcniisv00312.gdc0.chevron.net</v>
          </cell>
          <cell r="D34" t="str">
            <v>[no results]</v>
          </cell>
        </row>
        <row r="35">
          <cell r="A35" t="str">
            <v>COV100SPLUNK1D.cov100.chevrontexaco.net</v>
          </cell>
          <cell r="D35" t="str">
            <v>[no results]</v>
          </cell>
        </row>
        <row r="36">
          <cell r="A36" t="str">
            <v>calw16webd1.cal.chevrontexaco.net</v>
          </cell>
          <cell r="D36" t="str">
            <v>[no results]</v>
          </cell>
        </row>
        <row r="37">
          <cell r="A37" t="str">
            <v>mese-dmese00.s02.chevron.net</v>
          </cell>
          <cell r="D37" t="str">
            <v>[no results]</v>
          </cell>
        </row>
        <row r="38">
          <cell r="A38" t="str">
            <v>tcofgp-tweb00.s02.chevron.net</v>
          </cell>
          <cell r="D38" t="str">
            <v>[no results]</v>
          </cell>
        </row>
        <row r="39">
          <cell r="A39" t="str">
            <v>gmwcnappv00743.gdc0.chevron.net</v>
          </cell>
          <cell r="D39" t="str">
            <v>[no results]</v>
          </cell>
        </row>
        <row r="40">
          <cell r="A40" t="str">
            <v>ARDPIIFEG01T.gdc0.chevron.net</v>
          </cell>
          <cell r="D40" t="str">
            <v>[no results]</v>
          </cell>
        </row>
        <row r="41">
          <cell r="A41" t="str">
            <v>rparet-drpa00.t.ussc.az.chevron.net</v>
          </cell>
          <cell r="D41" t="str">
            <v>[no results]</v>
          </cell>
        </row>
        <row r="42">
          <cell r="A42" t="str">
            <v>smartp-dapp00.s02.chevron.net</v>
          </cell>
          <cell r="D42" t="str">
            <v>[no results]</v>
          </cell>
        </row>
        <row r="43">
          <cell r="A43" t="str">
            <v>map-ea-tfme00.s02.chevron.net</v>
          </cell>
          <cell r="D43" t="str">
            <v>[no results]</v>
          </cell>
        </row>
        <row r="44">
          <cell r="A44" t="str">
            <v>abbfcd-dpoc00.s02.chevron.net</v>
          </cell>
          <cell r="D44" t="str">
            <v>[no results]</v>
          </cell>
        </row>
        <row r="45">
          <cell r="A45" t="str">
            <v>arcgis-d1hst00.s02.chevron.net</v>
          </cell>
          <cell r="D45" t="str">
            <v>[no results]</v>
          </cell>
        </row>
        <row r="46">
          <cell r="A46" t="str">
            <v>maphub-dlic00.s02.chevron.net</v>
          </cell>
          <cell r="D46" t="str">
            <v>[no results]</v>
          </cell>
        </row>
        <row r="47">
          <cell r="A47" t="str">
            <v>fdc-tapp00.s02.chevron.net</v>
          </cell>
          <cell r="D47" t="str">
            <v>[no results]</v>
          </cell>
        </row>
        <row r="48">
          <cell r="A48" t="str">
            <v>HOU150V16COMMD1.chvpk.chevrontexaco.net</v>
          </cell>
          <cell r="D48" t="str">
            <v>[no results]</v>
          </cell>
        </row>
        <row r="49">
          <cell r="A49" t="str">
            <v>eam-dapp00.s02.chevron.net</v>
          </cell>
          <cell r="D49" t="str">
            <v>[no results]</v>
          </cell>
        </row>
        <row r="50">
          <cell r="A50" t="str">
            <v>blendr-dir00.s02.chevron.net</v>
          </cell>
          <cell r="D50" t="str">
            <v>[no results]</v>
          </cell>
        </row>
        <row r="51">
          <cell r="A51" t="str">
            <v>hou150labveeam1.gdc0.chevron.net</v>
          </cell>
          <cell r="D51" t="str">
            <v>[no results]</v>
          </cell>
        </row>
        <row r="52">
          <cell r="A52" t="str">
            <v>mese-smese00.p.usw1.az.chevron.net</v>
          </cell>
          <cell r="D52" t="str">
            <v>[no results]</v>
          </cell>
        </row>
        <row r="53">
          <cell r="A53" t="str">
            <v>arcgis-d1dsr00.s02.chevron.net</v>
          </cell>
          <cell r="D53" t="str">
            <v>[no results]</v>
          </cell>
        </row>
        <row r="54">
          <cell r="A54" t="str">
            <v>arcgis-d1web00.s02.chevron.net</v>
          </cell>
          <cell r="D54" t="str">
            <v>[no results]</v>
          </cell>
        </row>
        <row r="55">
          <cell r="A55" t="str">
            <v>apsmbo-tdb00.s02.chevron.net</v>
          </cell>
          <cell r="D55" t="str">
            <v>[no results]</v>
          </cell>
        </row>
        <row r="56">
          <cell r="A56" t="str">
            <v>distri-sapp00.s02.chevron.net</v>
          </cell>
          <cell r="D56" t="str">
            <v>[no results]</v>
          </cell>
        </row>
        <row r="57">
          <cell r="A57" t="str">
            <v>cmod-tON100.s02.chevron.net</v>
          </cell>
          <cell r="D57" t="str">
            <v>[no results]</v>
          </cell>
        </row>
        <row r="58">
          <cell r="A58" t="str">
            <v>blendr-tir00.s02.chevron.net</v>
          </cell>
          <cell r="D58" t="str">
            <v>[no results]</v>
          </cell>
        </row>
        <row r="59">
          <cell r="A59" t="str">
            <v>apsmbo-sdb00.s02.chevron.net</v>
          </cell>
          <cell r="D59" t="str">
            <v>[no results]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ort-2025-06-19-02-08-09"/>
    </sheetNames>
    <sheetDataSet>
      <sheetData sheetId="0">
        <row r="1">
          <cell r="B1" t="str">
            <v>Computer Name</v>
          </cell>
          <cell r="D1" t="str">
            <v>Installed Applications:Name</v>
          </cell>
        </row>
        <row r="2">
          <cell r="B2" t="str">
            <v>mornin-piis00</v>
          </cell>
          <cell r="D2" t="str">
            <v>[no results]</v>
          </cell>
        </row>
        <row r="3">
          <cell r="B3" t="str">
            <v>GRE-FS4</v>
          </cell>
          <cell r="D3" t="str">
            <v>[no results]</v>
          </cell>
        </row>
        <row r="4">
          <cell r="B4" t="str">
            <v>GCWCPAPPV01807</v>
          </cell>
          <cell r="D4" t="str">
            <v>[no results]</v>
          </cell>
        </row>
        <row r="5">
          <cell r="B5" t="str">
            <v>dcneopsc100</v>
          </cell>
          <cell r="D5" t="str">
            <v>[no results]</v>
          </cell>
        </row>
        <row r="6">
          <cell r="B6" t="str">
            <v>dcneopgen03</v>
          </cell>
          <cell r="D6" t="str">
            <v>[no results]</v>
          </cell>
        </row>
        <row r="7">
          <cell r="B7" t="str">
            <v>dcneopsc200</v>
          </cell>
          <cell r="D7" t="str">
            <v>[no results]</v>
          </cell>
        </row>
        <row r="8">
          <cell r="B8" t="str">
            <v>HER-FS4</v>
          </cell>
          <cell r="D8" t="str">
            <v>[no results]</v>
          </cell>
        </row>
        <row r="9">
          <cell r="B9" t="str">
            <v>DCAIN-WNAPP001</v>
          </cell>
          <cell r="D9" t="str">
            <v>[no results]</v>
          </cell>
        </row>
        <row r="10">
          <cell r="B10" t="str">
            <v>GRE-FS3</v>
          </cell>
          <cell r="D10" t="str">
            <v>[no results]</v>
          </cell>
        </row>
        <row r="11">
          <cell r="B11" t="str">
            <v>GRE-FS11</v>
          </cell>
          <cell r="D11" t="str">
            <v>[no results]</v>
          </cell>
        </row>
        <row r="12">
          <cell r="B12" t="str">
            <v>HER-FS6</v>
          </cell>
          <cell r="D12" t="str">
            <v>[no results]</v>
          </cell>
        </row>
        <row r="13">
          <cell r="B13" t="str">
            <v>GCWCPAPPV01806</v>
          </cell>
          <cell r="D13" t="str">
            <v>[no results]</v>
          </cell>
        </row>
        <row r="14">
          <cell r="B14" t="str">
            <v>ALNFS1</v>
          </cell>
          <cell r="D14" t="str">
            <v>[no results]</v>
          </cell>
        </row>
        <row r="15">
          <cell r="B15" t="str">
            <v>BDOW16VPIAFP</v>
          </cell>
          <cell r="D15" t="str">
            <v>[no results]</v>
          </cell>
        </row>
        <row r="16">
          <cell r="B16" t="str">
            <v>ALNVEEAM</v>
          </cell>
          <cell r="D16" t="str">
            <v>[no results]</v>
          </cell>
        </row>
        <row r="17">
          <cell r="B17" t="str">
            <v>cypprint1</v>
          </cell>
          <cell r="D17" t="str">
            <v>[no results]</v>
          </cell>
        </row>
        <row r="18">
          <cell r="B18" t="str">
            <v>BDOW16VPI2</v>
          </cell>
          <cell r="D18" t="str">
            <v>[no results]</v>
          </cell>
        </row>
        <row r="19">
          <cell r="B19" t="str">
            <v>dcneopbrs100</v>
          </cell>
          <cell r="D19" t="str">
            <v>[no results]</v>
          </cell>
        </row>
        <row r="20">
          <cell r="B20" t="str">
            <v>dcltco-tweb00</v>
          </cell>
          <cell r="D20" t="str">
            <v>[no results]</v>
          </cell>
        </row>
        <row r="21">
          <cell r="B21" t="str">
            <v>gmwcnappv00636</v>
          </cell>
          <cell r="D21" t="str">
            <v>[no results]</v>
          </cell>
        </row>
        <row r="22">
          <cell r="B22" t="str">
            <v>dcloro-dweb00</v>
          </cell>
          <cell r="D22" t="str">
            <v>[no results]</v>
          </cell>
        </row>
        <row r="23">
          <cell r="B23" t="str">
            <v>GCW2PSQLV00023</v>
          </cell>
          <cell r="D23" t="str">
            <v>[no results]</v>
          </cell>
        </row>
        <row r="24">
          <cell r="B24" t="str">
            <v>dcneopusw100</v>
          </cell>
          <cell r="D24" t="str">
            <v>[no results]</v>
          </cell>
        </row>
        <row r="25">
          <cell r="B25" t="str">
            <v>BDOW16VPI1</v>
          </cell>
          <cell r="D25" t="str">
            <v>[no results]</v>
          </cell>
        </row>
        <row r="26">
          <cell r="B26" t="str">
            <v>dcneopgen02</v>
          </cell>
          <cell r="D26" t="str">
            <v>[no results]</v>
          </cell>
        </row>
        <row r="27">
          <cell r="B27" t="str">
            <v>ALNPRT1</v>
          </cell>
          <cell r="D27" t="str">
            <v>[no results]</v>
          </cell>
        </row>
        <row r="28">
          <cell r="B28" t="str">
            <v>GRE-FS2</v>
          </cell>
          <cell r="D28" t="str">
            <v>[no results]</v>
          </cell>
        </row>
        <row r="29">
          <cell r="B29" t="str">
            <v>orbisp-papp00</v>
          </cell>
          <cell r="D29" t="str">
            <v>[no results]</v>
          </cell>
        </row>
        <row r="30">
          <cell r="B30" t="str">
            <v>BDOW16VSQLP2</v>
          </cell>
          <cell r="D30" t="str">
            <v>[no results]</v>
          </cell>
        </row>
        <row r="31">
          <cell r="B31" t="str">
            <v>HERPRINT1</v>
          </cell>
          <cell r="D31" t="str">
            <v>[no results]</v>
          </cell>
        </row>
        <row r="32">
          <cell r="B32" t="str">
            <v>dcneopjpe100</v>
          </cell>
          <cell r="D32" t="str">
            <v>[no results]</v>
          </cell>
        </row>
        <row r="33">
          <cell r="B33" t="str">
            <v>GCWCPAPPV01818</v>
          </cell>
          <cell r="D33" t="str">
            <v>[no results]</v>
          </cell>
        </row>
        <row r="34">
          <cell r="B34" t="str">
            <v>dcloro-pweb00</v>
          </cell>
          <cell r="D34" t="str">
            <v>[no results]</v>
          </cell>
        </row>
        <row r="35">
          <cell r="B35" t="str">
            <v>vm-docs-i2k</v>
          </cell>
          <cell r="D35" t="str">
            <v>[no results]</v>
          </cell>
        </row>
        <row r="36">
          <cell r="B36" t="str">
            <v>gre-fs8</v>
          </cell>
          <cell r="D36" t="str">
            <v>[no results]</v>
          </cell>
        </row>
        <row r="37">
          <cell r="B37" t="str">
            <v>GCW2PAPPV00230</v>
          </cell>
          <cell r="D37" t="str">
            <v>[no results]</v>
          </cell>
        </row>
        <row r="38">
          <cell r="B38" t="str">
            <v>MAL-FS3</v>
          </cell>
          <cell r="D38" t="str">
            <v>[no results]</v>
          </cell>
        </row>
        <row r="39">
          <cell r="B39" t="str">
            <v>BDOW16VDOPCPOC</v>
          </cell>
          <cell r="D39" t="str">
            <v>[no results]</v>
          </cell>
        </row>
        <row r="40">
          <cell r="B40" t="str">
            <v>HER-FS5</v>
          </cell>
          <cell r="D40" t="str">
            <v>[no results]</v>
          </cell>
        </row>
        <row r="41">
          <cell r="B41" t="str">
            <v>HER-FS2</v>
          </cell>
          <cell r="D41" t="str">
            <v>[no results]</v>
          </cell>
        </row>
        <row r="42">
          <cell r="B42" t="str">
            <v>dcneopgen00</v>
          </cell>
          <cell r="D42" t="str">
            <v>[no results]</v>
          </cell>
        </row>
        <row r="43">
          <cell r="B43" t="str">
            <v>MAL-PRINT</v>
          </cell>
          <cell r="D43" t="str">
            <v>[no results]</v>
          </cell>
        </row>
        <row r="44">
          <cell r="B44" t="str">
            <v>gmwxpappv00058</v>
          </cell>
          <cell r="D44" t="str">
            <v>[no results]</v>
          </cell>
        </row>
        <row r="45">
          <cell r="B45" t="str">
            <v>GRE-FS1</v>
          </cell>
          <cell r="D45" t="str">
            <v>[no results]</v>
          </cell>
        </row>
        <row r="46">
          <cell r="B46" t="str">
            <v>GCWCPAPPV01804</v>
          </cell>
          <cell r="D46" t="str">
            <v>[no results]</v>
          </cell>
        </row>
        <row r="47">
          <cell r="B47" t="str">
            <v>HER-FS1</v>
          </cell>
          <cell r="D47" t="str">
            <v>[no results]</v>
          </cell>
        </row>
        <row r="48">
          <cell r="B48" t="str">
            <v>GCW2PIISV00044</v>
          </cell>
          <cell r="D48" t="str">
            <v>[no results]</v>
          </cell>
        </row>
        <row r="49">
          <cell r="B49" t="str">
            <v>HER-FS3</v>
          </cell>
          <cell r="D49" t="str">
            <v>[no results]</v>
          </cell>
        </row>
        <row r="50">
          <cell r="B50" t="str">
            <v>BDOW19VDPIVN</v>
          </cell>
          <cell r="D50" t="str">
            <v>[no results]</v>
          </cell>
        </row>
        <row r="51">
          <cell r="B51" t="str">
            <v>GCWCPAPPV01823</v>
          </cell>
          <cell r="D51" t="str">
            <v>[no results]</v>
          </cell>
        </row>
        <row r="52">
          <cell r="B52" t="str">
            <v>HER-FS7</v>
          </cell>
          <cell r="D52" t="str">
            <v>[no results]</v>
          </cell>
        </row>
        <row r="53">
          <cell r="B53" t="str">
            <v>MAL-FS5</v>
          </cell>
          <cell r="D53" t="str">
            <v>[no results]</v>
          </cell>
        </row>
        <row r="54">
          <cell r="B54" t="str">
            <v>HOUDFS1</v>
          </cell>
          <cell r="D54" t="str">
            <v>[no results]</v>
          </cell>
        </row>
        <row r="55">
          <cell r="B55" t="str">
            <v>BDOW16VPIAFD</v>
          </cell>
          <cell r="D55" t="str">
            <v>[no results]</v>
          </cell>
        </row>
        <row r="56">
          <cell r="B56" t="str">
            <v>AOTPRINT1</v>
          </cell>
          <cell r="D56" t="str">
            <v>[no results]</v>
          </cell>
        </row>
        <row r="57">
          <cell r="B57" t="str">
            <v>BDOW19VPPIVN</v>
          </cell>
          <cell r="D57" t="str">
            <v>[no results]</v>
          </cell>
        </row>
        <row r="58">
          <cell r="B58" t="str">
            <v>GRE-FS7</v>
          </cell>
          <cell r="D58" t="str">
            <v>[no results]</v>
          </cell>
        </row>
        <row r="59">
          <cell r="B59" t="str">
            <v>LEVPRINT1</v>
          </cell>
          <cell r="D59" t="str">
            <v>[no results]</v>
          </cell>
        </row>
        <row r="60">
          <cell r="B60" t="str">
            <v>GMWCPAPPV01003</v>
          </cell>
          <cell r="D60" t="str">
            <v>[no results]</v>
          </cell>
        </row>
        <row r="61">
          <cell r="B61" t="str">
            <v>GRE-FS5</v>
          </cell>
          <cell r="D61" t="str">
            <v>[no results]</v>
          </cell>
        </row>
        <row r="62">
          <cell r="B62" t="str">
            <v>MAL-FS6</v>
          </cell>
          <cell r="D62" t="str">
            <v>[no results]</v>
          </cell>
        </row>
        <row r="63">
          <cell r="B63" t="str">
            <v>angel-pdbp00</v>
          </cell>
          <cell r="D63" t="str">
            <v>[no results]</v>
          </cell>
        </row>
        <row r="64">
          <cell r="B64" t="str">
            <v>GCWCPAPPV01795</v>
          </cell>
          <cell r="D64" t="str">
            <v>[no results]</v>
          </cell>
        </row>
        <row r="65">
          <cell r="B65" t="str">
            <v>dcneopusnc00</v>
          </cell>
          <cell r="D65" t="str">
            <v>[no results]</v>
          </cell>
        </row>
        <row r="66">
          <cell r="B66" t="str">
            <v>dcneopgen01</v>
          </cell>
          <cell r="D66" t="str">
            <v>[no results]</v>
          </cell>
        </row>
        <row r="67">
          <cell r="B67" t="str">
            <v>GCWCNSQLV00758</v>
          </cell>
          <cell r="D67" t="str">
            <v>[no results]</v>
          </cell>
        </row>
        <row r="68">
          <cell r="B68" t="str">
            <v>b2bi-dsql00</v>
          </cell>
          <cell r="D68" t="str">
            <v>[no results]</v>
          </cell>
        </row>
        <row r="69">
          <cell r="B69" t="str">
            <v>dclink-tweb00</v>
          </cell>
          <cell r="D69" t="str">
            <v>[no results]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ivot"/>
      <sheetName val="Data"/>
      <sheetName val="Lookup Legacy Code"/>
      <sheetName val="Lookup Display Name"/>
      <sheetName val="Historical Data"/>
      <sheetName val="RF 15 ServiceNow Locations as 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piritu Santo, Mark Roby [Accenture]" refreshedDate="45838.687918518517" createdVersion="8" refreshedVersion="8" minRefreshableVersion="3" recordCount="1238" xr:uid="{800D7735-59A1-40F3-8BEF-22A952BA668F}">
  <cacheSource type="worksheet">
    <worksheetSource name="Table2"/>
  </cacheSource>
  <cacheFields count="21">
    <cacheField name="Vendor" numFmtId="0">
      <sharedItems/>
    </cacheField>
    <cacheField name="Name" numFmtId="0">
      <sharedItems/>
    </cacheField>
    <cacheField name="Computer Name" numFmtId="0">
      <sharedItems/>
    </cacheField>
    <cacheField name="Short Name" numFmtId="0">
      <sharedItems/>
    </cacheField>
    <cacheField name="Last Used Date" numFmtId="14">
      <sharedItems containsNonDate="0" containsDate="1" containsString="0" containsBlank="1" minDate="2023-11-15T00:00:00" maxDate="2025-04-25T00:00:00"/>
    </cacheField>
    <cacheField name="Usage" numFmtId="0">
      <sharedItems count="5">
        <s v="Limited"/>
        <s v="High"/>
        <s v="Normal"/>
        <s v="Usage not detected"/>
        <s v="Baselining"/>
      </sharedItems>
    </cacheField>
    <cacheField name="Last Seen" numFmtId="14">
      <sharedItems containsSemiMixedTypes="0" containsNonDate="0" containsDate="1" containsString="0" minDate="2025-01-28T00:00:00" maxDate="2025-04-25T00:00:00"/>
    </cacheField>
    <cacheField name="Asset Last Logged In User" numFmtId="0">
      <sharedItems/>
    </cacheField>
    <cacheField name="Operating System" numFmtId="0">
      <sharedItems/>
    </cacheField>
    <cacheField name="OS Platform" numFmtId="0">
      <sharedItems/>
    </cacheField>
    <cacheField name="IP Address" numFmtId="0">
      <sharedItems/>
    </cacheField>
    <cacheField name="Environment" numFmtId="0">
      <sharedItems/>
    </cacheField>
    <cacheField name="Operation" numFmtId="0">
      <sharedItems/>
    </cacheField>
    <cacheField name="Status" numFmtId="0">
      <sharedItems/>
    </cacheField>
    <cacheField name="Remarks" numFmtId="0">
      <sharedItems containsBlank="1" count="3">
        <m/>
        <s v="PCN"/>
        <s v="Shipping"/>
      </sharedItems>
    </cacheField>
    <cacheField name="App ID" numFmtId="0">
      <sharedItems containsMixedTypes="1" containsNumber="1" containsInteger="1" minValue="0" maxValue="1402000000000"/>
    </cacheField>
    <cacheField name="App Name" numFmtId="0">
      <sharedItems containsMixedTypes="1" containsNumber="1" containsInteger="1" minValue="0" maxValue="3"/>
    </cacheField>
    <cacheField name="TO" numFmtId="0">
      <sharedItems containsMixedTypes="1" containsNumber="1" containsInteger="1" minValue="0" maxValue="0"/>
    </cacheField>
    <cacheField name="TO Found?" numFmtId="0">
      <sharedItems count="4">
        <s v="Yes"/>
        <s v="Out of Scope"/>
        <s v="No"/>
        <e v="#N/A"/>
      </sharedItems>
    </cacheField>
    <cacheField name="Support Group" numFmtId="0">
      <sharedItems containsMixedTypes="1" containsNumber="1" containsInteger="1" minValue="0" maxValue="0"/>
    </cacheField>
    <cacheField name="PCN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60.783770138885" createdVersion="8" refreshedVersion="8" minRefreshableVersion="3" recordCount="1170" xr:uid="{53B3A8F9-E0A8-44A0-9834-AFC9AEEF835D}">
  <cacheSource type="worksheet">
    <worksheetSource name="Table7"/>
  </cacheSource>
  <cacheFields count="27">
    <cacheField name="Computer Name" numFmtId="0">
      <sharedItems/>
    </cacheField>
    <cacheField name="ShortName" numFmtId="0">
      <sharedItems/>
    </cacheField>
    <cacheField name="Operating System" numFmtId="0">
      <sharedItems containsBlank="1"/>
    </cacheField>
    <cacheField name="Installed Applications:Name" numFmtId="0">
      <sharedItems containsBlank="1"/>
    </cacheField>
    <cacheField name="Installed Applications:Version" numFmtId="0">
      <sharedItems/>
    </cacheField>
    <cacheField name="Installed Applications:Silent Uninstall String" numFmtId="0">
      <sharedItems containsBlank="1"/>
    </cacheField>
    <cacheField name="Installed Applications:Uninstallable" numFmtId="0">
      <sharedItems containsBlank="1"/>
    </cacheField>
    <cacheField name="Count" numFmtId="0">
      <sharedItems containsString="0" containsBlank="1" containsNumber="1" containsInteger="1" minValue="1" maxValue="10"/>
    </cacheField>
    <cacheField name="Chrome Usage" numFmtId="0">
      <sharedItems count="6">
        <e v="#N/A"/>
        <s v="Limited"/>
        <s v="High"/>
        <s v="Usage not detected"/>
        <s v="Normal"/>
        <s v="Baselining"/>
      </sharedItems>
    </cacheField>
    <cacheField name="Last Seen" numFmtId="14">
      <sharedItems containsDate="1" containsMixedTypes="1" minDate="2025-05-20T00:00:00" maxDate="2025-07-17T00:00:00"/>
    </cacheField>
    <cacheField name="IP Address" numFmtId="0">
      <sharedItems/>
    </cacheField>
    <cacheField name="Environment" numFmtId="0">
      <sharedItems count="8">
        <s v="QA/Test"/>
        <s v="Production"/>
        <s v="Development"/>
        <e v="#N/A"/>
        <s v="Disaster Recovery"/>
        <s v="Staging"/>
        <s v=""/>
        <s v="Other"/>
      </sharedItems>
    </cacheField>
    <cacheField name="Operation" numFmtId="0">
      <sharedItems/>
    </cacheField>
    <cacheField name="Status" numFmtId="0">
      <sharedItems count="13">
        <s v="Completed"/>
        <s v="N/A"/>
        <s v="Retired"/>
        <s v="SAP"/>
        <s v="Out of Scope"/>
        <s v="VM Deallocated"/>
        <s v="Being Decommissioned"/>
        <s v="Failed"/>
        <s v="Pending" u="1"/>
        <s v="Change Freeze" u="1"/>
        <s v="For Decommissioned" u="1"/>
        <s v="c" u="1"/>
        <e v="#N/A" u="1"/>
      </sharedItems>
    </cacheField>
    <cacheField name="Column1" numFmtId="0">
      <sharedItems/>
    </cacheField>
    <cacheField name="Retain Reason" numFmtId="0">
      <sharedItems containsBlank="1" count="4">
        <m/>
        <s v="Application Dependency"/>
        <s v="Application Compatibility"/>
        <s v="Change Freeze - TAR"/>
      </sharedItems>
    </cacheField>
    <cacheField name="Remarks" numFmtId="0">
      <sharedItems containsBlank="1" containsMixedTypes="1" containsNumber="1" containsInteger="1" minValue="0" maxValue="0" count="38">
        <n v="0"/>
        <s v="CHG00547370"/>
        <s v="Shipping - Required from application"/>
        <s v="CHG00540746"/>
        <s v="Scream Test"/>
        <s v="Wrong TO"/>
        <s v="Need to rescan"/>
        <e v="#N/A"/>
        <s v="Jump Server"/>
        <s v="uninstalled"/>
        <s v="CHG00552898"/>
        <s v="Required from application"/>
        <s v="Schedule to confirm - For Change"/>
        <s v="Application not supported by Edge"/>
        <s v="SAP"/>
        <s v="CHG00555741"/>
        <s v="Citrix is ongoing decom"/>
        <s v="Will transition to Edge before deadline"/>
        <s v="Vendor application only runs in chrome"/>
        <m/>
        <s v="CHG00557084"/>
        <s v="No Response - Install Edge if needed"/>
        <s v="CHG00555741 - Uninstalled before change"/>
        <s v="3rd Batch - Change"/>
        <s v="Will remove during MW 6/25"/>
        <s v="Using chrome as main browser for application and edge as alternative"/>
        <s v="CHG00557084 - VM Agent status is not ready"/>
        <s v="Change Freeze"/>
        <s v="CHG00557084 - VM Deallocated"/>
        <s v="Used for application troubleshooting"/>
        <s v="PCN"/>
        <s v="Last Batch - For Change"/>
        <s v="TO start removing"/>
        <s v="To download data from Application which run to chrome webserver"/>
        <s v="Remove after June 25 but will make an advise prior removal"/>
        <s v="Only use Edge as alternative"/>
        <s v="Used for automation"/>
        <s v="Used for tosrep automation"/>
      </sharedItems>
    </cacheField>
    <cacheField name="App ID" numFmtId="0">
      <sharedItems containsMixedTypes="1" containsNumber="1" containsInteger="1" minValue="0" maxValue="1402000000000"/>
    </cacheField>
    <cacheField name="App Name" numFmtId="0">
      <sharedItems containsMixedTypes="1" containsNumber="1" containsInteger="1" minValue="0" maxValue="3"/>
    </cacheField>
    <cacheField name="TO" numFmtId="0">
      <sharedItems containsMixedTypes="1" containsNumber="1" containsInteger="1" minValue="0" maxValue="0" count="221">
        <s v="rpdeguzman@chevron.com"/>
        <s v="ACN-CVX-IAM-Infra-Manila@chevron.com - DO NOT EMAIL"/>
        <s v="vkft@chevron.com"/>
        <n v="0"/>
        <s v="rajeshkumarpandurangan@chevron.com"/>
        <s v="rpazmino@chevron.com"/>
        <s v="TWillis@chevron.com"/>
        <s v="calvin.matthewsjr@chevron.com"/>
        <s v="KEWF@chevron.com"/>
        <s v="RMehta@chevron.com"/>
        <s v="BPathak@chevron.com"/>
        <s v="dan.croitoru@chevron.com"/>
        <s v="ITFP-MS-AppTech-Team@chevron.com"/>
        <s v="DaleNowak@chevron.com"/>
        <s v="zacharykerls@chevron.com"/>
        <s v="julien@chevron.com"/>
        <s v="Furqaan@chevron.com"/>
        <s v="VarunSharma@chevron.com"/>
        <s v="vishalnarkhede@chevron.com"/>
        <s v="nicgalloway@chevron.com"/>
        <s v="steven.wooldridge@chevron.com"/>
        <s v="abandukwala@chevron.com"/>
        <s v="Miguel.Lopez@chevron.com"/>
        <s v="ameyenanajkar@chevron.com"/>
        <s v="wrschaeffer@chevron.com"/>
        <s v="fraser.fleming@chevron.com"/>
        <s v="EAlvarez@chevron.com"/>
        <s v="sarithaandugula@chevron.com"/>
        <s v="KCollins@chevron.com"/>
        <s v="amitprakash@chevron.com"/>
        <s v="riyy@chevron.com"/>
        <s v="winsup@tengizchevroil"/>
        <s v="angela.taylor@chevron.com"/>
        <s v="MALLANGIGIRIKUMAR.REDDY@chevron.com"/>
        <s v="ed.york@chevron.com"/>
        <s v="albertleonard.dizon@chevron.com"/>
        <s v="bhadresh.modi@chevron.com"/>
        <s v="PrathebaPalanisamy@chevron.com"/>
        <e v="#VALUE!"/>
        <s v="antonioquintanillagonzalez@chevron.com"/>
        <s v="BBlitz@chevron.com"/>
        <s v="christopher.schneider@chevron.com"/>
        <e v="#N/A"/>
        <s v="Dana.Yestleuova@tengizchevroil.com"/>
        <s v="BElizalde@chevron.com"/>
        <s v="Vivek.Kohli@chevron.com"/>
        <s v="vdi_daas@chevron.com"/>
        <s v="Davin.Kong@chevron.com"/>
        <s v="SCDL@chevron.com"/>
        <s v="clay.yeaman@chevron.com"/>
        <s v="AndrewWilliams@chevron.com"/>
        <s v="DAbolarin@chevron.com"/>
        <s v="SLYZ@chevron.com"/>
        <s v="BPathak@chevron.com / CLOUD WINDOWS OPERATIONS"/>
        <s v="quan.tran@chevron.com"/>
        <s v="hongmei.ren@chevron.com"/>
        <s v="innovationlab@chevron.com"/>
        <s v="David.Bonnin@chevron.com"/>
        <s v="raul.naranjo@chevron.com"/>
        <s v="David.CHATEL@chevron.com"/>
        <s v="RCrippen@chevron.com"/>
        <s v="Dhrupad.Dhar@chevron.com"/>
        <s v="DNLZ@chevron.com"/>
        <s v="guy.oz@chevron.com"/>
        <s v="GJSG@chevron.com"/>
        <s v="emilymilina@chevron.com"/>
        <s v="easwinney@chevron.com"/>
        <s v="eleen@chevron.com"/>
        <s v="RLanderos@chevron.com"/>
        <s v="Joe.OBryant@chevron.com"/>
        <s v="jorge.chavez@chevron.com"/>
        <s v="ahzamishitiaq@chevron.com"/>
        <s v="AHXT@chevron.com"/>
        <s v="sasikumar@chevron.com"/>
        <s v="Gary.Bulik@chevron.com"/>
        <s v="Soujanya.Varada@chevron.com"/>
        <s v="GJIG@chevron.com"/>
        <s v="Billy.Thomson@chevron.com"/>
        <s v="DanaFaye.Huang@chevron.com"/>
        <s v="gonzalo.garcia@chevron.com"/>
        <s v="gregg.ruben@chevron.com"/>
        <s v="Guillermo.Gonzalez@chevron.com"/>
        <s v="bukenzo@chevron.com"/>
        <s v="RejiE@chevron.com"/>
        <s v="NEETAAGGARWAL@chevron.com"/>
        <s v="Madhusmita.Dhall@chevron.com"/>
        <s v="CGarrison@chevron.com"/>
        <s v="CPieno@chevron.com"/>
        <s v="Damian.Ling@chevron.com"/>
        <s v="daniel.pazmino@chevron.com"/>
        <s v="KevinRamlow@chevron.com"/>
        <s v="ivgenigurevich@chevron.com"/>
        <s v="jagadeeshnellani@chevron.com"/>
        <s v="James.Shephard@chevron.com"/>
        <s v="joe.hill@chevron.com"/>
        <s v="John.Alvar@chevron.com"/>
        <s v="LNPH@chevron.com"/>
        <s v="Michael.Lu@chevron.com"/>
        <s v="Darlington.Okuanyono@chevron.com"/>
        <s v="chike@chevron.com"/>
        <s v="DavidRamirez@chevron.com"/>
        <s v="DCarlson@chevron.com"/>
        <s v="duytruong@chevron.com"/>
        <s v="EbyGeorge@chevron.com"/>
        <s v="etorres@chevron.com"/>
        <s v="yanivelbaz@chevron.com"/>
        <s v="eran.jones@chevron.com"/>
        <s v="ilan.goichman@chevron.com"/>
        <s v="LPurvis@chevron.com"/>
        <s v="ehsc@chevron.com"/>
        <s v="fred.xu@chevron.com"/>
        <s v="FSaubon@chevron.com"/>
        <s v="Guillermo.Gonzalez@chevron.com / VamshiBandaru@chevron.com / AHXT@chevron.com"/>
        <s v="GeoffBruce@chevron.com"/>
        <s v="GuyDavis@chevron.com"/>
        <s v="Hakimbo@chevron.com"/>
        <s v="markgrondin@chevron.com"/>
        <s v="hetvishah@chevron.com"/>
        <s v="Guriqbal.Singh@chevron.com"/>
        <s v="Indra.Lott@chevron.com"/>
        <s v="ildemar.ferreira@chevron.com"/>
        <s v="Ishmael.Primus@chevron.com"/>
        <s v="Matias.Maguicha@chevron.com"/>
        <s v="Jared.McAllister@chevron.com"/>
        <s v="jfgs@chevron.com"/>
        <s v="kalyangorai@chevron.com"/>
        <s v="meena.chockalingam@chevron.com"/>
        <s v="MeshalSahli@chevron.com"/>
        <s v="mleonard@chevron.com"/>
        <s v="navroze.hilloo@chevron.com"/>
        <s v="todd.parsons@chevron.com"/>
        <s v="karthik.sankar@chevron.com"/>
        <s v="Michael.Walker@chevron.com"/>
        <s v="ReynaldoJr.Conge@chevron.com"/>
        <s v="Ghodrat.Azimian@chevron.com"/>
        <s v="Tzachi.Asaf@chevron.com"/>
        <s v="KMHP@chevron.com"/>
        <s v="KPeters@chevron.com"/>
        <s v="mansurrussayev@tengizchevroil.com"/>
        <s v="Alimuddeen@chevron.com"/>
        <s v="Danny.Kerley@chevron.com"/>
        <s v="SJVBUITPISupport@chevron.com"/>
        <s v="ndvh@chevron.com"/>
        <s v="NJones@chevron.com"/>
        <s v="Jordan.Hill@chevron.com"/>
        <s v="nutansathe@chevron.com"/>
        <s v="ohaver.nick@chevron.com"/>
        <s v="lesliejones@chevron.com"/>
        <s v="MAdekunle@chevron.com"/>
        <s v="IOnyemere@chevron.com"/>
        <s v="lisandroiraguen@chevron.com"/>
        <s v="MarkEngle@chevron.com"/>
        <s v="matthew.kelly@chevron.com"/>
        <s v="marcus.jones@chevron.com"/>
        <s v="MaziyarSamadzadeh@chevron.com"/>
        <s v="TFDG@chevron.com"/>
        <s v="Mohammed.Zahriya@chevron.com"/>
        <s v="PatrickMartin@chevron.com"/>
        <s v="paulweber@chevron.com"/>
        <s v="pornpimola@chevron.com"/>
        <s v="marcelino.nsono@chevron.com"/>
        <s v="Ikechukwu.Inyiama@chevron.com"/>
        <s v="quynhnguyen@chevron.com"/>
        <s v="Moin.Mansuri@chevron.com"/>
        <s v="nikhilsuryawanshi@chevron.com"/>
        <s v="QLIH@chevron.com"/>
        <s v="OlubunmiAjayi@chevron.com"/>
        <s v="Praveen.Yerravali@chevron.com"/>
        <s v="nehan.sheikh@chevron.com"/>
        <s v="otaibifs@chevron.com"/>
        <s v="tbertz@chevron.com"/>
        <s v="ronaldalbalos@chevron.com"/>
        <s v="roymarcogabrielfuertesvaleza@chevron.com"/>
        <s v="ganesh.palaniappan@chevron.com"/>
        <s v="RGEO@chevron.com"/>
        <s v="ron.ritchey@chevron.com"/>
        <s v="colin.meyer@chevron.com"/>
        <s v="ozgurhakanoglu@chevron.com"/>
        <s v="Pandiarajan.Ravaneswaran@chevron.com"/>
        <s v="pael.zuniga@chevron.com"/>
        <s v="MMatabang@chevron.com"/>
        <s v="David.Bugbee@chevron.com"/>
        <s v="RSpell@chevron.com"/>
        <s v="Binh.Pham@chevron.com"/>
        <s v="PaulNjoku@chevron.com"/>
        <s v="penkarshafaque@chevron.com"/>
        <s v="nguyekl@chevron.com"/>
        <s v="philip.crawford@chevron.com"/>
        <s v="THorn@chevron.com"/>
        <s v="PHILLIP.CAVAZOS@chevron.com"/>
        <s v="nishantkanpara@chevron.com"/>
        <s v="nixon.gan@chevron.com"/>
        <s v="premraghavan@chevron.com"/>
        <s v="pferrazzano@chevron.com"/>
        <s v="campos.rudy@chevron.com"/>
        <s v="OIyamu@chevron.com"/>
        <s v="jasonphillips@chevron.com"/>
        <s v="mohamedsheriff@chevron.com"/>
        <s v="surekhatalasila@chevron.com"/>
        <s v="rpvora@chevron.com"/>
        <s v="Lillian.Moreau@chevron.com"/>
        <s v="saroj.nanda@chevron.com"/>
        <s v="saieshwarsakthivel@chevron.com"/>
        <s v="snehasomarajan@chevron.com"/>
        <s v="Tammy.Harris@chevron.com"/>
        <s v="timothy.martin@chevron.com"/>
        <s v="viet.nguyen@chevron.com"/>
        <s v="trang.tran@chevron.com"/>
        <s v="vivekadep@chevron.com"/>
        <s v="davidcanache@chevron.com"/>
        <s v="vmukkavilli@chevron.com"/>
        <s v="wbcrosby@chevron.com"/>
        <s v="venkateshannam@chevron.com"/>
        <s v="daniel.word@chevron.com"/>
        <s v="williams.odufisan@chevron.com"/>
        <s v="worasakc@chevron.com"/>
        <s v="williamtan@chevron.com"/>
        <s v="YADG@chevron.com"/>
        <s v="YashSharma@chevron.com"/>
        <s v="YGunner-Thomas@chevron.com"/>
        <s v="tony.sutip@chevron.com"/>
      </sharedItems>
    </cacheField>
    <cacheField name="TO Found?" numFmtId="0">
      <sharedItems/>
    </cacheField>
    <cacheField name="Email TO" numFmtId="0">
      <sharedItems containsBlank="1"/>
    </cacheField>
    <cacheField name="Follow up" numFmtId="0">
      <sharedItems containsBlank="1" count="19">
        <m/>
        <s v="6/7 -1st"/>
        <s v="6/20 -1st"/>
        <s v="6/10 - 1st"/>
        <s v="6/13 - 1st"/>
        <s v="6/6 - 1st"/>
        <s v="6/17 - 1st"/>
        <s v="6/10 -1st"/>
        <s v="6/11"/>
        <s v="6/30 - 2nd"/>
        <s v="6/17 -1st"/>
        <s v="6/20 - 1st"/>
        <s v="6/17 - 2nd"/>
        <s v="6/7 - 1st"/>
        <s v="6/16 - 1st"/>
        <s v="6/24 - 1st"/>
        <s v="6/16 - !st"/>
        <s v="6/19 - 1st"/>
        <s v="1st - 6/24"/>
      </sharedItems>
    </cacheField>
    <cacheField name="Support Group" numFmtId="0">
      <sharedItems containsMixedTypes="1" containsNumber="1" containsInteger="1" minValue="0" maxValue="0"/>
    </cacheField>
    <cacheField name="PCN?" numFmtId="0">
      <sharedItems/>
    </cacheField>
    <cacheField name="Country" numFmtId="0">
      <sharedItems/>
    </cacheField>
    <cacheField name="CMDB support Grou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8">
  <r>
    <s v="Google"/>
    <s v="Google Chrome"/>
    <s v="aot-fs1.gdc0.chevron.net"/>
    <s v="aot-fs1"/>
    <d v="2025-04-23T00:00:00"/>
    <x v="0"/>
    <d v="2025-04-24T00:00:00"/>
    <s v="CT\!mgax"/>
    <s v="Windows Server 2019 Standard"/>
    <s v="Windows"/>
    <s v="146.30.170.6"/>
    <s v="Production"/>
    <s v="Deployed"/>
    <s v="Pending"/>
    <x v="0"/>
    <n v="5057221"/>
    <s v="EMED Files "/>
    <s v="ivgenigurevich@chevron.com"/>
    <x v="0"/>
    <s v="EMED PCN/CLOUD"/>
    <s v="No"/>
  </r>
  <r>
    <s v="Google"/>
    <s v="Google Chrome"/>
    <s v="bchopdms028.bch.chevrontexaco.net"/>
    <s v="bchopdms028"/>
    <d v="2025-04-23T00:00:00"/>
    <x v="0"/>
    <d v="2025-04-24T00:00:00"/>
    <s v="CT\!ymng"/>
    <s v="Windows Server 2016 Datacenter"/>
    <s v="Windows"/>
    <s v="146.25.74.28"/>
    <s v="Production"/>
    <s v="Deployed"/>
    <s v="Pending"/>
    <x v="0"/>
    <n v="23056"/>
    <s v="Oak Point Document Management System "/>
    <s v="CGarrison@chevron.com"/>
    <x v="0"/>
    <s v="DS - MFG - MERIDIAN -IT OPERATIONS SUPPORT"/>
    <s v="No"/>
  </r>
  <r>
    <s v="Google"/>
    <s v="Google Chrome"/>
    <s v="enviin-pir00.s02.chevron.net"/>
    <s v="enviin-pir00"/>
    <d v="2025-04-23T00:00:00"/>
    <x v="0"/>
    <d v="2025-04-24T00:00:00"/>
    <s v="CT\!ikvr"/>
    <s v="Windows Server 2016 Datacenter"/>
    <s v="Windows"/>
    <s v="10.75.64.7"/>
    <s v="Production"/>
    <s v="Deployed"/>
    <s v="Pending"/>
    <x v="0"/>
    <n v="5056959"/>
    <s v="MCBU Enviance  Integration "/>
    <s v="GJSG@chevron.com"/>
    <x v="0"/>
    <s v="HSE - ENV &amp; SUSTAIN - MSP SUPPORT"/>
    <s v="No"/>
  </r>
  <r>
    <s v="Google"/>
    <s v="Google Chrome"/>
    <s v="epide-wpsql009.s02.chevron.net"/>
    <s v="epide-wpsql009"/>
    <d v="2025-04-23T00:00:00"/>
    <x v="0"/>
    <d v="2025-04-24T00:00:00"/>
    <s v="CT\!ilho"/>
    <s v="Windows Server 2016 Datacenter"/>
    <s v="Windows"/>
    <s v="10.76.123.193"/>
    <s v="Production"/>
    <s v="Deployed"/>
    <s v="Pending"/>
    <x v="0"/>
    <n v="14929"/>
    <s v="Epidemiology "/>
    <s v="Jared.McAllister@chevron.com"/>
    <x v="0"/>
    <s v="HSE - HEALTH &amp; MEDICAL - MSP SUPPORT"/>
    <s v="No"/>
  </r>
  <r>
    <s v="Google"/>
    <s v="Google Chrome"/>
    <s v="gmwcnappv00591.gdc0.chevron.net"/>
    <s v="gmwcnappv00591"/>
    <d v="2025-04-23T00:00:00"/>
    <x v="0"/>
    <d v="2025-04-24T00:00:00"/>
    <s v="CT\!xatw"/>
    <s v="Windows Server 2016 Datacenter"/>
    <s v="Windows"/>
    <s v="10.76.126.88"/>
    <s v="Development"/>
    <s v="Deployed"/>
    <s v="Pending"/>
    <x v="0"/>
    <n v="0"/>
    <s v="Petro"/>
    <s v="NEETAAGGARWAL@chevron.com"/>
    <x v="0"/>
    <s v="CSCM - MSP - PLAN"/>
    <s v="No"/>
  </r>
  <r>
    <s v="Google"/>
    <s v="Google Chrome"/>
    <s v="gmwcpappv01001.gdc0.chevron.net"/>
    <s v="gmwcpappv01001"/>
    <d v="2025-04-14T00:00:00"/>
    <x v="1"/>
    <d v="2025-04-24T00:00:00"/>
    <s v="CT\!vpyg"/>
    <s v="Windows Server 2016 Datacenter"/>
    <s v="Windows"/>
    <s v="146.22.250.232"/>
    <s v="Production"/>
    <s v="Deployed"/>
    <s v="Pending"/>
    <x v="0"/>
    <s v="Not Found"/>
    <s v="Not Found"/>
    <n v="0"/>
    <x v="0"/>
    <n v="0"/>
    <s v="No"/>
  </r>
  <r>
    <s v="Google"/>
    <s v="Google Chrome"/>
    <s v="gmwcpappv01171.gdc0.chevron.net"/>
    <s v="gmwcpappv01171"/>
    <d v="2025-04-24T00:00:00"/>
    <x v="1"/>
    <d v="2025-04-24T00:00:00"/>
    <s v="CT\!fsqi"/>
    <s v="Windows Server 2019 Datacenter"/>
    <s v="Windows"/>
    <s v="136.171.177.36"/>
    <s v="Development"/>
    <s v="Deployed"/>
    <s v="Pending"/>
    <x v="0"/>
    <s v="Not Found"/>
    <s v="Not Found"/>
    <s v="PatrickMartin@chevron.com"/>
    <x v="0"/>
    <n v="0"/>
    <s v="No"/>
  </r>
  <r>
    <s v="Google"/>
    <s v="Google Chrome"/>
    <s v="gmwcpappv01289.gdc0.chevron.net"/>
    <s v="gmwcpappv01289"/>
    <d v="2025-04-23T00:00:00"/>
    <x v="1"/>
    <d v="2025-04-24T00:00:00"/>
    <s v=".\Administrator"/>
    <s v="Windows Server 2019 Datacenter"/>
    <s v="Windows"/>
    <s v="10.76.226.52"/>
    <s v="Production"/>
    <s v="Deployed"/>
    <s v="Pending"/>
    <x v="0"/>
    <s v="Not Found"/>
    <s v="Not Found"/>
    <s v="joe.hill@chevron.com"/>
    <x v="0"/>
    <n v="0"/>
    <s v="No"/>
  </r>
  <r>
    <s v="Google"/>
    <s v="Google Chrome"/>
    <s v="her-kcsweb1.gdc0.chevron.net"/>
    <s v="her-kcsweb1"/>
    <d v="2025-04-24T00:00:00"/>
    <x v="0"/>
    <d v="2025-04-24T00:00:00"/>
    <s v="CT\!ikvr"/>
    <s v="Windows Server 2019 Datacenter"/>
    <s v="Windows"/>
    <s v="146.30.172.181"/>
    <s v="Production"/>
    <s v="Deployed"/>
    <s v="Pending"/>
    <x v="0"/>
    <n v="5054126"/>
    <s v="KCS Compass"/>
    <s v="ilan.goichman@chevron.com"/>
    <x v="0"/>
    <s v="EMED CROSS-PLATFORM"/>
    <s v="No"/>
  </r>
  <r>
    <s v="Google"/>
    <s v="Google Chrome"/>
    <s v="levfs1.gdc0.chevron.net"/>
    <s v="levfs1"/>
    <d v="2025-04-23T00:00:00"/>
    <x v="0"/>
    <d v="2025-04-24T00:00:00"/>
    <s v="CT\!mgax"/>
    <s v="Windows Server 2016 Standard"/>
    <s v="Windows"/>
    <s v="146.30.178.132"/>
    <s v="Production"/>
    <s v="Deployed"/>
    <s v="Pending"/>
    <x v="0"/>
    <n v="5057221"/>
    <s v="EMED Files "/>
    <s v="ivgenigurevich@chevron.com"/>
    <x v="0"/>
    <s v="EMED PCN/CLOUD"/>
    <s v="No"/>
  </r>
  <r>
    <s v="Google"/>
    <s v="Google Chrome"/>
    <s v="neold-pprf00.s02.chevron.net"/>
    <s v="neold-pprf00"/>
    <d v="2025-04-24T00:00:00"/>
    <x v="2"/>
    <d v="2025-04-24T00:00:00"/>
    <s v="Local\cvx_admin_user"/>
    <s v="Windows Server 2019 Datacenter"/>
    <s v="Windows"/>
    <s v="10.75.96.80"/>
    <s v="Production"/>
    <s v="Deployed"/>
    <s v="Pending"/>
    <x v="0"/>
    <n v="3042714"/>
    <s v="Tricentis Neoload Web"/>
    <s v="BryanEreno@chevron.com"/>
    <x v="0"/>
    <s v="ERP QUALITY ENGINEERING OPERATIONS"/>
    <s v="No"/>
  </r>
  <r>
    <s v="Google"/>
    <s v="Google Chrome"/>
    <s v="neolgaqnld00.s02.chevron.net"/>
    <s v="neolgaqnld00"/>
    <d v="2025-04-19T00:00:00"/>
    <x v="0"/>
    <d v="2025-04-24T00:00:00"/>
    <s v="Uninitialized - waiting for login"/>
    <s v="Windows Server 2019 Datacenter"/>
    <s v="Windows"/>
    <s v="10.66.88.6"/>
    <s v="QA/Test"/>
    <s v="Deployed"/>
    <s v="Pending"/>
    <x v="0"/>
    <n v="5054380"/>
    <s v="Neoload Load Generator AUS "/>
    <s v="BryanEreno@chevron.com"/>
    <x v="0"/>
    <s v="ERP QUALITY ENGINEERING OPERATIONS"/>
    <s v="No"/>
  </r>
  <r>
    <s v="Google"/>
    <s v="Google Chrome"/>
    <s v="vm-docs-i2k.s02.chevron.net"/>
    <s v="vm-docs-i2k"/>
    <d v="2025-04-24T00:00:00"/>
    <x v="1"/>
    <d v="2025-04-24T00:00:00"/>
    <s v="Local\i2kadmin"/>
    <s v="Windows Server 2019 Datacenter"/>
    <s v="Windows"/>
    <s v="10.74.136.5"/>
    <s v="Development"/>
    <s v="Deployed"/>
    <s v="Pending"/>
    <x v="0"/>
    <n v="5038300"/>
    <s v="Explore Docs"/>
    <s v="David.Bugbee@chevron.com"/>
    <x v="0"/>
    <s v="SUBSURFACE-EXPLORE-BUSINESS TOOLS SUPPORT"/>
    <s v="No"/>
  </r>
  <r>
    <s v="Google"/>
    <s v="Google Chrome"/>
    <s v="enviin-dir00.s02.chevron.net"/>
    <s v="enviin-dir00"/>
    <d v="2025-04-12T00:00:00"/>
    <x v="0"/>
    <d v="2025-04-12T00:00:00"/>
    <s v="CT\!locc"/>
    <s v="Windows Server 2016 Datacenter"/>
    <s v="Windows"/>
    <s v="10.75.72.29"/>
    <s v="Development"/>
    <s v="Deployed"/>
    <s v="Pending"/>
    <x v="0"/>
    <n v="5056959"/>
    <s v="MCBU Enviance  Integration "/>
    <s v="GJSG@chevron.com"/>
    <x v="0"/>
    <s v="HSE - ENV &amp; SUSTAIN - MSP SUPPORT"/>
    <s v="No"/>
  </r>
  <r>
    <s v="Google"/>
    <s v="Google Chrome"/>
    <s v="psdmhm01.psd.chevrontexaco.net"/>
    <s v="psdmhm01"/>
    <d v="2025-04-23T00:00:00"/>
    <x v="0"/>
    <d v="2025-04-24T00:00:00"/>
    <s v="CT\!ppse"/>
    <s v="Windows Server 2016 Standard"/>
    <s v="Windows"/>
    <s v="146.33.216.79"/>
    <s v="Production"/>
    <s v="In Maintenance"/>
    <s v="Pending"/>
    <x v="0"/>
    <n v="5042570"/>
    <s v="AMS (Machinery Health Manager) "/>
    <s v="a.rodriguez@chevron.com"/>
    <x v="0"/>
    <s v="DS - MFG - UTX - PCN/DMZ SUPPORT"/>
    <s v="No"/>
  </r>
  <r>
    <s v="Google"/>
    <s v="Google Chrome"/>
    <s v="iiotpf-p1app00"/>
    <s v="iiotpf-p1app00"/>
    <d v="2025-04-23T00:00:00"/>
    <x v="0"/>
    <d v="2025-04-24T00:00:00"/>
    <s v="Uninitialized - waiting for login"/>
    <s v="Windows Server 2022 Datacenter"/>
    <s v="Windows"/>
    <s v="10.75.96.64"/>
    <s v="Production"/>
    <s v="Deployed"/>
    <s v="Pending"/>
    <x v="0"/>
    <n v="5042782"/>
    <s v="IIoT Platform"/>
    <s v="abandukwala@chevron.com"/>
    <x v="0"/>
    <s v="IIOT PLATFORM SUPPORT - SNOW"/>
    <s v="No"/>
  </r>
  <r>
    <s v="Google"/>
    <s v="Google Chrome"/>
    <s v="alndc1.nblenergy.com"/>
    <s v="alndc1"/>
    <d v="2025-04-24T00:00:00"/>
    <x v="0"/>
    <d v="2025-04-24T00:00:00"/>
    <s v="NBLENERGY\clifflawler_adm"/>
    <s v="Windows Server 2019 Standard"/>
    <s v="Windows"/>
    <s v="146.30.164.5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aot-adc2.nblenergy.com"/>
    <s v="aot-adc2"/>
    <d v="2025-04-23T00:00:00"/>
    <x v="0"/>
    <d v="2025-04-24T00:00:00"/>
    <s v="NBLENERGY\clifflawler_adm"/>
    <s v="Windows Server 2019 Standard"/>
    <s v="Windows"/>
    <s v="10.63.200.51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aotdc1.nblenergy.com"/>
    <s v="aotdc1"/>
    <d v="2025-04-23T00:00:00"/>
    <x v="0"/>
    <d v="2025-04-24T00:00:00"/>
    <s v="NBLENERGY\avikon_adm"/>
    <s v="Windows Server 2019 Standard"/>
    <s v="Windows"/>
    <s v="146.30.170.2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ardxdc1.nblenergy.com"/>
    <s v="ardxdc1"/>
    <d v="2025-04-23T00:00:00"/>
    <x v="0"/>
    <d v="2025-04-24T00:00:00"/>
    <s v=".\Administrator"/>
    <s v="Windows Server 2016 Standard"/>
    <s v="Windows"/>
    <s v="10.76.226.41"/>
    <s v="Disaster Recovery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azap1s02ad02.s02.chevron.net"/>
    <s v="azap1s02ad02"/>
    <d v="2025-04-24T00:00:00"/>
    <x v="0"/>
    <d v="2025-04-24T00:00:00"/>
    <s v="S02\!acbl-s02"/>
    <s v="Windows Server 2016 Datacenter"/>
    <s v="Windows"/>
    <s v="10.66.0.101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azna1ctad02.gdc0.chevron.net"/>
    <s v="azna1ctad02"/>
    <d v="2025-04-24T00:00:00"/>
    <x v="0"/>
    <d v="2025-04-24T00:00:00"/>
    <s v="CT\v.shivaprakashan_adm"/>
    <s v="Windows Server 2016 Datacenter"/>
    <s v="Windows"/>
    <s v="10.73.24.132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caidc1.nblenergy.com"/>
    <s v="caidc1"/>
    <d v="2025-04-24T00:00:00"/>
    <x v="0"/>
    <d v="2025-04-24T00:00:00"/>
    <s v="NBLENERGY\benlahav_adm"/>
    <s v="Windows Server 2019 Standard"/>
    <s v="Windows"/>
    <s v="146.30.176.50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cypadc2.nblenergy.com"/>
    <s v="cypadc2"/>
    <d v="2025-04-23T00:00:00"/>
    <x v="0"/>
    <d v="2025-04-24T00:00:00"/>
    <s v=".\Administrator"/>
    <s v="Windows Server 2019 Datacenter"/>
    <s v="Windows"/>
    <s v="146.30.171.99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dhak94ntad2.dha57.chevrontexaco.net"/>
    <s v="dhak94ntad2"/>
    <d v="2025-04-24T00:00:00"/>
    <x v="0"/>
    <d v="2025-04-24T00:00:00"/>
    <s v="CT\!afpc"/>
    <s v="Windows Server 2016 Standard"/>
    <s v="Windows"/>
    <s v="146.40.156.136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emeas02ad01.s02.chevron.net"/>
    <s v="emeas02ad01"/>
    <d v="2025-04-23T00:00:00"/>
    <x v="0"/>
    <d v="2025-04-24T00:00:00"/>
    <s v="S02\!jcem-s02"/>
    <s v="Windows Server 2019 Datacenter"/>
    <s v="Windows"/>
    <s v="146.38.89.4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emeas02ad02.s02.chevron.net"/>
    <s v="emeas02ad02"/>
    <d v="2025-04-23T00:00:00"/>
    <x v="0"/>
    <d v="2025-04-24T00:00:00"/>
    <s v=".\Administrator"/>
    <s v="Windows Server 2019 Datacenter"/>
    <s v="Windows"/>
    <s v="146.38.89.5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f07058ns02.gdmz0.chevron.net"/>
    <s v="f07058ns02"/>
    <d v="2025-04-24T00:00:00"/>
    <x v="0"/>
    <d v="2025-04-24T00:00:00"/>
    <s v=".\ionadmin"/>
    <s v="Windows Server 2019 Datacenter"/>
    <s v="Windows"/>
    <s v="146.23.57.11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f09020ntad1.f09020.chevrontexaco.net"/>
    <s v="f09020ntad1"/>
    <d v="2025-04-24T00:00:00"/>
    <x v="0"/>
    <d v="2025-04-24T00:00:00"/>
    <s v="CT\!locc"/>
    <s v="Windows Server 2016 Standard"/>
    <s v="Windows"/>
    <s v="10.199.240.71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gmw2pappv0004.s02.chevron.net"/>
    <s v="gmw2pappv0004"/>
    <d v="2025-04-24T00:00:00"/>
    <x v="0"/>
    <d v="2025-04-24T00:00:00"/>
    <s v="CT\!yyow"/>
    <s v="Windows Server 2019 Datacenter"/>
    <s v="Windows"/>
    <s v="134.248.89.37"/>
    <s v="Production"/>
    <s v="Deployed"/>
    <s v="Pending"/>
    <x v="0"/>
    <n v="22010"/>
    <s v="AD Recovery Manager "/>
    <s v="ACN-CVX-IAM-Infra-Manila@chevron.com - DO NOT EMAIL"/>
    <x v="0"/>
    <s v="IAM INFRASTRUCTURE"/>
    <s v="No"/>
  </r>
  <r>
    <s v="Google"/>
    <s v="Google Chrome"/>
    <s v="gmwcnappv00745.gdc0.chevron.net"/>
    <s v="gmwcnappv00745"/>
    <d v="2025-04-23T00:00:00"/>
    <x v="0"/>
    <d v="2025-04-24T00:00:00"/>
    <s v=".\Administrator"/>
    <s v="Windows Server 2022 Datacenter"/>
    <s v="Windows"/>
    <s v="134.248.68.32"/>
    <s v="QA/Test"/>
    <s v="Deployed"/>
    <s v="Pending"/>
    <x v="0"/>
    <n v="7227"/>
    <s v="PKI "/>
    <s v="ACN-CVX-IAM-Infra-Manila@chevron.com - DO NOT EMAIL"/>
    <x v="0"/>
    <s v="IAM INFRASTRUCTURE"/>
    <s v="No"/>
  </r>
  <r>
    <s v="Google"/>
    <s v="Google Chrome"/>
    <s v="gmwcpappv00685.gdc0.chevron.net"/>
    <s v="gmwcpappv00685"/>
    <d v="2025-04-23T00:00:00"/>
    <x v="0"/>
    <d v="2025-04-24T00:00:00"/>
    <s v="CT\svc-azure-mon-1"/>
    <s v="Windows Server 2016 Datacenter"/>
    <s v="Windows"/>
    <s v="134.248.64.215"/>
    <s v="Production"/>
    <s v="Deployed"/>
    <s v="Pending"/>
    <x v="0"/>
    <n v="23202"/>
    <s v="ADFS (CT) "/>
    <s v="ACN-CVX-IAM-Infra-Manila@chevron.com - DO NOT EMAIL"/>
    <x v="0"/>
    <s v="IAM INFRASTRUCTURE"/>
    <s v="No"/>
  </r>
  <r>
    <s v="Google"/>
    <s v="Google Chrome"/>
    <s v="herilntad1.gdc0.chevron.net"/>
    <s v="herilntad1"/>
    <d v="2025-04-24T00:00:00"/>
    <x v="0"/>
    <d v="2025-04-24T00:00:00"/>
    <s v=".\Administrator"/>
    <s v="Windows Server 2019 Datacenter"/>
    <s v="Windows"/>
    <s v="146.30.172.250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hou150ntad36.gdc0.chevron.net"/>
    <s v="hou150ntad36"/>
    <d v="2025-04-22T00:00:00"/>
    <x v="0"/>
    <d v="2025-04-24T00:00:00"/>
    <s v="Uninitialized - waiting for login"/>
    <s v="Windows Server 2019 Datacenter"/>
    <s v="Windows"/>
    <s v="136.171.94.136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hou150s01ad01.s01.chevron.net"/>
    <s v="hou150s01ad01"/>
    <d v="2025-04-24T00:00:00"/>
    <x v="0"/>
    <d v="2025-04-24T00:00:00"/>
    <s v="S01\S01-AD"/>
    <s v="Windows Server 2019 Datacenter"/>
    <s v="Windows"/>
    <s v="136.171.186.32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houw16admin01.hou150.chevrontexaco.net"/>
    <s v="houw16admin01"/>
    <d v="2025-04-24T00:00:00"/>
    <x v="2"/>
    <d v="2025-04-24T00:00:00"/>
    <s v="CT\!kirq"/>
    <s v="Windows Server 2016 Datacenter"/>
    <s v="Windows"/>
    <s v="136.171.89.28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levdc2.nblenergy.com"/>
    <s v="levdc2"/>
    <d v="2025-04-23T00:00:00"/>
    <x v="0"/>
    <d v="2025-04-24T00:00:00"/>
    <s v="NBLENERGY\benlahav_adm"/>
    <s v="Windows Server 2019 Standard"/>
    <s v="Windows"/>
    <s v="146.30.178.130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malegntns1.ct.chevrontexaco.net"/>
    <s v="malegntns1"/>
    <d v="2025-04-23T00:00:00"/>
    <x v="0"/>
    <d v="2025-04-24T00:00:00"/>
    <s v=".\Administrator"/>
    <s v="Windows Server 2019 Datacenter"/>
    <s v="Windows"/>
    <s v="146.30.168.17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onws01ntad3.gdc0.chevron.net"/>
    <s v="onws01ntad3"/>
    <d v="2025-04-24T00:00:00"/>
    <x v="0"/>
    <d v="2025-04-24T00:00:00"/>
    <s v=".\Administrator"/>
    <s v="Windows Server 2019 Datacenter"/>
    <s v="Windows"/>
    <s v="146.29.167.139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onws01s02ad01.s02.chevron.net"/>
    <s v="onws01s02ad01"/>
    <d v="2025-04-23T00:00:00"/>
    <x v="0"/>
    <d v="2025-04-24T00:00:00"/>
    <s v="CT\!hvdp"/>
    <s v="Windows Server 2016 Datacenter"/>
    <s v="Windows"/>
    <s v="146.29.178.50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onws01s02ad02.s02.chevron.net"/>
    <s v="onws01s02ad02"/>
    <d v="2025-04-24T00:00:00"/>
    <x v="0"/>
    <d v="2025-04-24T00:00:00"/>
    <s v="CT\!locc"/>
    <s v="Windows Server 2016 Datacenter"/>
    <s v="Windows"/>
    <s v="146.29.178.51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pecusntad1.gdc0.chevron.net"/>
    <s v="pecusntad1"/>
    <d v="2025-04-23T00:00:00"/>
    <x v="0"/>
    <d v="2025-04-24T00:00:00"/>
    <s v=".\Administrator"/>
    <s v="Windows Server 2019 Datacenter"/>
    <s v="Windows"/>
    <s v="146.33.150.23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phrcns01.gdmz0.chevron.net"/>
    <s v="phrcns01"/>
    <d v="2025-04-24T00:00:00"/>
    <x v="0"/>
    <d v="2025-04-24T00:00:00"/>
    <s v=".\Administrator"/>
    <s v="Windows Server 2019 Datacenter"/>
    <s v="Windows"/>
    <s v="146.23.49.10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phrcns02.gdmz0.chevron.net"/>
    <s v="phrcns02"/>
    <d v="2025-04-23T00:00:00"/>
    <x v="0"/>
    <d v="2025-04-24T00:00:00"/>
    <s v="Local\ionadmin"/>
    <s v="Windows Server 2019 Datacenter"/>
    <s v="Windows"/>
    <s v="146.23.49.11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s02admin01.gdc0.chevron.net"/>
    <s v="s02admin01"/>
    <d v="2025-04-24T00:00:00"/>
    <x v="1"/>
    <d v="2025-04-24T00:00:00"/>
    <s v="S02\sanjay.murugan_adm"/>
    <s v="Windows Server 2019 Datacenter"/>
    <s v="Windows"/>
    <s v="10.76.151.157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sgdc1ntad1.gdc0.chevron.net"/>
    <s v="sgdc1ntad1"/>
    <d v="2025-04-24T00:00:00"/>
    <x v="0"/>
    <d v="2025-04-24T00:00:00"/>
    <s v=".\Administrator"/>
    <s v="Windows Server 2019 Datacenter"/>
    <s v="Windows"/>
    <s v="146.40.4.32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sgdc1ntad2.gdc0.chevron.net"/>
    <s v="sgdc1ntad2"/>
    <d v="2025-04-24T00:00:00"/>
    <x v="0"/>
    <d v="2025-04-24T00:00:00"/>
    <s v=".\Administrator"/>
    <s v="Windows Server 2019 Datacenter"/>
    <s v="Windows"/>
    <s v="146.40.4.33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sgdc1ntad3.gdc0.chevron.net"/>
    <s v="sgdc1ntad3"/>
    <d v="2025-04-24T00:00:00"/>
    <x v="0"/>
    <d v="2025-04-24T00:00:00"/>
    <s v="CT\!jcem"/>
    <s v="Windows Server 2019 Datacenter"/>
    <s v="Windows"/>
    <s v="146.40.4.31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tamadc1.nblenergy.com"/>
    <s v="tamadc1"/>
    <d v="2025-04-23T00:00:00"/>
    <x v="0"/>
    <d v="2025-04-24T00:00:00"/>
    <s v="NBLENERGY\benlahav_adm"/>
    <s v="Windows Server 2019 Standard"/>
    <s v="Windows"/>
    <s v="146.30.177.140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wstpf1ntad3.gdc0.chevron.net"/>
    <s v="wstpf1ntad3"/>
    <d v="2025-04-23T00:00:00"/>
    <x v="0"/>
    <d v="2025-04-24T00:00:00"/>
    <s v=".\Administrator"/>
    <s v="Windows Server 2019 Datacenter"/>
    <s v="Windows"/>
    <s v="146.29.187.12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wstpf1ntad4.gdc0.chevron.net"/>
    <s v="wstpf1ntad4"/>
    <d v="2025-04-24T00:00:00"/>
    <x v="0"/>
    <d v="2025-04-24T00:00:00"/>
    <s v=".\Administrator"/>
    <s v="Windows Server 2019 Datacenter"/>
    <s v="Windows"/>
    <s v="146.29.187.13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gmw1niisv00070.s01.chevron.net"/>
    <s v="gmw1niisv00070"/>
    <d v="2025-04-24T00:00:00"/>
    <x v="0"/>
    <d v="2025-04-24T00:00:00"/>
    <s v="CT\!ahxt"/>
    <s v="Windows Server 2016 Datacenter"/>
    <s v="Windows"/>
    <s v="10.76.126.79"/>
    <s v="Development"/>
    <s v="Retired"/>
    <s v="Pending"/>
    <x v="0"/>
    <n v="7118"/>
    <s v="PRandRA Web Recon Tools "/>
    <s v="DNLZ@chevron.com"/>
    <x v="0"/>
    <s v="FINANCE - FINANCIAL ACCOUNTING SERVICES MSP LTI"/>
    <s v="No"/>
  </r>
  <r>
    <s v="Google"/>
    <s v="Google Chrome"/>
    <s v="blmrb-dblrb00.s02.chevron.net"/>
    <s v="blmrb-dblrb00"/>
    <d v="2025-04-12T00:00:00"/>
    <x v="0"/>
    <d v="2025-04-12T00:00:00"/>
    <s v="CT\!ppse"/>
    <s v="Windows Server 2016 Datacenter"/>
    <s v="Windows"/>
    <s v="10.74.104.85"/>
    <s v="Development"/>
    <s v="In Maintenance"/>
    <s v="Pending"/>
    <x v="0"/>
    <n v="22799"/>
    <s v="Bloomberg Request Builder "/>
    <s v="AHXT@chevron.com"/>
    <x v="0"/>
    <s v="FINANCE - TREASURY RISK MGMT MSP LTI"/>
    <s v="No"/>
  </r>
  <r>
    <s v="Google"/>
    <s v="Google Chrome"/>
    <s v="gbanrw16vsii01.gbanr.chevrontexaco.net"/>
    <s v="gbanrw16vsii01"/>
    <d v="2024-11-23T00:00:00"/>
    <x v="0"/>
    <d v="2025-02-11T00:00:00"/>
    <s v="CT\!hwso"/>
    <s v="Windows Server 2016 Datacenter"/>
    <s v="Windows"/>
    <e v="#N/A"/>
    <e v="#N/A"/>
    <e v="#N/A"/>
    <s v="Pending"/>
    <x v="0"/>
    <n v="12961"/>
    <s v="Partner Reporting Application "/>
    <s v="AHXT@chevron.com"/>
    <x v="0"/>
    <s v="FINANCE - TREASURY RISK MGMT MSP LTI"/>
    <s v="No"/>
  </r>
  <r>
    <s v="Google"/>
    <s v="Google Chrome"/>
    <s v="gbanrw16vsql1.gbanr.chevrontexaco.net"/>
    <s v="gbanrw16vsql1"/>
    <m/>
    <x v="3"/>
    <d v="2025-02-11T00:00:00"/>
    <s v="CT\!hwso"/>
    <s v="Windows Server 2016 Datacenter"/>
    <s v="Windows"/>
    <e v="#N/A"/>
    <e v="#N/A"/>
    <e v="#N/A"/>
    <s v="Pending"/>
    <x v="0"/>
    <n v="12961"/>
    <s v="Partner Reporting Application "/>
    <s v="AHXT@chevron.com"/>
    <x v="0"/>
    <s v="FINANCE - TREASURY RISK MGMT MSP LTI"/>
    <s v="No"/>
  </r>
  <r>
    <s v="Google"/>
    <s v="Google Chrome"/>
    <s v="atrsm-wniis009.s01.chevron.net"/>
    <s v="atrsm-wniis009"/>
    <d v="2025-04-23T00:00:00"/>
    <x v="0"/>
    <d v="2025-04-24T00:00:00"/>
    <s v="CT\!mgax"/>
    <s v="Windows Server 2016 Datacenter"/>
    <s v="Windows"/>
    <s v="10.68.248.17"/>
    <s v="Development"/>
    <s v="Deployed"/>
    <s v="Pending"/>
    <x v="0"/>
    <n v="3057510"/>
    <s v="Smart Procedures "/>
    <s v="ahzamishitiaq@chevron.com"/>
    <x v="0"/>
    <s v="SURFACE-APPLICATION SUPPORT-POD1D"/>
    <s v="No"/>
  </r>
  <r>
    <s v="Google"/>
    <s v="Google Chrome"/>
    <s v="atrsm-wniis012.s01.chevron.net"/>
    <s v="atrsm-wniis012"/>
    <d v="2025-04-23T00:00:00"/>
    <x v="0"/>
    <d v="2025-04-24T00:00:00"/>
    <s v="CT\!xcrm"/>
    <s v="Windows Server 2016 Datacenter"/>
    <s v="Windows"/>
    <s v="10.68.248.19"/>
    <s v="Development"/>
    <s v="Deployed"/>
    <s v="Pending"/>
    <x v="0"/>
    <n v="21162"/>
    <s v="Smart Procedures "/>
    <s v="ahzamishitiaq@chevron.com"/>
    <x v="0"/>
    <s v="SURFACE-APPLICATION SUPPORT-POD1D"/>
    <s v="No"/>
  </r>
  <r>
    <s v="Google"/>
    <s v="Google Chrome"/>
    <s v="homcbuveeamsql1.hou150.chevrontexaco.net"/>
    <s v="homcbuveeamsql1"/>
    <d v="2025-04-24T00:00:00"/>
    <x v="0"/>
    <d v="2025-04-24T00:00:00"/>
    <s v="CT\!qadk"/>
    <s v="Windows Server 2016 Standard"/>
    <s v="Windows"/>
    <s v="146.36.54.251"/>
    <s v="Production"/>
    <s v="Being Decommissioned"/>
    <s v="Pending"/>
    <x v="0"/>
    <n v="1500001899"/>
    <s v="Veeam "/>
    <s v="Alimuddeen@chevron.com"/>
    <x v="0"/>
    <s v="NAU MCBU - WINDOWS SERVER ADMINISTRATION"/>
    <s v="No"/>
  </r>
  <r>
    <s v="Google"/>
    <s v="Google Chrome"/>
    <s v="apsmbo-pdb00.s02.chevron.net"/>
    <s v="apsmbo-pdb00"/>
    <d v="2025-04-24T00:00:00"/>
    <x v="0"/>
    <d v="2025-04-24T00:00:00"/>
    <s v="CT\!pswx"/>
    <s v="Windows Server 2019 Datacenter"/>
    <s v="Windows"/>
    <s v="10.74.80.20"/>
    <s v="Production"/>
    <s v="Deployed"/>
    <s v="Pending"/>
    <x v="0"/>
    <n v="25803"/>
    <s v="Aspen MBO "/>
    <s v="ameyenanajkar@chevron.com"/>
    <x v="0"/>
    <s v="CSCM - MSP - SOURCE SCHEDULE"/>
    <s v="No"/>
  </r>
  <r>
    <s v="Google"/>
    <s v="Google Chrome"/>
    <s v="apsmbo-sdb00.s02.chevron.net"/>
    <s v="apsmbo-sdb00"/>
    <d v="2025-04-23T00:00:00"/>
    <x v="0"/>
    <d v="2025-04-24T00:00:00"/>
    <s v="Uninitialized - waiting for login"/>
    <s v="Windows Server 2019 Datacenter"/>
    <s v="Windows"/>
    <s v="10.74.80.8"/>
    <s v="Staging"/>
    <s v="Deployed"/>
    <s v="Pending"/>
    <x v="0"/>
    <n v="25803"/>
    <s v="Aspen MBO "/>
    <s v="ameyenanajkar@chevron.com"/>
    <x v="0"/>
    <s v="CSCM - MSP - SOURCE SCHEDULE"/>
    <s v="No"/>
  </r>
  <r>
    <s v="Google"/>
    <s v="Google Chrome"/>
    <s v="apsmbo-tdb00.s02.chevron.net"/>
    <s v="apsmbo-tdb00"/>
    <d v="2025-04-23T00:00:00"/>
    <x v="0"/>
    <d v="2025-04-24T00:00:00"/>
    <s v="CT\!pswx"/>
    <s v="Windows Server 2019 Datacenter"/>
    <s v="Windows"/>
    <s v="10.74.84.131"/>
    <s v="QA/Test"/>
    <s v="Deployed"/>
    <s v="Pending"/>
    <x v="0"/>
    <n v="25803"/>
    <s v="Aspen MBO "/>
    <s v="ameyenanajkar@chevron.com"/>
    <x v="0"/>
    <s v="CSCM - MSP - SOURCE SCHEDULE"/>
    <s v="No"/>
  </r>
  <r>
    <s v="Google"/>
    <s v="Google Chrome"/>
    <s v="blendr-dir00.s02.chevron.net"/>
    <s v="blendr-dir00"/>
    <d v="2025-04-23T00:00:00"/>
    <x v="0"/>
    <d v="2025-04-24T00:00:00"/>
    <s v="Uninitialized - waiting for login"/>
    <s v="Windows Server 2019 Datacenter"/>
    <s v="Windows"/>
    <s v="10.74.84.60"/>
    <s v="Development"/>
    <s v="Deployed"/>
    <s v="Pending"/>
    <x v="0"/>
    <n v="5041892"/>
    <s v="Blend Reports Next Gen"/>
    <s v="ameyenanajkar@chevron.com"/>
    <x v="0"/>
    <s v="CSCM - MSP - SOURCE SCHEDULE"/>
    <s v="No"/>
  </r>
  <r>
    <s v="Google"/>
    <s v="Google Chrome"/>
    <s v="blendr-tir00.s02.chevron.net"/>
    <s v="blendr-tir00"/>
    <d v="2025-04-23T00:00:00"/>
    <x v="0"/>
    <d v="2025-04-24T00:00:00"/>
    <s v="Uninitialized - waiting for login"/>
    <s v="Windows Server 2019 Datacenter"/>
    <s v="Windows"/>
    <s v="10.74.84.147"/>
    <s v="QA/Test"/>
    <s v="Deployed"/>
    <s v="Pending"/>
    <x v="0"/>
    <n v="5041892"/>
    <s v="Blend Reports Next Gen SALT LAKE  "/>
    <s v="ameyenanajkar@chevron.com"/>
    <x v="0"/>
    <s v="CSCM - MSP - SOURCE SCHEDULE"/>
    <s v="No"/>
  </r>
  <r>
    <s v="Google"/>
    <s v="Google Chrome"/>
    <s v="distri-sapp00.s02.chevron.net"/>
    <s v="distri-sapp00"/>
    <d v="2025-04-24T00:00:00"/>
    <x v="0"/>
    <d v="2025-04-24T00:00:00"/>
    <s v="CT\svc-scm-do"/>
    <s v="Windows Server 2016 Datacenter"/>
    <s v="Windows"/>
    <s v="10.74.80.24"/>
    <s v="Staging"/>
    <s v="Deployed"/>
    <s v="Pending"/>
    <x v="0"/>
    <n v="5039436"/>
    <s v="Distribution Optimizer "/>
    <s v="ameyenanajkar@chevron.com"/>
    <x v="0"/>
    <s v="CSCM - MSP - SOURCE SCHEDULE"/>
    <s v="No"/>
  </r>
  <r>
    <s v="Google"/>
    <s v="Google Chrome"/>
    <s v="gmwcpsqlv00398.sinsi2.chevrontexaco.net"/>
    <s v="gmwcpsqlv00398"/>
    <d v="2025-04-24T00:00:00"/>
    <x v="0"/>
    <d v="2025-04-24T00:00:00"/>
    <s v="CT\!xyhn"/>
    <s v="Windows Server 2016 Datacenter"/>
    <s v="Windows"/>
    <s v="146.40.18.40"/>
    <s v="Production"/>
    <s v="In Maintenance"/>
    <s v="Pending"/>
    <x v="0"/>
    <n v="9427"/>
    <s v="Materials Movement System (MMS) "/>
    <s v="ameyenanajkar@chevron.com"/>
    <x v="0"/>
    <s v="CSCM - MSP - SOURCE SCHEDULE"/>
    <s v="No"/>
  </r>
  <r>
    <s v="Google"/>
    <s v="Google Chrome"/>
    <s v="mese-dmese00.s02.chevron.net"/>
    <s v="mese-dmese00"/>
    <d v="2025-04-23T00:00:00"/>
    <x v="0"/>
    <d v="2025-04-24T00:00:00"/>
    <s v="CT\!pswx"/>
    <s v="Windows Server 2019 Datacenter"/>
    <s v="Windows"/>
    <s v="10.74.220.9"/>
    <s v="Development"/>
    <s v="Deployed"/>
    <s v="Pending"/>
    <x v="0"/>
    <n v="3063528"/>
    <s v="Marine Enterprise Suite El Segundo"/>
    <s v="ameyenanajkar@chevron.com"/>
    <x v="0"/>
    <s v="CSCM - MSP - SOURCE SCHEDULE"/>
    <s v="No"/>
  </r>
  <r>
    <s v="Google"/>
    <s v="Google Chrome"/>
    <s v="mese-smese00.p.usw1.az.chevron.net"/>
    <s v="mese-smese00"/>
    <d v="2025-04-23T00:00:00"/>
    <x v="0"/>
    <d v="2025-04-24T00:00:00"/>
    <s v="CT\!xbbz"/>
    <s v="Windows Server 2019 Datacenter"/>
    <s v="Windows"/>
    <s v="10.74.216.4"/>
    <s v="Staging"/>
    <s v="Deployed"/>
    <s v="Pending"/>
    <x v="0"/>
    <n v="3063528"/>
    <s v="Marine Enterprise Suite El Segundo"/>
    <s v="ameyenanajkar@chevron.com"/>
    <x v="0"/>
    <s v="CSCM - MSP - SOURCE SCHEDULE"/>
    <s v="No"/>
  </r>
  <r>
    <s v="Google"/>
    <s v="Google Chrome"/>
    <s v="gmwcnappv00765.gdc0.chevron.net"/>
    <s v="gmwcnappv00765"/>
    <d v="2025-04-24T00:00:00"/>
    <x v="0"/>
    <d v="2025-04-24T00:00:00"/>
    <s v=".\Administrator"/>
    <s v="Windows Server 2019 Datacenter"/>
    <s v="Windows"/>
    <s v="10.76.126.210"/>
    <s v="Development"/>
    <s v="Deployed"/>
    <s v="Pending"/>
    <x v="0"/>
    <n v="76827"/>
    <s v="Infor EAM (DataStream 7i)"/>
    <s v="amitprakash@chevron.com"/>
    <x v="0"/>
    <s v="Not Found"/>
    <s v="No"/>
  </r>
  <r>
    <s v="Google"/>
    <s v="Google Chrome"/>
    <s v="gmwcnappv00767.gdc0.chevron.net"/>
    <s v="gmwcnappv00767"/>
    <d v="2025-04-23T00:00:00"/>
    <x v="0"/>
    <d v="2025-04-24T00:00:00"/>
    <s v="CT\!rtpq"/>
    <s v="Windows Server 2019 Datacenter"/>
    <s v="Windows"/>
    <s v="10.76.126.212"/>
    <s v="Development"/>
    <s v="Deployed"/>
    <s v="Pending"/>
    <x v="0"/>
    <n v="76827"/>
    <s v="Infor EAM (DataStream 7i)"/>
    <s v="amitprakash@chevron.com"/>
    <x v="0"/>
    <s v="Not Found"/>
    <s v="No"/>
  </r>
  <r>
    <s v="Google"/>
    <s v="Google Chrome"/>
    <s v="gmwcnappv00768.gdc0.chevron.net"/>
    <s v="gmwcnappv00768"/>
    <d v="2025-04-23T00:00:00"/>
    <x v="0"/>
    <d v="2025-04-24T00:00:00"/>
    <s v="CT\!rtpq"/>
    <s v="Windows Server 2019 Datacenter"/>
    <s v="Windows"/>
    <s v="10.76.126.213"/>
    <s v="Development"/>
    <s v="Deployed"/>
    <s v="Pending"/>
    <x v="0"/>
    <n v="76827"/>
    <s v="Infor EAM (DataStream 7i)"/>
    <s v="amitprakash@chevron.com"/>
    <x v="0"/>
    <s v="Not Found"/>
    <s v="No"/>
  </r>
  <r>
    <s v="Google"/>
    <s v="Google Chrome"/>
    <s v="gmwcpappv01215.gdc0.chevron.net"/>
    <s v="gmwcpappv01215"/>
    <d v="2025-04-23T00:00:00"/>
    <x v="0"/>
    <d v="2025-04-24T00:00:00"/>
    <s v="CT\!xmsk"/>
    <s v="Windows Server 2019 Datacenter"/>
    <s v="Windows"/>
    <s v="10.76.126.214"/>
    <s v="Development"/>
    <s v="Deployed"/>
    <s v="Pending"/>
    <x v="0"/>
    <n v="76827"/>
    <s v="Infor EAM (DataStream 7i)"/>
    <s v="amitprakash@chevron.com"/>
    <x v="0"/>
    <s v="Not Found"/>
    <s v="No"/>
  </r>
  <r>
    <s v="Google"/>
    <s v="Google Chrome"/>
    <s v="gmwcpappv01237.gdc0.chevron.net"/>
    <s v="gmwcpappv01237"/>
    <d v="2025-04-24T00:00:00"/>
    <x v="0"/>
    <d v="2025-04-24T00:00:00"/>
    <s v=".\!."/>
    <s v="Windows Server 2019 Datacenter"/>
    <s v="Windows"/>
    <s v="136.171.93.88"/>
    <s v="Production"/>
    <s v="Deployed"/>
    <s v="Pending"/>
    <x v="0"/>
    <n v="76827"/>
    <s v="Infor EAM (DataStream 7i)"/>
    <s v="amitprakash@chevron.com"/>
    <x v="0"/>
    <s v="Not Found"/>
    <s v="No"/>
  </r>
  <r>
    <s v="Google"/>
    <s v="Google Chrome"/>
    <s v="gmwcpappv01238.gdc0.chevron.net"/>
    <s v="gmwcpappv01238"/>
    <d v="2025-04-24T00:00:00"/>
    <x v="0"/>
    <d v="2025-04-24T00:00:00"/>
    <s v="CT\!zcjs"/>
    <s v="Windows Server 2019 Datacenter"/>
    <s v="Windows"/>
    <s v="136.171.93.100"/>
    <s v="Production"/>
    <s v="Deployed"/>
    <s v="Pending"/>
    <x v="0"/>
    <n v="76827"/>
    <s v="Infor EAM (DataStream 7i)"/>
    <s v="amitprakash@chevron.com"/>
    <x v="0"/>
    <s v="Not Found"/>
    <s v="No"/>
  </r>
  <r>
    <s v="Google"/>
    <s v="Google Chrome"/>
    <s v="eam-dapp00.s02.chevron.net"/>
    <s v="eam-dapp00"/>
    <d v="2025-04-12T00:00:00"/>
    <x v="0"/>
    <d v="2025-04-12T00:00:00"/>
    <s v="CT\!cpvj"/>
    <s v="Windows Server 2016 Datacenter"/>
    <s v="Windows"/>
    <s v="10.74.136.6"/>
    <s v="Development"/>
    <s v="Deployed"/>
    <s v="Pending"/>
    <x v="0"/>
    <n v="76827"/>
    <s v="Infor EAM (DataStream 7i)"/>
    <s v="amitprakash@chevron.com"/>
    <x v="0"/>
    <s v="Not Found"/>
    <s v="No"/>
  </r>
  <r>
    <s v="Google"/>
    <s v="Google Chrome"/>
    <s v="eamt-tapp00.s02.chevron.net"/>
    <s v="eamt-tapp00"/>
    <d v="2025-02-13T00:00:00"/>
    <x v="0"/>
    <d v="2025-04-12T00:00:00"/>
    <s v="CT\ziiv"/>
    <s v="Windows Server 2016 Datacenter"/>
    <s v="Windows"/>
    <s v="10.74.136.7"/>
    <s v="QA/Test"/>
    <s v="In Maintenance"/>
    <s v="Pending"/>
    <x v="0"/>
    <n v="76827"/>
    <s v="Infor EAM (DataStream 7i)"/>
    <s v="amitprakash@chevron.com"/>
    <x v="0"/>
    <s v="Not Found"/>
    <s v="No"/>
  </r>
  <r>
    <s v="Google"/>
    <s v="Google Chrome"/>
    <s v="etcw16piafsvr.hou140.chevrontexaco.net"/>
    <s v="etcw16piafsvr"/>
    <d v="2025-04-23T00:00:00"/>
    <x v="0"/>
    <d v="2025-04-24T00:00:00"/>
    <s v="CT\!mgax"/>
    <s v="Windows Server 2016 Standard"/>
    <s v="Windows"/>
    <s v="136.171.170.103"/>
    <s v="Development"/>
    <s v="Deployed"/>
    <s v="Pending"/>
    <x v="0"/>
    <n v="1402000000000"/>
    <s v="PI System (PADC "/>
    <s v="AndrewWilliams@chevron.com"/>
    <x v="0"/>
    <s v="SURFACE - PROCESS AUTOMATION - SUPPORT"/>
    <s v="No"/>
  </r>
  <r>
    <s v="Google"/>
    <s v="Google Chrome"/>
    <s v="etcw16picolsvr2.gdc0.chevron.net"/>
    <s v="etcw16picolsvr2"/>
    <d v="2025-04-24T00:00:00"/>
    <x v="0"/>
    <d v="2025-04-24T00:00:00"/>
    <s v="CT\!zbsc"/>
    <s v="Windows Server 2016 Standard"/>
    <s v="Windows"/>
    <s v="136.171.170.101"/>
    <s v="Development"/>
    <s v="Deployed"/>
    <s v="Pending"/>
    <x v="0"/>
    <n v="1402000000000"/>
    <s v="PI System (PADC "/>
    <s v="AndrewWilliams@chevron.com"/>
    <x v="0"/>
    <s v="SURFACE - PROCESS AUTOMATION - SUPPORT"/>
    <s v="No"/>
  </r>
  <r>
    <s v="Google"/>
    <s v="Google Chrome"/>
    <s v="etcw16piintsvr.hou140.chevrontexaco.net"/>
    <s v="etcw16piintsvr"/>
    <d v="2025-04-23T00:00:00"/>
    <x v="0"/>
    <d v="2025-04-24T00:00:00"/>
    <s v=".\!."/>
    <s v="Windows Server 2016 Standard"/>
    <s v="Windows"/>
    <s v="136.171.170.105"/>
    <s v="Development"/>
    <s v="Deployed"/>
    <s v="Pending"/>
    <x v="0"/>
    <n v="1402000000000"/>
    <s v="PI System (PADC "/>
    <s v="AndrewWilliams@chevron.com"/>
    <x v="0"/>
    <s v="SURFACE - PROCESS AUTOMATION - SUPPORT"/>
    <s v="No"/>
  </r>
  <r>
    <s v="Google"/>
    <s v="Google Chrome"/>
    <s v="hou140w16dcc08.ct.chevrontexaco.net"/>
    <s v="hou140w16dcc08"/>
    <d v="2025-04-23T00:00:00"/>
    <x v="0"/>
    <d v="2025-04-24T00:00:00"/>
    <s v="CT\!zbsc"/>
    <s v="Windows Server 2016 Standard"/>
    <s v="Windows"/>
    <s v="136.171.170.55"/>
    <s v=""/>
    <s v="Deployed"/>
    <s v="Pending"/>
    <x v="0"/>
    <n v="1402000000000"/>
    <s v="PI System (PADC "/>
    <s v="AndrewWilliams@chevron.com"/>
    <x v="0"/>
    <s v="SURFACE - PROCESS AUTOMATION - SUPPORT"/>
    <s v="No"/>
  </r>
  <r>
    <s v="Google"/>
    <s v="Google Chrome"/>
    <s v="hou140w16dcc12.hou140.chevrontexaco.net"/>
    <s v="hou140w16dcc12"/>
    <d v="2025-04-23T00:00:00"/>
    <x v="0"/>
    <d v="2025-04-24T00:00:00"/>
    <s v="CT\!zbsc"/>
    <s v="Windows Server 2016 Standard"/>
    <s v="Windows"/>
    <s v="136.171.170.49"/>
    <s v="Development"/>
    <s v="Deployed"/>
    <s v="Pending"/>
    <x v="0"/>
    <n v="1402000000000"/>
    <s v="PI System (PADC "/>
    <s v="AndrewWilliams@chevron.com"/>
    <x v="0"/>
    <s v="SURFACE - PROCESS AUTOMATION - SUPPORT"/>
    <s v="No"/>
  </r>
  <r>
    <s v="Google"/>
    <s v="Google Chrome"/>
    <s v="hou140w16dcc14.hou140.chevrontexaco.net"/>
    <s v="hou140w16dcc14"/>
    <d v="2025-04-23T00:00:00"/>
    <x v="0"/>
    <d v="2025-04-24T00:00:00"/>
    <s v="CT\!bjcp"/>
    <s v="Windows Server 2022 Standard"/>
    <s v="Windows"/>
    <s v="136.171.170.53"/>
    <s v="Development"/>
    <s v="Deployed"/>
    <s v="Pending"/>
    <x v="0"/>
    <n v="1403075073"/>
    <s v="Process Automation "/>
    <s v="AndrewWilliams@chevron.com"/>
    <x v="0"/>
    <s v="SURFACE - PROCESS AUTOMATION - SUPPORT"/>
    <s v="No"/>
  </r>
  <r>
    <s v="Google"/>
    <s v="Google Chrome"/>
    <s v="hou140w16dcc26.hou140.chevrontexaco.net"/>
    <s v="hou140w16dcc26"/>
    <d v="2025-04-24T00:00:00"/>
    <x v="0"/>
    <d v="2025-04-24T00:00:00"/>
    <s v="CT\!honr"/>
    <s v="Windows Server 2016 Standard"/>
    <s v="Windows"/>
    <s v="136.171.170.37"/>
    <s v="Development"/>
    <s v="Deployed"/>
    <s v="Pending"/>
    <x v="0"/>
    <n v="1402000000000"/>
    <s v="PI System (PADC "/>
    <s v="AndrewWilliams@chevron.com"/>
    <x v="0"/>
    <s v="SURFACE - PROCESS AUTOMATION - SUPPORT"/>
    <s v="No"/>
  </r>
  <r>
    <s v="Google"/>
    <s v="Google Chrome"/>
    <s v="hou140w16dcc50.hou140.chevrontexaco.net"/>
    <s v="hou140w16dcc50"/>
    <d v="2025-04-23T00:00:00"/>
    <x v="0"/>
    <d v="2025-04-24T00:00:00"/>
    <s v="CT\!zbsc"/>
    <s v="Windows Server 2016 Standard"/>
    <s v="Windows"/>
    <s v="136.171.170.64"/>
    <s v="Development"/>
    <s v="Deployed"/>
    <s v="Pending"/>
    <x v="0"/>
    <n v="1402000000000"/>
    <s v="PI System (PADC "/>
    <s v="AndrewWilliams@chevron.com"/>
    <x v="0"/>
    <s v="SURFACE - PROCESS AUTOMATION - SUPPORT"/>
    <s v="No"/>
  </r>
  <r>
    <s v="Google"/>
    <s v="Google Chrome"/>
    <s v="alndb03.gdc0.chevron.net"/>
    <s v="alndb03"/>
    <d v="2025-04-23T00:00:00"/>
    <x v="0"/>
    <d v="2025-04-24T00:00:00"/>
    <s v="ct.chevrontexaco.net\raymcdaniel_adm"/>
    <s v="Windows Server 2019 Datacenter"/>
    <s v="Windows"/>
    <s v="146.30.164.28"/>
    <s v="Production"/>
    <s v="Deployed"/>
    <s v="Pending"/>
    <x v="0"/>
    <n v="5057533"/>
    <s v="PI Suite (EG) "/>
    <s v="angela.taylor@chevron.com"/>
    <x v="0"/>
    <s v="MID-AFRICA - EG AVEVA PI SUPPORT"/>
    <s v="No"/>
  </r>
  <r>
    <s v="Google"/>
    <s v="Google Chrome"/>
    <s v="alnpi04.gdc0.chevron.net"/>
    <s v="alnpi04"/>
    <d v="2025-04-23T00:00:00"/>
    <x v="0"/>
    <d v="2025-04-24T00:00:00"/>
    <s v="NBLENERGY\blakeroberts_adm"/>
    <s v="Windows Server 2016 Standard"/>
    <s v="Windows"/>
    <s v="146.30.164.11"/>
    <s v="Production"/>
    <s v="Deployed"/>
    <s v="Pending"/>
    <x v="0"/>
    <n v="5057533"/>
    <s v="PI Suite (EG) "/>
    <s v="angela.taylor@chevron.com"/>
    <x v="0"/>
    <s v="MID-AFRICA - EG AVEVA PI SUPPORT"/>
    <s v="No"/>
  </r>
  <r>
    <s v="Google"/>
    <s v="Google Chrome"/>
    <s v="alnpiaf02.gdc0.chevron.net"/>
    <s v="alnpiaf02"/>
    <d v="2025-04-23T00:00:00"/>
    <x v="0"/>
    <d v="2025-04-24T00:00:00"/>
    <s v="CT\!ycxc"/>
    <s v="Windows Server 2019 Datacenter"/>
    <s v="Windows"/>
    <s v="146.30.164.26"/>
    <s v="Production"/>
    <s v="Deployed"/>
    <s v="Pending"/>
    <x v="0"/>
    <n v="5057533"/>
    <s v="PI Suite (EG) "/>
    <s v="angela.taylor@chevron.com"/>
    <x v="0"/>
    <s v="MID-AFRICA - EG AVEVA PI SUPPORT"/>
    <s v="No"/>
  </r>
  <r>
    <s v="Google"/>
    <s v="Google Chrome"/>
    <s v="alnpianl01.gdc0.chevron.net"/>
    <s v="alnpianl01"/>
    <d v="2025-04-24T00:00:00"/>
    <x v="0"/>
    <d v="2025-04-24T00:00:00"/>
    <s v="CT\!uyoi"/>
    <s v="Windows Server 2016 Standard"/>
    <s v="Windows"/>
    <s v="146.30.164.14"/>
    <s v="Production"/>
    <s v="Deployed"/>
    <s v="Pending"/>
    <x v="0"/>
    <n v="5057533"/>
    <s v="PI Suite (EG) "/>
    <s v="angela.taylor@chevron.com"/>
    <x v="0"/>
    <s v="MID-AFRICA - EG AVEVA PI SUPPORT"/>
    <s v="No"/>
  </r>
  <r>
    <s v="Google"/>
    <s v="Google Chrome"/>
    <s v="alnpivis01.gdc0.chevron.net"/>
    <s v="alnpivis01"/>
    <d v="2025-04-24T00:00:00"/>
    <x v="0"/>
    <d v="2025-04-24T00:00:00"/>
    <s v="CT\!uyoi"/>
    <s v="Windows Server 2016 Standard"/>
    <s v="Windows"/>
    <s v="146.30.164.17"/>
    <s v="Production"/>
    <s v="Deployed"/>
    <s v="Pending"/>
    <x v="0"/>
    <n v="5057533"/>
    <s v="PI Suite (EG) "/>
    <s v="angela.taylor@chevron.com"/>
    <x v="0"/>
    <s v="MID-AFRICA - EG AVEVA PI SUPPORT"/>
    <s v="No"/>
  </r>
  <r>
    <s v="Google"/>
    <s v="Google Chrome"/>
    <s v="ardpianleg01t.gdc0.chevron.net"/>
    <s v="ardpianleg01t"/>
    <d v="2025-04-23T00:00:00"/>
    <x v="0"/>
    <d v="2025-04-24T00:00:00"/>
    <s v="CT\!pzxb"/>
    <s v="Windows Server 2016 Standard"/>
    <s v="Windows"/>
    <s v="10.76.126.41"/>
    <s v="Development"/>
    <s v="Deployed"/>
    <s v="Pending"/>
    <x v="0"/>
    <n v="5058571"/>
    <s v="PI Suite (EG) "/>
    <s v="angela.taylor@chevron.com"/>
    <x v="0"/>
    <s v="MID-AFRICA - EG AVEVA PI SUPPORT"/>
    <s v="No"/>
  </r>
  <r>
    <s v="Google"/>
    <s v="Google Chrome"/>
    <s v="ardpieg01t.gdc0.chevron.net"/>
    <s v="ardpieg01t"/>
    <d v="2025-04-24T00:00:00"/>
    <x v="0"/>
    <d v="2025-04-24T00:00:00"/>
    <s v="ct.chevrontexaco.net\Administrator"/>
    <s v="Windows Server 2016 Standard"/>
    <s v="Windows"/>
    <s v="10.76.126.38"/>
    <s v="Development"/>
    <s v="Deployed"/>
    <s v="Pending"/>
    <x v="0"/>
    <n v="5058571"/>
    <s v="PI Suite (EG) "/>
    <s v="angela.taylor@chevron.com"/>
    <x v="0"/>
    <s v="MID-AFRICA - EG AVEVA PI SUPPORT"/>
    <s v="No"/>
  </r>
  <r>
    <s v="Google"/>
    <s v="Google Chrome"/>
    <s v="ardpiifeg01t.gdc0.chevron.net"/>
    <s v="ardpiifeg01t"/>
    <d v="2025-04-24T00:00:00"/>
    <x v="0"/>
    <d v="2025-04-24T00:00:00"/>
    <s v="CT\!uyoi"/>
    <s v="Windows Server 2016 Standard"/>
    <s v="Windows"/>
    <s v="10.76.126.42"/>
    <s v="Development"/>
    <s v="Deployed"/>
    <s v="Pending"/>
    <x v="0"/>
    <n v="5058571"/>
    <s v="PI Suite (EG) "/>
    <s v="angela.taylor@chevron.com"/>
    <x v="0"/>
    <s v="MID-AFRICA - EG AVEVA PI SUPPORT"/>
    <s v="No"/>
  </r>
  <r>
    <s v="Google"/>
    <s v="Google Chrome"/>
    <s v="houpiaf2.gdc0.chevron.net"/>
    <s v="houpiaf2"/>
    <d v="2025-04-24T00:00:00"/>
    <x v="0"/>
    <d v="2025-04-24T00:00:00"/>
    <s v="CT\!uyoi"/>
    <s v="Windows Server 2016 Standard"/>
    <s v="Windows"/>
    <s v="10.76.226.140"/>
    <s v="Production"/>
    <s v="Deployed"/>
    <s v="Pending"/>
    <x v="0"/>
    <n v="5058571"/>
    <s v="PI Suite (EG) "/>
    <s v="angela.taylor@chevron.com"/>
    <x v="0"/>
    <s v="MID-AFRICA - EG AVEVA PI SUPPORT"/>
    <s v="No"/>
  </r>
  <r>
    <s v="Google"/>
    <s v="Google Chrome"/>
    <s v="houpiafeg01.gdc0.chevron.net"/>
    <s v="houpiafeg01"/>
    <d v="2025-04-24T00:00:00"/>
    <x v="0"/>
    <d v="2025-04-24T00:00:00"/>
    <s v="CT\!uyoi"/>
    <s v="Windows Server 2016 Standard"/>
    <s v="Windows"/>
    <s v="10.76.226.141"/>
    <s v="Production"/>
    <s v="Deployed"/>
    <s v="Pending"/>
    <x v="0"/>
    <n v="5058571"/>
    <s v="PI Suite (EG) "/>
    <s v="angela.taylor@chevron.com"/>
    <x v="0"/>
    <s v="MID-AFRICA - EG AVEVA PI SUPPORT"/>
    <s v="No"/>
  </r>
  <r>
    <s v="Google"/>
    <s v="Google Chrome"/>
    <s v="houpiafemed01.gdc0.chevron.net"/>
    <s v="houpiafemed01"/>
    <d v="2025-04-24T00:00:00"/>
    <x v="0"/>
    <d v="2025-04-24T00:00:00"/>
    <s v="CT\!wuqt"/>
    <s v="Windows Server 2019 Standard"/>
    <s v="Windows"/>
    <s v="10.76.226.142"/>
    <s v="Production"/>
    <s v="Deployed"/>
    <s v="Pending"/>
    <x v="0"/>
    <n v="5058029"/>
    <s v="PI Suite (EMED) "/>
    <s v="angela.taylor@chevron.com"/>
    <x v="0"/>
    <s v="MID-AFRICA - EG AVEVA PI SUPPORT"/>
    <s v="No"/>
  </r>
  <r>
    <s v="Google"/>
    <s v="Google Chrome"/>
    <s v="houpianl2.gdc0.chevron.net"/>
    <s v="houpianl2"/>
    <d v="2025-04-23T00:00:00"/>
    <x v="0"/>
    <d v="2025-04-24T00:00:00"/>
    <s v="CT\!uyoi"/>
    <s v="Windows Server 2016 Standard"/>
    <s v="Windows"/>
    <s v="10.76.226.143"/>
    <s v="Production"/>
    <s v="Deployed"/>
    <s v="Pending"/>
    <x v="0"/>
    <n v="5058571"/>
    <s v="PI Suite (EG) "/>
    <s v="angela.taylor@chevron.com"/>
    <x v="0"/>
    <s v="MID-AFRICA - EG AVEVA PI SUPPORT"/>
    <s v="No"/>
  </r>
  <r>
    <s v="Google"/>
    <s v="Google Chrome"/>
    <s v="houpieg02.gdc0.chevron.net"/>
    <s v="houpieg02"/>
    <d v="2025-04-23T00:00:00"/>
    <x v="0"/>
    <d v="2025-04-24T00:00:00"/>
    <s v="CT\!uyoi"/>
    <s v="Windows Server 2016 Standard"/>
    <s v="Windows"/>
    <s v="10.76.226.147"/>
    <s v="Production"/>
    <s v="Deployed"/>
    <s v="Pending"/>
    <x v="0"/>
    <n v="5058571"/>
    <s v="PI Suite (EG) "/>
    <s v="angela.taylor@chevron.com"/>
    <x v="0"/>
    <s v="MID-AFRICA - EG AVEVA PI SUPPORT"/>
    <s v="No"/>
  </r>
  <r>
    <s v="Google"/>
    <s v="Google Chrome"/>
    <s v="houpiemed02.gdc0.chevron.net"/>
    <s v="houpiemed02"/>
    <d v="2025-04-20T00:00:00"/>
    <x v="0"/>
    <d v="2025-04-24T00:00:00"/>
    <s v="CT\!eggh"/>
    <s v="Windows Server 2019 Standard"/>
    <s v="Windows"/>
    <s v="10.76.226.149"/>
    <s v="Production"/>
    <s v="Deployed"/>
    <s v="Pending"/>
    <x v="0"/>
    <n v="5058029"/>
    <s v="PI Suite (EMED) "/>
    <s v="angela.taylor@chevron.com"/>
    <x v="0"/>
    <s v="MID-AFRICA - EG AVEVA PI SUPPORT"/>
    <s v="No"/>
  </r>
  <r>
    <s v="Google"/>
    <s v="Google Chrome"/>
    <s v="houpiifemed02.gdc0.chevron.net"/>
    <s v="houpiifemed02"/>
    <d v="2025-04-24T00:00:00"/>
    <x v="0"/>
    <d v="2025-04-24T00:00:00"/>
    <s v="Uninitialized - waiting for login"/>
    <s v="Windows Server 2019 Standard"/>
    <s v="Windows"/>
    <s v="10.76.226.153"/>
    <s v="Production"/>
    <s v="Deployed"/>
    <s v="Pending"/>
    <x v="0"/>
    <n v="5058029"/>
    <s v="PI Suite (EMED) "/>
    <s v="angela.taylor@chevron.com"/>
    <x v="0"/>
    <s v="MID-AFRICA - EG AVEVA PI SUPPORT"/>
    <s v="No"/>
  </r>
  <r>
    <s v="Google"/>
    <s v="Google Chrome"/>
    <s v="houpinotif2.gdc0.chevron.net"/>
    <s v="houpinotif2"/>
    <d v="2025-04-24T00:00:00"/>
    <x v="0"/>
    <d v="2025-04-24T00:00:00"/>
    <s v="NBLENERGY\gsequeira"/>
    <s v="Windows Server 2016 Standard"/>
    <s v="Windows"/>
    <s v="10.76.226.157"/>
    <s v="Production"/>
    <s v="Deployed"/>
    <s v="Pending"/>
    <x v="0"/>
    <n v="5058571"/>
    <s v="PI Suite (EG) "/>
    <s v="angela.taylor@chevron.com"/>
    <x v="0"/>
    <s v="MID-AFRICA - EG AVEVA PI SUPPORT"/>
    <s v="No"/>
  </r>
  <r>
    <s v="Google"/>
    <s v="Google Chrome"/>
    <s v="houpisql02.gdc0.chevron.net"/>
    <s v="houpisql02"/>
    <d v="2025-04-24T00:00:00"/>
    <x v="0"/>
    <d v="2025-04-24T00:00:00"/>
    <s v="CT\!xhfo"/>
    <s v="Windows Server 2019 Standard"/>
    <s v="Windows"/>
    <s v="10.76.226.159"/>
    <s v="Production"/>
    <s v="Deployed"/>
    <s v="Pending"/>
    <x v="0"/>
    <n v="5058571"/>
    <s v="PI Suite (EG) "/>
    <s v="angela.taylor@chevron.com"/>
    <x v="0"/>
    <s v="MID-AFRICA - EG AVEVA PI SUPPORT"/>
    <s v="No"/>
  </r>
  <r>
    <s v="Google"/>
    <s v="Google Chrome"/>
    <s v="houpiviseg01.gdc0.chevron.net"/>
    <s v="houpiviseg01"/>
    <d v="2025-04-24T00:00:00"/>
    <x v="0"/>
    <d v="2025-04-24T00:00:00"/>
    <s v="CT\!uyoi"/>
    <s v="Windows Server 2016 Standard"/>
    <s v="Windows"/>
    <s v="10.76.226.160"/>
    <s v="Production"/>
    <s v="Deployed"/>
    <s v="Pending"/>
    <x v="0"/>
    <n v="5058571"/>
    <s v="PI Suite (EG) "/>
    <s v="angela.taylor@chevron.com"/>
    <x v="0"/>
    <s v="MID-AFRICA - EG AVEVA PI SUPPORT"/>
    <s v="No"/>
  </r>
  <r>
    <s v="Google"/>
    <s v="Google Chrome"/>
    <s v="houpivisemed01.gdc0.chevron.net"/>
    <s v="houpivisemed01"/>
    <d v="2025-04-20T00:00:00"/>
    <x v="0"/>
    <d v="2025-04-24T00:00:00"/>
    <s v="CT\!pzxb"/>
    <s v="Windows Server 2019 Standard"/>
    <s v="Windows"/>
    <s v="10.76.226.161"/>
    <s v="Production"/>
    <s v="Deployed"/>
    <s v="Pending"/>
    <x v="0"/>
    <n v="5058029"/>
    <s v="PI Suite (EMED) "/>
    <s v="angela.taylor@chevron.com"/>
    <x v="0"/>
    <s v="MID-AFRICA - EG AVEVA PI SUPPORT"/>
    <s v="No"/>
  </r>
  <r>
    <s v="Google"/>
    <s v="Google Chrome"/>
    <s v="ws16pmopisql1.ct.chevrontexaco.net"/>
    <s v="ws16pmopisql1"/>
    <d v="2025-04-23T00:00:00"/>
    <x v="0"/>
    <d v="2025-04-24T00:00:00"/>
    <s v="CT\mgmt"/>
    <s v="Windows Server 2016 Standard"/>
    <s v="Windows"/>
    <s v="136.171.170.130"/>
    <s v="Production"/>
    <s v="Deployed"/>
    <s v="Pending"/>
    <x v="0"/>
    <n v="5058571"/>
    <s v="PI Suite (EG) "/>
    <s v="angela.taylor@chevron.com"/>
    <x v="0"/>
    <s v="MID-AFRICA - EG AVEVA PI SUPPORT"/>
    <s v="No"/>
  </r>
  <r>
    <s v="Google"/>
    <s v="Google Chrome"/>
    <s v="calw16pss1.cal.chevrontexaco.net"/>
    <s v="calw16pss1"/>
    <d v="2025-04-23T00:00:00"/>
    <x v="0"/>
    <d v="2025-04-24T00:00:00"/>
    <s v="CT\!arzz"/>
    <s v="Windows Server 2016 Datacenter"/>
    <s v="Windows"/>
    <s v="146.29.24.74"/>
    <s v="Production"/>
    <s v="Being Decommissioned"/>
    <s v="Pending"/>
    <x v="0"/>
    <n v="1500001762"/>
    <s v="PlantState Suite "/>
    <s v="RCrippen@chevron.com"/>
    <x v="0"/>
    <s v="NAU CBU - PCN SUPPORT"/>
    <s v="No"/>
  </r>
  <r>
    <s v="Google"/>
    <s v="Google Chrome"/>
    <s v="produ-wpiis002.s02.chevron.net"/>
    <s v="produ-wpiis002"/>
    <d v="2025-04-24T00:00:00"/>
    <x v="0"/>
    <d v="2025-04-24T00:00:00"/>
    <s v="CT\hiyd"/>
    <s v="Windows Server 2016 Datacenter"/>
    <s v="Windows"/>
    <s v="10.76.123.70"/>
    <s v="Production"/>
    <s v="Deployed"/>
    <s v="Pending"/>
    <x v="0"/>
    <n v="20420"/>
    <s v="Base Oil MOS "/>
    <s v="antonioquintanillagonzalez@chevron.com"/>
    <x v="0"/>
    <s v="SPM-MOS-SUPPORT"/>
    <s v="No"/>
  </r>
  <r>
    <s v="Google"/>
    <s v="Google Chrome"/>
    <s v="kspice-pins100.s02.chevron.net"/>
    <s v="kspice-pins100"/>
    <d v="2025-04-23T00:00:00"/>
    <x v="0"/>
    <d v="2025-04-24T00:00:00"/>
    <s v="CT\shd-gots-cov_ins"/>
    <s v="Windows Server 2019 Datacenter"/>
    <s v="Windows"/>
    <s v="10.73.96.4"/>
    <s v="Production"/>
    <s v="Deployed"/>
    <s v="Pending"/>
    <x v="0"/>
    <n v="5064400"/>
    <s v="K"/>
    <s v="BBlitz@chevron.com"/>
    <x v="0"/>
    <s v="NAU GOM - AUTOMATION PCN"/>
    <s v="No"/>
  </r>
  <r>
    <s v="Google"/>
    <s v="Google Chrome"/>
    <s v="kspice-pstu100.s02.chevron.net"/>
    <s v="kspice-pstu100"/>
    <d v="2025-04-24T00:00:00"/>
    <x v="0"/>
    <d v="2025-04-24T00:00:00"/>
    <s v="CT\shd-gots-covtc1"/>
    <s v="Windows Server 2019 Datacenter"/>
    <s v="Windows"/>
    <s v="10.73.96.7"/>
    <s v="Production"/>
    <s v="Deployed"/>
    <s v="Pending"/>
    <x v="0"/>
    <n v="5064400"/>
    <s v="K"/>
    <s v="BBlitz@chevron.com"/>
    <x v="0"/>
    <s v="NAU GOM - AUTOMATION PCN"/>
    <s v="No"/>
  </r>
  <r>
    <s v="Google"/>
    <s v="Google Chrome"/>
    <s v="kspice-pstu200.s02.chevron.net"/>
    <s v="kspice-pstu200"/>
    <d v="2025-04-24T00:00:00"/>
    <x v="0"/>
    <d v="2025-04-24T00:00:00"/>
    <s v="CT\shd-gots-covtc2"/>
    <s v="Windows Server 2019 Datacenter"/>
    <s v="Windows"/>
    <s v="10.73.96.29"/>
    <s v="Production"/>
    <s v="Deployed"/>
    <s v="Pending"/>
    <x v="0"/>
    <n v="5064400"/>
    <s v="K"/>
    <s v="BBlitz@chevron.com"/>
    <x v="0"/>
    <s v="NAU GOM - AUTOMATION PCN"/>
    <s v="No"/>
  </r>
  <r>
    <s v="Google"/>
    <s v="Google Chrome"/>
    <s v="kspice-pstu300.s02.chevron.net"/>
    <s v="kspice-pstu300"/>
    <d v="2025-04-24T00:00:00"/>
    <x v="0"/>
    <d v="2025-04-24T00:00:00"/>
    <s v="Uninitialized - waiting for login"/>
    <s v="Windows Server 2019 Datacenter"/>
    <s v="Windows"/>
    <s v="10.73.96.32"/>
    <s v="Production"/>
    <s v="Deployed"/>
    <s v="Pending"/>
    <x v="0"/>
    <n v="5064400"/>
    <s v="K"/>
    <s v="BBlitz@chevron.com"/>
    <x v="0"/>
    <s v="NAU GOM - AUTOMATION PCN"/>
    <s v="No"/>
  </r>
  <r>
    <s v="Google"/>
    <s v="Google Chrome"/>
    <s v="kspice-pstu400.s02.chevron.net"/>
    <s v="kspice-pstu400"/>
    <d v="2025-04-24T00:00:00"/>
    <x v="0"/>
    <d v="2025-04-24T00:00:00"/>
    <s v="CT\shd-gots-covtc4"/>
    <s v="Windows Server 2019 Datacenter"/>
    <s v="Windows"/>
    <s v="10.73.96.33"/>
    <s v="Production"/>
    <s v="Deployed"/>
    <s v="Pending"/>
    <x v="0"/>
    <n v="5064400"/>
    <s v="K"/>
    <s v="BBlitz@chevron.com"/>
    <x v="0"/>
    <s v="NAU GOM - AUTOMATION PCN"/>
    <s v="No"/>
  </r>
  <r>
    <s v="Google"/>
    <s v="Google Chrome"/>
    <s v="kspice-pstu500.s02.chevron.net"/>
    <s v="kspice-pstu500"/>
    <d v="2025-04-23T00:00:00"/>
    <x v="0"/>
    <d v="2025-04-24T00:00:00"/>
    <s v="Uninitialized - waiting for login"/>
    <s v="Windows Server 2019 Datacenter"/>
    <s v="Windows"/>
    <s v="10.73.96.34"/>
    <s v="Production"/>
    <s v="Deployed"/>
    <s v="Pending"/>
    <x v="0"/>
    <n v="5064400"/>
    <s v="K"/>
    <s v="BBlitz@chevron.com"/>
    <x v="0"/>
    <s v="NAU GOM - AUTOMATION PCN"/>
    <s v="No"/>
  </r>
  <r>
    <s v="Google"/>
    <s v="Google Chrome"/>
    <s v="kspice-pstu600.s02.chevron.net"/>
    <s v="kspice-pstu600"/>
    <d v="2025-04-24T00:00:00"/>
    <x v="0"/>
    <d v="2025-04-24T00:00:00"/>
    <s v="Uninitialized - waiting for login"/>
    <s v="Windows Server 2019 Datacenter"/>
    <s v="Windows"/>
    <s v="10.73.96.35"/>
    <s v="Production"/>
    <s v="Deployed"/>
    <s v="Pending"/>
    <x v="0"/>
    <n v="5064400"/>
    <s v="K"/>
    <s v="BBlitz@chevron.com"/>
    <x v="0"/>
    <s v="NAU GOM - AUTOMATION PCN"/>
    <s v="No"/>
  </r>
  <r>
    <s v="Google"/>
    <s v="Google Chrome"/>
    <s v="kspice-pstu700.s02.chevron.net"/>
    <s v="kspice-pstu700"/>
    <d v="2025-04-23T00:00:00"/>
    <x v="0"/>
    <d v="2025-04-24T00:00:00"/>
    <s v="Uninitialized - waiting for login"/>
    <s v="Windows Server 2019 Datacenter"/>
    <s v="Windows"/>
    <s v="10.73.96.36"/>
    <s v="Production"/>
    <s v="Deployed"/>
    <s v="Pending"/>
    <x v="0"/>
    <n v="5064400"/>
    <s v="K"/>
    <s v="BBlitz@chevron.com"/>
    <x v="0"/>
    <s v="NAU GOM - AUTOMATION PCN"/>
    <s v="No"/>
  </r>
  <r>
    <s v="Google"/>
    <s v="Google Chrome"/>
    <s v="kspice-pstu800.s02.chevron.net"/>
    <s v="kspice-pstu800"/>
    <d v="2025-04-23T00:00:00"/>
    <x v="0"/>
    <d v="2025-04-24T00:00:00"/>
    <s v="Uninitialized - waiting for login"/>
    <s v="Windows Server 2019 Datacenter"/>
    <s v="Windows"/>
    <s v="10.73.96.37"/>
    <s v="Production"/>
    <s v="Deployed"/>
    <s v="Pending"/>
    <x v="0"/>
    <n v="5064400"/>
    <s v="K"/>
    <s v="BBlitz@chevron.com"/>
    <x v="0"/>
    <s v="NAU GOM - AUTOMATION PCN"/>
    <s v="No"/>
  </r>
  <r>
    <s v="Google"/>
    <s v="Google Chrome"/>
    <s v="gmwcpappv00756.gdc0.chevron.net"/>
    <s v="gmwcpappv00756"/>
    <d v="2025-04-23T00:00:00"/>
    <x v="1"/>
    <d v="2025-04-24T00:00:00"/>
    <s v="CT\!wtjq"/>
    <s v="Windows Server 2022 Datacenter"/>
    <s v="Windows"/>
    <s v="136.171.184.114"/>
    <s v="Production"/>
    <s v="Deployed"/>
    <s v="Pending"/>
    <x v="0"/>
    <n v="12496"/>
    <s v="Domino Index "/>
    <s v="BElizalde@chevron.com"/>
    <x v="0"/>
    <s v="DS - ITOPS - MANILA DS - IIIT OPS SVCS"/>
    <s v="No"/>
  </r>
  <r>
    <s v="Google"/>
    <s v="Google Chrome"/>
    <s v="anscdh-d3xp600.s02.chevron.net"/>
    <s v="anscdh-d3xp600"/>
    <d v="2025-04-24T00:00:00"/>
    <x v="0"/>
    <d v="2025-04-24T00:00:00"/>
    <s v="CT\bjge"/>
    <s v="Windows Server 2022 Datacenter"/>
    <s v="Windows"/>
    <s v="10.76.159.4"/>
    <s v="Development"/>
    <s v="Deployed"/>
    <s v="Pending"/>
    <x v="0"/>
    <n v="5055964"/>
    <s v="Ansible"/>
    <s v="bhadresh.modi@chevron.com"/>
    <x v="0"/>
    <s v="CLOUD DATA STORAGE DESIGN"/>
    <s v="No"/>
  </r>
  <r>
    <s v="Google"/>
    <s v="Google Chrome"/>
    <s v="gcw2pappv00226.s02.chevron.net"/>
    <s v="gcw2pappv00226"/>
    <d v="2025-04-23T00:00:00"/>
    <x v="0"/>
    <d v="2025-04-24T00:00:00"/>
    <s v=".\ctdt"/>
    <s v="Windows Server 2016 Datacenter"/>
    <s v="Windows"/>
    <s v="10.76.123.153"/>
    <s v="Production"/>
    <s v="Deployed"/>
    <s v="Pending"/>
    <x v="0"/>
    <n v="0"/>
    <n v="0"/>
    <s v="saieshwarsakthivel@chevron.com"/>
    <x v="0"/>
    <s v="Not Found"/>
    <s v="No"/>
  </r>
  <r>
    <s v="Google"/>
    <s v="Google Chrome"/>
    <s v="hpcinf-dhci00.s02.chevron.net"/>
    <s v="hpcinf-dhci00"/>
    <d v="2025-04-23T00:00:00"/>
    <x v="0"/>
    <d v="2025-04-24T00:00:00"/>
    <s v="Uninitialized - waiting for login"/>
    <s v="Windows Server 2019 Datacenter"/>
    <s v="Windows"/>
    <s v="10.70.192.5"/>
    <s v="Development"/>
    <s v="Deployed"/>
    <s v="Pending"/>
    <x v="0"/>
    <n v="25952"/>
    <s v="HPC Infrastructure Server Group "/>
    <s v="Billy.Thomson@chevron.com"/>
    <x v="0"/>
    <s v="CTC - HPC - TRIAGE"/>
    <s v="No"/>
  </r>
  <r>
    <s v="Google"/>
    <s v="Google Chrome"/>
    <s v="hpcinf-pwfa00.s02.chevron.net"/>
    <s v="hpcinf-pwfa00"/>
    <m/>
    <x v="4"/>
    <d v="2025-01-28T00:00:00"/>
    <s v="CT\!uddinmm"/>
    <s v="Windows Server 2019 Datacenter"/>
    <s v="Windows"/>
    <e v="#N/A"/>
    <e v="#N/A"/>
    <e v="#N/A"/>
    <s v="Pending"/>
    <x v="0"/>
    <n v="25952"/>
    <s v="HPC Infrastructure Server Group "/>
    <s v="Billy.Thomson@chevron.com"/>
    <x v="0"/>
    <s v="CTC - HPC - TRIAGE"/>
    <s v="No"/>
  </r>
  <r>
    <s v="Google"/>
    <s v="Google Chrome"/>
    <s v="pdccoloappdev.pdc.local"/>
    <s v="pdccoloappdev"/>
    <d v="2025-04-24T00:00:00"/>
    <x v="0"/>
    <d v="2025-04-24T00:00:00"/>
    <s v="PDC\a.ZRies"/>
    <s v="Windows Server 2016 Datacenter"/>
    <s v="Windows"/>
    <s v="10.190.0.167"/>
    <s v="Development"/>
    <s v="Deployed"/>
    <s v="Out of Scope"/>
    <x v="0"/>
    <n v="3073495"/>
    <s v="General Development Servers "/>
    <s v="Binh.Pham@chevron.com"/>
    <x v="1"/>
    <n v="0"/>
    <s v="No"/>
  </r>
  <r>
    <s v="Google"/>
    <s v="Google Chrome"/>
    <s v="pdcevcygnet02.pdc.local"/>
    <s v="pdcevcygnet02"/>
    <d v="2025-04-24T00:00:00"/>
    <x v="0"/>
    <d v="2025-04-24T00:00:00"/>
    <s v="PDC\a.rbides"/>
    <s v="Windows Server 2016 Datacenter"/>
    <s v="Windows"/>
    <s v="10.9.140.13"/>
    <s v="Production"/>
    <s v="Deployed"/>
    <s v="Out of Scope"/>
    <x v="0"/>
    <n v="3062662"/>
    <s v="[PDCE] "/>
    <s v="Binh.Pham@chevron.com"/>
    <x v="1"/>
    <n v="0"/>
    <s v="No"/>
  </r>
  <r>
    <s v="Google"/>
    <s v="Google Chrome"/>
    <s v="gcwcpappv01795.gdc0.chevron.net"/>
    <s v="gcwcpappv01795"/>
    <d v="2025-04-23T00:00:00"/>
    <x v="0"/>
    <d v="2025-04-24T00:00:00"/>
    <s v=".\!."/>
    <s v="Windows Server 2016 Datacenter"/>
    <s v="Windows"/>
    <s v="134.248.150.94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cwcpappv01818.gdc0.chevron.net"/>
    <s v="gcwcpappv01818"/>
    <d v="2025-04-24T00:00:00"/>
    <x v="0"/>
    <d v="2025-04-24T00:00:00"/>
    <s v=".\!."/>
    <s v="Windows Server 2016 Datacenter"/>
    <s v="Windows"/>
    <s v="134.248.150.105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cwcpappv01822.gdc0.chevron.net"/>
    <s v="gcwcpappv01822"/>
    <d v="2025-04-23T00:00:00"/>
    <x v="0"/>
    <d v="2025-04-24T00:00:00"/>
    <s v="CT\!zcjs"/>
    <s v="Windows Server 2016 Datacenter"/>
    <s v="Windows"/>
    <s v="146.38.57.62"/>
    <s v="Production"/>
    <s v="Being Decommission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mwxpappv00058.gdc0.chevron.net"/>
    <s v="gmwxpappv00058"/>
    <d v="2025-04-24T00:00:00"/>
    <x v="2"/>
    <d v="2025-04-24T00:00:00"/>
    <s v="CT\!ilho"/>
    <s v="Windows Server 2016 Datacenter"/>
    <s v="Windows"/>
    <s v="146.46.160.28"/>
    <s v="Production"/>
    <s v="Deployed"/>
    <s v="Pending"/>
    <x v="0"/>
    <n v="823639"/>
    <s v="Secure FTP v8.x "/>
    <s v="BPathak@chevron.com"/>
    <x v="0"/>
    <s v="Not Found"/>
    <s v="No"/>
  </r>
  <r>
    <s v="Google"/>
    <s v="Google Chrome"/>
    <s v="lagnrw16vmed02.lagnr.chevrontexaco.net"/>
    <s v="lagnrw16vmed02"/>
    <d v="2025-04-23T00:00:00"/>
    <x v="0"/>
    <d v="2025-04-24T00:00:00"/>
    <s v="CT\!dodx"/>
    <s v="Windows Server 2016 Datacenter"/>
    <s v="Windows"/>
    <s v="146.42.133.51"/>
    <s v="Production"/>
    <s v="Deployed"/>
    <s v="Pending"/>
    <x v="0"/>
    <n v="13112"/>
    <s v="Medical Systems (Meditech) "/>
    <s v="bukenzo@chevron.com"/>
    <x v="0"/>
    <s v="NMA - CROSSPLATFORM APPLICATION SUPPORT"/>
    <s v="No"/>
  </r>
  <r>
    <s v="Google"/>
    <s v="Google Chrome"/>
    <s v="lagnrw16was01.lagnr.chevrontexaco.net"/>
    <s v="lagnrw16was01"/>
    <d v="2025-04-24T00:00:00"/>
    <x v="0"/>
    <d v="2025-04-24T00:00:00"/>
    <s v="CT\!ppse"/>
    <s v="Windows Server 2016 Datacenter"/>
    <s v="Windows"/>
    <s v="146.42.252.24"/>
    <s v="Production"/>
    <s v="Deployed"/>
    <s v="Pending"/>
    <x v="0"/>
    <n v="13112"/>
    <s v="Medical Systems (Meditech) "/>
    <s v="bukenzo@chevron.com"/>
    <x v="0"/>
    <s v="NMA - CROSSPLATFORM APPLICATION SUPPORT"/>
    <s v="No"/>
  </r>
  <r>
    <s v="Google"/>
    <s v="Google Chrome"/>
    <s v="lagnrw16web01.lagnr.chevrontexaco.net"/>
    <s v="lagnrw16web01"/>
    <d v="2025-04-24T00:00:00"/>
    <x v="0"/>
    <d v="2025-04-24T00:00:00"/>
    <s v="CT\!qsqe"/>
    <s v="Windows Server 2016 Datacenter"/>
    <s v="Windows"/>
    <s v="146.42.252.23"/>
    <s v="Production"/>
    <s v="Deployed"/>
    <s v="Pending"/>
    <x v="0"/>
    <n v="13112"/>
    <s v="Medical Systems (Meditech) "/>
    <s v="bukenzo@chevron.com"/>
    <x v="0"/>
    <s v="NMA - CROSSPLATFORM APPLICATION SUPPORT"/>
    <s v="No"/>
  </r>
  <r>
    <s v="Google"/>
    <s v="Google Chrome"/>
    <s v="ecomfg-pir00.s02.chevron.net"/>
    <s v="ecomfg-pir00"/>
    <d v="2025-04-23T00:00:00"/>
    <x v="0"/>
    <d v="2025-04-24T00:00:00"/>
    <s v="CT\!mgax"/>
    <s v="Windows Server 2016 Datacenter"/>
    <s v="Windows"/>
    <s v="10.74.64.54"/>
    <s v="Production"/>
    <s v="Deployed"/>
    <s v="Pending"/>
    <x v="0"/>
    <n v="5060911"/>
    <s v="Ecosys "/>
    <s v="calvin.matthewsjr@chevron.com"/>
    <x v="0"/>
    <s v="SURFACE-APPLICATION SUPPORT-PODPM"/>
    <s v="No"/>
  </r>
  <r>
    <s v="Google"/>
    <s v="Google Chrome"/>
    <s v="ecomfg-ptom00.s02.chevron.net"/>
    <s v="ecomfg-ptom00"/>
    <m/>
    <x v="3"/>
    <d v="2025-04-24T00:00:00"/>
    <s v="Uninitialized - waiting for login"/>
    <s v="Windows Server 2022 Datacenter"/>
    <s v="Windows"/>
    <s v="10.74.64.85"/>
    <s v="Production"/>
    <s v="Deployed"/>
    <s v="Pending"/>
    <x v="0"/>
    <n v="5060911"/>
    <s v="Ecosys "/>
    <s v="calvin.matthewsjr@chevron.com"/>
    <x v="0"/>
    <s v="SURFACE-APPLICATION SUPPORT-PODPM"/>
    <s v="No"/>
  </r>
  <r>
    <s v="Google"/>
    <s v="Google Chrome"/>
    <s v="onws01v16vmsm.onws01.chevrontexaco.net"/>
    <s v="onws01v16vmsm"/>
    <d v="2025-04-23T00:00:00"/>
    <x v="0"/>
    <d v="2025-04-24T00:00:00"/>
    <s v="CT\!pyvi"/>
    <s v="Windows Server 2016 Standard"/>
    <s v="Windows"/>
    <s v="146.29.167.42"/>
    <s v="Production"/>
    <s v="Deployed"/>
    <s v="Pending"/>
    <x v="0"/>
    <n v="1500001716"/>
    <s v="Milestone xProtect "/>
    <s v="calvin.matthewsjr@chevron.com"/>
    <x v="0"/>
    <s v="SURFACE - PM - JADE"/>
    <s v="No"/>
  </r>
  <r>
    <s v="Google"/>
    <s v="Google Chrome"/>
    <s v="prim-psql00.s02.chevron.net"/>
    <s v="prim-psql00"/>
    <d v="2025-04-24T00:00:00"/>
    <x v="0"/>
    <d v="2025-04-24T00:00:00"/>
    <s v="CT\!waxl"/>
    <s v="Windows Server 2016 Datacenter"/>
    <s v="Windows"/>
    <s v="10.69.112.5"/>
    <s v="Production"/>
    <s v="In Maintenance"/>
    <s v="Pending"/>
    <x v="0"/>
    <n v="65045124"/>
    <s v="Primavera p6 (SASBU) "/>
    <s v="Calvin.MatthewsJr@chevron.com"/>
    <x v="0"/>
    <s v="Not Found"/>
    <s v="No"/>
  </r>
  <r>
    <s v="Google"/>
    <s v="Google Chrome"/>
    <s v="tcofgp-tweb00.s02.chevron.net"/>
    <s v="tcofgp-tweb00"/>
    <d v="2025-04-24T00:00:00"/>
    <x v="0"/>
    <d v="2025-04-24T00:00:00"/>
    <s v="CT\!VHUH"/>
    <s v="Windows Server 2016 Datacenter"/>
    <s v="Windows"/>
    <s v="10.69.88.111"/>
    <s v="QA/Test"/>
    <s v="Deployed"/>
    <s v="Pending"/>
    <x v="0"/>
    <n v="31500001951"/>
    <s v="Kildrummy Cost Manager 3 (MCP/SCP) "/>
    <s v="calvin.matthewsjr@chevron.com"/>
    <x v="0"/>
    <s v="SURFACE-APPLICATION SUPPORT-PODPM"/>
    <s v="No"/>
  </r>
  <r>
    <s v="Google"/>
    <s v="Google Chrome"/>
    <s v="ecomfg-tir00.s02.chevron.net"/>
    <s v="ecomfg-tir00"/>
    <d v="2025-03-13T00:00:00"/>
    <x v="0"/>
    <d v="2025-03-18T00:00:00"/>
    <s v="Uninitialized - waiting for login"/>
    <s v="Windows Server 2022 Datacenter"/>
    <s v="Windows"/>
    <e v="#N/A"/>
    <e v="#N/A"/>
    <e v="#N/A"/>
    <s v="Pending"/>
    <x v="0"/>
    <n v="5060911"/>
    <s v="Ecosys "/>
    <s v="calvin.matthewsjr@chevron.com"/>
    <x v="0"/>
    <s v="SURFACE-APPLICATION SUPPORT-PODPM"/>
    <s v="No"/>
  </r>
  <r>
    <s v="Google"/>
    <s v="Google Chrome"/>
    <s v="tcofgp-tsql00.s02.chevron.net"/>
    <s v="tcofgp-tsql00"/>
    <m/>
    <x v="3"/>
    <d v="2025-02-12T00:00:00"/>
    <s v="S02\svc-kcm3fgp-test"/>
    <s v="Windows Server 2016 Datacenter"/>
    <s v="Windows"/>
    <e v="#N/A"/>
    <e v="#N/A"/>
    <e v="#N/A"/>
    <s v="Pending"/>
    <x v="0"/>
    <n v="31500001951"/>
    <s v="Kildrummy Cost Manager 3 (MCP/SCP) "/>
    <s v="calvin.matthewsjr@chevron.com"/>
    <x v="0"/>
    <s v="SURFACE-APPLICATION SUPPORT-PODPM"/>
    <s v="No"/>
  </r>
  <r>
    <s v="Google"/>
    <s v="Google Chrome"/>
    <s v="servi-wpapp111.s02.chevron.net"/>
    <s v="servi-wpapp111"/>
    <d v="2025-04-24T00:00:00"/>
    <x v="0"/>
    <d v="2025-04-24T00:00:00"/>
    <s v="CT\!cifo"/>
    <s v="Windows Server 2016 Datacenter"/>
    <s v="Windows"/>
    <s v="134.248.197.40"/>
    <s v="Production"/>
    <s v="Deployed"/>
    <s v="Pending"/>
    <x v="0"/>
    <n v="1500001325"/>
    <s v="ServiceNow Platform "/>
    <s v="MMatabang@chevron.com"/>
    <x v="0"/>
    <s v="SERVICENOW PLATFORM ENGINEERING"/>
    <s v="No"/>
  </r>
  <r>
    <s v="Google"/>
    <s v="Google Chrome"/>
    <s v="gcwcniisv01230.gdc0.chevron.net"/>
    <s v="gcwcniisv01230"/>
    <d v="2025-04-24T00:00:00"/>
    <x v="0"/>
    <d v="2025-04-24T00:00:00"/>
    <s v="CT\!zfxb"/>
    <s v="Windows Server 2016 Datacenter"/>
    <s v="Windows"/>
    <s v="10.76.126.194"/>
    <s v="Development"/>
    <s v="Deployed"/>
    <s v="Pending"/>
    <x v="0"/>
    <n v="1500000524"/>
    <s v="PRICET (Planning Refined Infrastructure Cost Estimation Tracking) "/>
    <s v="KevinRamlow@chevron.com"/>
    <x v="0"/>
    <s v="CLOUD WINDOWS OPERATIONS"/>
    <s v="No"/>
  </r>
  <r>
    <s v="Google"/>
    <s v="Google Chrome"/>
    <s v="iamrpe-dapp00.s02.chevron.net"/>
    <s v="iamrpe-dapp00"/>
    <d v="2025-04-10T00:00:00"/>
    <x v="0"/>
    <d v="2025-04-12T00:00:00"/>
    <s v="CT\!ppse"/>
    <s v="Windows Server 2016 Datacenter"/>
    <s v="Windows"/>
    <s v="10.70.184.24"/>
    <s v="Development"/>
    <s v="Deployed"/>
    <s v="Pending"/>
    <x v="0"/>
    <n v="24054"/>
    <s v="Integrated Asset Management "/>
    <s v="chike@chevron.com"/>
    <x v="0"/>
    <s v="SUBSURFACE-SA&amp;O-DIGITAL OILFIELD"/>
    <s v="No"/>
  </r>
  <r>
    <s v="Google"/>
    <s v="Google Chrome"/>
    <s v="autodl-papp00.s02.chevron.net"/>
    <s v="autodl-papp00"/>
    <d v="2025-04-23T00:00:00"/>
    <x v="0"/>
    <d v="2025-04-24T00:00:00"/>
    <s v="CT\!ilho"/>
    <s v="Windows Server 2016 Datacenter"/>
    <s v="Windows"/>
    <s v="10.71.64.13"/>
    <s v="Production"/>
    <s v="Retired"/>
    <s v="Pending"/>
    <x v="0"/>
    <n v="5040536"/>
    <s v="AutoDL "/>
    <s v="GeoffBruce@chevron.com"/>
    <x v="0"/>
    <s v="WE-OPS-ENTERPRISEMESSAGING"/>
    <s v="No"/>
  </r>
  <r>
    <s v="Google"/>
    <s v="Google Chrome"/>
    <s v="baseo-wnapp002.s01.chevron.net"/>
    <s v="baseo-wnapp002"/>
    <d v="2025-04-24T00:00:00"/>
    <x v="0"/>
    <d v="2025-04-24T00:00:00"/>
    <s v=".\ctdt"/>
    <s v="Windows Server 2016 Datacenter"/>
    <s v="Windows"/>
    <s v="146.40.9.101"/>
    <s v="Development"/>
    <s v="Deployed"/>
    <s v="Pending"/>
    <x v="0"/>
    <s v="Not Found"/>
    <s v="Not Found"/>
    <n v="0"/>
    <x v="2"/>
    <n v="0"/>
    <s v="No"/>
  </r>
  <r>
    <s v="Google"/>
    <s v="Google Chrome"/>
    <s v="energ-wpapp005.s02.chevron.net"/>
    <s v="energ-wpapp005"/>
    <d v="2025-04-24T00:00:00"/>
    <x v="0"/>
    <d v="2025-04-24T00:00:00"/>
    <s v="CT\!wyza"/>
    <s v="Windows Server 2016 Datacenter"/>
    <s v="Windows"/>
    <s v="10.76.123.145"/>
    <s v="Production"/>
    <s v="Deployed"/>
    <s v="Pending"/>
    <x v="0"/>
    <n v="5062443"/>
    <s v="Energy Components (ECaaS) solution - TCO"/>
    <s v="GJIG@chevron.com"/>
    <x v="0"/>
    <s v="SURFACE - FE - ENERGY COMPONENTS LEVEL 2 SUPPORT"/>
    <s v="No"/>
  </r>
  <r>
    <s v="Google"/>
    <s v="Google Chrome"/>
    <s v="gcw1niisv00079.s01.chevron.net"/>
    <s v="gcw1niisv00079"/>
    <d v="2025-04-23T00:00:00"/>
    <x v="0"/>
    <d v="2025-04-24T00:00:00"/>
    <s v="CT\!rvdd"/>
    <s v="Windows Server 2016 Datacenter"/>
    <s v="Windows"/>
    <s v="10.76.126.152"/>
    <s v="Development"/>
    <s v="Deployed"/>
    <s v="Pending"/>
    <x v="0"/>
    <n v="1500000388"/>
    <s v="eB (Enterprise Bridge) "/>
    <s v="DNLZ@chevron.com"/>
    <x v="0"/>
    <s v="SCM &amp; ALCM - MCPIM"/>
    <s v="No"/>
  </r>
  <r>
    <s v="Google"/>
    <s v="Google Chrome"/>
    <s v="houw16migmant1.gdc0.chevron.net"/>
    <s v="houw16migmant1"/>
    <d v="2025-04-20T00:00:00"/>
    <x v="0"/>
    <d v="2025-04-24T00:00:00"/>
    <s v="CT\!mziy"/>
    <s v="Windows Server 2016 Datacenter"/>
    <s v="Windows"/>
    <s v="10.76.123.196"/>
    <s v="Production"/>
    <s v="Retired"/>
    <s v="Pending"/>
    <x v="0"/>
    <s v="Not Found"/>
    <s v="Not Found"/>
    <s v="viet.nguyen@chevron.com"/>
    <x v="0"/>
    <n v="0"/>
    <s v="No"/>
  </r>
  <r>
    <s v="Google"/>
    <s v="Google Chrome"/>
    <s v="houw16vm4v01.gdc0.chevron.net"/>
    <s v="houw16vm4v01"/>
    <d v="2025-04-24T00:00:00"/>
    <x v="0"/>
    <d v="2025-04-24T00:00:00"/>
    <s v="CT\!ujjr"/>
    <s v="Windows Server 2016 Datacenter"/>
    <s v="Windows"/>
    <s v="10.76.123.197"/>
    <s v="Production"/>
    <s v="Retir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pnzw16cnsqlv03.ct.chevrontexaco.net"/>
    <s v="pnzw16cnsqlv03"/>
    <d v="2025-04-24T00:00:00"/>
    <x v="0"/>
    <d v="2025-04-24T00:00:00"/>
    <s v="CT\!ilho"/>
    <s v="Windows Server 2016 Datacenter"/>
    <s v="Windows"/>
    <s v="10.68.248.93"/>
    <s v="Production"/>
    <s v="Deployed"/>
    <s v="Pending"/>
    <x v="0"/>
    <n v="19454"/>
    <s v="SAC e-HR Online Services/HR Systems"/>
    <s v="MeshalSahli@chevron.com"/>
    <x v="0"/>
    <s v="SAC - APPLICATION SUPPORT"/>
    <s v="No"/>
  </r>
  <r>
    <s v="Google"/>
    <s v="Google Chrome"/>
    <s v="sqlse-wpsql004.s02.chevron.net"/>
    <s v="sqlse-wpsql004"/>
    <d v="2025-04-23T00:00:00"/>
    <x v="0"/>
    <d v="2025-04-24T00:00:00"/>
    <s v="CT\!waxl"/>
    <s v="Windows Server 2016 Datacenter"/>
    <s v="Windows"/>
    <s v="10.76.123.150"/>
    <s v="Production"/>
    <s v="Deployed"/>
    <s v="Pending"/>
    <x v="0"/>
    <n v="5058975"/>
    <s v="Azure Database Support"/>
    <s v="williamtan@chevron.com"/>
    <x v="0"/>
    <s v="DATABASE MANAGEMENT SUPPORT"/>
    <s v="No"/>
  </r>
  <r>
    <s v="Google"/>
    <s v="Google Chrome"/>
    <s v="tpsce-wpsql006.s02.chevron.net"/>
    <s v="tpsce-wpsql006"/>
    <d v="2025-04-24T00:00:00"/>
    <x v="0"/>
    <d v="2025-04-24T00:00:00"/>
    <s v="CT\!mgax"/>
    <s v="Windows Server 2016 Datacenter"/>
    <s v="Windows"/>
    <s v="10.76.123.86"/>
    <s v="Production"/>
    <s v="Deployed"/>
    <s v="Pending"/>
    <x v="0"/>
    <s v="Not Found"/>
    <s v="Not Found"/>
    <s v="Guriqbal.Singh@chevron.com"/>
    <x v="0"/>
    <n v="0"/>
    <s v="No"/>
  </r>
  <r>
    <s v="Google"/>
    <s v="Google Chrome"/>
    <s v="adcha-wpsql001.s02.chevron.net"/>
    <s v="adcha-wpsql001"/>
    <d v="2025-02-18T00:00:00"/>
    <x v="0"/>
    <d v="2025-03-04T00:00:00"/>
    <s v="S02\alfie.cabriana_adm"/>
    <s v="Windows Server 2016 Datacenter"/>
    <s v="Windows"/>
    <e v="#N/A"/>
    <e v="#N/A"/>
    <e v="#N/A"/>
    <s v="Pending"/>
    <x v="0"/>
    <n v="22009"/>
    <s v="AD Change Auditor (CA) "/>
    <s v="ChrisMcCauley@chevron.com"/>
    <x v="0"/>
    <s v="ITFP-OT-CO LOCATED-CPP"/>
    <s v="No"/>
  </r>
  <r>
    <s v="Google"/>
    <s v="Google Chrome"/>
    <s v="gcwcpappv01540.gdc0.chevron.net"/>
    <s v="gcwcpappv01540"/>
    <d v="2025-04-23T00:00:00"/>
    <x v="0"/>
    <d v="2025-04-24T00:00:00"/>
    <s v="CT\!locc"/>
    <s v="Windows Server 2016 Datacenter"/>
    <s v="Windows"/>
    <s v="134.248.83.219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cwcpappv01541.gdc0.chevron.net"/>
    <s v="gcwcpappv01541"/>
    <d v="2025-04-23T00:00:00"/>
    <x v="0"/>
    <d v="2025-04-24T00:00:00"/>
    <s v="CT\!hvdp"/>
    <s v="Windows Server 2016 Datacenter"/>
    <s v="Windows"/>
    <s v="134.248.83.222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cwcpappv01542.gdc0.chevron.net"/>
    <s v="gcwcpappv01542"/>
    <d v="2025-04-23T00:00:00"/>
    <x v="0"/>
    <d v="2025-04-24T00:00:00"/>
    <s v="CT\!ppse"/>
    <s v="Windows Server 2016 Datacenter"/>
    <s v="Windows"/>
    <s v="134.248.83.220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cwcpappv01543.gdc0.chevron.net"/>
    <s v="gcwcpappv01543"/>
    <d v="2025-04-23T00:00:00"/>
    <x v="0"/>
    <d v="2025-04-24T00:00:00"/>
    <s v="CT\!ypjb"/>
    <s v="Windows Server 2016 Datacenter"/>
    <s v="Windows"/>
    <s v="134.248.83.223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cwcpiisv01060.gdc0.chevron.net"/>
    <s v="gcwcpiisv01060"/>
    <d v="2025-04-23T00:00:00"/>
    <x v="0"/>
    <d v="2025-04-24T00:00:00"/>
    <s v="CT\!mziy"/>
    <s v="Windows Server 2016 Datacenter"/>
    <s v="Windows"/>
    <s v="146.38.57.42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cwcpiisv01066.gdc0.chevron.net"/>
    <s v="gcwcpiisv01066"/>
    <d v="2025-04-23T00:00:00"/>
    <x v="0"/>
    <d v="2025-04-24T00:00:00"/>
    <s v="CT\!ypjb"/>
    <s v="Windows Server 2016 Datacenter"/>
    <s v="Windows"/>
    <s v="134.248.83.217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cwcpiisv01085.gdc0.chevron.net"/>
    <s v="gcwcpiisv01085"/>
    <d v="2025-04-23T00:00:00"/>
    <x v="0"/>
    <d v="2025-04-24T00:00:00"/>
    <s v="CT\!hvdp"/>
    <s v="Windows Server 2016 Datacenter"/>
    <s v="Windows"/>
    <s v="146.38.57.46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cwcpiisv01088.gdc0.chevron.net"/>
    <s v="gcwcpiisv01088"/>
    <d v="2025-04-24T00:00:00"/>
    <x v="0"/>
    <d v="2025-04-24T00:00:00"/>
    <s v="CT\!ppse"/>
    <s v="Windows Server 2016 Datacenter"/>
    <s v="Windows"/>
    <s v="146.38.57.48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cwcpiisv01089.gdc0.chevron.net"/>
    <s v="gcwcpiisv01089"/>
    <d v="2025-04-24T00:00:00"/>
    <x v="0"/>
    <d v="2025-04-24T00:00:00"/>
    <s v="CT\!mgax"/>
    <s v="Windows Server 2016 Datacenter"/>
    <s v="Windows"/>
    <s v="146.38.57.49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cwcpiisv01098.gdc0.chevron.net"/>
    <s v="gcwcpiisv01098"/>
    <d v="2025-04-23T00:00:00"/>
    <x v="0"/>
    <d v="2025-04-24T00:00:00"/>
    <s v="Uninitialized - waiting for login"/>
    <s v="Windows Server 2016 Datacenter"/>
    <s v="Windows"/>
    <s v="146.38.57.44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cwcpiisv01099.gdc0.chevron.net"/>
    <s v="gcwcpiisv01099"/>
    <d v="2025-04-24T00:00:00"/>
    <x v="0"/>
    <d v="2025-04-24T00:00:00"/>
    <s v="CT\!hvdp"/>
    <s v="Windows Server 2016 Datacenter"/>
    <s v="Windows"/>
    <s v="146.38.57.53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mwcnappv00710.gdc0.chevron.net"/>
    <s v="gmwcnappv00710"/>
    <d v="2025-04-24T00:00:00"/>
    <x v="0"/>
    <d v="2025-04-24T00:00:00"/>
    <s v="CT\!hvdp"/>
    <s v="Windows Server 2016 Datacenter"/>
    <s v="Windows"/>
    <s v="134.248.79.37"/>
    <s v="Development"/>
    <s v="Deployed"/>
    <s v="Pending"/>
    <x v="0"/>
    <n v="724376"/>
    <s v="NetGIL 7.x "/>
    <s v="Christopher.Schneider@chevron.com"/>
    <x v="0"/>
    <s v="Not Found"/>
    <s v="No"/>
  </r>
  <r>
    <s v="Google"/>
    <s v="Google Chrome"/>
    <s v="gmwcnappv00711.gdc0.chevron.net"/>
    <s v="gmwcnappv00711"/>
    <d v="2025-04-23T00:00:00"/>
    <x v="0"/>
    <d v="2025-04-24T00:00:00"/>
    <s v="CT\!ppse"/>
    <s v="Windows Server 2016 Datacenter"/>
    <s v="Windows"/>
    <s v="134.248.79.38"/>
    <s v="Development"/>
    <s v="Deployed"/>
    <s v="Pending"/>
    <x v="0"/>
    <n v="724376"/>
    <s v="NetGIL 7.x "/>
    <s v="Christopher.Schneider@chevron.com"/>
    <x v="0"/>
    <s v="Not Found"/>
    <s v="No"/>
  </r>
  <r>
    <s v="Google"/>
    <s v="Google Chrome"/>
    <s v="gmwcnsqlv00306.gdc0.chevron.net"/>
    <s v="gmwcnsqlv00306"/>
    <d v="2025-04-24T00:00:00"/>
    <x v="0"/>
    <d v="2025-04-24T00:00:00"/>
    <s v="CT\!waxl"/>
    <s v="Windows Server 2016 Datacenter"/>
    <s v="Windows"/>
    <s v="146.40.7.17"/>
    <s v="Development"/>
    <s v="Being Decommissioned"/>
    <s v="Pending"/>
    <x v="0"/>
    <n v="724376"/>
    <s v="NetGIL 7.x "/>
    <s v="Christopher.Schneider@chevron.com"/>
    <x v="0"/>
    <s v="Not Found"/>
    <s v="No"/>
  </r>
  <r>
    <s v="Google"/>
    <s v="Google Chrome"/>
    <s v="gmwcpappv00447.gdc0.chevron.net"/>
    <s v="gmwcpappv00447"/>
    <d v="2025-04-23T00:00:00"/>
    <x v="0"/>
    <d v="2025-04-24T00:00:00"/>
    <s v="CT\!qkfr"/>
    <s v="Windows Server 2016 Datacenter"/>
    <s v="Windows"/>
    <s v="146.38.52.89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mwcpappv00471.gdc0.chevron.net"/>
    <s v="gmwcpappv00471"/>
    <d v="2025-04-24T00:00:00"/>
    <x v="0"/>
    <d v="2025-04-24T00:00:00"/>
    <s v="CT\!pyrx"/>
    <s v="Windows Server 2016 Datacenter"/>
    <s v="Windows"/>
    <s v="146.40.2.22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mwcpappv00473.gdc0.chevron.net"/>
    <s v="gmwcpappv00473"/>
    <d v="2025-04-23T00:00:00"/>
    <x v="0"/>
    <d v="2025-04-24T00:00:00"/>
    <s v="CT\!jruq"/>
    <s v="Windows Server 2016 Datacenter"/>
    <s v="Windows"/>
    <s v="10.67.191.80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mwcpappv00528.gdc0.chevron.net"/>
    <s v="gmwcpappv00528"/>
    <d v="2025-04-24T00:00:00"/>
    <x v="0"/>
    <d v="2025-04-24T00:00:00"/>
    <s v="CT\!cpvj"/>
    <s v="Windows Server 2016 Datacenter"/>
    <s v="Windows"/>
    <s v="134.248.182.24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mwcpappv00529.gdc0.chevron.net"/>
    <s v="gmwcpappv00529"/>
    <d v="2025-04-24T00:00:00"/>
    <x v="0"/>
    <d v="2025-04-24T00:00:00"/>
    <s v="CT\!uvtz"/>
    <s v="Windows Server 2016 Datacenter"/>
    <s v="Windows"/>
    <s v="134.248.182.33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mwcpappv00574.gdc0.chevron.net"/>
    <s v="gmwcpappv00574"/>
    <d v="2025-04-24T00:00:00"/>
    <x v="0"/>
    <d v="2025-04-24T00:00:00"/>
    <s v=".\ctdt"/>
    <s v="Windows Server 2016 Datacenter"/>
    <s v="Windows"/>
    <s v="136.171.184.118"/>
    <s v="Production"/>
    <s v="Retired"/>
    <s v="Pending"/>
    <x v="0"/>
    <n v="724376"/>
    <s v="NetGIL 7.x "/>
    <s v="Christopher.Schneider@chevron.com"/>
    <x v="0"/>
    <s v="Not Found"/>
    <s v="No"/>
  </r>
  <r>
    <s v="Google"/>
    <s v="Google Chrome"/>
    <s v="gmwcpappv00959.gdc0.chevron.net"/>
    <s v="gmwcpappv00959"/>
    <d v="2025-04-23T00:00:00"/>
    <x v="0"/>
    <d v="2025-04-24T00:00:00"/>
    <s v="Uninitialized - waiting for login"/>
    <s v="Windows Server 2016 Datacenter"/>
    <s v="Windows"/>
    <s v="136.171.177.46"/>
    <s v="Production"/>
    <s v="Deployed"/>
    <s v="Pending"/>
    <x v="0"/>
    <n v="724376"/>
    <s v="NetGIL 7.x "/>
    <s v="christopher.schneider@chevron.com"/>
    <x v="0"/>
    <s v="CLOUD WINDOWS OPERATIONS"/>
    <s v="No"/>
  </r>
  <r>
    <s v="Google"/>
    <s v="Google Chrome"/>
    <s v="gmwcpappv00960.gdc0.chevron.net"/>
    <s v="gmwcpappv00960"/>
    <d v="2025-04-24T00:00:00"/>
    <x v="0"/>
    <d v="2025-04-24T00:00:00"/>
    <s v="Uninitialized - waiting for login"/>
    <s v="Windows Server 2016 Datacenter"/>
    <s v="Windows"/>
    <s v="136.171.177.54"/>
    <s v="Production"/>
    <s v="Deployed"/>
    <s v="Pending"/>
    <x v="0"/>
    <n v="724376"/>
    <s v="NetGIL 7.x "/>
    <s v="christopher.schneider@chevron.com"/>
    <x v="0"/>
    <s v="CLOUD WINDOWS OPERATIONS"/>
    <s v="No"/>
  </r>
  <r>
    <s v="Google"/>
    <s v="Google Chrome"/>
    <s v="gmwcpappv00961.gdc0.chevron.net"/>
    <s v="gmwcpappv00961"/>
    <d v="2025-04-24T00:00:00"/>
    <x v="0"/>
    <d v="2025-04-24T00:00:00"/>
    <s v="CT\!mgax"/>
    <s v="Windows Server 2016 Datacenter"/>
    <s v="Windows"/>
    <s v="136.171.177.64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mwcpappv00962.gdc0.chevron.net"/>
    <s v="gmwcpappv00962"/>
    <d v="2025-04-23T00:00:00"/>
    <x v="0"/>
    <d v="2025-04-24T00:00:00"/>
    <s v=".\ctdt"/>
    <s v="Windows Server 2016 Datacenter"/>
    <s v="Windows"/>
    <s v="146.38.53.39"/>
    <s v="Production"/>
    <s v="Being Decommissioned"/>
    <s v="Pending"/>
    <x v="0"/>
    <n v="724376"/>
    <s v="NetGIL 7.x "/>
    <s v="christopher.schneider@chevron.com"/>
    <x v="0"/>
    <s v="CLOUD WINDOWS OPERATIONS"/>
    <s v="No"/>
  </r>
  <r>
    <s v="Google"/>
    <s v="Google Chrome"/>
    <s v="gmwcpappv00963.gdc0.chevron.net"/>
    <s v="gmwcpappv00963"/>
    <d v="2025-04-24T00:00:00"/>
    <x v="0"/>
    <d v="2025-04-24T00:00:00"/>
    <s v=".\ctdt"/>
    <s v="Windows Server 2016 Datacenter"/>
    <s v="Windows"/>
    <s v="146.38.53.54"/>
    <s v="Production"/>
    <s v="Being Decommissioned"/>
    <s v="Pending"/>
    <x v="0"/>
    <n v="724376"/>
    <s v="NetGIL 7.x "/>
    <s v="christopher.schneider@chevron.com"/>
    <x v="0"/>
    <s v="CLOUD WINDOWS OPERATIONS"/>
    <s v="No"/>
  </r>
  <r>
    <s v="Google"/>
    <s v="Google Chrome"/>
    <s v="gmwcpappv00964.gdc0.chevron.net"/>
    <s v="gmwcpappv00964"/>
    <d v="2025-04-24T00:00:00"/>
    <x v="0"/>
    <d v="2025-04-24T00:00:00"/>
    <s v=".\ctdt"/>
    <s v="Windows Server 2016 Datacenter"/>
    <s v="Windows"/>
    <s v="146.38.53.63"/>
    <s v="Production"/>
    <s v="Being Decommissioned"/>
    <s v="Pending"/>
    <x v="0"/>
    <n v="724376"/>
    <s v="NetGIL 7.x "/>
    <s v="christopher.schneider@chevron.com"/>
    <x v="0"/>
    <s v="CLOUD WINDOWS OPERATIONS"/>
    <s v="No"/>
  </r>
  <r>
    <s v="Google"/>
    <s v="Google Chrome"/>
    <s v="gmwcpappv00965.gdc0.chevron.net"/>
    <s v="gmwcpappv00965"/>
    <d v="2025-04-24T00:00:00"/>
    <x v="0"/>
    <d v="2025-04-24T00:00:00"/>
    <s v=".\ctdt"/>
    <s v="Windows Server 2016 Datacenter"/>
    <s v="Windows"/>
    <s v="146.38.53.80"/>
    <s v="Production"/>
    <s v="Being Decommissioned"/>
    <s v="Pending"/>
    <x v="0"/>
    <n v="724376"/>
    <s v="NetGIL 7.x "/>
    <s v="Christopher.Schneider@chevron.com"/>
    <x v="0"/>
    <s v="Not Found"/>
    <s v="No"/>
  </r>
  <r>
    <s v="Google"/>
    <s v="Google Chrome"/>
    <s v="gmwcpappv00966.gdc0.chevron.net"/>
    <s v="gmwcpappv00966"/>
    <d v="2025-04-24T00:00:00"/>
    <x v="0"/>
    <d v="2025-04-24T00:00:00"/>
    <s v="Uninitialized - waiting for login"/>
    <s v="Windows Server 2016 Datacenter"/>
    <s v="Windows"/>
    <s v="134.248.64.71"/>
    <s v="Production"/>
    <s v="Deployed"/>
    <s v="Pending"/>
    <x v="0"/>
    <n v="724376"/>
    <s v="NetGIL 7.x "/>
    <s v="christopher.schneider@chevron.com"/>
    <x v="0"/>
    <s v="CLOUD WINDOWS OPERATIONS"/>
    <s v="No"/>
  </r>
  <r>
    <s v="Google"/>
    <s v="Google Chrome"/>
    <s v="gmwcpappv00969.gdc0.chevron.net"/>
    <s v="gmwcpappv00969"/>
    <d v="2025-04-24T00:00:00"/>
    <x v="0"/>
    <d v="2025-04-24T00:00:00"/>
    <s v="CT\!wtjq"/>
    <s v="Windows Server 2016 Datacenter"/>
    <s v="Windows"/>
    <s v="134.248.64.193"/>
    <s v="Production"/>
    <s v="Deployed"/>
    <s v="Pending"/>
    <x v="0"/>
    <n v="724376"/>
    <s v="NetGIL 7.x "/>
    <s v="Christopher.Schneider@chevron.com"/>
    <x v="0"/>
    <s v="Not Found"/>
    <s v="No"/>
  </r>
  <r>
    <s v="Google"/>
    <s v="Google Chrome"/>
    <s v="gmwcpcluv0104a.gdc0.chevron.net"/>
    <s v="gmwcpcluv0104a"/>
    <d v="2025-04-24T00:00:00"/>
    <x v="0"/>
    <d v="2025-04-24T00:00:00"/>
    <s v="CT\!mgax"/>
    <s v="Windows Server 2016 Datacenter"/>
    <s v="Windows"/>
    <s v="146.38.53.192"/>
    <s v="Production"/>
    <s v="Retired"/>
    <s v="Pending"/>
    <x v="0"/>
    <n v="724376"/>
    <s v="NetGIL 7.x "/>
    <s v="Christopher.Schneider@chevron.com"/>
    <x v="0"/>
    <s v="Not Found"/>
    <s v="No"/>
  </r>
  <r>
    <s v="Google"/>
    <s v="Google Chrome"/>
    <s v="gmwcpcluv0104b.gdc0.chevron.net"/>
    <s v="gmwcpcluv0104b"/>
    <d v="2025-04-24T00:00:00"/>
    <x v="0"/>
    <d v="2025-04-24T00:00:00"/>
    <s v="CT\!mgax"/>
    <s v="Windows Server 2016 Datacenter"/>
    <s v="Windows"/>
    <s v="146.38.53.193"/>
    <s v="Production"/>
    <s v="Retired"/>
    <s v="Pending"/>
    <x v="0"/>
    <n v="724376"/>
    <s v="NetGIL 7.x "/>
    <s v="Christopher.Schneider@chevron.com"/>
    <x v="0"/>
    <s v="Not Found"/>
    <s v="No"/>
  </r>
  <r>
    <s v="Google"/>
    <s v="Google Chrome"/>
    <s v="gmwcpcluv0105b.gdc0.chevron.net"/>
    <s v="gmwcpcluv0105b"/>
    <d v="2025-04-24T00:00:00"/>
    <x v="0"/>
    <d v="2025-04-24T00:00:00"/>
    <s v="CT\!pzxb"/>
    <s v="Windows Server 2016 Datacenter"/>
    <s v="Windows"/>
    <s v="10.76.125.34"/>
    <s v="Production"/>
    <s v="Deployed"/>
    <s v="Pending"/>
    <x v="0"/>
    <n v="724376"/>
    <s v="NetGIL 7.x "/>
    <s v="Christopher.Schneider@chevron.com"/>
    <x v="0"/>
    <s v="CLOUD NETGIL OPERATIONS"/>
    <s v="No"/>
  </r>
  <r>
    <s v="Google"/>
    <s v="Google Chrome"/>
    <s v="gmwcpcluv0105c.gdc0.chevron.net"/>
    <s v="gmwcpcluv0105c"/>
    <d v="2025-04-24T00:00:00"/>
    <x v="0"/>
    <d v="2025-04-24T00:00:00"/>
    <s v="CT\!ilho"/>
    <s v="Windows Server 2016 Datacenter"/>
    <s v="Windows"/>
    <s v="134.248.96.54"/>
    <s v="Production"/>
    <s v="Deployed"/>
    <s v="Pending"/>
    <x v="0"/>
    <n v="724376"/>
    <s v="NetGIL 7.x "/>
    <s v="Christopher.Schneider@chevron.com"/>
    <x v="0"/>
    <s v="CLOUD NETGIL OPERATIONS"/>
    <s v="No"/>
  </r>
  <r>
    <s v="Google"/>
    <s v="Google Chrome"/>
    <s v="contr-wpapp001.s02.chevron.net"/>
    <s v="contr-wpapp001"/>
    <d v="2024-11-21T00:00:00"/>
    <x v="3"/>
    <d v="2025-02-26T00:00:00"/>
    <s v="CT\!mgax"/>
    <s v="Windows Server 2016 Datacenter"/>
    <s v="Windows"/>
    <e v="#N/A"/>
    <e v="#N/A"/>
    <e v="#N/A"/>
    <s v="Pending"/>
    <x v="0"/>
    <n v="1500000451"/>
    <s v="ControlUp Insights "/>
    <s v="Christopher.Schneider@chevron.com"/>
    <x v="0"/>
    <s v="EUSA - VIRTUAL - WORKSPACE - TEAM"/>
    <s v="No"/>
  </r>
  <r>
    <s v="Google"/>
    <s v="Google Chrome"/>
    <s v="cade-pussc00.s02.chevron.net"/>
    <s v="cade-pussc00"/>
    <d v="2025-04-23T00:00:00"/>
    <x v="0"/>
    <d v="2025-04-24T00:00:00"/>
    <s v="CT\!rvdd"/>
    <s v="Windows Server 2016 Datacenter"/>
    <s v="Windows"/>
    <s v="10.75.96.27"/>
    <s v="Production"/>
    <s v="Deployed"/>
    <s v="Pending"/>
    <x v="0"/>
    <n v="1500001331"/>
    <s v="Automated Data Ingestion Engine "/>
    <s v="clay.yeaman@chevron.com"/>
    <x v="0"/>
    <s v="DLDESUPPORT"/>
    <s v="No"/>
  </r>
  <r>
    <s v="Google"/>
    <s v="Google Chrome"/>
    <s v="cade-qussc00.s02.chevron.net"/>
    <s v="cade-qussc00"/>
    <d v="2025-03-10T00:00:00"/>
    <x v="0"/>
    <d v="2025-04-12T00:00:00"/>
    <s v="CT\xafb"/>
    <s v="Windows Server 2016 Datacenter"/>
    <s v="Windows"/>
    <s v="10.75.104.41"/>
    <s v="QA/Test"/>
    <s v="Deployed"/>
    <s v="Pending"/>
    <x v="0"/>
    <n v="1500001331"/>
    <s v="Automated Data Ingestion Engine "/>
    <s v="clay.yeaman@chevron.com"/>
    <x v="0"/>
    <s v="DLDESUPPORT"/>
    <s v="No"/>
  </r>
  <r>
    <s v="Google"/>
    <s v="Google Chrome"/>
    <s v="midxmciis.mid.chevrontexaco.net"/>
    <s v="midxmciis"/>
    <d v="2025-04-24T00:00:00"/>
    <x v="0"/>
    <d v="2025-04-24T00:00:00"/>
    <s v="CT\!vxar"/>
    <s v="Windows Server 2016 Standard"/>
    <s v="Windows"/>
    <s v="146.24.136.16"/>
    <s v="Production"/>
    <s v="Deployed"/>
    <s v="Pending"/>
    <x v="0"/>
    <n v="1500000334"/>
    <s v="MCBU – Infrastructure Servers "/>
    <s v="colin.meyer@chevron.com"/>
    <x v="0"/>
    <s v="NAU MCBU - WINDOWS SERVER ADMINISTRATION"/>
    <s v="No"/>
  </r>
  <r>
    <s v="Google"/>
    <s v="Google Chrome"/>
    <s v="bchpif020.bch.chevrontexaco.net"/>
    <s v="bchpif020"/>
    <d v="2025-04-23T00:00:00"/>
    <x v="0"/>
    <d v="2025-04-24T00:00:00"/>
    <s v="CT\!cpex"/>
    <s v="Windows Server 2016 Standard"/>
    <s v="Windows"/>
    <s v="146.25.74.20"/>
    <s v="Production"/>
    <s v="Deployed"/>
    <s v="Pending"/>
    <x v="0"/>
    <n v="1500002090"/>
    <s v="OSIsoft PI "/>
    <s v="CPieno@chevron.com"/>
    <x v="0"/>
    <s v="DS - ORONITE - AMR IT - OPERATIONS OP"/>
    <s v="No"/>
  </r>
  <r>
    <s v="Google"/>
    <s v="Google Chrome"/>
    <s v="bchpin019.bch.chevrontexaco.net"/>
    <s v="bchpin019"/>
    <d v="2025-04-23T00:00:00"/>
    <x v="0"/>
    <d v="2025-04-24T00:00:00"/>
    <s v="CT\!qmwc"/>
    <s v="Windows Server 2016 Datacenter"/>
    <s v="Windows"/>
    <s v="146.25.74.19"/>
    <s v="Production"/>
    <s v="Deployed"/>
    <s v="Pending"/>
    <x v="0"/>
    <n v="1500002090"/>
    <s v="OSIsoft PI "/>
    <s v="CPieno@chevron.com"/>
    <x v="0"/>
    <s v="DS - ORONITE - AMR IT - OPERATIONS OP"/>
    <s v="No"/>
  </r>
  <r>
    <s v="Google"/>
    <s v="Google Chrome"/>
    <s v="bchpiv021.bch.chevrontexaco.net"/>
    <s v="bchpiv021"/>
    <d v="2025-04-23T00:00:00"/>
    <x v="0"/>
    <d v="2025-04-24T00:00:00"/>
    <s v="CT\!cpex"/>
    <s v="Windows Server 2016 Standard"/>
    <s v="Windows"/>
    <s v="146.25.74.21"/>
    <s v="Production"/>
    <s v="Deployed"/>
    <s v="Pending"/>
    <x v="0"/>
    <n v="1500002090"/>
    <s v="OSIsoft PI "/>
    <s v="CPieno@chevron.com"/>
    <x v="0"/>
    <e v="#VALUE!"/>
    <s v="No"/>
  </r>
  <r>
    <s v="Google"/>
    <s v="Google Chrome"/>
    <s v="bchssrs060.ct.chevrontexaco.net"/>
    <s v="bchssrs060"/>
    <d v="2025-04-23T00:00:00"/>
    <x v="0"/>
    <d v="2025-04-24T00:00:00"/>
    <s v="CT\!rzex"/>
    <s v="Windows Server 2016 Standard"/>
    <s v="Windows"/>
    <s v="146.25.74.60"/>
    <s v="Development"/>
    <s v="Deployed"/>
    <s v="Pending"/>
    <x v="0"/>
    <s v="Not Found"/>
    <s v="Not Found"/>
    <s v="CPieno@chevron.com"/>
    <x v="0"/>
    <e v="#VALUE!"/>
    <s v="No"/>
  </r>
  <r>
    <s v="Google"/>
    <s v="Google Chrome"/>
    <s v="calw16vendsql1.cal.chevrontexaco.net"/>
    <s v="calw16vendsql1"/>
    <d v="2025-04-24T00:00:00"/>
    <x v="0"/>
    <d v="2025-04-24T00:00:00"/>
    <s v="CT\!pmqc"/>
    <s v="Windows Server 2016 Datacenter"/>
    <s v="Windows"/>
    <s v="146.29.29.131"/>
    <s v="Production"/>
    <s v="Being Decommissioned"/>
    <s v="Pending"/>
    <x v="0"/>
    <n v="1500000418"/>
    <s v="PI Application Suite "/>
    <s v="DAbolarin@chevron.com"/>
    <x v="0"/>
    <s v="Not Found"/>
    <s v="No"/>
  </r>
  <r>
    <s v="Google"/>
    <s v="Google Chrome"/>
    <s v="calw16webd1.cal.chevrontexaco.net"/>
    <s v="calw16webd1"/>
    <d v="2025-04-23T00:00:00"/>
    <x v="0"/>
    <d v="2025-04-24T00:00:00"/>
    <s v="CT\!pmqc"/>
    <s v="Windows Server 2016 Datacenter"/>
    <s v="Windows"/>
    <s v="146.29.24.134"/>
    <s v="Development"/>
    <s v="Deployed"/>
    <s v="Pending"/>
    <x v="0"/>
    <n v="3073679"/>
    <s v="CBU Intranet Website"/>
    <s v="DAbolarin@chevron.com"/>
    <x v="0"/>
    <e v="#VALUE!"/>
    <s v="No"/>
  </r>
  <r>
    <s v="Google"/>
    <s v="Google Chrome"/>
    <s v="calw16webt1.cal.chevrontexaco.net"/>
    <s v="calw16webt1"/>
    <d v="2025-04-24T00:00:00"/>
    <x v="0"/>
    <d v="2025-04-24T00:00:00"/>
    <s v="CT\!pmqc"/>
    <s v="Windows Server 2016 Datacenter"/>
    <s v="Windows"/>
    <s v="146.29.24.135"/>
    <s v="Development"/>
    <s v="Deployed"/>
    <s v="Pending"/>
    <x v="0"/>
    <n v="3073679"/>
    <s v="CBU Intranet Website"/>
    <s v="DAbolarin@chevron.com"/>
    <x v="0"/>
    <e v="#VALUE!"/>
    <s v="No"/>
  </r>
  <r>
    <s v="Google"/>
    <s v="Google Chrome"/>
    <s v="alnfs1.gdc0.chevron.net"/>
    <s v="alnfs1"/>
    <d v="2025-04-23T00:00:00"/>
    <x v="0"/>
    <d v="2025-04-24T00:00:00"/>
    <s v="CT\!lyge"/>
    <s v="Windows Server 2016 Standard"/>
    <s v="Windows"/>
    <s v="146.30.164.8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alnprt1.gdc0.chevron.net"/>
    <s v="alnprt1"/>
    <d v="2025-04-23T00:00:00"/>
    <x v="0"/>
    <d v="2025-04-24T00:00:00"/>
    <s v="CT\!wtjq"/>
    <s v="Windows Server 2016 Standard"/>
    <s v="Windows"/>
    <s v="146.30.164.7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aotprint1.gdc0.chevron.net"/>
    <s v="aotprint1"/>
    <d v="2025-04-23T00:00:00"/>
    <x v="0"/>
    <d v="2025-04-24T00:00:00"/>
    <s v="CT\!ypjb"/>
    <s v="Windows Server 2019 Standard"/>
    <s v="Windows"/>
    <s v="146.30.170.5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cypprint1.ct.chevrontexaco.net"/>
    <s v="cypprint1"/>
    <d v="2025-04-24T00:00:00"/>
    <x v="1"/>
    <d v="2025-04-24T00:00:00"/>
    <s v="CT\!vpyg"/>
    <s v="Windows Server 2019 Standard"/>
    <s v="Windows"/>
    <s v="146.30.171.101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dcain-wnapp001.s01.chevron.net"/>
    <s v="dcain-wnapp001"/>
    <d v="2025-04-23T00:00:00"/>
    <x v="0"/>
    <d v="2025-04-24T00:00:00"/>
    <s v="CT\!xmsk"/>
    <s v="Windows Server 2016 Datacenter"/>
    <s v="Windows"/>
    <s v="10.76.126.116"/>
    <s v="Development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cw2pappv00076.s02.chevron.net"/>
    <s v="gcw2pappv00076"/>
    <d v="2025-04-24T00:00:00"/>
    <x v="0"/>
    <d v="2025-04-24T00:00:00"/>
    <s v="CT\!eacf"/>
    <s v="Windows Server 2016 Datacenter"/>
    <s v="Windows"/>
    <s v="134.248.144.101"/>
    <s v="Production"/>
    <s v="Deployed"/>
    <s v="Pending"/>
    <x v="0"/>
    <n v="1500000616"/>
    <s v="Veeam Availability Suite "/>
    <s v="dan.croitoru@chevron.com"/>
    <x v="0"/>
    <s v="CLOUD WINDOWS OPERATIONS"/>
    <s v="No"/>
  </r>
  <r>
    <s v="Google"/>
    <s v="Google Chrome"/>
    <s v="gcw2pappv00218.s02.chevron.net"/>
    <s v="gcw2pappv00218"/>
    <m/>
    <x v="3"/>
    <d v="2025-04-24T00:00:00"/>
    <s v="CT\!nrht"/>
    <s v="Windows Server 2016 Datacenter"/>
    <s v="Windows"/>
    <s v="10.76.123.134"/>
    <s v="Production"/>
    <s v="Deployed"/>
    <s v="Pending"/>
    <x v="0"/>
    <n v="21932"/>
    <s v="DCA Infrastructure Utility Support "/>
    <s v="BPathak@chevron.com"/>
    <x v="0"/>
    <s v="CLOUD WINDOWS OPERATIONS"/>
    <s v="No"/>
  </r>
  <r>
    <s v="Google"/>
    <s v="Google Chrome"/>
    <s v="gcw2pappv00230.s02.chevron.net"/>
    <s v="gcw2pappv00230"/>
    <d v="2025-04-23T00:00:00"/>
    <x v="0"/>
    <d v="2025-04-24T00:00:00"/>
    <s v="CT\!ppse"/>
    <s v="Windows Server 2016 Datacenter"/>
    <s v="Windows"/>
    <s v="10.76.123.131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cw2piisv00044.s02.chevron.net"/>
    <s v="gcw2piisv00044"/>
    <d v="2025-04-23T00:00:00"/>
    <x v="0"/>
    <d v="2025-04-24T00:00:00"/>
    <s v=".\!."/>
    <s v="Windows Server 2016 Datacenter"/>
    <s v="Windows"/>
    <s v="10.76.123.33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cw2psqlv00023.s02.chevron.net"/>
    <s v="gcw2psqlv00023"/>
    <d v="2025-04-24T00:00:00"/>
    <x v="0"/>
    <d v="2025-04-24T00:00:00"/>
    <s v="CT\!cxum"/>
    <s v="Windows Server 2016 Datacenter"/>
    <s v="Windows"/>
    <s v="146.38.91.51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cwcpappv01804.gdc0.chevron.net"/>
    <s v="gcwcpappv01804"/>
    <d v="2025-04-24T00:00:00"/>
    <x v="0"/>
    <d v="2025-04-24T00:00:00"/>
    <s v="CT\!ppse"/>
    <s v="Windows Server 2016 Datacenter"/>
    <s v="Windows"/>
    <s v="146.38.57.68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cwcpappv01806.gdc0.chevron.net"/>
    <s v="gcwcpappv01806"/>
    <d v="2025-04-24T00:00:00"/>
    <x v="0"/>
    <d v="2025-04-24T00:00:00"/>
    <s v="CT\!uvtz"/>
    <s v="Windows Server 2016 Datacenter"/>
    <s v="Windows"/>
    <s v="10.67.191.81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cwcpappv01807.gdc0.chevron.net"/>
    <s v="gcwcpappv01807"/>
    <d v="2025-04-24T00:00:00"/>
    <x v="0"/>
    <d v="2025-04-24T00:00:00"/>
    <s v="CT\!ppse"/>
    <s v="Windows Server 2016 Datacenter"/>
    <s v="Windows"/>
    <s v="10.67.191.82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cwcpappv01823.gdc0.chevron.net"/>
    <s v="gcwcpappv01823"/>
    <d v="2025-04-24T00:00:00"/>
    <x v="0"/>
    <d v="2025-04-24T00:00:00"/>
    <s v="Uninitialized - waiting for login"/>
    <s v="Windows Server 2016 Datacenter"/>
    <s v="Windows"/>
    <s v="10.67.191.83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mwcnappv00636.gdc0.chevron.net"/>
    <s v="gmwcnappv00636"/>
    <d v="2025-04-23T00:00:00"/>
    <x v="0"/>
    <d v="2025-04-24T00:00:00"/>
    <s v=".\admin"/>
    <s v="Windows Server 2016 Datacenter"/>
    <s v="Windows"/>
    <s v="10.76.126.127"/>
    <s v="Development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mwcpappv01003.gdc0.chevron.net"/>
    <s v="gmwcpappv01003"/>
    <d v="2025-04-24T00:00:00"/>
    <x v="1"/>
    <d v="2025-04-24T00:00:00"/>
    <s v="CT\!eggh"/>
    <s v="Windows Server 2016 Datacenter"/>
    <s v="Windows"/>
    <s v="146.29.176.36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re-fs1.gdc0.chevron.net"/>
    <s v="gre-fs1"/>
    <d v="2025-04-23T00:00:00"/>
    <x v="0"/>
    <d v="2025-04-24T00:00:00"/>
    <s v="CT\!hdqk"/>
    <s v="Windows Server 2019 Standard"/>
    <s v="Windows"/>
    <s v="146.33.170.23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re-fs11.gdc0.chevron.net"/>
    <s v="gre-fs11"/>
    <d v="2025-04-23T00:00:00"/>
    <x v="0"/>
    <d v="2025-04-24T00:00:00"/>
    <s v="CT\!xmsk"/>
    <s v="Windows Server 2019 Standard"/>
    <s v="Windows"/>
    <s v="146.33.170.24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re-fs2.gdc0.chevron.net"/>
    <s v="gre-fs2"/>
    <d v="2025-04-24T00:00:00"/>
    <x v="0"/>
    <d v="2025-04-24T00:00:00"/>
    <s v=".\Administrator"/>
    <s v="Windows Server 2019 Standard"/>
    <s v="Windows"/>
    <s v="10.76.151.184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re-fs3.gdc0.chevron.net"/>
    <s v="gre-fs3"/>
    <d v="2025-04-20T00:00:00"/>
    <x v="0"/>
    <d v="2025-04-24T00:00:00"/>
    <s v=".\Administrator"/>
    <s v="Windows Server 2019 Standard"/>
    <s v="Windows"/>
    <s v="10.76.151.185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re-fs4.gdc0.chevron.net"/>
    <s v="gre-fs4"/>
    <d v="2025-04-23T00:00:00"/>
    <x v="0"/>
    <d v="2025-04-24T00:00:00"/>
    <s v="CT\!mgax"/>
    <s v="Windows Server 2019 Standard"/>
    <s v="Windows"/>
    <s v="10.76.151.186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re-fs5.gdc0.chevron.net"/>
    <s v="gre-fs5"/>
    <d v="2025-04-24T00:00:00"/>
    <x v="0"/>
    <d v="2025-04-24T00:00:00"/>
    <s v="CT\!xmsk"/>
    <s v="Windows Server 2019 Standard"/>
    <s v="Windows"/>
    <s v="10.76.151.187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re-fs7.gdc0.chevron.net"/>
    <s v="gre-fs7"/>
    <d v="2025-04-24T00:00:00"/>
    <x v="0"/>
    <d v="2025-04-24T00:00:00"/>
    <s v=".\Administrator"/>
    <s v="Windows Server 2019 Standard"/>
    <s v="Windows"/>
    <s v="10.76.151.189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gre-fs8.gdc0.chevron.net"/>
    <s v="gre-fs8"/>
    <d v="2025-04-24T00:00:00"/>
    <x v="0"/>
    <d v="2025-04-24T00:00:00"/>
    <s v=".\Administrator"/>
    <s v="Windows Server 2019 Standard"/>
    <s v="Windows"/>
    <s v="10.76.151.190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her-fs1.gdc0.chevron.net"/>
    <s v="her-fs1"/>
    <d v="2025-04-23T00:00:00"/>
    <x v="0"/>
    <d v="2025-04-24T00:00:00"/>
    <s v="CT\!ikvr"/>
    <s v="Windows Server 2019 Standard"/>
    <s v="Windows"/>
    <s v="146.30.172.11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her-fs2.gdc0.chevron.net"/>
    <s v="her-fs2"/>
    <d v="2025-04-23T00:00:00"/>
    <x v="0"/>
    <d v="2025-04-24T00:00:00"/>
    <s v="NBLENERGY\blakeroberts_adm"/>
    <s v="Windows Server 2019 Standard"/>
    <s v="Windows"/>
    <s v="146.30.172.12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her-fs3.gdc0.chevron.net"/>
    <s v="her-fs3"/>
    <d v="2025-04-23T00:00:00"/>
    <x v="0"/>
    <d v="2025-04-24T00:00:00"/>
    <s v="NBLENERGY\benlahav_adm"/>
    <s v="Windows Server 2019 Standard"/>
    <s v="Windows"/>
    <s v="146.30.172.13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her-fs4.gdc0.chevron.net"/>
    <s v="her-fs4"/>
    <d v="2025-04-24T00:00:00"/>
    <x v="0"/>
    <d v="2025-04-24T00:00:00"/>
    <s v="NBLENERGY\benlahav_adm"/>
    <s v="Windows Server 2019 Standard"/>
    <s v="Windows"/>
    <s v="146.30.172.14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her-fs5.gdc0.chevron.net"/>
    <s v="her-fs5"/>
    <d v="2025-04-23T00:00:00"/>
    <x v="0"/>
    <d v="2025-04-24T00:00:00"/>
    <s v="CT\!ypjb"/>
    <s v="Windows Server 2019 Standard"/>
    <s v="Windows"/>
    <s v="146.30.172.15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her-fs6.gdc0.chevron.net"/>
    <s v="her-fs6"/>
    <d v="2025-04-24T00:00:00"/>
    <x v="0"/>
    <d v="2025-04-24T00:00:00"/>
    <s v="CT\!ilho"/>
    <s v="Windows Server 2019 Standard"/>
    <s v="Windows"/>
    <s v="146.30.172.16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her-fs7.gdc0.chevron.net"/>
    <s v="her-fs7"/>
    <d v="2025-04-24T00:00:00"/>
    <x v="0"/>
    <d v="2025-04-24T00:00:00"/>
    <s v="CT\!lyge"/>
    <s v="Windows Server 2019 Standard"/>
    <s v="Windows"/>
    <s v="146.30.172.17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herprint1.gdc0.chevron.net"/>
    <s v="herprint1"/>
    <d v="2025-04-24T00:00:00"/>
    <x v="1"/>
    <d v="2025-04-24T00:00:00"/>
    <s v="NBLENERGY\benlahav_adm"/>
    <s v="Windows Server 2019 Standard"/>
    <s v="Windows"/>
    <s v="146.30.172.9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hou150w8tooltst.hou150.chevrontexaco.net"/>
    <s v="hou150w8tooltst"/>
    <m/>
    <x v="3"/>
    <d v="2025-04-24T00:00:00"/>
    <s v="CT\!ycxc"/>
    <s v="Windows Server 2016 Datacenter"/>
    <s v="Windows"/>
    <s v="10.76.120.40"/>
    <s v="Development"/>
    <s v="Retired"/>
    <s v="Pending"/>
    <x v="0"/>
    <n v="21932"/>
    <s v="DCA Infrastructure Utility Support "/>
    <s v="DaleNowak@chevron.com"/>
    <x v="0"/>
    <s v="CLOUD WINDOWS OPERATIONS"/>
    <s v="No"/>
  </r>
  <r>
    <s v="Google"/>
    <s v="Google Chrome"/>
    <s v="houdfs1.nblenergy.com"/>
    <s v="houdfs1"/>
    <d v="2025-04-24T00:00:00"/>
    <x v="0"/>
    <d v="2025-04-24T00:00:00"/>
    <s v="NBLENERGY\raymcdaniel_adm"/>
    <s v="Windows Server 2019 Datacenter"/>
    <s v="Windows"/>
    <s v="10.76.226.106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levprint1.gdc0.chevron.net"/>
    <s v="levprint1"/>
    <d v="2025-04-23T00:00:00"/>
    <x v="1"/>
    <d v="2025-04-24T00:00:00"/>
    <s v="CT\!rvdd"/>
    <s v="Windows Server 2019 Standard"/>
    <s v="Windows"/>
    <s v="146.30.178.131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mal-print.gdc0.chevron.net"/>
    <s v="mal-print"/>
    <d v="2025-04-23T00:00:00"/>
    <x v="2"/>
    <d v="2025-04-24T00:00:00"/>
    <s v="CT\!ppse"/>
    <s v="Windows Server 2019 Standard"/>
    <s v="Windows"/>
    <s v="146.30.168.23"/>
    <s v="Production"/>
    <s v="Deploy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pecfs01.ct.chevrontexaco.net"/>
    <s v="pecfs01"/>
    <d v="2025-04-23T00:00:00"/>
    <x v="0"/>
    <d v="2025-04-24T00:00:00"/>
    <s v="ct.chevrontexaco.net\blakeroberts_adm"/>
    <s v="Windows Server 2019 Standard"/>
    <s v="Windows"/>
    <s v="146.33.150.19"/>
    <s v="Production"/>
    <s v="Being Decommissioned"/>
    <s v="Pending"/>
    <x v="0"/>
    <n v="21932"/>
    <s v="DCA Infrastructure Utility Support "/>
    <s v="BPathak@chevron.com / CLOUD WINDOWS OPERATIONS"/>
    <x v="0"/>
    <s v="CLOUD WINDOWS OPERATIONS"/>
    <s v="No"/>
  </r>
  <r>
    <s v="Google"/>
    <s v="Google Chrome"/>
    <s v="dcain-wpapp006.s02.chevron.net"/>
    <s v="dcain-wpapp006"/>
    <d v="2025-04-22T00:00:00"/>
    <x v="0"/>
    <d v="2025-04-22T00:00:00"/>
    <s v="CT\!ilho"/>
    <s v="Windows Server 2016 Datacenter"/>
    <s v="Windows"/>
    <s v="10.76.126.117"/>
    <s v="Production"/>
    <s v="Retired"/>
    <s v="Pending"/>
    <x v="0"/>
    <n v="21932"/>
    <s v="DCA Infrastructure Utility Support "/>
    <s v="DaleNowak@chevron.com"/>
    <x v="0"/>
    <s v="CLOUD WINDOWS OPERATIONS"/>
    <s v="No"/>
  </r>
  <r>
    <s v="Google"/>
    <s v="Google Chrome"/>
    <s v="gcwcpappv01820.gdc0.chevron.net"/>
    <s v="gcwcpappv01820"/>
    <d v="2025-03-07T00:00:00"/>
    <x v="4"/>
    <d v="2025-03-07T00:00:00"/>
    <s v="CT\!eggh"/>
    <s v="Windows Server 2016 Datacenter"/>
    <s v="Windows"/>
    <e v="#N/A"/>
    <e v="#N/A"/>
    <e v="#N/A"/>
    <s v="Pending"/>
    <x v="0"/>
    <n v="21932"/>
    <s v="DCA Infrastructure Utility Support "/>
    <s v="DaleNowak@chevron.com"/>
    <x v="0"/>
    <s v="CLOUD WINDOWS OPERATIONS"/>
    <s v="No"/>
  </r>
  <r>
    <s v="Google"/>
    <s v="Google Chrome"/>
    <s v="cypveeampx.gdc0.chevron.net"/>
    <s v="cypveeampx"/>
    <d v="2025-04-24T00:00:00"/>
    <x v="0"/>
    <d v="2025-04-24T00:00:00"/>
    <s v="CT\!pzjc"/>
    <s v="Windows Server 2019 Datacenter"/>
    <s v="Windows"/>
    <s v="146.30.171.132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gmw2pappp00010.s02.chevron.net"/>
    <s v="gmw2pappp00010"/>
    <d v="2025-04-23T00:00:00"/>
    <x v="0"/>
    <d v="2025-04-24T00:00:00"/>
    <s v=".\ctdt"/>
    <s v="Windows Server 2016 Standard"/>
    <s v="Windows"/>
    <s v="146.36.61.189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gmw2pappp00266.s02.chevron.net"/>
    <s v="gmw2pappp00266"/>
    <d v="2025-03-18T00:00:00"/>
    <x v="0"/>
    <d v="2025-04-24T00:00:00"/>
    <s v="CT\!yvzy"/>
    <s v="Windows Server 2016 Standard"/>
    <s v="Windows"/>
    <s v="136.171.187.35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gmw2pappv00262.s02.chevron.net"/>
    <s v="gmw2pappv00262"/>
    <d v="2025-04-23T00:00:00"/>
    <x v="0"/>
    <d v="2025-04-24T00:00:00"/>
    <s v="CT\!idml"/>
    <s v="Windows Server 2016 Datacenter"/>
    <s v="Windows"/>
    <s v="134.248.82.33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gmw2pappv00282.s02.chevron.net"/>
    <s v="gmw2pappv00282"/>
    <m/>
    <x v="3"/>
    <d v="2025-04-24T00:00:00"/>
    <s v="CT\!rdkd"/>
    <s v="Windows Server 2019 Datacenter"/>
    <s v="Windows"/>
    <s v="10.76.218.31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gmw2piisv00060.s02.chevron.net"/>
    <s v="gmw2piisv00060"/>
    <d v="2025-04-24T00:00:00"/>
    <x v="0"/>
    <d v="2025-04-24T00:00:00"/>
    <s v="CT\!xmsk"/>
    <s v="Windows Server 2016 Datacenter"/>
    <s v="Windows"/>
    <s v="10.67.191.96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gmw2psqlv00022.s02.chevron.net"/>
    <s v="gmw2psqlv00022"/>
    <d v="2025-04-23T00:00:00"/>
    <x v="0"/>
    <d v="2025-04-24T00:00:00"/>
    <s v="CT\!cxum"/>
    <s v="Windows Server 2016 Datacenter"/>
    <s v="Windows"/>
    <s v="134.248.88.50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gmw2psqlv00102.s02.chevron.net"/>
    <s v="gmw2psqlv00102"/>
    <d v="2025-03-14T00:00:00"/>
    <x v="0"/>
    <d v="2025-04-24T00:00:00"/>
    <s v=".\Administrator"/>
    <s v="Windows Server 2019 Datacenter"/>
    <s v="Windows"/>
    <s v="146.40.161.69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gmwcpappp00012.gdc0.chevron.net"/>
    <s v="gmwcpappp00012"/>
    <d v="2025-04-24T00:00:00"/>
    <x v="0"/>
    <d v="2025-04-24T00:00:00"/>
    <s v="CT\!jvih"/>
    <s v="Windows Server 2016 Standard"/>
    <s v="Windows"/>
    <s v="146.29.167.134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gmwcpappp00046.gdc0.chevron.net"/>
    <s v="gmwcpappp00046"/>
    <d v="2025-04-24T00:00:00"/>
    <x v="0"/>
    <d v="2025-04-24T00:00:00"/>
    <s v="CT\!jvih"/>
    <s v="Windows Server 2016 Standard"/>
    <s v="Windows"/>
    <s v="146.40.56.250"/>
    <s v="Production"/>
    <s v="Deployed"/>
    <s v="Pending"/>
    <x v="0"/>
    <n v="1500000616"/>
    <s v="Veeam Availability Suite "/>
    <s v="dan.croitoru@chevron.com"/>
    <x v="0"/>
    <s v="CLOUD WINDOWS OPERATIONS"/>
    <s v="No"/>
  </r>
  <r>
    <s v="Google"/>
    <s v="Google Chrome"/>
    <s v="gmwcpappp00047.gdc0.chevron.net"/>
    <s v="gmwcpappp00047"/>
    <d v="2025-04-23T00:00:00"/>
    <x v="0"/>
    <d v="2025-04-24T00:00:00"/>
    <s v="CT\!ovqm"/>
    <s v="Windows Server 2016 Standard"/>
    <s v="Windows"/>
    <s v="146.40.173.201"/>
    <s v="Production"/>
    <s v="Deployed"/>
    <s v="Pending"/>
    <x v="0"/>
    <n v="1500000616"/>
    <s v="Veeam Availability Suite "/>
    <s v="dan.croitoru@chevron.com"/>
    <x v="0"/>
    <s v="ORPHAN - CLOUD WINDOWS OPERATIONS"/>
    <s v="No"/>
  </r>
  <r>
    <s v="Google"/>
    <s v="Google Chrome"/>
    <s v="gmwcpappp00148"/>
    <s v="gmwcpappp00148"/>
    <d v="2025-04-24T00:00:00"/>
    <x v="0"/>
    <d v="2025-04-24T00:00:00"/>
    <s v="CT\!xfku"/>
    <s v="Windows Server 2019 Standard"/>
    <s v="Windows"/>
    <s v="146.33.170.121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gmwcpappv01158.sricl3.chevrontexaco.net"/>
    <s v="gmwcpappv01158"/>
    <d v="2025-04-24T00:00:00"/>
    <x v="0"/>
    <d v="2025-04-24T00:00:00"/>
    <s v="CT\!wvqi"/>
    <s v="Windows Server 2016 Standard"/>
    <s v="Windows"/>
    <s v="146.40.81.140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gmwcpsqlv00405.gdc0.chevron.net"/>
    <s v="gmwcpsqlv00405"/>
    <d v="2025-04-23T00:00:00"/>
    <x v="0"/>
    <d v="2025-04-24T00:00:00"/>
    <s v=".\testadmin"/>
    <s v="Windows Server 2016 Datacenter"/>
    <s v="Windows"/>
    <s v="146.40.2.52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gmwcpsqlv00409.gdc0.chevron.net"/>
    <s v="gmwcpsqlv00409"/>
    <d v="2025-04-23T00:00:00"/>
    <x v="0"/>
    <d v="2025-04-24T00:00:00"/>
    <s v="CT\!jfmf"/>
    <s v="Windows Server 2016 Datacenter"/>
    <s v="Windows"/>
    <s v="146.29.135.49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hou150labveeam1.gdc0.chevron.net"/>
    <s v="hou150labveeam1"/>
    <d v="2025-04-23T00:00:00"/>
    <x v="0"/>
    <d v="2025-04-24T00:00:00"/>
    <s v=".\Administrator"/>
    <s v="Windows Server 2016 Standard"/>
    <s v="Windows"/>
    <s v="136.171.214.225"/>
    <s v="Development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houveeambr.gdc0.chevron.net"/>
    <s v="houveeambr"/>
    <d v="2025-04-23T00:00:00"/>
    <x v="0"/>
    <d v="2025-04-24T00:00:00"/>
    <s v="CT\!ncuh"/>
    <s v="Windows Server 2016 Standard"/>
    <s v="Windows"/>
    <s v="10.76.151.130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houveeamonet1.gdc0.chevron.net"/>
    <s v="houveeamonet1"/>
    <d v="2025-04-23T00:00:00"/>
    <x v="0"/>
    <d v="2025-04-24T00:00:00"/>
    <s v="CT\!ikvr"/>
    <s v="Windows Server 2016 Standard"/>
    <s v="Windows"/>
    <s v="10.76.226.111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malnetvault2.gdc0.chevron.net"/>
    <s v="malnetvault2"/>
    <d v="2025-04-23T00:00:00"/>
    <x v="0"/>
    <d v="2025-04-24T00:00:00"/>
    <s v="NBLENERGY\marcelinonsono_adm"/>
    <s v="Windows Server 2019 Standard"/>
    <s v="Windows"/>
    <s v="146.30.168.21"/>
    <s v="Production"/>
    <s v="Deployed"/>
    <s v="Pending"/>
    <x v="0"/>
    <n v="5056251"/>
    <s v="EG Malabo Business Servers "/>
    <s v="dan.croitoru@chevron.com"/>
    <x v="0"/>
    <s v="CLOUD DATA PROTECTION DESIGN"/>
    <s v="No"/>
  </r>
  <r>
    <s v="Google"/>
    <s v="Google Chrome"/>
    <s v="malveeam.gdc0.chevron.net"/>
    <s v="malveeam"/>
    <d v="2025-04-23T00:00:00"/>
    <x v="0"/>
    <d v="2025-04-24T00:00:00"/>
    <s v="CT\!mgax"/>
    <s v="Windows Server 2016 Standard"/>
    <s v="Windows"/>
    <s v="146.30.168.52"/>
    <s v="Production"/>
    <s v="Deployed"/>
    <s v="Pending"/>
    <x v="0"/>
    <n v="5056251"/>
    <s v="EG Malabo Business Servers "/>
    <s v="dan.croitoru@chevron.com"/>
    <x v="0"/>
    <s v="CLOUD DATA PROTECTION OPERATIONS"/>
    <s v="No"/>
  </r>
  <r>
    <s v="Google"/>
    <s v="Google Chrome"/>
    <s v="vbraus-p1app00.s02.chevron.net"/>
    <s v="vbraus-p1app00"/>
    <d v="2025-04-24T00:00:00"/>
    <x v="0"/>
    <d v="2025-04-24T00:00:00"/>
    <s v="CT\!eacf"/>
    <s v="Windows Server 2016 Datacenter"/>
    <s v="Windows"/>
    <s v="10.66.82.5"/>
    <s v="Production"/>
    <s v="Deployed"/>
    <s v="Pending"/>
    <x v="0"/>
    <n v="205052748"/>
    <s v="Veeam AVS20 Australia "/>
    <s v="dan.croitoru@chevron.com"/>
    <x v="0"/>
    <s v="CLOUD DATA PROTECTION OPERATIONS"/>
    <s v="No"/>
  </r>
  <r>
    <s v="Google"/>
    <s v="Google Chrome"/>
    <s v="veeama-p2app00.s02.chevron.net"/>
    <s v="veeama-p2app00"/>
    <d v="2025-04-24T00:00:00"/>
    <x v="0"/>
    <d v="2025-04-24T00:00:00"/>
    <s v="CT\!jvih"/>
    <s v="Windows Server 2016 Datacenter"/>
    <s v="Windows"/>
    <s v="10.76.227.4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veeama-p2au100.s02.chevron.net"/>
    <s v="veeama-p2au100"/>
    <d v="2025-04-24T00:00:00"/>
    <x v="0"/>
    <d v="2025-04-24T00:00:00"/>
    <s v="CT\!rdkd"/>
    <s v="Windows Server 2016 Datacenter"/>
    <s v="Windows"/>
    <s v="10.66.82.4"/>
    <s v="Production"/>
    <s v="Deployed"/>
    <s v="Pending"/>
    <x v="0"/>
    <n v="1500000616"/>
    <s v="Veeam Availability Suite "/>
    <s v="dan.croitoru@chevron.com"/>
    <x v="0"/>
    <s v="CLOUD DATA PROTECTION OPERATIONS"/>
    <s v="No"/>
  </r>
  <r>
    <s v="Google"/>
    <s v="Google Chrome"/>
    <s v="ardveeam.nblenergy.com"/>
    <s v="ardveeam"/>
    <m/>
    <x v="3"/>
    <d v="2025-02-27T00:00:00"/>
    <s v="CT\!xokj"/>
    <s v="Windows Server 2019 Standard"/>
    <s v="Windows"/>
    <e v="#N/A"/>
    <e v="#N/A"/>
    <e v="#N/A"/>
    <s v="Pending"/>
    <x v="0"/>
    <n v="1500000616"/>
    <s v="Veeam Availability Suite "/>
    <s v="dan.croitoru@chevron.com"/>
    <x v="0"/>
    <s v="CLOUD WINDOWS OPERATIONS"/>
    <s v="No"/>
  </r>
  <r>
    <s v="Google"/>
    <s v="Google Chrome"/>
    <s v="saphcm-tvs00.s02.chevron.net"/>
    <s v="saphcm-tvs00"/>
    <d v="2025-04-23T00:00:00"/>
    <x v="0"/>
    <d v="2025-04-24T00:00:00"/>
    <s v="S02\!decq"/>
    <s v="Windows Server 2016 Datacenter"/>
    <s v="Windows"/>
    <s v="10.69.91.101"/>
    <s v="QA/Test"/>
    <s v="Deployed"/>
    <s v="Pending"/>
    <x v="0"/>
    <n v="45038344"/>
    <s v="TCO SAP HCM S/4 HANA"/>
    <s v="Dana.Yestleuova@tengizchevroil.com"/>
    <x v="0"/>
    <s v="Not Found"/>
    <s v="No"/>
  </r>
  <r>
    <s v="Google"/>
    <s v="Google Chrome"/>
    <s v="hou150itfnapp1.hou150.chevrontexaco.net"/>
    <s v="hou150itfnapp1"/>
    <d v="2025-04-23T00:00:00"/>
    <x v="0"/>
    <d v="2025-04-24T00:00:00"/>
    <s v="CT\!wfjs"/>
    <s v="Windows Server 2016 Standard"/>
    <s v="Windows"/>
    <s v="146.36.84.145"/>
    <s v="Development"/>
    <s v="Deployed"/>
    <s v="Pending"/>
    <x v="0"/>
    <n v="5046242"/>
    <s v="Nuix Investigate "/>
    <s v="daniel.pazmino@chevron.com"/>
    <x v="0"/>
    <s v="CYBER INVESTIGATIONS SUPPORT TEAM"/>
    <s v="No"/>
  </r>
  <r>
    <s v="Google"/>
    <s v="Google Chrome"/>
    <s v="hou150itfnapp2.hou150.chevrontexaco.net"/>
    <s v="hou150itfnapp2"/>
    <d v="2025-04-23T00:00:00"/>
    <x v="0"/>
    <d v="2025-04-24T00:00:00"/>
    <s v="CT\!wfjs"/>
    <s v="Windows Server 2016 Standard"/>
    <s v="Windows"/>
    <s v="146.36.84.146"/>
    <s v="Development"/>
    <s v="Deployed"/>
    <s v="Pending"/>
    <x v="0"/>
    <n v="5046242"/>
    <s v="Nuix Investigate "/>
    <s v="daniel.pazmino@chevron.com"/>
    <x v="0"/>
    <s v="CYBER INVESTIGATIONS SUPPORT TEAM"/>
    <s v="No"/>
  </r>
  <r>
    <s v="Google"/>
    <s v="Google Chrome"/>
    <s v="lonpwg1stpfs05.lonpwg.chevrontexaco.net"/>
    <s v="lonpwg1stpfs05"/>
    <d v="2025-04-23T00:00:00"/>
    <x v="0"/>
    <d v="2025-04-24T00:00:00"/>
    <s v="CT\!wfjs"/>
    <s v="Windows Server 2016 Standard"/>
    <s v="Windows"/>
    <s v="146.38.72.87"/>
    <s v="Production"/>
    <s v="Deployed"/>
    <s v="Pending"/>
    <x v="0"/>
    <n v="3057940"/>
    <s v="CPL"/>
    <s v="daniel.pazmino@chevron.com"/>
    <x v="0"/>
    <s v="CYBER INVESTIGATIONS SUPPORT TEAM"/>
    <s v="No"/>
  </r>
  <r>
    <s v="Google"/>
    <s v="Google Chrome"/>
    <s v="lonpwgitfpapp3.lonpwg.chevrontexaco.net"/>
    <s v="lonpwgitfpapp3"/>
    <d v="2025-04-23T00:00:00"/>
    <x v="0"/>
    <d v="2025-04-24T00:00:00"/>
    <s v="CT\!rqkg"/>
    <s v="Windows Server 2016 Standard"/>
    <s v="Windows"/>
    <s v="146.38.72.84"/>
    <s v="Production"/>
    <s v="Deployed"/>
    <s v="Pending"/>
    <x v="0"/>
    <n v="5046242"/>
    <s v="Nuix Investigate "/>
    <s v="daniel.pazmino@chevron.com"/>
    <x v="0"/>
    <s v="CYBER INVESTIGATIONS SUPPORT TEAM"/>
    <s v="No"/>
  </r>
  <r>
    <s v="Google"/>
    <s v="Google Chrome"/>
    <s v="lonpwgitfpapp4.lonpwg.chevrontexaco.net"/>
    <s v="lonpwgitfpapp4"/>
    <d v="2025-04-23T00:00:00"/>
    <x v="0"/>
    <d v="2025-04-24T00:00:00"/>
    <s v="CT\!wfjs"/>
    <s v="Windows Server 2016 Standard"/>
    <s v="Windows"/>
    <s v="146.38.72.86"/>
    <s v="Production"/>
    <s v="Deployed"/>
    <s v="Pending"/>
    <x v="0"/>
    <n v="5046242"/>
    <s v="Nuix Investigate "/>
    <s v="daniel.pazmino@chevron.com"/>
    <x v="0"/>
    <s v="CYBER INVESTIGATIONS SUPPORT TEAM"/>
    <s v="No"/>
  </r>
  <r>
    <s v="Google"/>
    <s v="Google Chrome"/>
    <s v="nimbus-dafm00.s02.chevron.net"/>
    <s v="nimbus-dafm00"/>
    <d v="2025-04-24T00:00:00"/>
    <x v="2"/>
    <d v="2025-04-24T00:00:00"/>
    <s v="CT\!ycyx"/>
    <s v="Windows Server 2016 Datacenter"/>
    <s v="Windows"/>
    <s v="10.75.104.67"/>
    <s v="Development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dapp00.s02.chevron.net"/>
    <s v="nimbus-dapp00"/>
    <d v="2025-04-24T00:00:00"/>
    <x v="2"/>
    <d v="2025-04-24T00:00:00"/>
    <s v="CT\!ycyx"/>
    <s v="Windows Server 2016 Datacenter"/>
    <s v="Windows"/>
    <s v="10.75.104.111"/>
    <s v="Development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dapp01.s02.chevron.net"/>
    <s v="nimbus-dapp01"/>
    <d v="2025-04-24T00:00:00"/>
    <x v="0"/>
    <d v="2025-04-24T00:00:00"/>
    <s v="CT\!rqkg"/>
    <s v="Windows Server 2016 Datacenter"/>
    <s v="Windows"/>
    <s v="10.75.104.29"/>
    <s v="Development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daux00.s02.chevron.net"/>
    <s v="nimbus-daux00"/>
    <d v="2025-04-23T00:00:00"/>
    <x v="0"/>
    <d v="2025-04-24T00:00:00"/>
    <s v="CT\!imlz"/>
    <s v="Windows Server 2016 Datacenter"/>
    <s v="Windows"/>
    <s v="10.75.104.98"/>
    <s v="Development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daux01.s02.chevron.net"/>
    <s v="nimbus-daux01"/>
    <d v="2025-04-24T00:00:00"/>
    <x v="0"/>
    <d v="2025-04-24T00:00:00"/>
    <s v="CT\!ycyx"/>
    <s v="Windows Server 2016 Datacenter"/>
    <s v="Windows"/>
    <s v="10.75.104.65"/>
    <s v="Development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daux02.s02.chevron.net"/>
    <s v="nimbus-daux02"/>
    <d v="2025-04-24T00:00:00"/>
    <x v="0"/>
    <d v="2025-04-24T00:00:00"/>
    <s v="CT\!ycyx"/>
    <s v="Windows Server 2016 Datacenter"/>
    <s v="Windows"/>
    <s v="10.75.104.66"/>
    <s v="Development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ddb00.s02.chevron.net"/>
    <s v="nimbus-ddb00"/>
    <d v="2025-04-23T00:00:00"/>
    <x v="0"/>
    <d v="2025-04-24T00:00:00"/>
    <s v="CT\!rqkg"/>
    <s v="Windows Server 2016 Datacenter"/>
    <s v="Windows"/>
    <s v="10.75.104.42"/>
    <s v="Development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dnrp00.s02.chevron.net"/>
    <s v="nimbus-dnrp00"/>
    <d v="2025-04-24T00:00:00"/>
    <x v="2"/>
    <d v="2025-04-24T00:00:00"/>
    <s v="CT\!rqkg"/>
    <s v="Windows Server 2016 Datacenter"/>
    <s v="Windows"/>
    <s v="10.75.104.85"/>
    <s v="Development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dnrp01.s02.chevron.net"/>
    <s v="nimbus-dnrp01"/>
    <d v="2025-04-23T00:00:00"/>
    <x v="0"/>
    <d v="2025-04-24T00:00:00"/>
    <s v="CT\!rqkg"/>
    <s v="Windows Server 2016 Datacenter"/>
    <s v="Windows"/>
    <s v="10.75.104.84"/>
    <s v="Development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pafm00.s02.chevron.net"/>
    <s v="nimbus-pafm00"/>
    <d v="2025-04-24T00:00:00"/>
    <x v="1"/>
    <d v="2025-04-24T00:00:00"/>
    <s v="CT\!mjfi"/>
    <s v="Windows Server 2016 Datacenter"/>
    <s v="Windows"/>
    <s v="10.75.96.71"/>
    <s v="Production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papp00.s02.chevron.net"/>
    <s v="nimbus-papp00"/>
    <d v="2025-04-23T00:00:00"/>
    <x v="2"/>
    <d v="2025-04-24T00:00:00"/>
    <s v="CT\!ycyx"/>
    <s v="Windows Server 2016 Datacenter"/>
    <s v="Windows"/>
    <s v="10.75.96.47"/>
    <s v="Production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papp01.s02.chevron.net"/>
    <s v="nimbus-papp01"/>
    <d v="2025-04-23T00:00:00"/>
    <x v="2"/>
    <d v="2025-04-24T00:00:00"/>
    <s v="CT\!ycyx"/>
    <s v="Windows Server 2016 Datacenter"/>
    <s v="Windows"/>
    <s v="10.75.96.46"/>
    <s v="Production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paux00.s02.chevron.net"/>
    <s v="nimbus-paux00"/>
    <d v="2025-04-24T00:00:00"/>
    <x v="1"/>
    <d v="2025-04-24T00:00:00"/>
    <s v="CT\!mjfi"/>
    <s v="Windows Server 2016 Datacenter"/>
    <s v="Windows"/>
    <s v="10.75.96.53"/>
    <s v="Production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paux01.s02.chevron.net"/>
    <s v="nimbus-paux01"/>
    <d v="2025-04-23T00:00:00"/>
    <x v="0"/>
    <d v="2025-04-24T00:00:00"/>
    <s v="CT\!mjfi"/>
    <s v="Windows Server 2016 Datacenter"/>
    <s v="Windows"/>
    <s v="10.75.96.66"/>
    <s v="Production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paux02.s02.chevron.net"/>
    <s v="nimbus-paux02"/>
    <d v="2025-04-23T00:00:00"/>
    <x v="0"/>
    <d v="2025-04-24T00:00:00"/>
    <s v="CT\!mjfi"/>
    <s v="Windows Server 2016 Datacenter"/>
    <s v="Windows"/>
    <s v="10.75.96.54"/>
    <s v="Production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pnrp00.s02.chevron.net"/>
    <s v="nimbus-pnrp00"/>
    <d v="2025-04-23T00:00:00"/>
    <x v="0"/>
    <d v="2025-04-24T00:00:00"/>
    <s v="CT\!ycyx"/>
    <s v="Windows Server 2016 Datacenter"/>
    <s v="Windows"/>
    <s v="10.75.96.69"/>
    <s v="Production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pnrp01.s02.chevron.net"/>
    <s v="nimbus-pnrp01"/>
    <d v="2025-04-23T00:00:00"/>
    <x v="0"/>
    <d v="2025-04-24T00:00:00"/>
    <s v="CT\!ycyx"/>
    <s v="Windows Server 2016 Datacenter"/>
    <s v="Windows"/>
    <s v="10.75.96.68"/>
    <s v="Production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tafm00.s02.chevron.net"/>
    <s v="nimbus-tafm00"/>
    <d v="2025-04-24T00:00:00"/>
    <x v="2"/>
    <d v="2025-04-24T00:00:00"/>
    <s v="CT\!ycyx"/>
    <s v="Windows Server 2016 Datacenter"/>
    <s v="Windows"/>
    <s v="10.75.104.80"/>
    <s v="Staging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tapp00.s02.chevron.net"/>
    <s v="nimbus-tapp00"/>
    <d v="2025-04-23T00:00:00"/>
    <x v="2"/>
    <d v="2025-04-24T00:00:00"/>
    <s v="CT\!ycyx"/>
    <s v="Windows Server 2016 Datacenter"/>
    <s v="Windows"/>
    <s v="10.75.104.73"/>
    <s v="Staging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taux00.s02.chevron.net"/>
    <s v="nimbus-taux00"/>
    <d v="2025-04-23T00:00:00"/>
    <x v="0"/>
    <d v="2025-04-24T00:00:00"/>
    <s v="CT\!rqkg"/>
    <s v="Windows Server 2016 Datacenter"/>
    <s v="Windows"/>
    <s v="10.75.104.76"/>
    <s v="Staging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taux02.s02.chevron.net"/>
    <s v="nimbus-taux02"/>
    <d v="2025-04-24T00:00:00"/>
    <x v="0"/>
    <d v="2025-04-24T00:00:00"/>
    <s v="CT\!rqkg"/>
    <s v="Windows Server 2016 Datacenter"/>
    <s v="Windows"/>
    <s v="10.75.104.77"/>
    <s v="Staging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tnrp00.s02.chevron.net"/>
    <s v="nimbus-tnrp00"/>
    <d v="2025-04-24T00:00:00"/>
    <x v="0"/>
    <d v="2025-04-24T00:00:00"/>
    <s v="CT\!rqkg"/>
    <s v="Windows Server 2016 Datacenter"/>
    <s v="Windows"/>
    <s v="10.75.104.79"/>
    <s v="Staging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tnrp01.s02.chevron.net"/>
    <s v="nimbus-tnrp01"/>
    <d v="2025-04-23T00:00:00"/>
    <x v="1"/>
    <d v="2025-04-24T00:00:00"/>
    <s v="CT\!rqkg"/>
    <s v="Windows Server 2016 Datacenter"/>
    <s v="Windows"/>
    <s v="10.75.104.78"/>
    <s v="Staging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tsql00.s02.chevron.net"/>
    <s v="nimbus-tsql00"/>
    <d v="2025-04-23T00:00:00"/>
    <x v="0"/>
    <d v="2025-04-24T00:00:00"/>
    <s v="CT\!rqkg"/>
    <s v="Windows Server 2016 Datacenter"/>
    <s v="Windows"/>
    <s v="10.75.104.123"/>
    <s v="Staging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tsql01.s02.chevron.net"/>
    <s v="nimbus-tsql01"/>
    <d v="2025-04-19T00:00:00"/>
    <x v="0"/>
    <d v="2025-04-24T00:00:00"/>
    <s v="CT\!rqkg"/>
    <s v="Windows Server 2016 Datacenter"/>
    <s v="Windows"/>
    <s v="10.75.104.122"/>
    <s v="Staging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veeam-wpsql010.s02.chevron.net"/>
    <s v="veeam-wpsql010"/>
    <d v="2025-04-24T00:00:00"/>
    <x v="0"/>
    <d v="2025-04-24T00:00:00"/>
    <s v="CT\!locc"/>
    <s v="Windows Server 2016 Datacenter"/>
    <s v="Windows"/>
    <s v="10.76.123.129"/>
    <s v="Production"/>
    <s v="Deployed"/>
    <s v="Pending"/>
    <x v="0"/>
    <n v="5065002"/>
    <s v="Houston Veeam"/>
    <s v="daniel.pazmino@chevron.com"/>
    <x v="0"/>
    <s v="CYBER INVESTIGATIONS SUPPORT TEAM"/>
    <s v="No"/>
  </r>
  <r>
    <s v="Google"/>
    <s v="Google Chrome"/>
    <s v="seeqag-dte000.t.ussc.az.chevron.net"/>
    <s v="seeqag-dte000"/>
    <d v="2025-04-23T00:00:00"/>
    <x v="0"/>
    <d v="2025-04-24T00:00:00"/>
    <s v="CT\!wjjv"/>
    <s v="Windows Server 2016 Datacenter"/>
    <s v="Windows"/>
    <s v="10.75.104.174"/>
    <s v="Development"/>
    <s v="Deployed"/>
    <s v="Pending"/>
    <x v="0"/>
    <n v="5040208"/>
    <s v="Seeq"/>
    <s v="Lillian.Moreau@chevron.com"/>
    <x v="0"/>
    <s v="ITFP - REAL TIME AND TIME SERIES APP - OT - OPERATIONS SUPPORT"/>
    <s v="No"/>
  </r>
  <r>
    <s v="Google"/>
    <s v="Google Chrome"/>
    <s v="seeqag-peu000.p.euw1.az.chevron.net"/>
    <s v="seeqag-peu000"/>
    <d v="2025-04-23T00:00:00"/>
    <x v="0"/>
    <d v="2025-04-24T00:00:00"/>
    <s v="CT\!unkx"/>
    <s v="Windows Server 2016 Datacenter"/>
    <s v="Windows"/>
    <s v="10.69.176.22"/>
    <s v="Production"/>
    <s v="Deployed"/>
    <s v="Pending"/>
    <x v="0"/>
    <n v="0"/>
    <e v="#N/A"/>
    <s v="Lillian.Moreau@chevron.com"/>
    <x v="0"/>
    <s v="ITFP - REAL TIME AND TIME SERIES APP - OT - OPERATIONS SUPPORT"/>
    <s v="No"/>
  </r>
  <r>
    <s v="Google"/>
    <s v="Google Chrome"/>
    <s v="seeqag-pus100.p.ussc.az.chevron.net"/>
    <s v="seeqag-pus100"/>
    <d v="2025-04-24T00:00:00"/>
    <x v="0"/>
    <d v="2025-04-24T00:00:00"/>
    <s v="CT\!unkx"/>
    <s v="Windows Server 2016 Datacenter"/>
    <s v="Windows"/>
    <s v="10.75.96.149"/>
    <s v="Production"/>
    <s v="Deployed"/>
    <s v="Pending"/>
    <x v="0"/>
    <n v="0"/>
    <e v="#N/A"/>
    <s v="Lillian.Moreau@chevron.com"/>
    <x v="0"/>
    <s v="ITFP - REAL TIME AND TIME SERIES APP - OT - OPERATIONS SUPPORT"/>
    <s v="No"/>
  </r>
  <r>
    <s v="Google"/>
    <s v="Google Chrome"/>
    <s v="escnrw16ahvp12.escnr.chevrontexaco.net"/>
    <s v="escnrw16ahvp12"/>
    <d v="2025-04-24T00:00:00"/>
    <x v="2"/>
    <d v="2025-04-24T00:00:00"/>
    <s v="CT\!twxt"/>
    <s v="Windows Server 2016 Standard"/>
    <s v="Windows"/>
    <s v="146.42.156.68"/>
    <s v="Production"/>
    <s v="Deployed"/>
    <s v="Pending"/>
    <x v="0"/>
    <n v="1500000449"/>
    <s v="Solarwinds Orion Platform "/>
    <s v="Darlington.Okuanyono@chevron.com"/>
    <x v="0"/>
    <s v="NMA - ITFP CLOUD LAGOS SUPPORT"/>
    <s v="No"/>
  </r>
  <r>
    <s v="Google"/>
    <s v="Google Chrome"/>
    <s v="gcwcnappv01788.gdc0.chevron.net"/>
    <s v="gcwcnappv01788"/>
    <d v="2025-04-23T00:00:00"/>
    <x v="0"/>
    <d v="2025-04-24T00:00:00"/>
    <s v="CT\!pzxb"/>
    <s v="Windows Server 2016 Datacenter"/>
    <s v="Windows"/>
    <s v="10.76.126.159"/>
    <s v="Development"/>
    <s v="Deployed"/>
    <s v="Pending"/>
    <x v="0"/>
    <n v="1500001023"/>
    <s v="Azure Automation "/>
    <s v="David.Bonnin@chevron.com"/>
    <x v="0"/>
    <s v="MONITORING AND EVENT MANAGEMENT"/>
    <s v="No"/>
  </r>
  <r>
    <s v="Google"/>
    <s v="Google Chrome"/>
    <s v="gmw1nappv00218.s01.chevron.net"/>
    <s v="gmw1nappv00218"/>
    <d v="2025-04-24T00:00:00"/>
    <x v="0"/>
    <d v="2025-04-24T00:00:00"/>
    <s v="CT\svc-azure-mon-2"/>
    <s v="Windows Server 2016 Datacenter"/>
    <s v="Windows"/>
    <s v="10.76.126.144"/>
    <s v="Development"/>
    <s v="Deployed"/>
    <s v="Pending"/>
    <x v="0"/>
    <n v="5048970"/>
    <s v="ServiceNow Event Management"/>
    <s v="David.Bonnin@chevron.com"/>
    <x v="0"/>
    <s v="MONITORING AND EVENT MANAGEMENT"/>
    <s v="No"/>
  </r>
  <r>
    <s v="Google"/>
    <s v="Google Chrome"/>
    <s v="servi-wnapp088.s01.chevron.net"/>
    <s v="servi-wnapp088"/>
    <d v="2025-04-23T00:00:00"/>
    <x v="0"/>
    <d v="2025-04-24T00:00:00"/>
    <s v="CT\!qrpx"/>
    <s v="Windows Server 2016 Datacenter"/>
    <s v="Windows"/>
    <s v="10.76.126.145"/>
    <s v="Development"/>
    <s v="Deployed"/>
    <s v="Pending"/>
    <x v="0"/>
    <n v="5048970"/>
    <s v="ServiceNow Event Management"/>
    <s v="David.Bonnin@chevron.com"/>
    <x v="0"/>
    <s v="MONITORING AND EVENT MANAGEMENT"/>
    <s v="No"/>
  </r>
  <r>
    <s v="Google"/>
    <s v="Google Chrome"/>
    <s v="servi-wnapp089.s01.chevron.net"/>
    <s v="servi-wnapp089"/>
    <d v="2025-04-23T00:00:00"/>
    <x v="0"/>
    <d v="2025-04-24T00:00:00"/>
    <s v="CT\!etds"/>
    <s v="Windows Server 2016 Datacenter"/>
    <s v="Windows"/>
    <s v="10.76.126.146"/>
    <s v="Development"/>
    <s v="Deployed"/>
    <s v="Pending"/>
    <x v="0"/>
    <n v="5048970"/>
    <s v="ServiceNow Event Management"/>
    <s v="David.Bonnin@chevron.com"/>
    <x v="0"/>
    <s v="MONITORING AND EVENT MANAGEMENT"/>
    <s v="No"/>
  </r>
  <r>
    <s v="Google"/>
    <s v="Google Chrome"/>
    <s v="azmon-pw1900.s02.chevron.net"/>
    <s v="azmon-pw1900"/>
    <d v="2025-03-10T00:00:00"/>
    <x v="0"/>
    <d v="2025-03-10T00:00:00"/>
    <s v="CT\!ossz"/>
    <s v="Windows Server 2019 Datacenter"/>
    <s v="Windows"/>
    <e v="#N/A"/>
    <e v="#N/A"/>
    <e v="#N/A"/>
    <s v="Pending"/>
    <x v="0"/>
    <n v="1500001019"/>
    <s v="Azure Monitoring"/>
    <s v="David.Bonnin@chevron.com"/>
    <x v="0"/>
    <s v="MONITORING AND EVENT MANAGEMENT"/>
    <s v="No"/>
  </r>
  <r>
    <s v="Google"/>
    <s v="Google Chrome"/>
    <s v="gmwcniisv00327.gdc0.chevron.net"/>
    <s v="gmwcniisv00327"/>
    <d v="2025-04-24T00:00:00"/>
    <x v="0"/>
    <d v="2025-04-24T00:00:00"/>
    <s v="CT\!emjc"/>
    <s v="Windows Server 2016 Datacenter"/>
    <s v="Windows"/>
    <s v="10.69.235.31"/>
    <s v="Development"/>
    <s v="Deployed"/>
    <s v="Pending"/>
    <x v="0"/>
    <n v="16287"/>
    <s v="Saturn "/>
    <s v="David.CHATEL@chevron.com"/>
    <x v="0"/>
    <s v="DS - ORONITE - EAME IT - APPLICATION SUPPORT"/>
    <s v="No"/>
  </r>
  <r>
    <s v="Google"/>
    <s v="Google Chrome"/>
    <s v="gmwcniisv00328.gdc0.chevron.net"/>
    <s v="gmwcniisv00328"/>
    <d v="2025-04-24T00:00:00"/>
    <x v="0"/>
    <d v="2025-04-24T00:00:00"/>
    <s v="CT\!mgax"/>
    <s v="Windows Server 2016 Datacenter"/>
    <s v="Windows"/>
    <s v="10.69.235.32"/>
    <s v="Development"/>
    <s v="Deployed"/>
    <s v="Pending"/>
    <x v="0"/>
    <n v="16287"/>
    <s v="Saturn "/>
    <s v="David.CHATEL@chevron.com"/>
    <x v="0"/>
    <s v="DS - ORONITE - EAME IT - APPLICATION SUPPORT"/>
    <s v="No"/>
  </r>
  <r>
    <s v="Google"/>
    <s v="Google Chrome"/>
    <s v="gmwcpappv00752.gdc0.chevron.net"/>
    <s v="gmwcpappv00752"/>
    <d v="2025-04-24T00:00:00"/>
    <x v="0"/>
    <d v="2025-04-24T00:00:00"/>
    <s v="CT\!luvq"/>
    <s v="Windows Server 2016 Datacenter"/>
    <s v="Windows"/>
    <s v="146.30.135.20"/>
    <s v="Production"/>
    <s v="Deployed"/>
    <s v="Pending"/>
    <x v="0"/>
    <n v="25523"/>
    <s v="OSI PI System (GONFR) "/>
    <s v="David.CHATEL@chevron.com"/>
    <x v="0"/>
    <s v="GONFREVILLE - OSISOFT PI SUPPORT"/>
    <s v="No"/>
  </r>
  <r>
    <s v="Google"/>
    <s v="Google Chrome"/>
    <s v="gmwcpiisv00368.gdc0.chevron.net"/>
    <s v="gmwcpiisv00368"/>
    <d v="2025-04-23T00:00:00"/>
    <x v="0"/>
    <d v="2025-04-24T00:00:00"/>
    <s v="CT\!DEXV"/>
    <s v="Windows Server 2016 Datacenter"/>
    <s v="Windows"/>
    <s v="10.69.235.33"/>
    <s v="Production"/>
    <s v="Deployed"/>
    <s v="Pending"/>
    <x v="0"/>
    <n v="16287"/>
    <s v="Saturn "/>
    <s v="David.CHATEL@chevron.com"/>
    <x v="0"/>
    <s v="DS - ORONITE - EAME IT - APPLICATION SUPPORT"/>
    <s v="No"/>
  </r>
  <r>
    <s v="Google"/>
    <s v="Google Chrome"/>
    <s v="psdsql14p01.psd.chevrontexaco.net"/>
    <s v="psdsql14p01"/>
    <d v="2025-04-24T00:00:00"/>
    <x v="0"/>
    <d v="2025-04-24T00:00:00"/>
    <s v="CT\!xyhn"/>
    <s v="Windows Server 2016 Standard"/>
    <s v="Windows"/>
    <s v="146.33.216.64"/>
    <s v="Production"/>
    <s v="Deployed"/>
    <s v="Pending"/>
    <x v="0"/>
    <n v="3066076"/>
    <s v="Sitefinity Pasadena"/>
    <s v="DavidRamirez@chevron.com"/>
    <x v="0"/>
    <s v="DS - MFG - PASADENA - BLAN SUPPORT"/>
    <s v="No"/>
  </r>
  <r>
    <s v="Google"/>
    <s v="Google Chrome"/>
    <s v="kappas-pmbu00.s02.chevron.net"/>
    <s v="kappas-pmbu00"/>
    <d v="2025-03-18T00:00:00"/>
    <x v="0"/>
    <d v="2025-03-18T00:00:00"/>
    <s v="Uninitialized - waiting for login"/>
    <s v="Windows Server 2019 Datacenter"/>
    <s v="Windows"/>
    <e v="#N/A"/>
    <e v="#N/A"/>
    <e v="#N/A"/>
    <s v="Pending"/>
    <x v="0"/>
    <n v="11300"/>
    <s v="Kappa Server "/>
    <s v="davidteague@chevron.com"/>
    <x v="0"/>
    <s v="SUBSURFACE-SA&amp;O-PRODUCTION SURVEILLANCE"/>
    <s v="No"/>
  </r>
  <r>
    <s v="Google"/>
    <s v="Google Chrome"/>
    <s v="gmwcpappp00140.bwi.chevrontexaco.net"/>
    <s v="gmwcpappp00140"/>
    <d v="2025-04-24T00:00:00"/>
    <x v="1"/>
    <d v="2025-04-24T00:00:00"/>
    <s v="CT\!cifo"/>
    <s v="Windows Server 2016 Standard"/>
    <s v="Windows"/>
    <s v="146.29.135.70"/>
    <s v="Production"/>
    <s v="Deployed"/>
    <s v="Pending"/>
    <x v="0"/>
    <n v="0"/>
    <n v="0"/>
    <s v="Davin.Kong@chevron.com"/>
    <x v="0"/>
    <n v="0"/>
    <s v="No"/>
  </r>
  <r>
    <s v="Google"/>
    <s v="Google Chrome"/>
    <s v="luboer-pdgw00"/>
    <s v="luboer-pdgw00"/>
    <d v="2025-04-23T00:00:00"/>
    <x v="0"/>
    <d v="2025-04-24T00:00:00"/>
    <s v="Local\patch_admin"/>
    <s v="Windows Server 2016 Datacenter"/>
    <s v="Windows"/>
    <s v="10.73.176.13"/>
    <s v="Production"/>
    <s v="Deployed"/>
    <s v="Pending"/>
    <x v="0"/>
    <n v="1500001709"/>
    <s v="Lubricants OE Reporting "/>
    <s v="DCarlson@chevron.com"/>
    <x v="0"/>
    <s v="SPM-DATA PRODUCTS SUPPORT"/>
    <s v="No"/>
  </r>
  <r>
    <s v="Google"/>
    <s v="Google Chrome"/>
    <s v="risk-papp00.s02.chevron.net"/>
    <s v="risk-papp00"/>
    <d v="2025-04-24T00:00:00"/>
    <x v="0"/>
    <d v="2025-04-24T00:00:00"/>
    <s v="CT\!rdkd"/>
    <s v="Windows Server 2016 Datacenter"/>
    <s v="Windows"/>
    <s v="10.75.128.14"/>
    <s v="Production"/>
    <s v="Deployed"/>
    <s v="Pending"/>
    <x v="0"/>
    <n v="5050788"/>
    <s v="Pricing and Risk Data Solution "/>
    <s v="DCarlson@chevron.com"/>
    <x v="0"/>
    <s v="SPM-DATA PRODUCTS SUPPORT"/>
    <s v="No"/>
  </r>
  <r>
    <s v="Google"/>
    <s v="Google Chrome"/>
    <s v="smdpdf-dip100.s02.chevron.net"/>
    <s v="smdpdf-dip100"/>
    <d v="2025-04-24T00:00:00"/>
    <x v="0"/>
    <d v="2025-04-24T00:00:00"/>
    <s v="CT\!locc"/>
    <s v="Windows Server 2016 Datacenter"/>
    <s v="Windows"/>
    <s v="10.75.136.11"/>
    <s v="Development"/>
    <s v="Deployed"/>
    <s v="Pending"/>
    <x v="0"/>
    <n v="1500002101"/>
    <s v="DSC SMDP Data Foundation "/>
    <s v="DCarlson@chevron.com"/>
    <x v="0"/>
    <s v="SPM-DATA PRODUCTS SUPPORT"/>
    <s v="No"/>
  </r>
  <r>
    <s v="Google"/>
    <s v="Google Chrome"/>
    <s v="smdpdf-pir00.s02.chevron.net"/>
    <s v="smdpdf-pir00"/>
    <d v="2025-04-23T00:00:00"/>
    <x v="0"/>
    <d v="2025-04-24T00:00:00"/>
    <s v="CT\!cpvj"/>
    <s v="Windows Server 2016 Datacenter"/>
    <s v="Windows"/>
    <s v="10.75.128.4"/>
    <s v="Production"/>
    <s v="Deployed"/>
    <s v="Pending"/>
    <x v="0"/>
    <n v="1500002101"/>
    <s v="DSC SMDP Data Foundation "/>
    <s v="DCarlson@chevron.com"/>
    <x v="0"/>
    <s v="SPM-DATA PRODUCTS SUPPORT"/>
    <s v="No"/>
  </r>
  <r>
    <s v="Google"/>
    <s v="Google Chrome"/>
    <s v="bdow16vdopcpoc.bdo.chevrontexaco.net"/>
    <s v="bdow16vdopcpoc"/>
    <d v="2025-04-24T00:00:00"/>
    <x v="0"/>
    <d v="2025-04-24T00:00:00"/>
    <s v="CT\!mgax"/>
    <s v="Windows Server 2016 Datacenter"/>
    <s v="Windows"/>
    <s v="146.35.14.72"/>
    <s v="Development"/>
    <s v="Deployed"/>
    <s v="Pending"/>
    <x v="0"/>
    <n v="18400"/>
    <s v="PI Historian (SJVBU) "/>
    <s v="SJVBUITPISupport@chevron.com"/>
    <x v="0"/>
    <s v="NAU SJV - SURFACE SUPPORT"/>
    <s v="No"/>
  </r>
  <r>
    <s v="Google"/>
    <s v="Google Chrome"/>
    <s v="bdow16vpi1.bdo.chevrontexaco.net"/>
    <s v="bdow16vpi1"/>
    <d v="2025-04-24T00:00:00"/>
    <x v="0"/>
    <d v="2025-04-24T00:00:00"/>
    <s v="CT\!mrlb"/>
    <s v="Windows Server 2016 Datacenter"/>
    <s v="Windows"/>
    <s v="146.35.144.63"/>
    <s v="Production"/>
    <s v="Deployed"/>
    <s v="Pending"/>
    <x v="0"/>
    <n v="18400"/>
    <s v="PI Historian (SJVBU) "/>
    <s v="SJVBUITPISupport@chevron.com"/>
    <x v="0"/>
    <s v="NAU SJV - SURFACE SUPPORT"/>
    <s v="No"/>
  </r>
  <r>
    <s v="Google"/>
    <s v="Google Chrome"/>
    <s v="bdow16vpi2.bdo.chevrontexaco.net"/>
    <s v="bdow16vpi2"/>
    <d v="2025-04-24T00:00:00"/>
    <x v="0"/>
    <d v="2025-04-24T00:00:00"/>
    <s v="CT\!ybfh"/>
    <s v="Windows Server 2016 Datacenter"/>
    <s v="Windows"/>
    <s v="146.35.144.72"/>
    <s v="Production"/>
    <s v="Deployed"/>
    <s v="Pending"/>
    <x v="0"/>
    <n v="18400"/>
    <s v="PI Historian (SJVBU) "/>
    <s v="SJVBUITPISupport@chevron.com"/>
    <x v="0"/>
    <s v="NAU SJV - SURFACE SUPPORT"/>
    <s v="No"/>
  </r>
  <r>
    <s v="Google"/>
    <s v="Google Chrome"/>
    <s v="bdow16vpiafd.bdo.chevrontexaco.net"/>
    <s v="bdow16vpiafd"/>
    <d v="2025-04-23T00:00:00"/>
    <x v="2"/>
    <d v="2025-04-24T00:00:00"/>
    <s v="CT\!mrlb"/>
    <s v="Windows Server 2016 Datacenter"/>
    <s v="Windows"/>
    <s v="146.35.14.42"/>
    <s v="Development"/>
    <s v="Deployed"/>
    <s v="Pending"/>
    <x v="0"/>
    <n v="18400"/>
    <s v="PI Historian (SJVBU) "/>
    <s v="SJVBUITPISupport@chevron.com"/>
    <x v="0"/>
    <s v="NAU SJV - SURFACE SUPPORT"/>
    <s v="No"/>
  </r>
  <r>
    <s v="Google"/>
    <s v="Google Chrome"/>
    <s v="bdow16vpiafp.bdo.chevrontexaco.net"/>
    <s v="bdow16vpiafp"/>
    <d v="2025-04-24T00:00:00"/>
    <x v="0"/>
    <d v="2025-04-24T00:00:00"/>
    <s v="CT\!mrlb"/>
    <s v="Windows Server 2016 Datacenter"/>
    <s v="Windows"/>
    <s v="146.35.14.88"/>
    <s v="Production"/>
    <s v="Being Assembled"/>
    <s v="Pending"/>
    <x v="0"/>
    <n v="18400"/>
    <s v="PI Historian (SJVBU) "/>
    <s v="SJVBUITPISupport@chevron.com"/>
    <x v="0"/>
    <s v="NAU SJV - SURFACE SUPPORT"/>
    <s v="No"/>
  </r>
  <r>
    <s v="Google"/>
    <s v="Google Chrome"/>
    <s v="bdow16vsqlp2.bdo.chevrontexaco.net"/>
    <s v="bdow16vsqlp2"/>
    <d v="2025-04-24T00:00:00"/>
    <x v="0"/>
    <d v="2025-04-24T00:00:00"/>
    <s v="CT\!hdzy"/>
    <s v="Windows Server 2016 Datacenter"/>
    <s v="Windows"/>
    <s v="146.35.144.181"/>
    <s v="Production"/>
    <s v="Deployed"/>
    <s v="Pending"/>
    <x v="0"/>
    <n v="1500001215"/>
    <s v="PI Integrator (SJVBU) "/>
    <s v="SJVBUITPISupport@chevron.com"/>
    <x v="0"/>
    <s v="NAU SJV - SURFACE SUPPORT"/>
    <s v="No"/>
  </r>
  <r>
    <s v="Google"/>
    <s v="Google Chrome"/>
    <s v="bdow19vdpivn.bdo.chevrontexaco.net"/>
    <s v="bdow19vdpivn"/>
    <d v="2025-04-23T00:00:00"/>
    <x v="1"/>
    <d v="2025-04-24T00:00:00"/>
    <s v="CT\!wtjq"/>
    <s v="Windows Server 2019 Datacenter"/>
    <s v="Windows"/>
    <s v="146.35.144.28"/>
    <s v="Production"/>
    <s v="Deployed"/>
    <s v="Pending"/>
    <x v="0"/>
    <n v="1500001214"/>
    <s v="PI Vision (SJVBU) "/>
    <s v="SJVBUITPISupport@chevron.com"/>
    <x v="0"/>
    <s v="NAU SJV - SURFACE SUPPORT"/>
    <s v="No"/>
  </r>
  <r>
    <s v="Google"/>
    <s v="Google Chrome"/>
    <s v="bdow19vppivn.bdo.chevrontexaco.net"/>
    <s v="bdow19vppivn"/>
    <d v="2025-04-23T00:00:00"/>
    <x v="1"/>
    <d v="2025-04-24T00:00:00"/>
    <s v="CT\!emjc"/>
    <s v="Windows Server 2019 Datacenter"/>
    <s v="Windows"/>
    <s v="146.35.144.74"/>
    <s v="Production"/>
    <s v="Deployed"/>
    <s v="Pending"/>
    <x v="0"/>
    <n v="1500001214"/>
    <s v="PI Vision (SJVBU) "/>
    <s v="SJVBUITPISupport@chevron.com"/>
    <x v="0"/>
    <s v="NAU SJV - SURFACE SUPPORT"/>
    <s v="No"/>
  </r>
  <r>
    <s v="Google"/>
    <s v="Google Chrome"/>
    <s v="wellops141w1601.wellops141.chevrontexaco.net"/>
    <s v="wellops141w1601"/>
    <d v="2025-04-24T00:00:00"/>
    <x v="0"/>
    <d v="2025-04-24T00:00:00"/>
    <s v="CT\!jvih"/>
    <s v="Windows Server 2016 Standard"/>
    <s v="Windows"/>
    <s v="10.25.113.166"/>
    <s v="Production"/>
    <s v="Deployed"/>
    <s v="Pending"/>
    <x v="0"/>
    <n v="1500000616"/>
    <s v="Veeam Availability Suite "/>
    <s v="duytruong@chevron.com"/>
    <x v="0"/>
    <s v="CLOUD WINDOWS OPERATIONS"/>
    <s v="No"/>
  </r>
  <r>
    <s v="Google"/>
    <s v="Google Chrome"/>
    <s v="gmw2psqlv00027.s02.chevron.net"/>
    <s v="gmw2psqlv00027"/>
    <d v="2025-04-24T00:00:00"/>
    <x v="0"/>
    <d v="2025-04-24T00:00:00"/>
    <s v="CT\!xhfo"/>
    <s v="Windows Server 2016 Datacenter"/>
    <s v="Windows"/>
    <s v="134.248.88.51"/>
    <s v="Production"/>
    <s v="Being Decommissioned"/>
    <s v="Pending"/>
    <x v="0"/>
    <n v="24136"/>
    <s v="SmartPlant Instrumentation (SASBU) "/>
    <s v="steven.wooldridge@chevron.com"/>
    <x v="0"/>
    <s v="SURFACE-SE-SMARTPLANT SUPPORT"/>
    <s v="No"/>
  </r>
  <r>
    <s v="Google"/>
    <s v="Google Chrome"/>
    <s v="gmw2psqlv00028.s02.chevron.net"/>
    <s v="gmw2psqlv00028"/>
    <d v="2025-04-24T00:00:00"/>
    <x v="0"/>
    <d v="2025-04-24T00:00:00"/>
    <s v="CT\!rvdd"/>
    <s v="Windows Server 2016 Datacenter"/>
    <s v="Windows"/>
    <s v="134.248.88.52"/>
    <s v="Production"/>
    <s v="Deployed"/>
    <s v="Pending"/>
    <x v="0"/>
    <n v="24136"/>
    <s v="SmartPlant Instrumentation (SASBU) "/>
    <s v="steven.wooldridge@chevron.com"/>
    <x v="0"/>
    <s v="SURFACE-SE-SMARTPLANT SUPPORT"/>
    <s v="No"/>
  </r>
  <r>
    <s v="Google"/>
    <s v="Google Chrome"/>
    <s v="gmwcpappv00662.gdc0.chevron.net"/>
    <s v="gmwcpappv00662"/>
    <d v="2025-04-23T00:00:00"/>
    <x v="0"/>
    <d v="2025-04-24T00:00:00"/>
    <s v="CT\!rcyy"/>
    <s v="Windows Server 2016 Datacenter"/>
    <s v="Windows"/>
    <s v="10.76.151.133"/>
    <s v="Production"/>
    <s v="Deployed"/>
    <s v="Pending"/>
    <x v="0"/>
    <n v="33063190"/>
    <s v="Aveva E3D "/>
    <s v="EAlvarez@chevron.com"/>
    <x v="0"/>
    <s v="Not Found"/>
    <s v="No"/>
  </r>
  <r>
    <s v="Google"/>
    <s v="Google Chrome"/>
    <s v="gmwcpappv00840.gdc0.chevron.net"/>
    <s v="gmwcpappv00840"/>
    <d v="2025-04-23T00:00:00"/>
    <x v="0"/>
    <d v="2025-04-24T00:00:00"/>
    <s v="CT\tzaz"/>
    <s v="Windows Server 2016 Datacenter"/>
    <s v="Windows"/>
    <s v="10.71.130.159"/>
    <s v="Production"/>
    <s v="Deployed"/>
    <s v="Pending"/>
    <x v="0"/>
    <n v="24136"/>
    <s v="SmartPlant Instrumentation (SASBU) "/>
    <s v="ealvarez@chevron.com"/>
    <x v="0"/>
    <s v="SURFACE-SE-SMARTPLANT SUPPORT"/>
    <s v="No"/>
  </r>
  <r>
    <s v="Google"/>
    <s v="Google Chrome"/>
    <s v="ihsgf-papp00.s02.chevron.net"/>
    <s v="ihsgf-papp00"/>
    <d v="2025-04-23T00:00:00"/>
    <x v="0"/>
    <d v="2025-04-24T00:00:00"/>
    <s v="CT\!caxv"/>
    <s v="Windows Server 2019 Datacenter"/>
    <s v="Windows"/>
    <s v="10.71.160.4"/>
    <s v="Production"/>
    <s v="Deployed"/>
    <s v="Pending"/>
    <x v="0"/>
    <n v="5059995"/>
    <s v="Goldfire Enterprise"/>
    <s v="ealvarez@chevron.com"/>
    <x v="0"/>
    <s v="CTC IT - DATA AND INSIGHTS WEST - RUN AND MAINTAIN"/>
    <s v="No"/>
  </r>
  <r>
    <s v="Google"/>
    <s v="Google Chrome"/>
    <s v="sim-vm-01.ct.chevrontexaco.net"/>
    <s v="sim-vm-01"/>
    <m/>
    <x v="3"/>
    <d v="2025-04-24T00:00:00"/>
    <s v="CT\scgd"/>
    <s v="Windows Server 2016 Standard"/>
    <s v="Windows"/>
    <s v="136.171.170.178"/>
    <s v="Other"/>
    <s v="Deployed"/>
    <s v="Pending"/>
    <x v="0"/>
    <n v="1403075073"/>
    <s v="Process Automation "/>
    <s v="ealvarez@chevron.com"/>
    <x v="0"/>
    <n v="0"/>
    <s v="No"/>
  </r>
  <r>
    <s v="Google"/>
    <s v="Google Chrome"/>
    <s v="sim-vm-03.ct.chevrontexaco.net"/>
    <s v="sim-vm-03"/>
    <m/>
    <x v="3"/>
    <d v="2025-04-24T00:00:00"/>
    <s v="CT\!dytk"/>
    <s v="Windows Server 2016 Standard"/>
    <s v="Windows"/>
    <s v="136.171.170.180"/>
    <s v="Other"/>
    <s v="Deployed"/>
    <s v="Pending"/>
    <x v="0"/>
    <n v="19442"/>
    <s v="Aspen Engineering Suite (Adsorption, ASW, EDR, Flare, Hysys, Properties) "/>
    <s v="ealvarez@chevron.com"/>
    <x v="0"/>
    <n v="0"/>
    <s v="No"/>
  </r>
  <r>
    <s v="Google"/>
    <s v="Google Chrome"/>
    <s v="qvscri-tpvmp00.s02.chevron.net"/>
    <s v="qvscri-tpvmp00"/>
    <d v="2025-04-21T00:00:00"/>
    <x v="0"/>
    <d v="2025-04-23T00:00:00"/>
    <s v="Local\cvx_admin_user"/>
    <s v="Windows Server 2019 Datacenter"/>
    <s v="Windows"/>
    <s v="10.70.184.155"/>
    <s v="QA/Test"/>
    <s v="Deployed"/>
    <s v="Pending"/>
    <x v="0"/>
    <n v="5041690"/>
    <s v="QV Scribe"/>
    <s v="EAlvarez@chevron.com"/>
    <x v="0"/>
    <s v="WELLS DIGITAL PLATFORM – POLARION SUPPORT"/>
    <s v="No"/>
  </r>
  <r>
    <s v="Google"/>
    <s v="Google Chrome"/>
    <s v="esew16intt1.ese.chevrontexaco.net"/>
    <s v="esew16intt1"/>
    <d v="2025-04-24T00:00:00"/>
    <x v="0"/>
    <d v="2025-04-24T00:00:00"/>
    <s v="CT\!locc"/>
    <s v="Windows Server 2016 Standard"/>
    <s v="Windows"/>
    <s v="146.26.230.63"/>
    <s v="Development"/>
    <s v="Deployed"/>
    <s v="Pending"/>
    <x v="0"/>
    <n v="5383"/>
    <s v="Sigmafine(ESE) "/>
    <s v="easwinney@chevron.com"/>
    <x v="0"/>
    <s v="CSCM-DATAINSIGHT-WIPRO-SUPPORT"/>
    <s v="No"/>
  </r>
  <r>
    <s v="Google"/>
    <s v="Google Chrome"/>
    <s v="esew16promisd1.ese.chevrontexaco.net"/>
    <s v="esew16promisd1"/>
    <d v="2025-04-24T00:00:00"/>
    <x v="0"/>
    <d v="2025-04-24T00:00:00"/>
    <s v="CT\sfmk"/>
    <s v="Windows Server 2016 Standard"/>
    <s v="Windows"/>
    <s v="10.76.216.37"/>
    <s v="Development"/>
    <s v="Deployed"/>
    <s v="Pending"/>
    <x v="0"/>
    <n v="5383"/>
    <s v="Sigmafine(ESE) "/>
    <s v="easwinney@chevron.com"/>
    <x v="0"/>
    <s v="CSCM-DATAINSIGHT-WIPRO-SUPPORT"/>
    <s v="No"/>
  </r>
  <r>
    <s v="Google"/>
    <s v="Google Chrome"/>
    <s v="esew16promist1.ese.chevrontexaco.net"/>
    <s v="esew16promist1"/>
    <d v="2025-04-23T00:00:00"/>
    <x v="0"/>
    <d v="2025-04-24T00:00:00"/>
    <s v="CT\sfmk"/>
    <s v="Windows Server 2016 Standard"/>
    <s v="Windows"/>
    <s v="10.76.216.52"/>
    <s v="Development"/>
    <s v="Deployed"/>
    <s v="Pending"/>
    <x v="0"/>
    <n v="5383"/>
    <s v="Sigmafine(ESE) "/>
    <s v="easwinney@chevron.com"/>
    <x v="0"/>
    <s v="CSCM-DATAINSIGHT-WIPRO-SUPPORT"/>
    <s v="No"/>
  </r>
  <r>
    <s v="Google"/>
    <s v="Google Chrome"/>
    <s v="psdsgma01.psd.chevrontexaco.net"/>
    <s v="psdsgma01"/>
    <d v="2025-04-23T00:00:00"/>
    <x v="0"/>
    <d v="2025-04-24T00:00:00"/>
    <s v="CT\svc-pas111-sigmafine"/>
    <s v="Windows Server 2016 Standard"/>
    <s v="Windows"/>
    <s v="146.33.216.88"/>
    <s v="Production"/>
    <s v="Deployed"/>
    <s v="Pending"/>
    <x v="0"/>
    <n v="5041264"/>
    <s v="Sigmafine (PSD) "/>
    <s v="easwinney@chevron.com"/>
    <x v="0"/>
    <s v="CSCM-DATAINSIGHT-WIPRO-SUPPORT"/>
    <s v="No"/>
  </r>
  <r>
    <s v="Google"/>
    <s v="Google Chrome"/>
    <s v="ric841vmpromsp3.ct.chevrontexaco.net"/>
    <s v="ric841vmpromsp3"/>
    <d v="2025-04-23T00:00:00"/>
    <x v="0"/>
    <d v="2025-04-24T00:00:00"/>
    <s v="CT\!cuig"/>
    <s v="Windows Server 2016 Standard"/>
    <s v="Windows"/>
    <s v="146.28.190.214"/>
    <s v="Production"/>
    <s v="Deployed"/>
    <s v="Pending"/>
    <x v="0"/>
    <n v="18411"/>
    <s v="Sigmafine(RIC) "/>
    <s v="easwinney@chevron.com"/>
    <x v="0"/>
    <s v="CSCM-DATAINSIGHT-WIPRO-SUPPORT"/>
    <s v="No"/>
  </r>
  <r>
    <s v="Google"/>
    <s v="Google Chrome"/>
    <s v="adfgw01.pdc.local"/>
    <s v="adfgw01"/>
    <d v="2025-04-24T00:00:00"/>
    <x v="1"/>
    <d v="2025-04-24T00:00:00"/>
    <s v="PDC\a.pgandham"/>
    <s v="Windows Server 2022 Standard"/>
    <s v="Windows"/>
    <s v="10.190.20.112"/>
    <s v="Production"/>
    <s v="Deployed"/>
    <s v="Out of Scope"/>
    <x v="0"/>
    <n v="3063080"/>
    <s v="[PDCE] "/>
    <s v="ed.york@chevron.com"/>
    <x v="1"/>
    <s v="LEGACY PDC ENERGY APPLICATIONS"/>
    <s v="No"/>
  </r>
  <r>
    <s v="Google"/>
    <s v="Google Chrome"/>
    <s v="adfgw02.pdc.local"/>
    <s v="adfgw02"/>
    <d v="2025-04-24T00:00:00"/>
    <x v="1"/>
    <d v="2025-04-24T00:00:00"/>
    <s v="PDC\a.pgandham"/>
    <s v="Windows Server 2022 Standard"/>
    <s v="Windows"/>
    <s v="10.190.20.113"/>
    <s v="Production"/>
    <s v="Deployed"/>
    <s v="Out of Scope"/>
    <x v="0"/>
    <n v="3063080"/>
    <s v="[PDCE] "/>
    <s v="ed.york@chevron.com"/>
    <x v="1"/>
    <s v="LEGACY PDC ENERGY APPLICATIONS"/>
    <s v="No"/>
  </r>
  <r>
    <s v="Google"/>
    <s v="Google Chrome"/>
    <s v="midvbr01.mid.chevrontexaco.net"/>
    <s v="midvbr01"/>
    <d v="2025-04-23T00:00:00"/>
    <x v="0"/>
    <d v="2025-04-24T00:00:00"/>
    <s v="CT\!tyca"/>
    <s v="Windows Server 2016 Standard"/>
    <s v="Windows"/>
    <s v="146.24.136.220"/>
    <s v="Production"/>
    <s v="Deployed"/>
    <s v="Pending"/>
    <x v="0"/>
    <n v="1500000334"/>
    <s v="MCBU – Infrastructure Servers "/>
    <s v="ehsc@chevron.com"/>
    <x v="0"/>
    <s v="CLOUD DATA HOSTING PCN-OT OPERATIONS"/>
    <s v="No"/>
  </r>
  <r>
    <s v="Google"/>
    <s v="Google Chrome"/>
    <s v="gmw1nappv00024.s01.chevron.net"/>
    <s v="gmw1nappv00024"/>
    <m/>
    <x v="3"/>
    <d v="2025-03-05T00:00:00"/>
    <s v="CT\!ppse"/>
    <s v="Windows Server 2016 Datacenter"/>
    <s v="Windows"/>
    <e v="#N/A"/>
    <e v="#N/A"/>
    <e v="#N/A"/>
    <s v="Pending"/>
    <x v="0"/>
    <e v="#N/A"/>
    <e v="#N/A"/>
    <e v="#N/A"/>
    <x v="3"/>
    <e v="#N/A"/>
    <s v="No"/>
  </r>
  <r>
    <s v="Google"/>
    <s v="Google Chrome"/>
    <s v="gmw1nappv00025.s01.chevron.net"/>
    <s v="gmw1nappv00025"/>
    <m/>
    <x v="3"/>
    <d v="2025-03-05T00:00:00"/>
    <s v="CT\!xatw"/>
    <s v="Windows Server 2016 Datacenter"/>
    <s v="Windows"/>
    <e v="#N/A"/>
    <e v="#N/A"/>
    <e v="#N/A"/>
    <s v="Pending"/>
    <x v="0"/>
    <e v="#N/A"/>
    <e v="#N/A"/>
    <e v="#N/A"/>
    <x v="3"/>
    <e v="#N/A"/>
    <s v="No"/>
  </r>
  <r>
    <s v="Google"/>
    <s v="Google Chrome"/>
    <s v="gmw2pappv00019.s02.chevron.net"/>
    <s v="gmw2pappv00019"/>
    <d v="2025-02-24T00:00:00"/>
    <x v="0"/>
    <d v="2025-03-05T00:00:00"/>
    <s v="CT\!rgvk"/>
    <s v="Windows Server 2016 Datacenter"/>
    <s v="Windows"/>
    <e v="#N/A"/>
    <e v="#N/A"/>
    <e v="#N/A"/>
    <s v="Pending"/>
    <x v="0"/>
    <e v="#N/A"/>
    <e v="#N/A"/>
    <e v="#N/A"/>
    <x v="3"/>
    <e v="#N/A"/>
    <s v="No"/>
  </r>
  <r>
    <s v="Google"/>
    <s v="Google Chrome"/>
    <s v="esew16nasadmin.ese.chevrontexaco.net"/>
    <s v="esew16nasadmin"/>
    <d v="2025-04-23T00:00:00"/>
    <x v="0"/>
    <d v="2025-04-24T00:00:00"/>
    <s v="CT\!cdgv"/>
    <s v="Windows Server 2016 Standard"/>
    <s v="Windows"/>
    <s v="146.26.230.113"/>
    <s v="Production"/>
    <s v="Deployed"/>
    <s v="Pending"/>
    <x v="0"/>
    <n v="10728"/>
    <s v="Ivanti Security Controls "/>
    <s v="eleen@chevron.com"/>
    <x v="0"/>
    <s v="DS - MFG - EL SEGUNDO - APPLICATION SUPPORT"/>
    <s v="No"/>
  </r>
  <r>
    <s v="Google"/>
    <s v="Google Chrome"/>
    <s v="gmwcnappv00743.gdc0.chevron.net"/>
    <s v="gmwcnappv00743"/>
    <d v="2025-04-24T00:00:00"/>
    <x v="0"/>
    <d v="2025-04-24T00:00:00"/>
    <s v="CT\!locc"/>
    <s v="Windows Server 2016 Datacenter"/>
    <s v="Windows"/>
    <s v="10.76.126.30"/>
    <s v="Development"/>
    <s v="Deployed"/>
    <s v="Pending"/>
    <x v="0"/>
    <n v="19115"/>
    <s v="PI historian"/>
    <s v="emilymilina@chevron.com"/>
    <x v="0"/>
    <s v="CPP MPSC PI SUPPORT"/>
    <s v="No"/>
  </r>
  <r>
    <s v="Google"/>
    <s v="Google Chrome"/>
    <s v="gmwcniisv00312.gdc0.chevron.net"/>
    <s v="gmwcniisv00312"/>
    <d v="2025-04-23T00:00:00"/>
    <x v="2"/>
    <d v="2025-04-24T00:00:00"/>
    <s v="CT\!qzsp"/>
    <s v="Windows Server 2016 Datacenter"/>
    <s v="Windows"/>
    <s v="10.76.126.49"/>
    <s v="Development"/>
    <s v="Deployed"/>
    <s v="Pending"/>
    <x v="0"/>
    <n v="19115"/>
    <s v="PI historian"/>
    <s v="emilymilina@chevron.com"/>
    <x v="0"/>
    <s v="CPP MPSC PI SUPPORT"/>
    <s v="No"/>
  </r>
  <r>
    <s v="Google"/>
    <s v="Google Chrome"/>
    <s v="gmwcpappv00568.gdc0.chevron.net"/>
    <s v="gmwcpappv00568"/>
    <d v="2025-04-24T00:00:00"/>
    <x v="0"/>
    <d v="2025-04-24T00:00:00"/>
    <s v="CT\!xjih"/>
    <s v="Windows Server 2016 Datacenter"/>
    <s v="Windows"/>
    <s v="136.171.92.46"/>
    <s v="Production"/>
    <s v="Deployed"/>
    <s v="Pending"/>
    <x v="0"/>
    <n v="19115"/>
    <s v="PI historian"/>
    <s v="emilymilina@chevron.com"/>
    <x v="0"/>
    <s v="CPP MPSC PI SUPPORT"/>
    <s v="No"/>
  </r>
  <r>
    <s v="Google"/>
    <s v="Google Chrome"/>
    <s v="lagnrw16vah7.lagnr.chevrontexaco.net"/>
    <s v="lagnrw16vah7"/>
    <d v="2025-04-24T00:00:00"/>
    <x v="0"/>
    <d v="2025-04-24T00:00:00"/>
    <s v="CT\!ppse"/>
    <s v="Windows Server 2016 Datacenter"/>
    <s v="Windows"/>
    <s v="146.42.252.225"/>
    <s v="Production"/>
    <s v="Deployed"/>
    <s v="Pending"/>
    <x v="0"/>
    <n v="1500000213"/>
    <s v="Cisco Attendant Console Application "/>
    <s v="Ikechukwu.Inyiama@chevron.com"/>
    <x v="0"/>
    <s v="NMA - ITFP NETWORK LAGOS SUPPORT"/>
    <s v="No"/>
  </r>
  <r>
    <s v="Google"/>
    <s v="Google Chrome"/>
    <s v="hersignage1.gdc0.chevron.net"/>
    <s v="hersignage1"/>
    <d v="2025-04-24T00:00:00"/>
    <x v="0"/>
    <d v="2025-04-24T00:00:00"/>
    <s v="CT\!hdqk"/>
    <s v="Windows Server 2016 Standard"/>
    <s v="Windows"/>
    <s v="146.30.172.196"/>
    <s v="Production"/>
    <s v="Deployed"/>
    <s v="Pending"/>
    <x v="0"/>
    <n v="5046676"/>
    <s v="Digital Signage"/>
    <s v="eran.jones@chevron.com"/>
    <x v="0"/>
    <s v="EMED CORP PLATFORMS"/>
    <s v="No"/>
  </r>
  <r>
    <s v="Google"/>
    <s v="Google Chrome"/>
    <s v="integr-ptv100.s02.chevron.net"/>
    <s v="integr-ptv100"/>
    <d v="2025-04-23T00:00:00"/>
    <x v="0"/>
    <d v="2025-04-24T00:00:00"/>
    <s v="Uninitialized - waiting for login"/>
    <s v="Windows Server 2019 Datacenter"/>
    <s v="Windows"/>
    <s v="10.69.208.4"/>
    <s v="Production"/>
    <s v="Deployed"/>
    <s v="Pending"/>
    <x v="0"/>
    <n v="5047012"/>
    <s v="Integrity Elements"/>
    <s v="Damian.Ling@chevron.com"/>
    <x v="0"/>
    <s v="SURFACE-MI-FIXED EQUIPMENT AND PIPELINES"/>
    <s v="No"/>
  </r>
  <r>
    <s v="Google"/>
    <s v="Google Chrome"/>
    <s v="mermfg-tap100.s02.chevron.net"/>
    <s v="mermfg-tap100"/>
    <d v="2025-04-24T00:00:00"/>
    <x v="0"/>
    <d v="2025-04-24T00:00:00"/>
    <s v="CT\svc-apmconnect-admin"/>
    <s v="Windows Server 2019 Datacenter"/>
    <s v="Windows"/>
    <s v="10.74.68.199"/>
    <s v="QA/Test"/>
    <s v="Deployed"/>
    <s v="Pending"/>
    <x v="0"/>
    <n v="3059756"/>
    <s v="Predix "/>
    <s v="Pandiarajan.Ravaneswaran@chevron.com"/>
    <x v="0"/>
    <s v="SURFACE-APPLICATION SUPPORT-POD MI-ART2"/>
    <s v="No"/>
  </r>
  <r>
    <s v="Google"/>
    <s v="Google Chrome"/>
    <s v="fsutil-papi00"/>
    <s v="fsutil-papi00"/>
    <d v="2025-04-19T00:00:00"/>
    <x v="0"/>
    <d v="2025-04-24T00:00:00"/>
    <s v="Local\patch_admin"/>
    <s v="Windows Server 2016 Datacenter"/>
    <s v="Windows"/>
    <s v="10.75.48.30"/>
    <s v="Other"/>
    <s v="Deployed"/>
    <s v="Pending"/>
    <x v="0"/>
    <n v="5052750"/>
    <s v="Chevron Filesystem Utility"/>
    <s v="etorres@chevron.com"/>
    <x v="0"/>
    <s v="SUBSURFACE – APD – I&amp;M – DATA FACTORY"/>
    <s v="No"/>
  </r>
  <r>
    <s v="Google"/>
    <s v="Google Chrome"/>
    <s v="fsutil-dapi00"/>
    <s v="fsutil-dapi00"/>
    <d v="2025-04-10T00:00:00"/>
    <x v="0"/>
    <d v="2025-04-12T00:00:00"/>
    <s v="Uninitialized - waiting for login"/>
    <s v="Windows Server 2016 Datacenter"/>
    <s v="Windows"/>
    <s v="10.75.56.53"/>
    <s v="Development"/>
    <s v="In Maintenance"/>
    <s v="Pending"/>
    <x v="0"/>
    <n v="5052750"/>
    <s v="Chevron Filesystem Utility"/>
    <s v="etorres@chevron.com"/>
    <x v="0"/>
    <s v="SUBSURFACE – APD – I&amp;M – DATA FACTORY"/>
    <s v="No"/>
  </r>
  <r>
    <s v="Google"/>
    <s v="Google Chrome"/>
    <s v="gmw1nappv00125.s01.chevron.net"/>
    <s v="gmw1nappv00125"/>
    <d v="2025-04-23T00:00:00"/>
    <x v="0"/>
    <d v="2025-04-24T00:00:00"/>
    <s v="CT\!cpvj"/>
    <s v="Windows Server 2016 Datacenter"/>
    <s v="Windows"/>
    <s v="146.40.164.50"/>
    <s v="Development"/>
    <s v="Retired"/>
    <s v="Pending"/>
    <x v="0"/>
    <n v="5047702"/>
    <s v="Centum VP (APST) "/>
    <s v="EbyGeorge@chevron.com"/>
    <x v="0"/>
    <s v="ABU - PCN SUPPORT"/>
    <s v="No"/>
  </r>
  <r>
    <s v="Google"/>
    <s v="Google Chrome"/>
    <s v="gmw1nsqlv00058.s01.chevron.net"/>
    <s v="gmw1nsqlv00058"/>
    <d v="2025-04-23T00:00:00"/>
    <x v="0"/>
    <d v="2025-04-24T00:00:00"/>
    <s v="CT\!itir"/>
    <s v="Windows Server 2016 Datacenter"/>
    <s v="Windows"/>
    <s v="146.40.164.34"/>
    <s v="Development"/>
    <s v="Deployed"/>
    <s v="Pending"/>
    <x v="0"/>
    <n v="21940"/>
    <s v="PI Suite "/>
    <s v="fraser.fleming@chevron.com"/>
    <x v="0"/>
    <s v="ABU - PCN SUPPORT"/>
    <s v="No"/>
  </r>
  <r>
    <s v="Google"/>
    <s v="Google Chrome"/>
    <s v="gmw2pappv00213.s02.chevron.net"/>
    <s v="gmw2pappv00213"/>
    <d v="2025-04-24T00:00:00"/>
    <x v="0"/>
    <d v="2025-04-24T00:00:00"/>
    <s v="CT\!dryo"/>
    <s v="Windows Server 2016 Datacenter"/>
    <s v="Windows"/>
    <s v="146.29.178.36"/>
    <s v="Production"/>
    <s v="Deployed"/>
    <s v="Pending"/>
    <x v="0"/>
    <n v="21940"/>
    <s v="PI Suite "/>
    <s v="fraser.fleming@chevron.com"/>
    <x v="0"/>
    <s v="ABU - PCN SUPPORT"/>
    <s v="No"/>
  </r>
  <r>
    <s v="Google"/>
    <s v="Google Chrome"/>
    <s v="gmw2pappv00215.s02.chevron.net"/>
    <s v="gmw2pappv00215"/>
    <d v="2025-04-23T00:00:00"/>
    <x v="0"/>
    <d v="2025-04-24T00:00:00"/>
    <s v="CT\!emjc"/>
    <s v="Windows Server 2016 Datacenter"/>
    <s v="Windows"/>
    <s v="146.40.161.67"/>
    <s v="Production"/>
    <s v="Deployed"/>
    <s v="Pending"/>
    <x v="0"/>
    <n v="21940"/>
    <s v="PI Suite "/>
    <s v="fraser.fleming@chevron.com"/>
    <x v="0"/>
    <s v="ABU - PCN SUPPORT"/>
    <s v="No"/>
  </r>
  <r>
    <s v="Google"/>
    <s v="Google Chrome"/>
    <s v="gmw2pcluv0006a.s02.chevron.net"/>
    <s v="gmw2pcluv0006a"/>
    <d v="2025-04-23T00:00:00"/>
    <x v="0"/>
    <d v="2025-04-24T00:00:00"/>
    <s v="CT\!locc"/>
    <s v="Windows Server 2016 Datacenter"/>
    <s v="Windows"/>
    <s v="134.248.110.53"/>
    <s v="Production"/>
    <s v="Deployed"/>
    <s v="Pending"/>
    <x v="0"/>
    <n v="21613"/>
    <s v="ETSA (ABU) &amp; (APST) "/>
    <s v="EbyGeorge@chevron.com"/>
    <x v="0"/>
    <s v="ABU - PCN SUPPORT"/>
    <s v="No"/>
  </r>
  <r>
    <s v="Google"/>
    <s v="Google Chrome"/>
    <s v="gmw2pcluv0007a.s02.chevron.net"/>
    <s v="gmw2pcluv0007a"/>
    <d v="2025-04-23T00:00:00"/>
    <x v="0"/>
    <d v="2025-04-24T00:00:00"/>
    <s v="CT\!locc"/>
    <s v="Windows Server 2016 Datacenter"/>
    <s v="Windows"/>
    <s v="146.29.178.59"/>
    <s v="Production"/>
    <s v="Deployed"/>
    <s v="Pending"/>
    <x v="0"/>
    <n v="21613"/>
    <s v="ETSA (ABU) &amp; (APST) "/>
    <s v="EbyGeorge@chevron.com"/>
    <x v="0"/>
    <s v="ABU - PCN SUPPORT"/>
    <s v="No"/>
  </r>
  <r>
    <s v="Google"/>
    <s v="Google Chrome"/>
    <s v="gmw2pcluv0007b.s02.chevron.net"/>
    <s v="gmw2pcluv0007b"/>
    <d v="2025-04-23T00:00:00"/>
    <x v="0"/>
    <d v="2025-04-24T00:00:00"/>
    <s v="CT\!ysly"/>
    <s v="Windows Server 2016 Datacenter"/>
    <s v="Windows"/>
    <s v="146.29.178.56"/>
    <s v="Production"/>
    <s v="Deployed"/>
    <s v="Pending"/>
    <x v="0"/>
    <n v="21940"/>
    <s v="PI Suite "/>
    <s v="fraser.fleming@chevron.com"/>
    <x v="0"/>
    <s v="ABU - PCN SUPPORT"/>
    <s v="No"/>
  </r>
  <r>
    <s v="Google"/>
    <s v="Google Chrome"/>
    <s v="gmw2piisv00112.s02.chevron.net"/>
    <s v="gmw2piisv00112"/>
    <d v="2025-04-24T00:00:00"/>
    <x v="0"/>
    <d v="2025-04-24T00:00:00"/>
    <s v="CT\!emjc"/>
    <s v="Windows Server 2016 Datacenter"/>
    <s v="Windows"/>
    <s v="146.29.178.37"/>
    <s v="Production"/>
    <s v="Deployed"/>
    <s v="Pending"/>
    <x v="0"/>
    <n v="21940"/>
    <s v="PI Suite "/>
    <s v="fraser.fleming@chevron.com"/>
    <x v="0"/>
    <s v="ABU - PCN SUPPORT"/>
    <s v="No"/>
  </r>
  <r>
    <s v="Google"/>
    <s v="Google Chrome"/>
    <s v="gmwcpappv01120.gdc0.chevron.net"/>
    <s v="gmwcpappv01120"/>
    <d v="2025-04-24T00:00:00"/>
    <x v="0"/>
    <d v="2025-04-24T00:00:00"/>
    <s v="CT\!ilho"/>
    <s v="Windows Server 2016 Datacenter"/>
    <s v="Windows"/>
    <s v="146.29.167.144"/>
    <s v="Production"/>
    <s v="Deployed"/>
    <s v="Pending"/>
    <x v="0"/>
    <n v="5045488"/>
    <s v="PeerSync "/>
    <s v="fraser.fleming@chevron.com"/>
    <x v="0"/>
    <s v="ABU - PCN SUPPORT"/>
    <s v="No"/>
  </r>
  <r>
    <s v="Google"/>
    <s v="Google Chrome"/>
    <s v="gorpi-tsqlop00.s02.chevron.net"/>
    <s v="gorpi-tsqlop00"/>
    <d v="2025-02-23T00:00:00"/>
    <x v="0"/>
    <d v="2025-04-24T00:00:00"/>
    <s v=".\!."/>
    <s v="Windows Server 2019 Datacenter"/>
    <s v="Windows"/>
    <s v="146.40.164.88"/>
    <s v="Development"/>
    <s v="Deployed"/>
    <s v="Out of Scope"/>
    <x v="1"/>
    <n v="5037100"/>
    <s v="PI Suite "/>
    <s v="fraser.fleming@chevron.com"/>
    <x v="1"/>
    <s v="ABU - PCN SUPPORT"/>
    <s v="Yes"/>
  </r>
  <r>
    <s v="Google"/>
    <s v="Google Chrome"/>
    <s v="pihis-wnapp001.s01.chevron.net"/>
    <s v="pihis-wnapp001"/>
    <d v="2025-04-23T00:00:00"/>
    <x v="0"/>
    <d v="2025-04-24T00:00:00"/>
    <s v="CT\!zcjs"/>
    <s v="Windows Server 2016 Datacenter"/>
    <s v="Windows"/>
    <s v="146.40.164.38"/>
    <s v="Development"/>
    <s v="Deployed"/>
    <s v="Pending"/>
    <x v="0"/>
    <n v="21940"/>
    <s v="PI Suite "/>
    <s v="fraser.fleming@chevron.com"/>
    <x v="0"/>
    <s v="ABU - PCN SUPPORT"/>
    <s v="No"/>
  </r>
  <r>
    <s v="Google"/>
    <s v="Google Chrome"/>
    <s v="pihis-wpapp003.s02.chevron.net"/>
    <s v="pihis-wpapp003"/>
    <d v="2025-04-24T00:00:00"/>
    <x v="0"/>
    <d v="2025-04-24T00:00:00"/>
    <s v="CT\!locc"/>
    <s v="Windows Server 2016 Datacenter"/>
    <s v="Windows"/>
    <s v="146.40.164.92"/>
    <s v="Production"/>
    <s v="Retired"/>
    <s v="Pending"/>
    <x v="0"/>
    <n v="5037100"/>
    <s v="PI Suite "/>
    <s v="fraser.fleming@chevron.com"/>
    <x v="0"/>
    <s v="ABU - PCN SUPPORT"/>
    <s v="No"/>
  </r>
  <r>
    <s v="Google"/>
    <s v="Google Chrome"/>
    <s v="flexne-ppsc00.s02.chevron.net"/>
    <s v="flexne-ppsc00"/>
    <d v="2025-04-23T00:00:00"/>
    <x v="0"/>
    <d v="2025-04-24T00:00:00"/>
    <s v="CT\!mlcf"/>
    <s v="Windows Server 2016 Datacenter"/>
    <s v="Windows"/>
    <s v="10.70.176.31"/>
    <s v="Production"/>
    <s v="Deployed"/>
    <s v="Pending"/>
    <x v="0"/>
    <n v="20305"/>
    <s v="FlexNet Manager for Engineering Applications "/>
    <s v="fred.xu@chevron.com"/>
    <x v="0"/>
    <s v="CTC - HPC - TRIAGE"/>
    <s v="No"/>
  </r>
  <r>
    <s v="Google"/>
    <s v="Google Chrome"/>
    <s v="garm-papp00.s02.chevron.net"/>
    <s v="garm-papp00"/>
    <d v="2025-04-23T00:00:00"/>
    <x v="0"/>
    <d v="2025-04-24T00:00:00"/>
    <s v="CT\!xatw"/>
    <s v="Windows Server 2016 Datacenter"/>
    <s v="Windows"/>
    <s v="10.71.64.35"/>
    <s v="Production"/>
    <s v="Deployed"/>
    <s v="Pending"/>
    <x v="0"/>
    <n v="3510"/>
    <s v="Global Analytics and Risk Management (GARM)  "/>
    <s v="FSaubon@chevron.com"/>
    <x v="0"/>
    <s v="SPM-MARKET RISK-APPLICATION SUPPORT"/>
    <s v="No"/>
  </r>
  <r>
    <s v="Google"/>
    <s v="Google Chrome"/>
    <s v="garm-pdb00.s02.chevron.net"/>
    <s v="garm-pdb00"/>
    <d v="2025-04-23T00:00:00"/>
    <x v="0"/>
    <d v="2025-04-24T00:00:00"/>
    <s v="CT\!hjun"/>
    <s v="Windows Server 2016 Datacenter"/>
    <s v="Windows"/>
    <s v="10.71.64.36"/>
    <s v="Production"/>
    <s v="Deployed"/>
    <s v="Pending"/>
    <x v="0"/>
    <n v="3510"/>
    <s v="Global Analytics and Risk Management (GARM)  "/>
    <s v="FSaubon@chevron.com"/>
    <x v="0"/>
    <s v="SPM-MARKET RISK-APPLICATION SUPPORT"/>
    <s v="No"/>
  </r>
  <r>
    <s v="Google"/>
    <s v="Google Chrome"/>
    <s v="pws-ddb00.s02.chevron.net"/>
    <s v="pws-ddb00"/>
    <d v="2025-04-23T00:00:00"/>
    <x v="0"/>
    <d v="2025-04-24T00:00:00"/>
    <s v="CT\!zlgx"/>
    <s v="Windows Server 2016 Datacenter"/>
    <s v="Windows"/>
    <s v="10.74.84.5"/>
    <s v="Development"/>
    <s v="Deployed"/>
    <s v="Pending"/>
    <x v="0"/>
    <n v="3138"/>
    <s v="Planning Workspace "/>
    <s v="Furqaan@chevron.com"/>
    <x v="0"/>
    <s v="CSCM - MSP - PLAN"/>
    <s v="No"/>
  </r>
  <r>
    <s v="Google"/>
    <s v="Google Chrome"/>
    <s v="pws-diis00.s02.chevron.net"/>
    <s v="pws-diis00"/>
    <d v="2025-04-24T00:00:00"/>
    <x v="0"/>
    <d v="2025-04-24T00:00:00"/>
    <s v="CT\!xatw"/>
    <s v="Windows Server 2016 Datacenter"/>
    <s v="Windows"/>
    <s v="10.74.84.10"/>
    <s v="Development"/>
    <s v="Deployed"/>
    <s v="Pending"/>
    <x v="0"/>
    <n v="3138"/>
    <s v="Planning Workspace "/>
    <s v="NEETAAGGARWAL@chevron.com"/>
    <x v="0"/>
    <s v="CSCM - MSP - PLAN"/>
    <s v="No"/>
  </r>
  <r>
    <s v="Google"/>
    <s v="Google Chrome"/>
    <s v="pws-piis00.s02.chevron.net"/>
    <s v="pws-piis00"/>
    <d v="2025-04-23T00:00:00"/>
    <x v="0"/>
    <d v="2025-04-24T00:00:00"/>
    <s v="CT\!cpvj"/>
    <s v="Windows Server 2016 Datacenter"/>
    <s v="Windows"/>
    <s v="10.74.80.10"/>
    <s v="Production"/>
    <s v="Deployed"/>
    <s v="Pending"/>
    <x v="0"/>
    <n v="3138"/>
    <s v="Planning Workspace "/>
    <s v="NEETAAGGARWAL@chevron.com"/>
    <x v="0"/>
    <s v="CSCM - MSP - PLAN"/>
    <s v="No"/>
  </r>
  <r>
    <s v="Google"/>
    <s v="Google Chrome"/>
    <s v="pws-tdb00.s02.chevron.net"/>
    <s v="pws-tdb00"/>
    <d v="2025-04-23T00:00:00"/>
    <x v="0"/>
    <d v="2025-04-24T00:00:00"/>
    <s v="CT\!waxl"/>
    <s v="Windows Server 2016 Datacenter"/>
    <s v="Windows"/>
    <s v="10.74.84.27"/>
    <s v="QA/Test"/>
    <s v="Deployed"/>
    <s v="Pending"/>
    <x v="0"/>
    <n v="3138"/>
    <s v="Planning Workspace "/>
    <s v="NEETAAGGARWAL@chevron.com"/>
    <x v="0"/>
    <s v="CSCM - MSP - PLAN"/>
    <s v="No"/>
  </r>
  <r>
    <s v="Google"/>
    <s v="Google Chrome"/>
    <s v="mcbugi-diis00.s02.chevron.net"/>
    <s v="mcbugi-diis00"/>
    <d v="2025-04-24T00:00:00"/>
    <x v="0"/>
    <d v="2025-04-24T00:00:00"/>
    <s v="CT\svc-mcbu-gis-fmeD"/>
    <s v="Windows Server 2022 Datacenter"/>
    <s v="Windows"/>
    <s v="10.73.116.28"/>
    <s v="Development"/>
    <s v="Deployed"/>
    <s v="Pending"/>
    <x v="0"/>
    <n v="5063480"/>
    <s v="MCBU GIS IMT (Integrated Mapping Tool)"/>
    <s v="ganesh.palaniappan@chevron.com"/>
    <x v="0"/>
    <s v="IT DATA AND INSIGHTS - GIS"/>
    <s v="No"/>
  </r>
  <r>
    <s v="Google"/>
    <s v="Google Chrome"/>
    <s v="mcbugi-papp01.s02.chevron.net"/>
    <s v="mcbugi-papp01"/>
    <d v="2025-04-24T00:00:00"/>
    <x v="1"/>
    <d v="2025-04-24T00:00:00"/>
    <s v="CT\wblc"/>
    <s v="Windows Server 2022 Datacenter"/>
    <s v="Windows"/>
    <s v="10.73.112.9"/>
    <s v="Production"/>
    <s v="Retired"/>
    <s v="Pending"/>
    <x v="0"/>
    <n v="5063480"/>
    <s v="MCBU GIS IMT (Integrated Mapping Tool)"/>
    <s v="ganesh.palaniappan@chevron.com"/>
    <x v="0"/>
    <s v="IT DATA AND INSIGHTS - GIS"/>
    <s v="No"/>
  </r>
  <r>
    <s v="Google"/>
    <s v="Google Chrome"/>
    <s v="mcbugi-papp03.s02.chevron.net"/>
    <s v="mcbugi-papp03"/>
    <d v="2025-04-24T00:00:00"/>
    <x v="1"/>
    <d v="2025-04-24T00:00:00"/>
    <s v="CT\grbb"/>
    <s v="Windows Server 2022 Datacenter"/>
    <s v="Windows"/>
    <s v="10.73.112.27"/>
    <s v="Production"/>
    <s v="Deployed"/>
    <s v="Pending"/>
    <x v="0"/>
    <n v="5063480"/>
    <s v="MCBU GIS IMT (Integrated Mapping Tool)"/>
    <s v="ganesh.palaniappan@chevron.com"/>
    <x v="0"/>
    <s v="IT DATA AND INSIGHTS - GIS"/>
    <s v="No"/>
  </r>
  <r>
    <s v="Google"/>
    <s v="Google Chrome"/>
    <s v="gmw2piisv00138.s02.chevron.net"/>
    <s v="gmw2piisv00138"/>
    <d v="2025-04-23T00:00:00"/>
    <x v="0"/>
    <d v="2025-04-24T00:00:00"/>
    <s v="CT\!gbph"/>
    <s v="Windows Server 2019 Datacenter"/>
    <s v="Windows"/>
    <s v="136.171.187.54"/>
    <s v="Production"/>
    <s v="Deployed"/>
    <s v="Pending"/>
    <x v="0"/>
    <n v="5057021"/>
    <s v="Delinea Secret Server "/>
    <s v="Gary.Bulik@chevron.com"/>
    <x v="0"/>
    <s v="IAM APPLICATIONS"/>
    <s v="No"/>
  </r>
  <r>
    <s v="Google"/>
    <s v="Google Chrome"/>
    <s v="thycot-ddel02.s02.chevron.net"/>
    <s v="thycot-ddel02"/>
    <d v="2025-04-18T00:00:00"/>
    <x v="0"/>
    <d v="2025-04-19T00:00:00"/>
    <s v="CT\!gbph"/>
    <s v="Windows Server 2019 Datacenter"/>
    <s v="Windows"/>
    <s v="10.76.157.43"/>
    <s v="Development"/>
    <s v="Deployed"/>
    <s v="Pending"/>
    <x v="0"/>
    <n v="5057021"/>
    <s v="Delinea Secret Server "/>
    <s v="gary.bulik@chevron.com"/>
    <x v="0"/>
    <s v="IAM APPLICATIONS"/>
    <s v="No"/>
  </r>
  <r>
    <s v="Google"/>
    <s v="Google Chrome"/>
    <s v="aml-p1io00.s02.chevron.net"/>
    <s v="aml-p1io00"/>
    <d v="2025-04-23T00:00:00"/>
    <x v="0"/>
    <d v="2025-04-24T00:00:00"/>
    <s v="CT\yrfh"/>
    <s v="Windows Server 2016 Datacenter"/>
    <s v="Windows"/>
    <s v="10.74.72.5"/>
    <s v="Production"/>
    <s v="Deployed"/>
    <s v="Pending"/>
    <x v="0"/>
    <n v="5053686"/>
    <s v="AML (AMADAS) "/>
    <s v="Pandiarajan.Ravaneswaran@chevron.com"/>
    <x v="0"/>
    <s v="SURFACE-APPLICATION SUPPORT-POD MI-ART2"/>
    <s v="No"/>
  </r>
  <r>
    <s v="Google"/>
    <s v="Google Chrome"/>
    <s v="aml-t1web00.s02.chevron.net"/>
    <s v="aml-t1web00"/>
    <d v="2025-04-23T00:00:00"/>
    <x v="0"/>
    <d v="2025-04-24T00:00:00"/>
    <s v="CT\!locc"/>
    <s v="Windows Server 2016 Datacenter"/>
    <s v="Windows"/>
    <s v="10.74.76.4"/>
    <s v="QA/Test"/>
    <s v="Retired"/>
    <s v="Pending"/>
    <x v="0"/>
    <n v="5053686"/>
    <s v="AML (AMADAS) "/>
    <s v="Pandiarajan.Ravaneswaran@chevron.com"/>
    <x v="0"/>
    <s v="SURFACE-APPLICATION SUPPORT-POD MI-ART2"/>
    <s v="No"/>
  </r>
  <r>
    <s v="Google"/>
    <s v="Google Chrome"/>
    <s v="cplrpt-psql00.s02.chevron.net"/>
    <s v="cplrpt-psql00"/>
    <d v="2025-04-24T00:00:00"/>
    <x v="1"/>
    <d v="2025-04-24T00:00:00"/>
    <s v="CT\!zcjs"/>
    <s v="Windows Server 2016 Datacenter"/>
    <s v="Windows"/>
    <s v="10.71.64.27"/>
    <s v="Production"/>
    <s v="Deployed"/>
    <s v="Pending"/>
    <x v="0"/>
    <n v="1500000639"/>
    <s v="Cloud Shared SSRS Service Instance "/>
    <s v="Pandiarajan.Ravaneswaran@chevron.com"/>
    <x v="0"/>
    <s v="SURFACE-APPLICATION SUPPORT-POD MI-ART2"/>
    <s v="No"/>
  </r>
  <r>
    <s v="Google"/>
    <s v="Google Chrome"/>
    <s v="esew16webt2.ese.chevrontexaco.net"/>
    <s v="esew16webt2"/>
    <d v="2025-04-24T00:00:00"/>
    <x v="0"/>
    <d v="2025-04-24T00:00:00"/>
    <s v="CT\igxd"/>
    <s v="Windows Server 2016 Standard"/>
    <s v="Windows"/>
    <s v="146.26.230.98"/>
    <s v="Development"/>
    <s v="Deployed"/>
    <s v="Pending"/>
    <x v="0"/>
    <n v="10761"/>
    <s v="TLR "/>
    <s v="Pandiarajan.Ravaneswaran@chevron.com"/>
    <x v="0"/>
    <s v="SURFACE-APPLICATION SUPPORT-POD MI-ART2"/>
    <s v="No"/>
  </r>
  <r>
    <s v="Google"/>
    <s v="Google Chrome"/>
    <s v="gmw2piisv00080.s02.chevron.net"/>
    <s v="gmw2piisv00080"/>
    <d v="2025-04-23T00:00:00"/>
    <x v="0"/>
    <d v="2025-04-24T00:00:00"/>
    <s v="CT\!lyge"/>
    <s v="Windows Server 2016 Datacenter"/>
    <s v="Windows"/>
    <s v="134.248.199.78"/>
    <s v="Production"/>
    <s v="Deployed"/>
    <s v="Pending"/>
    <x v="0"/>
    <n v="21433"/>
    <s v="SART Application (Global) "/>
    <s v="Pandiarajan.Ravaneswaran@chevron.com"/>
    <x v="0"/>
    <s v="SURFACE-APPLICATION SUPPORT-POD MI-ART1"/>
    <s v="No"/>
  </r>
  <r>
    <s v="Google"/>
    <s v="Google Chrome"/>
    <s v="gmw2psqlv00059.s02.chevron.net"/>
    <s v="gmw2psqlv00059"/>
    <d v="2025-04-23T00:00:00"/>
    <x v="0"/>
    <d v="2025-04-24T00:00:00"/>
    <s v="CT\!iylx"/>
    <s v="Windows Server 2016 Datacenter"/>
    <s v="Windows"/>
    <s v="10.76.123.87"/>
    <s v="Production"/>
    <s v="Deployed"/>
    <s v="Pending"/>
    <x v="0"/>
    <n v="21433"/>
    <s v="SART Application (Global) "/>
    <s v="Pandiarajan.Ravaneswaran@chevron.com"/>
    <x v="0"/>
    <s v="SURFACE-APPLICATION SUPPORT-POD MI-ART1"/>
    <s v="No"/>
  </r>
  <r>
    <s v="Google"/>
    <s v="Google Chrome"/>
    <s v="gmwcpappv00650.gdc0.chevron.net"/>
    <s v="gmwcpappv00650"/>
    <d v="2025-04-24T00:00:00"/>
    <x v="0"/>
    <d v="2025-04-24T00:00:00"/>
    <s v="CT\!hdqk"/>
    <s v="Windows Server 2016 Datacenter"/>
    <s v="Windows"/>
    <s v="10.76.151.132"/>
    <s v="Production"/>
    <s v="Deployed"/>
    <s v="Pending"/>
    <x v="0"/>
    <n v="20135"/>
    <s v="Meridium APM Refining (Global)"/>
    <s v="Pandiarajan.Ravaneswaran@chevron.com"/>
    <x v="0"/>
    <s v="SURFACE-APPLICATION SUPPORT-POD MI-ART2"/>
    <s v="No"/>
  </r>
  <r>
    <s v="Google"/>
    <s v="Google Chrome"/>
    <s v="gmwcpappv00651.gdc0.chevron.net"/>
    <s v="gmwcpappv00651"/>
    <d v="2025-04-23T00:00:00"/>
    <x v="0"/>
    <d v="2025-04-24T00:00:00"/>
    <s v="CT\!ikvr"/>
    <s v="Windows Server 2016 Datacenter"/>
    <s v="Windows"/>
    <s v="10.76.151.131"/>
    <s v="Production"/>
    <s v="Deployed"/>
    <s v="Pending"/>
    <x v="0"/>
    <n v="20135"/>
    <s v="Meridium APM Refining (Global)"/>
    <s v="Pandiarajan.Ravaneswaran@chevron.com"/>
    <x v="0"/>
    <s v="SURFACE-APPLICATION SUPPORT-POD MI-ART2"/>
    <s v="No"/>
  </r>
  <r>
    <s v="Google"/>
    <s v="Google Chrome"/>
    <s v="gmwcpappv00652.gdc0.chevron.net"/>
    <s v="gmwcpappv00652"/>
    <d v="2025-04-23T00:00:00"/>
    <x v="0"/>
    <d v="2025-04-24T00:00:00"/>
    <s v=".\!."/>
    <s v="Windows Server 2016 Datacenter"/>
    <s v="Windows"/>
    <s v="10.76.151.138"/>
    <s v="Production"/>
    <s v="Deployed"/>
    <s v="Pending"/>
    <x v="0"/>
    <n v="20135"/>
    <s v="Meridium APM Refining (Global)"/>
    <s v="Pandiarajan.Ravaneswaran@chevron.com"/>
    <x v="0"/>
    <s v="SURFACE-APPLICATION SUPPORT-POD MI-ART2"/>
    <s v="No"/>
  </r>
  <r>
    <s v="Google"/>
    <s v="Google Chrome"/>
    <s v="gmwcpappv00688.gdc0.chevron.net"/>
    <s v="gmwcpappv00688"/>
    <d v="2025-04-24T00:00:00"/>
    <x v="0"/>
    <d v="2025-04-24T00:00:00"/>
    <s v="CT\koww"/>
    <s v="Windows Server 2016 Datacenter"/>
    <s v="Windows"/>
    <s v="136.171.177.71"/>
    <s v="Production"/>
    <s v="In Maintenance"/>
    <s v="Pending"/>
    <x v="0"/>
    <n v="20575"/>
    <s v="Meridium APM Oronite"/>
    <s v="Pandiarajan.Ravaneswaran@chevron.com"/>
    <x v="0"/>
    <s v="SURFACE-APPLICATION SUPPORT-POD MI-ART2"/>
    <s v="No"/>
  </r>
  <r>
    <s v="Google"/>
    <s v="Google Chrome"/>
    <s v="gmwcpsqlv00357.gdc0.chevron.net"/>
    <s v="gmwcpsqlv00357"/>
    <d v="2025-04-23T00:00:00"/>
    <x v="0"/>
    <d v="2025-04-24T00:00:00"/>
    <s v="CT\!ppse"/>
    <s v="Windows Server 2016 Datacenter"/>
    <s v="Windows"/>
    <s v="146.29.167.145"/>
    <s v="Production"/>
    <s v="Deployed"/>
    <s v="Pending"/>
    <x v="0"/>
    <n v="23381"/>
    <s v="MAINTelligence "/>
    <s v="Pandiarajan.Ravaneswaran@chevron.com"/>
    <x v="0"/>
    <s v="SURFACE-APPLICATION SUPPORT-POD MI-ART2"/>
    <s v="No"/>
  </r>
  <r>
    <s v="Google"/>
    <s v="Google Chrome"/>
    <s v="meroro-tap200.s02.chevron.net"/>
    <s v="meroro-tap200"/>
    <d v="2025-04-23T00:00:00"/>
    <x v="0"/>
    <d v="2025-04-24T00:00:00"/>
    <s v="CT\svc-apmconnect-admin"/>
    <s v="Windows Server 2019 Datacenter"/>
    <s v="Windows"/>
    <s v="10.74.68.198"/>
    <s v="QA/Test"/>
    <s v="Deployed"/>
    <s v="Pending"/>
    <x v="0"/>
    <n v="20575"/>
    <s v="Predix APM (Oronite) "/>
    <s v="Pandiarajan.Ravaneswaran@chevron.com"/>
    <x v="0"/>
    <s v="SURFACE-APPLICATION SUPPORT-POD MI-ART2"/>
    <s v="No"/>
  </r>
  <r>
    <s v="Google"/>
    <s v="Google Chrome"/>
    <s v="perflt-papp00.s02.chevron.net"/>
    <s v="perflt-papp00"/>
    <d v="2025-04-23T00:00:00"/>
    <x v="0"/>
    <d v="2025-04-24T00:00:00"/>
    <s v="CT\!rnea"/>
    <s v="Windows Server 2019 Datacenter"/>
    <s v="Windows"/>
    <s v="10.74.64.22"/>
    <s v="Production"/>
    <s v="Deployed"/>
    <s v="Pending"/>
    <x v="0"/>
    <n v="5051674"/>
    <s v="Perception Fleet (Global) "/>
    <s v="Pandiarajan.Ravaneswaran@chevron.com"/>
    <x v="0"/>
    <s v="SURFACE-APPLICATION SUPPORT-POD MI-ART2"/>
    <s v="No"/>
  </r>
  <r>
    <s v="Google"/>
    <s v="Google Chrome"/>
    <s v="perflt-pdb00.s02.chevron.net"/>
    <s v="perflt-pdb00"/>
    <d v="2025-04-24T00:00:00"/>
    <x v="0"/>
    <d v="2025-04-24T00:00:00"/>
    <s v="CT\igxd"/>
    <s v="Windows Server 2019 Datacenter"/>
    <s v="Windows"/>
    <s v="10.74.64.23"/>
    <s v="Production"/>
    <s v="Deployed"/>
    <s v="Pending"/>
    <x v="0"/>
    <n v="5051674"/>
    <s v="Perception Fleet (Global) "/>
    <s v="Pandiarajan.Ravaneswaran@chevron.com"/>
    <x v="0"/>
    <s v="SURFACE-APPLICATION SUPPORT-POD MI-ART2"/>
    <s v="No"/>
  </r>
  <r>
    <s v="Google"/>
    <s v="Google Chrome"/>
    <s v="sasbus-psql00.s02.chevron.net"/>
    <s v="sasbus-psql00"/>
    <d v="2025-04-23T00:00:00"/>
    <x v="0"/>
    <d v="2025-04-24T00:00:00"/>
    <s v="CT\!rgvk"/>
    <s v="Windows Server 2016 Datacenter"/>
    <s v="Windows"/>
    <s v="10.74.64.28"/>
    <s v="Production"/>
    <s v="Deployed"/>
    <s v="Pending"/>
    <x v="0"/>
    <n v="21768"/>
    <s v="SmartSignal "/>
    <s v="Pandiarajan.Ravaneswaran@chevron.com"/>
    <x v="0"/>
    <s v="SURFACE-APPLICATION SUPPORT-POD MI-ART2"/>
    <s v="No"/>
  </r>
  <r>
    <s v="Google"/>
    <s v="Google Chrome"/>
    <s v="slmtco-papp00.s02.chevron.net"/>
    <s v="slmtco-papp00"/>
    <d v="2025-04-23T00:00:00"/>
    <x v="0"/>
    <d v="2025-04-24T00:00:00"/>
    <s v="CT\apze"/>
    <s v="Windows Server 2016 Datacenter"/>
    <s v="Windows"/>
    <s v="10.69.80.24"/>
    <s v="Production"/>
    <s v="Deployed"/>
    <s v="Pending"/>
    <x v="0"/>
    <n v="5038986"/>
    <s v="IPS "/>
    <s v="Pandiarajan.Ravaneswaran@chevron.com"/>
    <x v="0"/>
    <s v="SURFACE-APPLICATION SUPPORT-POD MI-ART2"/>
    <s v="No"/>
  </r>
  <r>
    <s v="Google"/>
    <s v="Google Chrome"/>
    <s v="slmtco-papp01.s02.chevron.net"/>
    <s v="slmtco-papp01"/>
    <d v="2025-04-23T00:00:00"/>
    <x v="0"/>
    <d v="2025-04-24T00:00:00"/>
    <s v="CT\!xspf"/>
    <s v="Windows Server 2016 Datacenter"/>
    <s v="Windows"/>
    <s v="10.69.80.25"/>
    <s v="Production"/>
    <s v="Deployed"/>
    <s v="Pending"/>
    <x v="0"/>
    <n v="5038986"/>
    <s v="IPS "/>
    <s v="Pandiarajan.Ravaneswaran@chevron.com"/>
    <x v="0"/>
    <s v="SURFACE-APPLICATION SUPPORT-POD MI-ART2"/>
    <s v="No"/>
  </r>
  <r>
    <s v="Google"/>
    <s v="Google Chrome"/>
    <s v="slmtco-tapp00.s02.chevron.net"/>
    <s v="slmtco-tapp00"/>
    <d v="2025-04-23T00:00:00"/>
    <x v="0"/>
    <d v="2025-04-24T00:00:00"/>
    <s v="CT\!xmsk"/>
    <s v="Windows Server 2016 Datacenter"/>
    <s v="Windows"/>
    <s v="10.69.88.52"/>
    <s v="QA/Test"/>
    <s v="Deployed"/>
    <s v="Pending"/>
    <x v="0"/>
    <n v="5038986"/>
    <s v="IPS "/>
    <s v="Pandiarajan.Ravaneswaran@chevron.com"/>
    <x v="0"/>
    <s v="SURFACE-APPLICATION SUPPORT-POD MI-ART2"/>
    <s v="No"/>
  </r>
  <r>
    <s v="Google"/>
    <s v="Google Chrome"/>
    <s v="smarts-ddb00.s02.chevron.net"/>
    <s v="smarts-ddb00"/>
    <d v="2025-04-23T00:00:00"/>
    <x v="0"/>
    <d v="2025-04-24T00:00:00"/>
    <s v="CT\!rvdd"/>
    <s v="Windows Server 2016 Datacenter"/>
    <s v="Windows"/>
    <s v="10.69.88.37"/>
    <s v="Development"/>
    <s v="Deployed"/>
    <s v="Pending"/>
    <x v="0"/>
    <n v="17004"/>
    <s v="SmartSignal "/>
    <s v="Pandiarajan.Ravaneswaran@chevron.com"/>
    <x v="0"/>
    <s v="SURFACE-APPLICATION SUPPORT-POD MI-ART2"/>
    <s v="No"/>
  </r>
  <r>
    <s v="Google"/>
    <s v="Google Chrome"/>
    <s v="sscpp-psql00.s02.chevron.net"/>
    <s v="sscpp-psql00"/>
    <d v="2025-04-24T00:00:00"/>
    <x v="0"/>
    <d v="2025-04-24T00:00:00"/>
    <s v="CT\!waxl"/>
    <s v="Windows Server 2016 Datacenter"/>
    <s v="Windows"/>
    <s v="10.74.64.15"/>
    <s v="Production"/>
    <s v="Deployed"/>
    <s v="Pending"/>
    <x v="0"/>
    <n v="16656"/>
    <s v="SmartSignal "/>
    <s v="Pandiarajan.Ravaneswaran@chevron.com"/>
    <x v="0"/>
    <s v="SURFACE-APPLICATION SUPPORT-POD MI-ART2"/>
    <s v="No"/>
  </r>
  <r>
    <s v="Google"/>
    <s v="Google Chrome"/>
    <s v="tacc-dsql00.s02.chevron.net"/>
    <s v="tacc-dsql00"/>
    <d v="2025-04-24T00:00:00"/>
    <x v="0"/>
    <d v="2025-04-24T00:00:00"/>
    <s v="CT\!icsg"/>
    <s v="Windows Server 2016 Datacenter"/>
    <s v="Windows"/>
    <s v="10.73.196.18"/>
    <s v="Development"/>
    <s v="Deployed"/>
    <s v="Pending"/>
    <x v="0"/>
    <n v="18757"/>
    <s v="Turn Around Cost Control (TACC) "/>
    <s v="Pandiarajan.Ravaneswaran@chevron.com"/>
    <x v="0"/>
    <s v="SURFACE-APPLICATION SUPPORT-POD MI-ART1"/>
    <s v="No"/>
  </r>
  <r>
    <s v="Google"/>
    <s v="Google Chrome"/>
    <s v="tacc-pir00.s02.chevron.net"/>
    <s v="tacc-pir00"/>
    <d v="2025-04-23T00:00:00"/>
    <x v="0"/>
    <d v="2025-04-24T00:00:00"/>
    <s v="CT\!ymng"/>
    <s v="Windows Server 2016 Datacenter"/>
    <s v="Windows"/>
    <s v="10.73.192.14"/>
    <s v="Production"/>
    <s v="Deployed"/>
    <s v="Pending"/>
    <x v="0"/>
    <n v="18757"/>
    <s v="Turn Around Cost Control (TACC) "/>
    <s v="Pandiarajan.Ravaneswaran@chevron.com"/>
    <x v="0"/>
    <s v="SURFACE-APPLICATION SUPPORT-POD MI-ART1"/>
    <s v="No"/>
  </r>
  <r>
    <s v="Google"/>
    <s v="Google Chrome"/>
    <s v="tacc-psql00.s02.chevron.net"/>
    <s v="tacc-psql00"/>
    <d v="2025-04-24T00:00:00"/>
    <x v="0"/>
    <d v="2025-04-24T00:00:00"/>
    <s v="CT\!cpvj"/>
    <s v="Windows Server 2016 Datacenter"/>
    <s v="Windows"/>
    <s v="10.73.192.10"/>
    <s v="Production"/>
    <s v="Deployed"/>
    <s v="Pending"/>
    <x v="0"/>
    <n v="18757"/>
    <s v="Turn Around Cost Control (TACC) "/>
    <s v="Pandiarajan.Ravaneswaran@chevron.com"/>
    <x v="0"/>
    <s v="SURFACE-APPLICATION SUPPORT-POD MI-ART1"/>
    <s v="No"/>
  </r>
  <r>
    <s v="Google"/>
    <s v="Google Chrome"/>
    <s v="meroro-tapp00.s02.chevron.net"/>
    <s v="meroro-tapp00"/>
    <d v="2025-04-11T00:00:00"/>
    <x v="0"/>
    <d v="2025-04-12T00:00:00"/>
    <s v="Uninitialized - waiting for login"/>
    <s v="Windows Server 2016 Datacenter"/>
    <s v="Windows"/>
    <s v="10.74.68.40"/>
    <s v="QA/Test"/>
    <s v="In Maintenance"/>
    <s v="Pending"/>
    <x v="0"/>
    <n v="20575"/>
    <s v="Predix APM (Oronite) "/>
    <s v="Pandiarajan.Ravaneswaran@chevron.com"/>
    <x v="0"/>
    <s v="SURFACE-APPLICATION SUPPORT-POD MI-ART2"/>
    <s v="No"/>
  </r>
  <r>
    <s v="Google"/>
    <s v="Google Chrome"/>
    <s v="sasbus-tweb00.s02.chevron.net"/>
    <s v="sasbus-tweb00"/>
    <d v="2025-04-12T00:00:00"/>
    <x v="0"/>
    <d v="2025-04-12T00:00:00"/>
    <s v="Uninitialized - waiting for login"/>
    <s v="Windows Server 2016 Datacenter"/>
    <s v="Windows"/>
    <s v="10.74.68.63"/>
    <s v="QA/Test"/>
    <s v="In Maintenance"/>
    <s v="Pending"/>
    <x v="0"/>
    <n v="21768"/>
    <s v="SmartSignal "/>
    <s v="Pandiarajan.Ravaneswaran@chevron.com"/>
    <x v="0"/>
    <s v="SURFACE-APPLICATION SUPPORT-POD MI-ART2"/>
    <s v="No"/>
  </r>
  <r>
    <s v="Google"/>
    <s v="Google Chrome"/>
    <s v="meroro-papp00.s02.chevron.net"/>
    <s v="meroro-papp00"/>
    <d v="2025-04-08T00:00:00"/>
    <x v="0"/>
    <d v="2025-04-08T00:00:00"/>
    <s v="CT\!xmsk"/>
    <s v="Windows Server 2016 Datacenter"/>
    <s v="Windows"/>
    <s v="10.74.64.18"/>
    <s v="Production"/>
    <s v="Retired"/>
    <s v="Pending"/>
    <x v="0"/>
    <n v="20575"/>
    <s v="Meridium APM Oronite "/>
    <s v="Pandiarajan.Ravaneswaran@chevron.com"/>
    <x v="0"/>
    <s v="SURFACE-APPLICATION SUPPORT-POD MI-ART2"/>
    <s v="No"/>
  </r>
  <r>
    <s v="Google"/>
    <s v="Google Chrome"/>
    <s v="ssabu-p1web00.s02.chevron.net"/>
    <s v="ssabu-p1web00"/>
    <d v="2025-02-08T00:00:00"/>
    <x v="0"/>
    <d v="2025-02-28T00:00:00"/>
    <s v="CT\!hfmc"/>
    <s v="Windows Server 2016 Datacenter"/>
    <s v="Windows"/>
    <e v="#N/A"/>
    <e v="#N/A"/>
    <e v="#N/A"/>
    <s v="Pending"/>
    <x v="0"/>
    <n v="21783"/>
    <s v="SmartSignal "/>
    <s v="Pandiarajan.Ravaneswaran@chevron.com"/>
    <x v="0"/>
    <s v="SURFACE-APPLICATION SUPPORT-POD MI-ART2"/>
    <s v="No"/>
  </r>
  <r>
    <s v="Google"/>
    <s v="Google Chrome"/>
    <s v="smarts-papp00.s02.chevron.net"/>
    <s v="smarts-papp00"/>
    <m/>
    <x v="3"/>
    <d v="2025-02-27T00:00:00"/>
    <s v="CT\!mlod"/>
    <s v="Windows Server 2016 Datacenter"/>
    <s v="Windows"/>
    <e v="#N/A"/>
    <e v="#N/A"/>
    <e v="#N/A"/>
    <s v="Pending"/>
    <x v="0"/>
    <n v="17004"/>
    <s v="SmartSignal "/>
    <s v="Pandiarajan.Ravaneswaran@chevron.com"/>
    <x v="0"/>
    <s v="SURFACE-APPLICATION SUPPORT-POD MI-ART2"/>
    <s v="No"/>
  </r>
  <r>
    <s v="Google"/>
    <s v="Google Chrome"/>
    <s v="ric100myhtesvr.ric100.chevrontexaco.net"/>
    <s v="ric100myhtesvr"/>
    <d v="2025-04-24T00:00:00"/>
    <x v="2"/>
    <d v="2025-04-24T00:00:00"/>
    <s v=".\!."/>
    <s v="Windows Server 2019 Standard"/>
    <s v="Windows"/>
    <s v="146.28.155.82"/>
    <s v="Production"/>
    <s v="Deployed"/>
    <s v="Pending"/>
    <x v="0"/>
    <n v="3075111"/>
    <s v="Utility Servers "/>
    <s v="Ghodrat.Azimian@chevron.com"/>
    <x v="0"/>
    <s v="ETC - DT&amp;S - INFORMATION DELIVERY SYSTEMS"/>
    <s v="No"/>
  </r>
  <r>
    <s v="Google"/>
    <s v="Google Chrome"/>
    <s v="comos-dsql00.s02.chevron.net"/>
    <s v="comos-dsql00"/>
    <m/>
    <x v="4"/>
    <d v="2025-04-16T00:00:00"/>
    <s v="CT\!locc"/>
    <s v="Windows Server 2016 Datacenter"/>
    <s v="Windows"/>
    <s v="10.73.148.23"/>
    <s v="Development"/>
    <s v="In Maintenance"/>
    <s v="Pending"/>
    <x v="0"/>
    <n v="18840"/>
    <s v="COMOS "/>
    <s v="Ghodrat.Azimian@chevron.com"/>
    <x v="0"/>
    <s v="ETC - DT&amp;S - INFORMATION DELIVERY SYSTEMS"/>
    <s v="No"/>
  </r>
  <r>
    <s v="Google"/>
    <s v="Google Chrome"/>
    <s v="slmric-dapp00.s02.chevron.net"/>
    <s v="slmric-dapp00"/>
    <d v="2025-04-08T00:00:00"/>
    <x v="0"/>
    <d v="2025-04-12T00:00:00"/>
    <s v="CT\!ysly"/>
    <s v="Windows Server 2016 Datacenter"/>
    <s v="Windows"/>
    <s v="10.70.184.129"/>
    <s v="Development"/>
    <s v="In Maintenance"/>
    <s v="Pending"/>
    <x v="0"/>
    <n v="1112927"/>
    <s v="StarLims11 "/>
    <s v="Ghodrat.Azimian@chevron.com"/>
    <x v="0"/>
    <s v="Not Found"/>
    <s v="No"/>
  </r>
  <r>
    <s v="Google"/>
    <s v="Google Chrome"/>
    <s v="ric100comosapp.ric100.chevrontexaco.net"/>
    <s v="ric100comosapp"/>
    <d v="2025-03-18T00:00:00"/>
    <x v="0"/>
    <d v="2025-03-18T00:00:00"/>
    <s v="CT\!gdzi"/>
    <s v="Windows Server 2016 Standard"/>
    <s v="Windows"/>
    <e v="#N/A"/>
    <e v="#N/A"/>
    <e v="#N/A"/>
    <s v="Pending"/>
    <x v="0"/>
    <n v="18840"/>
    <s v="COMOS "/>
    <s v="Ghodrat.Azimian@chevron.com"/>
    <x v="0"/>
    <s v="ETC - DT&amp;S - INFORMATION DELIVERY SYSTEMS"/>
    <s v="No"/>
  </r>
  <r>
    <s v="Google"/>
    <s v="Google Chrome"/>
    <s v="gmwcnappv00633.gdc0.chevron.net"/>
    <s v="gmwcnappv00633"/>
    <d v="2025-04-23T00:00:00"/>
    <x v="0"/>
    <d v="2025-04-24T00:00:00"/>
    <s v="CT\!slmj"/>
    <s v="Windows Server 2016 Datacenter"/>
    <s v="Windows"/>
    <s v="10.76.126.90"/>
    <s v="Development"/>
    <s v="Deployed"/>
    <s v="Pending"/>
    <x v="0"/>
    <n v="21056"/>
    <s v="LeakDAS (Global) "/>
    <s v="GJSG@chevron.com"/>
    <x v="0"/>
    <s v="HSE - ENV &amp; SUSTAIN - MSP SUPPORT"/>
    <s v="No"/>
  </r>
  <r>
    <s v="Google"/>
    <s v="Google Chrome"/>
    <s v="tribot-dwin00.s02.chevron.net"/>
    <s v="tribot-dwin00"/>
    <d v="2025-04-11T00:00:00"/>
    <x v="0"/>
    <d v="2025-04-12T00:00:00"/>
    <s v="Uninitialized - waiting for login"/>
    <s v="Windows Server 2016 Datacenter"/>
    <s v="Windows"/>
    <s v="10.75.72.14"/>
    <s v="Development"/>
    <s v="In Maintenance"/>
    <s v="Pending"/>
    <x v="0"/>
    <n v="3054608"/>
    <s v="EPA TRI Reporting Tool"/>
    <s v="GJSG@chevron.com"/>
    <x v="0"/>
    <s v="HSE - ENV &amp; SUSTAIN - MSP SUPPORT"/>
    <s v="No"/>
  </r>
  <r>
    <s v="Google"/>
    <s v="Google Chrome"/>
    <s v="wellre-dwrt00.s02.chevron.net"/>
    <s v="wellre-dwrt00"/>
    <d v="2025-04-10T00:00:00"/>
    <x v="0"/>
    <d v="2025-04-12T00:00:00"/>
    <s v="CT\!zcjs"/>
    <s v="Windows Server 2016 Datacenter"/>
    <s v="Windows"/>
    <s v="10.75.56.31"/>
    <s v="Development"/>
    <s v="In Maintenance"/>
    <s v="Pending"/>
    <x v="0"/>
    <n v="5055452"/>
    <s v="Well Reliability Tracking System (WRTS) "/>
    <s v="gonzalo.garcia@chevron.com"/>
    <x v="0"/>
    <s v="SUBSURFACE - RUN &amp; MAINTAIN - LTI"/>
    <s v="No"/>
  </r>
  <r>
    <s v="Google"/>
    <s v="Google Chrome"/>
    <s v="gmw1nappv00238.s01.chevron.net"/>
    <s v="gmw1nappv00238"/>
    <d v="2025-04-23T00:00:00"/>
    <x v="0"/>
    <d v="2025-04-24T00:00:00"/>
    <s v="CT\!twza"/>
    <s v="Windows Server 2016 Datacenter"/>
    <s v="Windows"/>
    <s v="10.76.126.195"/>
    <s v="Development"/>
    <s v="Deployed"/>
    <s v="Pending"/>
    <x v="0"/>
    <n v="21018"/>
    <s v="Chevron Time Management (CTM) "/>
    <s v="gregg.ruben@chevron.com"/>
    <x v="0"/>
    <s v="HR DIGITAL PLATFORM - WORKFORCE MANAGEMENT"/>
    <s v="No"/>
  </r>
  <r>
    <s v="Google"/>
    <s v="Google Chrome"/>
    <s v="gmw1niisv00130.s01.chevron.net"/>
    <s v="gmw1niisv00130"/>
    <d v="2025-04-24T00:00:00"/>
    <x v="0"/>
    <d v="2025-04-24T00:00:00"/>
    <s v="CT\!twza"/>
    <s v="Windows Server 2016 Datacenter"/>
    <s v="Windows"/>
    <s v="10.76.126.193"/>
    <s v="Development"/>
    <s v="Deployed"/>
    <s v="Pending"/>
    <x v="0"/>
    <n v="21018"/>
    <s v="Chevron Time Management (CTM) "/>
    <s v="gregg.ruben@chevron.com"/>
    <x v="0"/>
    <s v="HR DIGITAL PLATFORM - WORKFORCE MANAGEMENT"/>
    <s v="No"/>
  </r>
  <r>
    <s v="Google"/>
    <s v="Google Chrome"/>
    <s v="gmw1nsqlv00082.s01.chevron.net"/>
    <s v="gmw1nsqlv00082"/>
    <d v="2025-04-23T00:00:00"/>
    <x v="0"/>
    <d v="2025-04-24T00:00:00"/>
    <s v="CT\!itir"/>
    <s v="Windows Server 2016 Datacenter"/>
    <s v="Windows"/>
    <s v="10.76.126.190"/>
    <s v="Development"/>
    <s v="Deployed"/>
    <s v="Pending"/>
    <x v="0"/>
    <n v="21018"/>
    <s v="Chevron Time Management (CTM) "/>
    <s v="gregg.ruben@chevron.com"/>
    <x v="0"/>
    <s v="HR DIGITAL PLATFORM - WORKFORCE MANAGEMENT"/>
    <s v="No"/>
  </r>
  <r>
    <s v="Google"/>
    <s v="Google Chrome"/>
    <s v="gmw1niisv00128.s01.chevron.net"/>
    <s v="gmw1niisv00128"/>
    <d v="2025-02-12T00:00:00"/>
    <x v="0"/>
    <d v="2025-02-24T00:00:00"/>
    <s v="CT\!twza"/>
    <s v="Windows Server 2016 Datacenter"/>
    <s v="Windows"/>
    <e v="#N/A"/>
    <e v="#N/A"/>
    <e v="#N/A"/>
    <s v="Pending"/>
    <x v="0"/>
    <n v="21018"/>
    <s v="Chevron Time Management (CTM) "/>
    <s v="gregg.ruben@chevron.com"/>
    <x v="0"/>
    <s v="HR DIGITAL PLATFORM - WORKFORCE MANAGEMENT"/>
    <s v="No"/>
  </r>
  <r>
    <s v="Google"/>
    <s v="Google Chrome"/>
    <s v="bue355w8multi1.bue355.chevrontexaco.net"/>
    <s v="bue355w8multi1"/>
    <d v="2025-04-24T00:00:00"/>
    <x v="0"/>
    <d v="2025-04-24T00:00:00"/>
    <s v="CT\!eggh"/>
    <s v="Windows Server 2016 Standard"/>
    <s v="Windows"/>
    <s v="146.39.15.196"/>
    <s v="Production"/>
    <s v="Deployed"/>
    <s v="Pending"/>
    <x v="0"/>
    <n v="3059608"/>
    <s v="ITFP DFS Service"/>
    <s v="James.Clark@chevron.com - DO NOT EMAIL"/>
    <x v="0"/>
    <s v="CLOUD WINDOWS OPERATIONS"/>
    <s v="No"/>
  </r>
  <r>
    <s v="Google"/>
    <s v="Google Chrome"/>
    <s v="fip-psql00.s02.chevron.net"/>
    <s v="fip-psql00"/>
    <d v="2025-04-23T00:00:00"/>
    <x v="0"/>
    <d v="2025-04-24T00:00:00"/>
    <s v="CT\!lyge"/>
    <s v="Windows Server 2016 Datacenter"/>
    <s v="Windows"/>
    <s v="10.71.64.15"/>
    <s v="Production"/>
    <s v="Deployed"/>
    <s v="Pending"/>
    <x v="0"/>
    <n v="25739"/>
    <s v="MCBU "/>
    <s v="Guillermo.Gonzalez@chevron.com"/>
    <x v="0"/>
    <s v="CTC IT - DATA AND INSIGHTS WEST DW - RUN AND MAINTAIN"/>
    <s v="No"/>
  </r>
  <r>
    <s v="Google"/>
    <s v="Google Chrome"/>
    <s v="gmwcpsqlv00328.gdc0.chevron.net"/>
    <s v="gmwcpsqlv00328"/>
    <d v="2025-04-24T00:00:00"/>
    <x v="0"/>
    <d v="2025-04-24T00:00:00"/>
    <s v="CT\!cpvj"/>
    <s v="Windows Server 2016 Datacenter"/>
    <s v="Windows"/>
    <s v="136.171.88.77"/>
    <s v="Production"/>
    <s v="Deployed"/>
    <s v="Pending"/>
    <x v="0"/>
    <n v="1500000190"/>
    <s v="CADI "/>
    <s v="Guillermo.Gonzalez@chevron.com / VamshiBandaru@chevron.com / AHXT@chevron.com"/>
    <x v="0"/>
    <s v="CTC IT - DATA AND INSIGHTS WEST DW - RUN AND MAINTAIN"/>
    <s v="No"/>
  </r>
  <r>
    <s v="Google"/>
    <s v="Google Chrome"/>
    <s v="dorwfrx01.gdc0.chevron.net"/>
    <s v="dorwfrx01"/>
    <d v="2025-04-24T00:00:00"/>
    <x v="0"/>
    <d v="2025-04-24T00:00:00"/>
    <s v="NBLENERGY\raymcdaniel_adm"/>
    <s v="Windows Server 2016 Standard"/>
    <s v="Windows"/>
    <s v="146.30.178.163"/>
    <s v="Production"/>
    <s v="Deployed"/>
    <s v="Pending"/>
    <x v="0"/>
    <n v="5046714"/>
    <s v="Waterfall"/>
    <s v="guy.oz@chevron.com"/>
    <x v="0"/>
    <s v="EMED IRSM - INFORMATION SECURITY"/>
    <s v="No"/>
  </r>
  <r>
    <s v="Google"/>
    <s v="Google Chrome"/>
    <s v="ecs-wf-rx.gdc0.chevron.net"/>
    <s v="ecs-wf-rx"/>
    <d v="2025-04-23T00:00:00"/>
    <x v="0"/>
    <d v="2025-04-24T00:00:00"/>
    <s v=".\!."/>
    <s v="Windows Server 2019 Standard"/>
    <s v="Windows"/>
    <s v="146.30.170.43"/>
    <s v="Production"/>
    <s v="Deployed"/>
    <s v="Pending"/>
    <x v="0"/>
    <n v="5046714"/>
    <s v="Waterfall"/>
    <s v="guy.oz@chevron.com"/>
    <x v="0"/>
    <s v="EMED IRSM - INFORMATION SECURITY"/>
    <s v="No"/>
  </r>
  <r>
    <s v="Google"/>
    <s v="Google Chrome"/>
    <s v="gmwcpappv01243.gdc0.chevron.net"/>
    <s v="gmwcpappv01243"/>
    <d v="2025-04-24T00:00:00"/>
    <x v="0"/>
    <d v="2025-04-24T00:00:00"/>
    <s v=".\Administrator"/>
    <s v="Windows Server 2019 Datacenter"/>
    <s v="Windows"/>
    <s v="146.30.172.126"/>
    <s v="Production"/>
    <s v="Deployed"/>
    <s v="Pending"/>
    <x v="0"/>
    <n v="5046714"/>
    <s v="Waterfall"/>
    <s v="guy.oz@chevron.com"/>
    <x v="0"/>
    <s v="EMED IRSM - INFORMATION SECURITY"/>
    <s v="No"/>
  </r>
  <r>
    <s v="Google"/>
    <s v="Google Chrome"/>
    <s v="levwfrx02.gdc0.chevron.net"/>
    <s v="levwfrx02"/>
    <d v="2025-04-24T00:00:00"/>
    <x v="2"/>
    <d v="2025-04-24T00:00:00"/>
    <s v="CT\!ikvr"/>
    <s v="Windows Server 2016 Standard"/>
    <s v="Windows"/>
    <s v="146.30.178.162"/>
    <s v="Production"/>
    <s v="Deployed"/>
    <s v="Pending"/>
    <x v="0"/>
    <n v="5046714"/>
    <s v="Waterfall"/>
    <s v="guy.oz@chevron.com"/>
    <x v="0"/>
    <s v="EMED IRSM - INFORMATION SECURITY"/>
    <s v="No"/>
  </r>
  <r>
    <s v="Google"/>
    <s v="Google Chrome"/>
    <s v="bchapp067.bch.chevrontexaco.net"/>
    <s v="bchapp067"/>
    <d v="2025-04-03T00:00:00"/>
    <x v="0"/>
    <d v="2025-04-24T00:00:00"/>
    <s v="CT\!qmwc"/>
    <s v="Windows Server 2019 Standard"/>
    <s v="Windows"/>
    <s v="146.25.74.67"/>
    <s v="Production"/>
    <s v="Deployed"/>
    <s v="Pending"/>
    <x v="0"/>
    <n v="1500000123"/>
    <s v="Honeywell Uniformance Insight "/>
    <s v="GuyDavis@chevron.com"/>
    <x v="0"/>
    <s v="DS - ORONITE - AMR IT - OPERATIONS OP"/>
    <s v="No"/>
  </r>
  <r>
    <s v="Google"/>
    <s v="Google Chrome"/>
    <s v="gcw2piisv00090.s02.chevron.net"/>
    <s v="gcw2piisv00090"/>
    <d v="2025-04-23T00:00:00"/>
    <x v="0"/>
    <d v="2025-04-24T00:00:00"/>
    <s v="CT\!uxlg"/>
    <s v="Windows Server 2016 Datacenter"/>
    <s v="Windows"/>
    <s v="10.68.249.10"/>
    <s v="Production"/>
    <s v="Deployed"/>
    <s v="Pending"/>
    <x v="0"/>
    <n v="10161"/>
    <s v="Adlib "/>
    <s v="Hakimbo@chevron.com"/>
    <x v="0"/>
    <s v="Not Found"/>
    <s v="No"/>
  </r>
  <r>
    <s v="Google"/>
    <s v="Google Chrome"/>
    <s v="gmw1nsqlv00059.gdc0.chevron.net"/>
    <s v="gmw1nsqlv00059"/>
    <d v="2025-04-24T00:00:00"/>
    <x v="0"/>
    <d v="2025-04-24T00:00:00"/>
    <s v="CT\!itir"/>
    <s v="Windows Server 2016 Datacenter"/>
    <s v="Windows"/>
    <s v="10.67.196.49"/>
    <s v="Development"/>
    <s v="Deployed"/>
    <s v="Pending"/>
    <x v="0"/>
    <n v="1500000613"/>
    <s v="ABU IPM Reporting Server "/>
    <s v="Indra.Lott@chevron.com"/>
    <x v="0"/>
    <s v="SURFACE-APPLICATION SUPPORT-POD1B"/>
    <s v="No"/>
  </r>
  <r>
    <s v="Google"/>
    <s v="Google Chrome"/>
    <s v="gmw2psqlv00056.s02.chevron.net"/>
    <s v="gmw2psqlv00056"/>
    <d v="2025-04-24T00:00:00"/>
    <x v="0"/>
    <d v="2025-04-24T00:00:00"/>
    <s v="CT\!hdqk"/>
    <s v="Windows Server 2016 Datacenter"/>
    <s v="Windows"/>
    <s v="10.67.191.97"/>
    <s v="Production"/>
    <s v="Deployed"/>
    <s v="Pending"/>
    <x v="0"/>
    <n v="1500000613"/>
    <s v="ABU IPM Reporting Server "/>
    <s v="Indra.Lott@chevron.com"/>
    <x v="0"/>
    <s v="SURFACE-APPLICATION SUPPORT-POD1B"/>
    <s v="No"/>
  </r>
  <r>
    <s v="Google"/>
    <s v="Google Chrome"/>
    <s v="gmwxpiisv00264.gdc0.chevron.net"/>
    <s v="gmwxpiisv00264"/>
    <d v="2025-04-24T00:00:00"/>
    <x v="2"/>
    <d v="2025-04-24T00:00:00"/>
    <s v="CT\!ppse"/>
    <s v="Windows Server 2016 Datacenter"/>
    <s v="Windows"/>
    <s v="146.46.160.121"/>
    <s v="Production"/>
    <s v="Deployed"/>
    <s v="Pending"/>
    <x v="0"/>
    <n v="22526"/>
    <s v="Domgas Nominations Portal (ABU"/>
    <s v="hetvishah@chevron.com"/>
    <x v="0"/>
    <s v="SURFACE-APPLICATION SUPPORT-POD1B"/>
    <s v="No"/>
  </r>
  <r>
    <s v="Google"/>
    <s v="Google Chrome"/>
    <s v="gmw1niisv00099.s01.chevron.net"/>
    <s v="gmw1niisv00099"/>
    <d v="2025-04-17T00:00:00"/>
    <x v="0"/>
    <d v="2025-04-17T00:00:00"/>
    <s v="CT\!rgvk"/>
    <s v="Windows Server 2016 Datacenter"/>
    <s v="Windows"/>
    <s v="146.40.164.80"/>
    <s v="Development"/>
    <s v="Retired"/>
    <s v="Pending"/>
    <x v="0"/>
    <n v="20447"/>
    <s v="Capacity &amp; Production Planning (ABU"/>
    <s v="DNLZ@chevron.com"/>
    <x v="0"/>
    <s v="SURFACE-APPLICATION SUPPORT-POD1B"/>
    <s v="No"/>
  </r>
  <r>
    <s v="Google"/>
    <s v="Google Chrome"/>
    <s v="hou140w19dcc99.ct.chevrontexaco.net"/>
    <s v="hou140w19dcc99"/>
    <d v="2025-04-23T00:00:00"/>
    <x v="0"/>
    <d v="2025-04-24T00:00:00"/>
    <s v="CT\!honr"/>
    <s v="Windows Server 2019 Datacenter"/>
    <s v="Windows"/>
    <s v="136.171.170.240"/>
    <s v="Development"/>
    <s v="Deployed"/>
    <s v="Pending"/>
    <x v="0"/>
    <n v="1500002084"/>
    <s v="PI Vision"/>
    <s v="hongmei.ren@chevron.com"/>
    <x v="0"/>
    <n v="0"/>
    <s v="No"/>
  </r>
  <r>
    <s v="Google"/>
    <s v="Google Chrome"/>
    <s v="hou140w12dcc92.hou140.chevrontexaco.net"/>
    <s v="hou140w12dcc92"/>
    <d v="2025-04-24T00:00:00"/>
    <x v="0"/>
    <d v="2025-04-24T00:00:00"/>
    <s v="CT\!zbsc"/>
    <s v="Windows Server 2019 Datacenter"/>
    <s v="Windows"/>
    <s v="136.171.170.61"/>
    <s v="Development"/>
    <s v="Deployed"/>
    <s v="Pending"/>
    <x v="0"/>
    <n v="1500002084"/>
    <s v="PI Vision"/>
    <s v="hongmei.ren@chevron.com"/>
    <x v="0"/>
    <s v="CTC-FDS OSISOFT PI DATA HISTORIAN SUPPORT"/>
    <s v="No"/>
  </r>
  <r>
    <s v="Google"/>
    <s v="Google Chrome"/>
    <s v="hou140w16dcc27.hou140.chevrontexaco.net"/>
    <s v="hou140w16dcc27"/>
    <d v="2025-04-24T00:00:00"/>
    <x v="0"/>
    <d v="2025-04-24T00:00:00"/>
    <s v="CT\!lqna"/>
    <s v="Windows Server 2016 Standard"/>
    <s v="Windows"/>
    <s v="136.171.170.76"/>
    <s v="Development"/>
    <s v="Deployed"/>
    <s v="Pending"/>
    <x v="0"/>
    <n v="1500002084"/>
    <s v="PI Vision"/>
    <s v="hongmei.ren@chevron.com"/>
    <x v="0"/>
    <s v="CTC-FDS OSISOFT PI DATA HISTORIAN SUPPORT"/>
    <s v="No"/>
  </r>
  <r>
    <s v="Google"/>
    <s v="Google Chrome"/>
    <s v="emg-piint-1.gdc0.chevron.net"/>
    <s v="emg-piint-1"/>
    <d v="2025-04-23T00:00:00"/>
    <x v="0"/>
    <d v="2025-04-24T00:00:00"/>
    <s v="CT\!cpvj"/>
    <s v="Windows Server 2019 Standard"/>
    <s v="Windows"/>
    <s v="146.30.170.26"/>
    <s v="Production"/>
    <s v="Deployed"/>
    <s v="Pending"/>
    <x v="0"/>
    <n v="5058039"/>
    <s v="PI Suite (EMED) "/>
    <s v="ilan.goichman@chevron.com"/>
    <x v="0"/>
    <s v="EMED SURFACE"/>
    <s v="No"/>
  </r>
  <r>
    <s v="Google"/>
    <s v="Google Chrome"/>
    <s v="her-pi-01.gdc0.chevron.net"/>
    <s v="her-pi-01"/>
    <d v="2025-04-23T00:00:00"/>
    <x v="0"/>
    <d v="2025-04-24T00:00:00"/>
    <s v="CT\!wbcq"/>
    <s v="Windows Server 2019 Datacenter"/>
    <s v="Windows"/>
    <s v="146.30.172.2"/>
    <s v="Production"/>
    <s v="Deployed"/>
    <s v="Pending"/>
    <x v="0"/>
    <n v="5058045"/>
    <s v="PI Suite (EMED) "/>
    <s v="ilan.goichman@chevron.com"/>
    <x v="0"/>
    <s v="EMED SURFACE"/>
    <s v="No"/>
  </r>
  <r>
    <s v="Google"/>
    <s v="Google Chrome"/>
    <s v="herpibi01.gdc0.chevron.net"/>
    <s v="herpibi01"/>
    <d v="2025-04-24T00:00:00"/>
    <x v="0"/>
    <d v="2025-04-24T00:00:00"/>
    <s v="NBLENERGY\benlahav_adm"/>
    <s v="Windows Server 2019 Standard"/>
    <s v="Windows"/>
    <s v="146.30.172.28"/>
    <s v="Production"/>
    <s v="Deployed"/>
    <s v="Pending"/>
    <x v="0"/>
    <n v="5057677"/>
    <s v="EMED PI "/>
    <s v="ilan.goichman@chevron.com"/>
    <x v="0"/>
    <s v="Not Found"/>
    <s v="No"/>
  </r>
  <r>
    <s v="Google"/>
    <s v="Google Chrome"/>
    <s v="herpiexport1.gdc0.chevron.net"/>
    <s v="herpiexport1"/>
    <d v="2025-04-23T00:00:00"/>
    <x v="0"/>
    <d v="2025-04-24T00:00:00"/>
    <s v="CT\!mjer"/>
    <s v="Windows Server 2019 Standard"/>
    <s v="Windows"/>
    <s v="146.30.172.36"/>
    <s v="Production"/>
    <s v="Deployed"/>
    <s v="Pending"/>
    <x v="0"/>
    <n v="5058045"/>
    <s v="PI Suite (EMED) "/>
    <s v="ilan.goichman@chevron.com"/>
    <x v="0"/>
    <s v="EMED SURFACE"/>
    <s v="No"/>
  </r>
  <r>
    <s v="Google"/>
    <s v="Google Chrome"/>
    <s v="herpivis01.gdc0.chevron.net"/>
    <s v="herpivis01"/>
    <d v="2025-04-24T00:00:00"/>
    <x v="0"/>
    <d v="2025-04-24T00:00:00"/>
    <s v="CT\!wbcq"/>
    <s v="Windows Server 2019 Standard"/>
    <s v="Windows"/>
    <s v="146.30.172.30"/>
    <s v="Production"/>
    <s v="Deployed"/>
    <s v="Pending"/>
    <x v="0"/>
    <n v="5057677"/>
    <s v="EMED PI "/>
    <s v="ilan.goichman@chevron.com"/>
    <x v="0"/>
    <s v="Not Found"/>
    <s v="No"/>
  </r>
  <r>
    <s v="Google"/>
    <s v="Google Chrome"/>
    <s v="her-piweb-01.gdc0.chevron.net"/>
    <s v="her-piweb-01"/>
    <d v="2025-04-24T00:00:00"/>
    <x v="0"/>
    <d v="2025-04-24T00:00:00"/>
    <s v=".\Administrator"/>
    <s v="Windows Server 2019 Datacenter"/>
    <s v="Windows"/>
    <s v="146.30.172.29"/>
    <s v="Production"/>
    <s v="Deployed"/>
    <s v="Pending"/>
    <x v="0"/>
    <n v="5058045"/>
    <s v="PI Suite (EMED) "/>
    <s v="ilan.goichman@chevron.com"/>
    <x v="0"/>
    <s v="EMED SURFACE"/>
    <s v="No"/>
  </r>
  <r>
    <s v="Google"/>
    <s v="Google Chrome"/>
    <s v="lev-pi-int1.gdc0.chevron.net"/>
    <s v="lev-pi-int1"/>
    <d v="2025-04-23T00:00:00"/>
    <x v="0"/>
    <d v="2025-04-24T00:00:00"/>
    <s v="NBLENERGY\benlahav_adm"/>
    <s v="Windows Server 2019 Standard"/>
    <s v="Windows"/>
    <s v="146.30.178.188"/>
    <s v="Production"/>
    <s v="Deployed"/>
    <s v="Pending"/>
    <x v="0"/>
    <n v="5058031"/>
    <s v="PI Suite (EMED) "/>
    <s v="ilan.goichman@chevron.com"/>
    <x v="0"/>
    <s v="EMED SURFACE"/>
    <s v="No"/>
  </r>
  <r>
    <s v="Google"/>
    <s v="Google Chrome"/>
    <s v="levpms1.gdc0.chevron.net"/>
    <s v="levpms1"/>
    <d v="2025-04-23T00:00:00"/>
    <x v="0"/>
    <d v="2025-04-24T00:00:00"/>
    <s v="CT\!ymng"/>
    <s v="Windows Server 2016 Standard"/>
    <s v="Windows"/>
    <s v="146.30.178.175"/>
    <s v="Production"/>
    <s v="Deployed"/>
    <s v="Pending"/>
    <x v="0"/>
    <n v="5058031"/>
    <s v="PI Suite (EMED) "/>
    <s v="ilan.goichman@chevron.com"/>
    <x v="0"/>
    <s v="EMED SURFACE"/>
    <s v="No"/>
  </r>
  <r>
    <s v="Google"/>
    <s v="Google Chrome"/>
    <s v="tam-pi-rx-new.gdc0.chevron.net"/>
    <s v="tam-pi-rx-new"/>
    <d v="2025-04-22T00:00:00"/>
    <x v="0"/>
    <d v="2025-04-24T00:00:00"/>
    <s v=".\Administrator"/>
    <s v="Windows Server 2019 Standard"/>
    <s v="Windows"/>
    <s v="146.30.177.146"/>
    <s v="Production"/>
    <s v="Deployed"/>
    <s v="Pending"/>
    <x v="0"/>
    <n v="5058033"/>
    <s v="PI Suite (EMED) "/>
    <s v="ilan.goichman@chevron.com"/>
    <x v="0"/>
    <s v="EMED SURFACE"/>
    <s v="No"/>
  </r>
  <r>
    <s v="Google"/>
    <s v="Google Chrome"/>
    <s v="dtrm-tasd00"/>
    <s v="dtrm-tasd00"/>
    <d v="2025-04-23T00:00:00"/>
    <x v="0"/>
    <d v="2025-04-24T00:00:00"/>
    <s v="Local\defuser01"/>
    <s v="Windows Server 2022 Datacenter"/>
    <s v="Windows"/>
    <s v="10.75.104.104"/>
    <s v="QA/Test"/>
    <s v="Deployed"/>
    <s v="Pending"/>
    <x v="0"/>
    <n v="5048770"/>
    <s v="Digital Twin Rich Media"/>
    <s v="ildemar.ferreira@chevron.com"/>
    <x v="0"/>
    <s v="ITFP  - OT - DTRM - OPERATIONS SUPPORT"/>
    <s v="No"/>
  </r>
  <r>
    <s v="Google"/>
    <s v="Google Chrome"/>
    <s v="kclabvm"/>
    <s v="kclabvm"/>
    <d v="2025-04-23T00:00:00"/>
    <x v="0"/>
    <d v="2025-04-24T00:00:00"/>
    <s v="Local\dsslabadmin"/>
    <s v="Windows Server 2022 Datacenter"/>
    <s v="Windows"/>
    <s v="172.18.0.7"/>
    <s v=""/>
    <s v="Deployed"/>
    <s v="Pending"/>
    <x v="0"/>
    <s v="Not Found"/>
    <s v="Not Found"/>
    <s v="innovationlab@chevron.com"/>
    <x v="0"/>
    <n v="0"/>
    <s v="No"/>
  </r>
  <r>
    <s v="Google"/>
    <s v="Google Chrome"/>
    <s v="kctestvm"/>
    <s v="kctestvm"/>
    <d v="2025-04-23T00:00:00"/>
    <x v="0"/>
    <d v="2025-04-24T00:00:00"/>
    <s v="Local\kcadmini"/>
    <s v="Windows Server 2022 Datacenter"/>
    <s v="Windows"/>
    <s v="172.18.0.5"/>
    <s v=""/>
    <s v="Deployed"/>
    <s v="Pending"/>
    <x v="0"/>
    <s v="Not Found"/>
    <s v="Not Found"/>
    <s v="innovationlab@chevron.com"/>
    <x v="0"/>
    <n v="0"/>
    <s v="No"/>
  </r>
  <r>
    <s v="Google"/>
    <s v="Google Chrome"/>
    <s v="gmwcpappv00818.gdc0.chevron.net"/>
    <s v="gmwcpappv00818"/>
    <d v="2025-04-24T00:00:00"/>
    <x v="0"/>
    <d v="2025-04-24T00:00:00"/>
    <s v="CT\!xmsk"/>
    <s v="Windows Server 2016 Datacenter"/>
    <s v="Windows"/>
    <s v="146.38.53.188"/>
    <s v="Production"/>
    <s v="Retired"/>
    <s v="Pending"/>
    <x v="0"/>
    <n v="5045698"/>
    <s v="JDE Hubble "/>
    <s v="IOnyemere@chevron.com"/>
    <x v="0"/>
    <s v="NMA - CROSSPLATFORM JDE APPLICATION SUPPORT"/>
    <s v="No"/>
  </r>
  <r>
    <s v="Google"/>
    <s v="Google Chrome"/>
    <s v="gmwcpappv00822.gdc0.chevron.net"/>
    <s v="gmwcpappv00822"/>
    <d v="2025-04-23T00:00:00"/>
    <x v="0"/>
    <d v="2025-04-24T00:00:00"/>
    <s v="CT\!avrb"/>
    <s v="Windows Server 2016 Datacenter"/>
    <s v="Windows"/>
    <s v="146.38.53.189"/>
    <s v="Production"/>
    <s v="Retired"/>
    <s v="Pending"/>
    <x v="0"/>
    <n v="5045698"/>
    <s v="JDE Hubble "/>
    <s v="IOnyemere@chevron.com"/>
    <x v="0"/>
    <s v="NMA - CROSSPLATFORM JDE APPLICATION SUPPORT"/>
    <s v="No"/>
  </r>
  <r>
    <s v="Google"/>
    <s v="Google Chrome"/>
    <s v="gmwcpappv00823.gdc0.chevron.net"/>
    <s v="gmwcpappv00823"/>
    <d v="2025-04-24T00:00:00"/>
    <x v="0"/>
    <d v="2025-04-24T00:00:00"/>
    <s v="CT\!rgvk"/>
    <s v="Windows Server 2016 Datacenter"/>
    <s v="Windows"/>
    <s v="146.38.53.190"/>
    <s v="Production"/>
    <s v="Retired"/>
    <s v="Pending"/>
    <x v="0"/>
    <n v="5045698"/>
    <s v="JDE Hubble "/>
    <s v="IOnyemere@chevron.com"/>
    <x v="0"/>
    <s v="NMA - CROSSPLATFORM JDE APPLICATION SUPPORT"/>
    <s v="No"/>
  </r>
  <r>
    <s v="Google"/>
    <s v="Google Chrome"/>
    <s v="bchntns014.bch.chevrontexaco.net"/>
    <s v="bchntns014"/>
    <d v="2025-04-23T00:00:00"/>
    <x v="0"/>
    <d v="2025-04-24T00:00:00"/>
    <s v="CT\!dzck"/>
    <s v="Windows Server 2016 Standard"/>
    <s v="Windows"/>
    <s v="146.25.65.14"/>
    <s v="Production"/>
    <s v="Deployed"/>
    <s v="Pending"/>
    <x v="0"/>
    <n v="3071354"/>
    <s v="DHCP "/>
    <s v="ITFP-MS-AppTech-Team@chevron.com"/>
    <x v="0"/>
    <s v="NETWORK - DDI&amp;LB - OPERATIONS"/>
    <s v="No"/>
  </r>
  <r>
    <s v="Google"/>
    <s v="Google Chrome"/>
    <s v="bkkhqns02"/>
    <s v="bkkhqns02"/>
    <d v="2025-04-23T00:00:00"/>
    <x v="0"/>
    <d v="2025-04-24T00:00:00"/>
    <s v="Local\ionconfig"/>
    <s v="Windows Server 2019 Datacenter"/>
    <s v="Windows"/>
    <s v="146.23.251.141"/>
    <s v="Production"/>
    <s v="Deployed"/>
    <s v="Pending"/>
    <x v="0"/>
    <n v="3143"/>
    <s v="DNS"/>
    <s v="ITFP-MS-AppTech-Team@chevron.com"/>
    <x v="0"/>
    <s v="NETWORK - DDI&amp;LB - OPERATIONS"/>
    <s v="No"/>
  </r>
  <r>
    <s v="Google"/>
    <s v="Google Chrome"/>
    <s v="calw16ns1.cal.chevrontexaco.net"/>
    <s v="calw16ns1"/>
    <d v="2025-04-23T00:00:00"/>
    <x v="0"/>
    <d v="2025-04-24T00:00:00"/>
    <s v="CT\!jlca"/>
    <s v="Windows Server 2016 Datacenter"/>
    <s v="Windows"/>
    <s v="146.29.24.34"/>
    <s v="Production"/>
    <s v="Deployed"/>
    <s v="Pending"/>
    <x v="0"/>
    <n v="3071354"/>
    <s v="DHCP "/>
    <s v="ITFP-MS-AppTech-Team@chevron.com"/>
    <x v="0"/>
    <s v="NETWORK - DDI&amp;LB - OPERATIONS"/>
    <s v="No"/>
  </r>
  <r>
    <s v="Google"/>
    <s v="Google Chrome"/>
    <s v="dalqx3dhcp01.gdmz0.chevron.net"/>
    <s v="dalqx3dhcp01"/>
    <d v="2025-04-23T00:00:00"/>
    <x v="0"/>
    <d v="2025-04-24T00:00:00"/>
    <s v="dnsroot\!tvyq-dnsroot"/>
    <s v="Windows Server 2019 Datacenter"/>
    <s v="Windows"/>
    <s v="146.22.3.10"/>
    <s v="Production"/>
    <s v="Deployed"/>
    <s v="Pending"/>
    <x v="0"/>
    <n v="3071354"/>
    <s v="DHCP "/>
    <s v="ITFP-MS-AppTech-Team@chevron.com"/>
    <x v="0"/>
    <s v="NETWORK - DDI&amp;LB - OPERATIONS"/>
    <s v="No"/>
  </r>
  <r>
    <s v="Google"/>
    <s v="Google Chrome"/>
    <s v="emearns002.dnsroot.chevron.net"/>
    <s v="emearns002"/>
    <d v="2025-04-23T00:00:00"/>
    <x v="0"/>
    <d v="2025-04-24T00:00:00"/>
    <s v="CT\!xjlg"/>
    <s v="Windows Server 2016 Datacenter"/>
    <s v="Windows"/>
    <s v="146.38.89.6"/>
    <s v="Production"/>
    <s v="Deployed"/>
    <s v="Pending"/>
    <x v="0"/>
    <n v="3143"/>
    <s v="DNS"/>
    <s v="ITFP-MS-AppTech-Team@chevron.com"/>
    <x v="0"/>
    <s v="NETWORK - DDI&amp;LB - OPERATIONS"/>
    <s v="No"/>
  </r>
  <r>
    <s v="Google"/>
    <s v="Google Chrome"/>
    <s v="escnrw19ahvp14.escnr.chevrontexaco.net"/>
    <s v="escnrw19ahvp14"/>
    <d v="2025-04-24T00:00:00"/>
    <x v="0"/>
    <d v="2025-04-24T00:00:00"/>
    <s v="CT\!ynpn"/>
    <s v="Windows Server 2019 Datacenter"/>
    <s v="Windows"/>
    <s v="146.42.156.104"/>
    <s v="Production"/>
    <s v="Deployed"/>
    <s v="Pending"/>
    <x v="0"/>
    <n v="3143"/>
    <s v="DNS"/>
    <s v="ITFP-MS-AppTech-Team@chevron.com"/>
    <x v="0"/>
    <s v="NETWORK - DDI&amp;LB - OPERATIONS"/>
    <s v="No"/>
  </r>
  <r>
    <s v="Google"/>
    <s v="Google Chrome"/>
    <s v="esentns3.ese.chevrontexaco.net"/>
    <s v="esentns3"/>
    <d v="2025-04-24T00:00:00"/>
    <x v="0"/>
    <d v="2025-04-24T00:00:00"/>
    <s v="CT\!rian"/>
    <s v="Windows Server 2016 Standard"/>
    <s v="Windows"/>
    <s v="146.26.230.31"/>
    <s v="Production"/>
    <s v="Deployed"/>
    <s v="Pending"/>
    <x v="0"/>
    <n v="3143"/>
    <s v="DNS"/>
    <s v="ITFP-MS-AppTech-Team@chevron.com"/>
    <x v="0"/>
    <s v="NETWORK - DDI&amp;LB - OPERATIONS"/>
    <s v="No"/>
  </r>
  <r>
    <s v="Google"/>
    <s v="Google Chrome"/>
    <s v="f08849ntns1.f08849.chevrontexaco.net"/>
    <s v="f08849ntns1"/>
    <d v="2025-04-23T00:00:00"/>
    <x v="0"/>
    <d v="2025-04-24T00:00:00"/>
    <s v="CT\!ypjb"/>
    <s v="Windows Server 2016 Datacenter"/>
    <s v="Windows"/>
    <s v="146.40.173.199"/>
    <s v="Production"/>
    <s v="Deployed"/>
    <s v="Pending"/>
    <x v="0"/>
    <n v="3071354"/>
    <s v="DHCP "/>
    <s v="ITFP-MS-AppTech-Team@chevron.com"/>
    <x v="0"/>
    <s v="NETWORK - DDI&amp;LB - OPERATIONS"/>
    <s v="No"/>
  </r>
  <r>
    <s v="Google"/>
    <s v="Google Chrome"/>
    <s v="f09153ns02.gdmz0.chevron.net"/>
    <s v="f09153ns02"/>
    <d v="2025-04-24T00:00:00"/>
    <x v="0"/>
    <d v="2025-04-24T00:00:00"/>
    <s v=".\ionconfig"/>
    <s v="Windows Server 2019 Datacenter"/>
    <s v="Windows"/>
    <s v="146.23.41.11"/>
    <s v="Production"/>
    <s v="Deployed"/>
    <s v="Pending"/>
    <x v="0"/>
    <n v="3143"/>
    <s v="DNS"/>
    <s v="ITFP-MS-AppTech-Team@chevron.com"/>
    <x v="0"/>
    <s v="NETWORK - DDI&amp;LB - OPERATIONS"/>
    <s v="No"/>
  </r>
  <r>
    <s v="Google"/>
    <s v="Google Chrome"/>
    <s v="f09155dhcp01.gdmz0.chevron.net"/>
    <s v="f09155dhcp01"/>
    <d v="2025-04-23T00:00:00"/>
    <x v="0"/>
    <d v="2025-04-24T00:00:00"/>
    <s v="Uninitialized - waiting for login"/>
    <s v="Windows Server 2019 Datacenter"/>
    <s v="Windows"/>
    <s v="146.22.21.10"/>
    <s v="Production"/>
    <s v="Deployed"/>
    <s v="Pending"/>
    <x v="0"/>
    <n v="3071354"/>
    <s v="DHCP "/>
    <s v="ITFP-MS-AppTech-Team@chevron.com"/>
    <x v="0"/>
    <s v="NETWORK - DDI&amp;LB - OPERATIONS"/>
    <s v="No"/>
  </r>
  <r>
    <s v="Google"/>
    <s v="Google Chrome"/>
    <s v="gmwcpappv01159.gdc0.chevron.net"/>
    <s v="gmwcpappv01159"/>
    <d v="2025-04-24T00:00:00"/>
    <x v="0"/>
    <d v="2025-04-24T00:00:00"/>
    <s v="CT\!vnap"/>
    <s v="Windows Server 2016 Datacenter"/>
    <s v="Windows"/>
    <s v="10.67.197.31"/>
    <s v="Production"/>
    <s v="Deployed"/>
    <s v="Pending"/>
    <x v="0"/>
    <n v="3143"/>
    <s v="DNS"/>
    <s v="ITFP-MS-AppTech-Team@chevron.com"/>
    <x v="0"/>
    <s v="NETWORK - DDI&amp;LB - OPERATIONS"/>
    <s v="No"/>
  </r>
  <r>
    <s v="Google"/>
    <s v="Google Chrome"/>
    <s v="herilntns1.gdc0.chevron.net"/>
    <s v="herilntns1"/>
    <d v="2024-12-29T00:00:00"/>
    <x v="3"/>
    <d v="2025-04-24T00:00:00"/>
    <s v="CT\!qwkf"/>
    <s v="Windows Server 2019 Datacenter"/>
    <s v="Windows"/>
    <s v="146.30.172.5"/>
    <s v="Production"/>
    <s v="Deployed"/>
    <s v="Pending"/>
    <x v="0"/>
    <n v="3071354"/>
    <s v="DHCP "/>
    <s v="ITFP-MS-AppTech-Team@chevron.com"/>
    <x v="0"/>
    <s v="NETWORK - DDI&amp;LB - OPERATIONS"/>
    <s v="No"/>
  </r>
  <r>
    <s v="Google"/>
    <s v="Google Chrome"/>
    <s v="hou150rns009.dnsroot.chevron.net"/>
    <s v="hou150rns009"/>
    <d v="2025-04-23T00:00:00"/>
    <x v="0"/>
    <d v="2025-04-24T00:00:00"/>
    <s v="dnsroot\!qjhl-dnsroot"/>
    <s v="Windows Server 2016 Datacenter"/>
    <s v="Windows"/>
    <s v="146.36.82.8"/>
    <s v="Production"/>
    <s v="Deployed"/>
    <s v="Pending"/>
    <x v="0"/>
    <n v="3143"/>
    <s v="DNS"/>
    <s v="ITFP-MS-AppTech-Team@chevron.com"/>
    <x v="0"/>
    <s v="NETWORK - DDI&amp;LB - OPERATIONS"/>
    <s v="No"/>
  </r>
  <r>
    <s v="Google"/>
    <s v="Google Chrome"/>
    <s v="lagnrns01"/>
    <s v="lagnrns01"/>
    <d v="2025-04-24T00:00:00"/>
    <x v="0"/>
    <d v="2025-04-24T00:00:00"/>
    <s v=".\Administrator"/>
    <s v="Windows Server 2019 Datacenter"/>
    <s v="Windows"/>
    <s v="146.23.43.10"/>
    <s v="Production"/>
    <s v="Deployed"/>
    <s v="Pending"/>
    <x v="0"/>
    <n v="3143"/>
    <s v="DNS"/>
    <s v="ITFP-MS-AppTech-Team@chevron.com"/>
    <x v="0"/>
    <s v="NETWORK - DDI&amp;LB - OPERATIONS"/>
    <s v="No"/>
  </r>
  <r>
    <s v="Google"/>
    <s v="Google Chrome"/>
    <s v="lagnrns02"/>
    <s v="lagnrns02"/>
    <d v="2025-04-24T00:00:00"/>
    <x v="0"/>
    <d v="2025-04-24T00:00:00"/>
    <s v=".\ionadmin"/>
    <s v="Windows Server 2019 Datacenter"/>
    <s v="Windows"/>
    <s v="146.23.43.11"/>
    <s v="Production"/>
    <s v="Deployed"/>
    <s v="Pending"/>
    <x v="0"/>
    <n v="3143"/>
    <s v="DNS"/>
    <s v="ITFP-MS-AppTech-Team@chevron.com"/>
    <x v="0"/>
    <s v="NETWORK - DDI&amp;LB - OPERATIONS"/>
    <s v="No"/>
  </r>
  <r>
    <s v="Google"/>
    <s v="Google Chrome"/>
    <s v="laxqx1dhcp01.gdmz0.chevron.net"/>
    <s v="laxqx1dhcp01"/>
    <d v="2025-04-22T00:00:00"/>
    <x v="0"/>
    <d v="2025-04-24T00:00:00"/>
    <s v=".\Administrator"/>
    <s v="Windows Server 2019 Datacenter"/>
    <s v="Windows"/>
    <s v="146.22.1.10"/>
    <s v="Production"/>
    <s v="Deployed"/>
    <s v="Pending"/>
    <x v="0"/>
    <n v="3071354"/>
    <s v="DHCP "/>
    <s v="ITFP-MS-AppTech-Team@chevron.com"/>
    <x v="0"/>
    <s v="NETWORK - DDI&amp;LB - OPERATIONS"/>
    <s v="No"/>
  </r>
  <r>
    <s v="Google"/>
    <s v="Google Chrome"/>
    <s v="laxqx1ns02.gdmz0.chevron.net"/>
    <s v="laxqx1ns02"/>
    <d v="2025-04-21T00:00:00"/>
    <x v="0"/>
    <d v="2025-04-24T00:00:00"/>
    <s v=".\Administrator"/>
    <s v="Windows Server 2019 Datacenter"/>
    <s v="Windows"/>
    <s v="146.23.13.11"/>
    <s v="Production"/>
    <s v="Deployed"/>
    <s v="Pending"/>
    <x v="0"/>
    <n v="3143"/>
    <s v="DNS"/>
    <s v="ITFP-MS-AppTech-Team@chevron.com"/>
    <x v="0"/>
    <s v="NETWORK - DDI&amp;LB - OPERATIONS"/>
    <s v="No"/>
  </r>
  <r>
    <s v="Google"/>
    <s v="Google Chrome"/>
    <s v="lonqx9dhcp01.gdmz0.chevron.net"/>
    <s v="lonqx9dhcp01"/>
    <d v="2025-04-23T00:00:00"/>
    <x v="0"/>
    <d v="2025-04-24T00:00:00"/>
    <s v=".\!."/>
    <s v="Windows Server 2019 Datacenter"/>
    <s v="Windows"/>
    <s v="146.22.13.10"/>
    <s v="Production"/>
    <s v="Deployed"/>
    <s v="Pending"/>
    <x v="0"/>
    <n v="3071354"/>
    <s v="DHCP "/>
    <s v="ITFP-MS-AppTech-Team@chevron.com"/>
    <x v="0"/>
    <s v="NETWORK - DDI&amp;LB - OPERATIONS"/>
    <s v="No"/>
  </r>
  <r>
    <s v="Google"/>
    <s v="Google Chrome"/>
    <s v="sinqx1dhcp01.gdmz0.chevron.net"/>
    <s v="sinqx1dhcp01"/>
    <d v="2025-04-23T00:00:00"/>
    <x v="0"/>
    <d v="2025-04-24T00:00:00"/>
    <s v="CT\!locc"/>
    <s v="Windows Server 2019 Datacenter"/>
    <s v="Windows"/>
    <s v="146.22.9.10"/>
    <s v="Production"/>
    <s v="Deployed"/>
    <s v="Pending"/>
    <x v="0"/>
    <n v="3071354"/>
    <s v="DHCP "/>
    <s v="ITFP-MS-AppTech-Team@chevron.com"/>
    <x v="0"/>
    <s v="NETWORK - DDI&amp;LB - OPERATIONS"/>
    <s v="No"/>
  </r>
  <r>
    <s v="Google"/>
    <s v="Google Chrome"/>
    <s v="sjcqx1dhcp01.gdmz0.chevron.net"/>
    <s v="sjcqx1dhcp01"/>
    <d v="2025-04-23T00:00:00"/>
    <x v="0"/>
    <d v="2025-04-24T00:00:00"/>
    <s v=".\Administrator"/>
    <s v="Windows Server 2019 Datacenter"/>
    <s v="Windows"/>
    <s v="146.22.5.10"/>
    <s v=""/>
    <s v="Deployed"/>
    <s v="Pending"/>
    <x v="0"/>
    <n v="3071354"/>
    <s v="DHCP "/>
    <s v="ITFP-MS-AppTech-Team@chevron.com"/>
    <x v="0"/>
    <s v="NETWORK - DDI&amp;LB - OPERATIONS"/>
    <s v="No"/>
  </r>
  <r>
    <s v="Google"/>
    <s v="Google Chrome"/>
    <s v="sjcqx1ns01"/>
    <s v="sjcqx1ns01"/>
    <d v="2025-04-24T00:00:00"/>
    <x v="0"/>
    <d v="2025-04-24T00:00:00"/>
    <s v=".\ionadmin"/>
    <s v="Windows Server 2019 Datacenter"/>
    <s v="Windows"/>
    <s v="146.23.27.10"/>
    <s v="Production"/>
    <s v="Deployed"/>
    <s v="Pending"/>
    <x v="0"/>
    <n v="3143"/>
    <s v="DNS"/>
    <s v="ITFP-MS-AppTech-Team@chevron.com"/>
    <x v="0"/>
    <s v="NETWORK - DDI&amp;LB - OPERATIONS"/>
    <s v="No"/>
  </r>
  <r>
    <s v="Google"/>
    <s v="Google Chrome"/>
    <s v="tokqx4dhcp01.gdmz0.chevron.net"/>
    <s v="tokqx4dhcp01"/>
    <d v="2025-04-24T00:00:00"/>
    <x v="0"/>
    <d v="2025-04-24T00:00:00"/>
    <s v="CT\!locc"/>
    <s v="Windows Server 2019 Datacenter"/>
    <s v="Windows"/>
    <s v="146.22.11.10"/>
    <s v="Production"/>
    <s v="Deployed"/>
    <s v="Pending"/>
    <x v="0"/>
    <n v="3071354"/>
    <s v="DHCP "/>
    <s v="ITFP-MS-AppTech-Team@chevron.com"/>
    <x v="0"/>
    <s v="NETWORK - DDI&amp;LB - OPERATIONS"/>
    <s v="No"/>
  </r>
  <r>
    <s v="Google"/>
    <s v="Google Chrome"/>
    <s v="tokqx4ns02"/>
    <s v="tokqx4ns02"/>
    <d v="2025-04-23T00:00:00"/>
    <x v="0"/>
    <d v="2025-04-24T00:00:00"/>
    <s v=".\ionadmin"/>
    <s v="Windows Server 2019 Datacenter"/>
    <s v="Windows"/>
    <s v="146.23.175.11"/>
    <s v="Production"/>
    <s v="Deployed"/>
    <s v="Pending"/>
    <x v="0"/>
    <n v="3143"/>
    <s v="DNS"/>
    <s v="ITFP-MS-AppTech-Team@chevron.com"/>
    <x v="0"/>
    <s v="NETWORK - DDI&amp;LB - OPERATIONS"/>
    <s v="No"/>
  </r>
  <r>
    <s v="Google"/>
    <s v="Google Chrome"/>
    <s v="esew16c03.ese.chevrontexaco.net"/>
    <s v="esew16c03"/>
    <d v="2025-04-20T00:00:00"/>
    <x v="0"/>
    <d v="2025-04-24T00:00:00"/>
    <s v="CT\!ilho"/>
    <s v="Windows Server 2016 Standard"/>
    <s v="Windows"/>
    <s v="146.26.230.38"/>
    <s v="Production"/>
    <s v="Deployed"/>
    <s v="Pending"/>
    <x v="0"/>
    <n v="4973"/>
    <s v="Intelatrac (ESE) "/>
    <s v="jagadeeshnellani@chevron.com"/>
    <x v="0"/>
    <s v="SURFACE-APPLICATION SUPPORT-POD1C"/>
    <s v="No"/>
  </r>
  <r>
    <s v="Google"/>
    <s v="Google Chrome"/>
    <s v="intsjv-papp00.s02.chevron.net"/>
    <s v="intsjv-papp00"/>
    <d v="2025-04-23T00:00:00"/>
    <x v="0"/>
    <d v="2025-04-24T00:00:00"/>
    <s v="CT\!jexa"/>
    <s v="Windows Server 2016 Datacenter"/>
    <s v="Windows"/>
    <s v="10.73.128.11"/>
    <s v="Production"/>
    <s v="Deployed"/>
    <s v="Pending"/>
    <x v="0"/>
    <n v="12710"/>
    <s v="Intelatrac (SJV) "/>
    <s v="jagadeeshnellani@chevron.com"/>
    <x v="0"/>
    <s v="SURFACE-APPLICATION SUPPORT-POD1C"/>
    <s v="No"/>
  </r>
  <r>
    <s v="Google"/>
    <s v="Google Chrome"/>
    <s v="ordgor-papp00.s02.chevron.net"/>
    <s v="ordgor-papp00"/>
    <d v="2025-04-24T00:00:00"/>
    <x v="0"/>
    <d v="2025-04-24T00:00:00"/>
    <s v="CT\ygxk"/>
    <s v="Windows Server 2016 Datacenter"/>
    <s v="Windows"/>
    <s v="10.67.64.43"/>
    <s v="Production"/>
    <s v="Deployed"/>
    <s v="Pending"/>
    <x v="0"/>
    <n v="20921"/>
    <s v="IntelaTrac (ABU"/>
    <s v="jagadeeshnellani@chevron.com"/>
    <x v="0"/>
    <s v="SURFACE-APPLICATION SUPPORT-POD1C"/>
    <s v="No"/>
  </r>
  <r>
    <s v="Google"/>
    <s v="Google Chrome"/>
    <s v="psdsql17p01.psd.chevrontexaco.net"/>
    <s v="psdsql17p01"/>
    <d v="2025-04-23T00:00:00"/>
    <x v="0"/>
    <d v="2025-04-24T00:00:00"/>
    <s v="CT\svc-pas111-sigmafine"/>
    <s v="Windows Server 2016 Standard"/>
    <s v="Windows"/>
    <s v="146.33.216.70"/>
    <s v="Production"/>
    <s v="Deployed"/>
    <s v="Pending"/>
    <x v="0"/>
    <n v="5039126"/>
    <s v="Intelatrac (PSD) "/>
    <s v="jagadeeshnellani@chevron.com"/>
    <x v="0"/>
    <s v="SURFACE-APPLICATION SUPPORT-POD1C"/>
    <s v="No"/>
  </r>
  <r>
    <s v="Google"/>
    <s v="Google Chrome"/>
    <s v="ric841nt16intdb.ric841.chevrontexaco.net"/>
    <s v="ric841nt16intdb"/>
    <d v="2025-04-24T00:00:00"/>
    <x v="0"/>
    <d v="2025-04-24T00:00:00"/>
    <s v="CT\!cuig"/>
    <s v="Windows Server 2016 Standard"/>
    <s v="Windows"/>
    <s v="146.28.190.120"/>
    <s v="Production"/>
    <s v="Deployed"/>
    <s v="Pending"/>
    <x v="0"/>
    <n v="4979"/>
    <s v="Intelatrac (RICH) "/>
    <s v="jagadeeshnellani@chevron.com"/>
    <x v="0"/>
    <s v="SURFACE-APPLICATION SUPPORT-POD1C"/>
    <s v="No"/>
  </r>
  <r>
    <s v="Google"/>
    <s v="Google Chrome"/>
    <s v="intsin-papp00.s02.chevron.net"/>
    <s v="intsin-papp00"/>
    <d v="2025-03-11T00:00:00"/>
    <x v="0"/>
    <d v="2025-03-11T00:00:00"/>
    <s v="CT\kgyl"/>
    <s v="Windows Server 2016 Datacenter"/>
    <s v="Windows"/>
    <e v="#N/A"/>
    <e v="#N/A"/>
    <e v="#N/A"/>
    <s v="Pending"/>
    <x v="0"/>
    <n v="5053150"/>
    <s v="Intelatrac (Singapore) "/>
    <s v="jagadeeshnellani@chevron.com"/>
    <x v="0"/>
    <s v="SURFACE-APPLICATION SUPPORT-POD1C"/>
    <s v="No"/>
  </r>
  <r>
    <s v="Google"/>
    <s v="Google Chrome"/>
    <s v="intsin-psql00.s02.chevron.net"/>
    <s v="intsin-psql00"/>
    <m/>
    <x v="4"/>
    <d v="2025-01-29T00:00:00"/>
    <s v="CT\kgyl"/>
    <s v="Windows Server 2016 Datacenter"/>
    <s v="Windows"/>
    <e v="#N/A"/>
    <e v="#N/A"/>
    <e v="#N/A"/>
    <s v="Pending"/>
    <x v="0"/>
    <n v="5053150"/>
    <s v="Intelatrac (Singapore) "/>
    <s v="jagadeeshnellani@chevron.com"/>
    <x v="0"/>
    <s v="SURFACE-APPLICATION SUPPORT-POD1C"/>
    <s v="No"/>
  </r>
  <r>
    <s v="Google"/>
    <s v="Google Chrome"/>
    <s v="gswcpappvtst002.ct.chevrontexaco.net"/>
    <s v="gswcpappvtst002"/>
    <m/>
    <x v="3"/>
    <d v="2025-04-24T00:00:00"/>
    <s v="CT\!cpvj"/>
    <s v="Windows Server 2016 Standard"/>
    <s v="Windows"/>
    <s v="146.46.61.72"/>
    <s v="Development"/>
    <s v="Deployed"/>
    <s v="Pending"/>
    <x v="2"/>
    <n v="21804"/>
    <s v="PreMA "/>
    <s v="jfgs@chevron.com"/>
    <x v="0"/>
    <s v="SURFACE - FE - MARINE IT"/>
    <s v="No"/>
  </r>
  <r>
    <s v="Google"/>
    <s v="Google Chrome"/>
    <s v="gswcpborvclv719.gdc0.chevron.net"/>
    <s v="gswcpborvclv719"/>
    <d v="2025-04-23T00:00:00"/>
    <x v="2"/>
    <d v="2025-04-24T00:00:00"/>
    <s v="CT\!ucwb"/>
    <s v="Windows Server 2019 Datacenter"/>
    <s v="Windows"/>
    <s v="146.46.35.74"/>
    <s v="Production"/>
    <s v="Deployed"/>
    <s v="Pending"/>
    <x v="2"/>
    <n v="13761"/>
    <s v="Diesel Doctor"/>
    <s v="jfgs@chevron.com"/>
    <x v="0"/>
    <s v="SURFACE - FE - MARINE IT"/>
    <s v="No"/>
  </r>
  <r>
    <s v="Google"/>
    <s v="Google Chrome"/>
    <s v="gswcpborvgls716.gdc0.chevron.net"/>
    <s v="gswcpborvgls716"/>
    <m/>
    <x v="3"/>
    <d v="2025-04-24T00:00:00"/>
    <s v="CT\!wnii"/>
    <s v="Windows Server 2016 Standard"/>
    <s v="Windows"/>
    <s v="146.46.37.74"/>
    <s v="Production"/>
    <s v="Deployed"/>
    <s v="Pending"/>
    <x v="2"/>
    <n v="13761"/>
    <s v="Diesel Doctor"/>
    <s v="jfgs@chevron.com"/>
    <x v="0"/>
    <s v="SURFACE - FE - MARINE IT"/>
    <s v="No"/>
  </r>
  <r>
    <s v="Google"/>
    <s v="Google Chrome"/>
    <s v="gswcpborvpgv716.gdc0.chevron.net"/>
    <s v="gswcpborvpgv716"/>
    <d v="2025-04-24T00:00:00"/>
    <x v="2"/>
    <d v="2025-04-24T00:00:00"/>
    <s v="CT\!wnii"/>
    <s v="Windows Server 2016 Standard"/>
    <s v="Windows"/>
    <s v="146.46.59.74"/>
    <s v="Production"/>
    <s v="Deployed"/>
    <s v="Pending"/>
    <x v="2"/>
    <n v="13761"/>
    <s v="Diesel Doctor"/>
    <s v="jfgs@chevron.com"/>
    <x v="0"/>
    <s v="SURFACE - FE - MARINE IT"/>
    <s v="No"/>
  </r>
  <r>
    <s v="Google"/>
    <s v="Google Chrome"/>
    <s v="gswcpotgvapv119.gdc0.chevron.net"/>
    <s v="gswcpotgvapv119"/>
    <d v="2025-04-23T00:00:00"/>
    <x v="0"/>
    <d v="2025-04-24T00:00:00"/>
    <s v="CT\!ucwb"/>
    <s v="Windows Server 2016 Standard"/>
    <s v="Windows"/>
    <s v="146.46.50.160"/>
    <s v="Production"/>
    <s v="Deployed"/>
    <s v="Pending"/>
    <x v="2"/>
    <n v="21804"/>
    <s v="PreMA "/>
    <s v="jfgs@chevron.com"/>
    <x v="0"/>
    <s v="SURFACE - FE - MARINE IT"/>
    <s v="No"/>
  </r>
  <r>
    <s v="Google"/>
    <s v="Google Chrome"/>
    <s v="gswcpotgvcan116.gdc0.chevron.net"/>
    <s v="gswcpotgvcan116"/>
    <d v="2025-04-23T00:00:00"/>
    <x v="0"/>
    <d v="2025-04-24T00:00:00"/>
    <s v="CT\!zkch"/>
    <s v="Windows Server 2016 Standard"/>
    <s v="Windows"/>
    <s v="146.46.29.160"/>
    <s v="Production"/>
    <s v="Deployed"/>
    <s v="Pending"/>
    <x v="2"/>
    <n v="21804"/>
    <s v="PreMA "/>
    <s v="jfgs@chevron.com"/>
    <x v="0"/>
    <s v="SURFACE - FE - MARINE IT"/>
    <s v="No"/>
  </r>
  <r>
    <s v="Google"/>
    <s v="Google Chrome"/>
    <s v="gswcpotgvcar116.gdc0.chevron.net"/>
    <s v="gswcpotgvcar116"/>
    <d v="2025-04-23T00:00:00"/>
    <x v="0"/>
    <d v="2025-04-24T00:00:00"/>
    <s v="CT\!ucwb"/>
    <s v="Windows Server 2016 Standard"/>
    <s v="Windows"/>
    <s v="146.46.28.95"/>
    <s v="Production"/>
    <s v="Deployed"/>
    <s v="Pending"/>
    <x v="2"/>
    <n v="21804"/>
    <s v="PreMA "/>
    <s v="jfgs@chevron.com"/>
    <x v="0"/>
    <s v="SURFACE - FE - MARINE IT"/>
    <s v="No"/>
  </r>
  <r>
    <s v="Google"/>
    <s v="Google Chrome"/>
    <s v="gswcpotgvcav116.gdc0.chevron.net"/>
    <s v="gswcpotgvcav116"/>
    <d v="2025-04-24T00:00:00"/>
    <x v="0"/>
    <d v="2025-04-24T00:00:00"/>
    <s v="CT\!xhfo"/>
    <s v="Windows Server 2016 Standard"/>
    <s v="Windows"/>
    <s v="146.46.47.160"/>
    <s v="Production"/>
    <s v="Deployed"/>
    <s v="Pending"/>
    <x v="2"/>
    <n v="21804"/>
    <s v="PreMA "/>
    <s v="jfgs@chevron.com"/>
    <x v="0"/>
    <s v="SURFACE - FE - MARINE IT"/>
    <s v="No"/>
  </r>
  <r>
    <s v="Google"/>
    <s v="Google Chrome"/>
    <s v="gswcpotgvesv116.gdc0.chevron.net"/>
    <s v="gswcpotgvesv116"/>
    <d v="2025-04-23T00:00:00"/>
    <x v="0"/>
    <d v="2025-04-24T00:00:00"/>
    <s v="CT\!ucwb"/>
    <s v="Windows Server 2016 Standard"/>
    <s v="Windows"/>
    <s v="146.46.53.95"/>
    <s v="Production"/>
    <s v="Deployed"/>
    <s v="Pending"/>
    <x v="2"/>
    <n v="21804"/>
    <s v="PreMA "/>
    <s v="jfgs@chevron.com"/>
    <x v="0"/>
    <s v="SURFACE - FE - MARINE IT"/>
    <s v="No"/>
  </r>
  <r>
    <s v="Google"/>
    <s v="Google Chrome"/>
    <s v="gswcpotgvsrv116.gdc0.chevron.net"/>
    <s v="gswcpotgvsrv116"/>
    <d v="2025-04-24T00:00:00"/>
    <x v="0"/>
    <d v="2025-04-24T00:00:00"/>
    <s v="CT\!ucwb"/>
    <s v="Windows Server 2016 Standard"/>
    <s v="Windows"/>
    <s v="146.46.39.95"/>
    <s v="Production"/>
    <s v="Deployed"/>
    <s v="Pending"/>
    <x v="2"/>
    <n v="21804"/>
    <s v="PreMA "/>
    <s v="jfgs@chevron.com"/>
    <x v="0"/>
    <s v="SURFACE - FE - MARINE IT"/>
    <s v="No"/>
  </r>
  <r>
    <s v="Google"/>
    <s v="Google Chrome"/>
    <s v="ovms-pgcw00.s02.chevron.net"/>
    <s v="ovms-pgcw00"/>
    <d v="2025-04-23T00:00:00"/>
    <x v="0"/>
    <d v="2025-04-24T00:00:00"/>
    <s v="CT\!yigi"/>
    <s v="Windows Server 2016 Datacenter"/>
    <s v="Windows"/>
    <s v="10.74.176.4"/>
    <s v="Production"/>
    <s v="Deployed"/>
    <s v="Pending"/>
    <x v="0"/>
    <n v="24286"/>
    <s v="Online Vibration Monitoring System (OVMS) "/>
    <s v="jfgs@chevron.com"/>
    <x v="0"/>
    <s v="SURFACE - FE - MARINE IT"/>
    <s v="No"/>
  </r>
  <r>
    <s v="Google"/>
    <s v="Google Chrome"/>
    <s v="gmw1nsqlv00010.s01.chevron.net"/>
    <s v="gmw1nsqlv00010"/>
    <d v="2025-04-24T00:00:00"/>
    <x v="0"/>
    <d v="2025-04-24T00:00:00"/>
    <s v="CT\!fopr"/>
    <s v="Windows Server 2016 Datacenter"/>
    <s v="Windows"/>
    <s v="10.76.122.35"/>
    <s v="Development"/>
    <s v="Deployed"/>
    <s v="Pending"/>
    <x v="0"/>
    <n v="1500000524"/>
    <s v="PRICET (Planning Refined Infrastructure Cost Estimation Tracking) - MCBU"/>
    <s v="KevinRamlow@chevron.com"/>
    <x v="0"/>
    <s v="SUBSURFACE - RUN &amp; MAINTAIN - LTI"/>
    <s v="No"/>
  </r>
  <r>
    <s v="Google"/>
    <s v="Google Chrome"/>
    <s v="ess-p1ap100.s02.chevron.net"/>
    <s v="ess-p1ap100"/>
    <d v="2025-04-23T00:00:00"/>
    <x v="0"/>
    <d v="2025-04-24T00:00:00"/>
    <s v="Uninitialized - waiting for login"/>
    <s v="Windows Server 2016 Datacenter"/>
    <s v="Windows"/>
    <s v="10.75.68.19"/>
    <s v="Production"/>
    <s v="Deployed"/>
    <s v="Pending"/>
    <x v="0"/>
    <n v="3052800"/>
    <s v="Sphera Essential "/>
    <s v="Joe.OBryant@chevron.com"/>
    <x v="0"/>
    <s v="HSE - ENV &amp; SUSTAIN - MSP SUPPORT"/>
    <s v="No"/>
  </r>
  <r>
    <s v="Google"/>
    <s v="Google Chrome"/>
    <s v="ess-p1db200.s02.chevron.net"/>
    <s v="ess-p1db200"/>
    <d v="2025-04-23T00:00:00"/>
    <x v="0"/>
    <d v="2025-04-24T00:00:00"/>
    <s v="Uninitialized - waiting for login"/>
    <s v="Windows Server 2016 Datacenter"/>
    <s v="Windows"/>
    <s v="10.75.68.15"/>
    <s v="Production"/>
    <s v="Deployed"/>
    <s v="Pending"/>
    <x v="0"/>
    <n v="3052800"/>
    <s v="Sphera Essential "/>
    <s v="Joe.OBryant@chevron.com"/>
    <x v="0"/>
    <s v="HSE - ENV &amp; SUSTAIN - MSP SUPPORT"/>
    <s v="No"/>
  </r>
  <r>
    <s v="Google"/>
    <s v="Google Chrome"/>
    <s v="ess-s1ap200.s02.chevron.net"/>
    <s v="ess-s1ap200"/>
    <d v="2025-04-24T00:00:00"/>
    <x v="0"/>
    <d v="2025-04-24T00:00:00"/>
    <s v="Uninitialized - waiting for login"/>
    <s v="Windows Server 2016 Datacenter"/>
    <s v="Windows"/>
    <s v="10.75.68.8"/>
    <s v="Staging"/>
    <s v="Deployed"/>
    <s v="Pending"/>
    <x v="0"/>
    <n v="3052800"/>
    <s v="Sphera Essential"/>
    <s v="Joe.OBryant@chevron.com"/>
    <x v="0"/>
    <s v="HSE - ENV &amp; SUSTAIN - MSP SUPPORT"/>
    <s v="No"/>
  </r>
  <r>
    <s v="Google"/>
    <s v="Google Chrome"/>
    <s v="ess-s1ap300.s02.chevron.net"/>
    <s v="ess-s1ap300"/>
    <d v="2025-04-23T00:00:00"/>
    <x v="0"/>
    <d v="2025-04-24T00:00:00"/>
    <s v="Uninitialized - waiting for login"/>
    <s v="Windows Server 2016 Datacenter"/>
    <s v="Windows"/>
    <s v="10.75.68.10"/>
    <s v="Staging"/>
    <s v="Deployed"/>
    <s v="Pending"/>
    <x v="0"/>
    <n v="3052800"/>
    <s v="Sphera Essential"/>
    <s v="Joe.OBryant@chevron.com"/>
    <x v="0"/>
    <s v="HSE - ENV &amp; SUSTAIN - MSP SUPPORT"/>
    <s v="No"/>
  </r>
  <r>
    <s v="Google"/>
    <s v="Google Chrome"/>
    <s v="ess-s1db100.s02.chevron.net"/>
    <s v="ess-s1db100"/>
    <d v="2025-04-24T00:00:00"/>
    <x v="0"/>
    <d v="2025-04-24T00:00:00"/>
    <s v="Uninitialized - waiting for login"/>
    <s v="Windows Server 2016 Datacenter"/>
    <s v="Windows"/>
    <s v="10.75.68.7"/>
    <s v="Staging"/>
    <s v="Deployed"/>
    <s v="Pending"/>
    <x v="0"/>
    <n v="3052800"/>
    <s v="Sphera Essential"/>
    <s v="Joe.OBryant@chevron.com"/>
    <x v="0"/>
    <s v="HSE - ENV &amp; SUSTAIN - MSP SUPPORT"/>
    <s v="No"/>
  </r>
  <r>
    <s v="Google"/>
    <s v="Google Chrome"/>
    <s v="ess-s1db200.s02.chevron.net"/>
    <s v="ess-s1db200"/>
    <d v="2025-04-24T00:00:00"/>
    <x v="0"/>
    <d v="2025-04-24T00:00:00"/>
    <s v="Uninitialized - waiting for login"/>
    <s v="Windows Server 2016 Datacenter"/>
    <s v="Windows"/>
    <s v="10.75.68.9"/>
    <s v="Staging"/>
    <s v="Deployed"/>
    <s v="Pending"/>
    <x v="0"/>
    <n v="3052800"/>
    <s v="Sphera Essential"/>
    <s v="Joe.OBryant@chevron.com"/>
    <x v="0"/>
    <s v="HSE - ENV &amp; SUSTAIN - MSP SUPPORT"/>
    <s v="No"/>
  </r>
  <r>
    <s v="Google"/>
    <s v="Google Chrome"/>
    <s v="ess-sdb100.s02.chevron.net"/>
    <s v="ess-sdb100"/>
    <d v="2025-04-23T00:00:00"/>
    <x v="0"/>
    <d v="2025-04-24T00:00:00"/>
    <s v="CT\!zcjs"/>
    <s v="Windows Server 2016 Datacenter"/>
    <s v="Windows"/>
    <s v="10.75.64.19"/>
    <s v="Staging"/>
    <s v="Deployed"/>
    <s v="Pending"/>
    <x v="0"/>
    <n v="3052800"/>
    <s v="Sphera Essential "/>
    <s v="Joe.OBryant@chevron.com"/>
    <x v="0"/>
    <s v="HSE - ENV &amp; SUSTAIN - MSP SUPPORT"/>
    <s v="No"/>
  </r>
  <r>
    <s v="Google"/>
    <s v="Google Chrome"/>
    <s v="ess-sdb200.s02.chevron.net"/>
    <s v="ess-sdb200"/>
    <d v="2025-04-24T00:00:00"/>
    <x v="0"/>
    <d v="2025-04-24T00:00:00"/>
    <s v="Uninitialized - waiting for login"/>
    <s v="Windows Server 2016 Datacenter"/>
    <s v="Windows"/>
    <s v="10.75.64.21"/>
    <s v="Staging"/>
    <s v="Deployed"/>
    <s v="Pending"/>
    <x v="0"/>
    <n v="3052800"/>
    <s v="Sphera Essential "/>
    <s v="Joe.OBryant@chevron.com"/>
    <x v="0"/>
    <s v="HSE - ENV &amp; SUSTAIN - MSP SUPPORT"/>
    <s v="No"/>
  </r>
  <r>
    <s v="Google"/>
    <s v="Google Chrome"/>
    <s v="ess-tap100.s02.chevron.net"/>
    <s v="ess-tap100"/>
    <d v="2025-03-14T00:00:00"/>
    <x v="0"/>
    <d v="2025-04-12T00:00:00"/>
    <s v="Uninitialized - waiting for login"/>
    <s v="Windows Server 2016 Datacenter"/>
    <s v="Windows"/>
    <s v="10.75.72.7"/>
    <s v="QA/Test"/>
    <s v="In Maintenance"/>
    <s v="Pending"/>
    <x v="0"/>
    <n v="3052800"/>
    <s v="Sphera Essential"/>
    <s v="Joe.OBryant@chevron.com"/>
    <x v="0"/>
    <s v="HSE - ENV &amp; SUSTAIN - MSP SUPPORT"/>
    <s v="No"/>
  </r>
  <r>
    <s v="Google"/>
    <s v="Google Chrome"/>
    <s v="ess-tdb100.s02.chevron.net"/>
    <s v="ess-tdb100"/>
    <d v="2025-04-12T00:00:00"/>
    <x v="0"/>
    <d v="2025-04-12T00:00:00"/>
    <s v="Uninitialized - waiting for login"/>
    <s v="Windows Server 2016 Datacenter"/>
    <s v="Windows"/>
    <s v="10.75.72.6"/>
    <s v="QA/Test"/>
    <s v="In Maintenance"/>
    <s v="Pending"/>
    <x v="0"/>
    <n v="3052800"/>
    <s v="Sphera Essential "/>
    <s v="Joe.OBryant@chevron.com"/>
    <x v="0"/>
    <s v="HSE - ENV &amp; SUSTAIN - MSP SUPPORT"/>
    <s v="No"/>
  </r>
  <r>
    <s v="Google"/>
    <s v="Google Chrome"/>
    <s v="ess-twb100.s02.chevron.net"/>
    <s v="ess-twb100"/>
    <d v="2025-04-12T00:00:00"/>
    <x v="0"/>
    <d v="2025-04-12T00:00:00"/>
    <s v="Uninitialized - waiting for login"/>
    <s v="Windows Server 2016 Datacenter"/>
    <s v="Windows"/>
    <s v="10.75.72.9"/>
    <s v="QA/Test"/>
    <s v="In Maintenance"/>
    <s v="Pending"/>
    <x v="0"/>
    <n v="3052800"/>
    <s v="Sphera Essential"/>
    <s v="Joe.OBryant@chevron.com"/>
    <x v="0"/>
    <s v="HSE - ENV &amp; SUSTAIN - MSP SUPPORT"/>
    <s v="No"/>
  </r>
  <r>
    <s v="Google"/>
    <s v="Google Chrome"/>
    <s v="gmwcpcluv0115a.gdc0.chevron.net"/>
    <s v="gmwcpcluv0115a"/>
    <d v="2025-04-23T00:00:00"/>
    <x v="0"/>
    <d v="2025-04-24T00:00:00"/>
    <s v="CT\!ipqt"/>
    <s v="Windows Server 2016 Datacenter"/>
    <s v="Windows"/>
    <s v="10.76.123.38"/>
    <s v="Production"/>
    <s v="Deployed"/>
    <s v="Pending"/>
    <x v="0"/>
    <n v="10145"/>
    <s v="TeamConnect "/>
    <s v="John.Alvar@chevron.com"/>
    <x v="0"/>
    <s v="LAW - MANAGED SERVICES SUPPORT"/>
    <s v="No"/>
  </r>
  <r>
    <s v="Google"/>
    <s v="Google Chrome"/>
    <s v="gmwcpiisv00345.gdc0.chevron.net"/>
    <s v="gmwcpiisv00345"/>
    <d v="2025-04-23T00:00:00"/>
    <x v="0"/>
    <d v="2025-04-24T00:00:00"/>
    <s v="CT\qtsk"/>
    <s v="Windows Server 2016 Datacenter"/>
    <s v="Windows"/>
    <s v="10.76.113.33"/>
    <s v="Production"/>
    <s v="Deployed"/>
    <s v="Pending"/>
    <x v="0"/>
    <n v="10145"/>
    <s v="TeamConnect "/>
    <s v="John.Alvar@chevron.com"/>
    <x v="0"/>
    <s v="LAW - MANAGED SERVICES SUPPORT"/>
    <s v="No"/>
  </r>
  <r>
    <s v="Google"/>
    <s v="Google Chrome"/>
    <s v="psdpidev01.psd.chevrontexaco.net"/>
    <s v="psdpidev01"/>
    <d v="2025-04-23T00:00:00"/>
    <x v="0"/>
    <d v="2025-04-24T00:00:00"/>
    <s v="CT\!xhta"/>
    <s v="Windows Server 2016 Standard"/>
    <s v="Windows"/>
    <s v="10.76.122.73"/>
    <s v="Development"/>
    <s v="Retired"/>
    <s v="Pending"/>
    <x v="0"/>
    <n v="5044514"/>
    <s v="PI UDS (PSD) "/>
    <s v="jorge.chavez@chevron.com"/>
    <x v="0"/>
    <s v="PI HISTORIAN-PSD"/>
    <s v="No"/>
  </r>
  <r>
    <s v="Google"/>
    <s v="Google Chrome"/>
    <s v="gmw2pappv00247.gdc0.chevron.net"/>
    <s v="gmw2pappv00247"/>
    <d v="2025-04-24T00:00:00"/>
    <x v="1"/>
    <d v="2025-04-24T00:00:00"/>
    <s v="CT\gtzf"/>
    <s v="Windows Server 2016 Datacenter"/>
    <s v="Windows"/>
    <s v="10.76.125.57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gmw2pappv00248.s02.chevron.net"/>
    <s v="gmw2pappv00248"/>
    <d v="2025-04-24T00:00:00"/>
    <x v="1"/>
    <d v="2025-04-24T00:00:00"/>
    <s v="CT\lzdl"/>
    <s v="Windows Server 2016 Datacenter"/>
    <s v="Windows"/>
    <s v="10.76.123.103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gmw2pappv00249.s02.chevron.net"/>
    <s v="gmw2pappv00249"/>
    <d v="2025-04-23T00:00:00"/>
    <x v="1"/>
    <d v="2025-04-24T00:00:00"/>
    <s v="CT\fspx"/>
    <s v="Windows Server 2016 Datacenter"/>
    <s v="Windows"/>
    <s v="10.76.123.104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gmw2pappv00250.s02.chevron.net"/>
    <s v="gmw2pappv00250"/>
    <d v="2025-04-23T00:00:00"/>
    <x v="1"/>
    <d v="2025-04-24T00:00:00"/>
    <s v="CT\qswc"/>
    <s v="Windows Server 2016 Datacenter"/>
    <s v="Windows"/>
    <s v="10.76.123.142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gmw2pappv00251.s02.chevron.net"/>
    <s v="gmw2pappv00251"/>
    <d v="2025-04-24T00:00:00"/>
    <x v="1"/>
    <d v="2025-04-24T00:00:00"/>
    <s v="CT\gtzf"/>
    <s v="Windows Server 2016 Datacenter"/>
    <s v="Windows"/>
    <s v="10.76.123.148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gmw2pappv00254.s02.chevron.net"/>
    <s v="gmw2pappv00254"/>
    <d v="2025-04-24T00:00:00"/>
    <x v="1"/>
    <d v="2025-04-24T00:00:00"/>
    <s v="CT\fspx"/>
    <s v="Windows Server 2016 Datacenter"/>
    <s v="Windows"/>
    <s v="10.76.123.107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gmw2pappv00255.s02.chevron.net"/>
    <s v="gmw2pappv00255"/>
    <d v="2025-04-24T00:00:00"/>
    <x v="2"/>
    <d v="2025-04-24T00:00:00"/>
    <s v="CT\lzdl"/>
    <s v="Windows Server 2016 Datacenter"/>
    <s v="Windows"/>
    <s v="10.76.123.108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gmw2pappv00256.s02.chevron.net"/>
    <s v="gmw2pappv00256"/>
    <d v="2025-04-23T00:00:00"/>
    <x v="0"/>
    <d v="2025-04-24T00:00:00"/>
    <s v="CT\iosx"/>
    <s v="Windows Server 2016 Datacenter"/>
    <s v="Windows"/>
    <s v="10.76.123.109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gmw2pappv00257.s02.chevron.net"/>
    <s v="gmw2pappv00257"/>
    <d v="2025-04-24T00:00:00"/>
    <x v="0"/>
    <d v="2025-04-24T00:00:00"/>
    <s v="CT\rdpd"/>
    <s v="Windows Server 2016 Datacenter"/>
    <s v="Windows"/>
    <s v="10.76.123.110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gmw2pappv00258.s02.chevron.net"/>
    <s v="gmw2pappv00258"/>
    <d v="2025-04-24T00:00:00"/>
    <x v="0"/>
    <d v="2025-04-24T00:00:00"/>
    <s v="CT\ydzf"/>
    <s v="Windows Server 2016 Datacenter"/>
    <s v="Windows"/>
    <s v="10.76.123.111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gmw2pappv00259.s02.chevron.net"/>
    <s v="gmw2pappv00259"/>
    <d v="2025-04-24T00:00:00"/>
    <x v="2"/>
    <d v="2025-04-24T00:00:00"/>
    <s v="CT\!aygj"/>
    <s v="Windows Server 2016 Datacenter"/>
    <s v="Windows"/>
    <s v="10.76.123.112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gmw2pappv00260.s02.chevron.net"/>
    <s v="gmw2pappv00260"/>
    <d v="2025-04-23T00:00:00"/>
    <x v="0"/>
    <d v="2025-04-24T00:00:00"/>
    <s v=".\!."/>
    <s v="Windows Server 2016 Datacenter"/>
    <s v="Windows"/>
    <s v="10.76.123.83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gmw2pappv00261.s02.chevron.net"/>
    <s v="gmw2pappv00261"/>
    <d v="2025-04-23T00:00:00"/>
    <x v="1"/>
    <d v="2025-04-24T00:00:00"/>
    <s v="CT\qswc"/>
    <s v="Windows Server 2016 Datacenter"/>
    <s v="Windows"/>
    <s v="10.76.123.84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netspa-p1app08.s02.chevron.net"/>
    <s v="netspa-p1app08"/>
    <d v="2025-04-24T00:00:00"/>
    <x v="2"/>
    <d v="2025-04-24T00:00:00"/>
    <s v="CT\!ppse"/>
    <s v="Windows Server 2016 Datacenter"/>
    <s v="Windows"/>
    <s v="10.75.96.119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netspa-p1app11.s02.chevron.net"/>
    <s v="netspa-p1app11"/>
    <d v="2025-04-24T00:00:00"/>
    <x v="0"/>
    <d v="2025-04-24T00:00:00"/>
    <s v="CT\!ppse"/>
    <s v="Windows Server 2016 Datacenter"/>
    <s v="Windows"/>
    <s v="10.75.96.155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netspa-p2app03.s02.chevron.net"/>
    <s v="netspa-p2app03"/>
    <d v="2025-04-23T00:00:00"/>
    <x v="2"/>
    <d v="2025-04-24T00:00:00"/>
    <s v="CT\!dcfi"/>
    <s v="Windows Server 2016 Datacenter"/>
    <s v="Windows"/>
    <s v="10.67.178.9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netspa-papp03.s02.chevron.net"/>
    <s v="netspa-papp03"/>
    <d v="2025-04-24T00:00:00"/>
    <x v="0"/>
    <d v="2025-04-24T00:00:00"/>
    <s v="CT\ngkj"/>
    <s v="Windows Server 2016 Datacenter"/>
    <s v="Windows"/>
    <s v="10.67.152.33"/>
    <s v="Production"/>
    <s v="Deployed"/>
    <s v="Pending"/>
    <x v="0"/>
    <n v="5045982"/>
    <s v="Netsparker "/>
    <s v="julien@chevron.com"/>
    <x v="0"/>
    <s v="CYBERPRODUCTLINE-VM-APPLICATIONSCANNING"/>
    <s v="No"/>
  </r>
  <r>
    <s v="Google"/>
    <s v="Google Chrome"/>
    <s v="houopssist1.nblenergy.com"/>
    <s v="houopssist1"/>
    <d v="2025-04-23T00:00:00"/>
    <x v="0"/>
    <d v="2025-04-24T00:00:00"/>
    <s v="CT\svc_mcbu_pdce_ec"/>
    <s v="Windows Server 2019 Standard"/>
    <s v="Windows"/>
    <s v="10.76.226.88"/>
    <s v="Production"/>
    <s v="Deployed"/>
    <s v="Pending"/>
    <x v="0"/>
    <n v="5055080"/>
    <s v="RBU "/>
    <s v="Jordan.Hill@chevron.com"/>
    <x v="0"/>
    <s v="IT DATA AND INSIGHTS - BU WEST"/>
    <s v="No"/>
  </r>
  <r>
    <s v="Google"/>
    <s v="Google Chrome"/>
    <s v="bchdbp049.ct.chevrontexaco.net"/>
    <s v="bchdbp049"/>
    <d v="2025-04-23T00:00:00"/>
    <x v="0"/>
    <d v="2025-04-24T00:00:00"/>
    <s v="CT\!rzex"/>
    <s v="Windows Server 2016 Standard"/>
    <s v="Windows"/>
    <s v="146.25.74.49"/>
    <s v="Production"/>
    <s v="Retired"/>
    <s v="Pending"/>
    <x v="0"/>
    <n v="16366"/>
    <s v="Stop Gauge "/>
    <s v="kalyangorai@chevron.com"/>
    <x v="0"/>
    <s v="SURFACE-APPLICATION SUPPORT-POD1C"/>
    <s v="No"/>
  </r>
  <r>
    <s v="Google"/>
    <s v="Google Chrome"/>
    <s v="elogbo-pwin00.s02.chevron.net"/>
    <s v="elogbo-pwin00"/>
    <d v="2025-04-23T00:00:00"/>
    <x v="0"/>
    <d v="2025-04-24T00:00:00"/>
    <s v="Local\cvx_admin_user"/>
    <s v="Windows Server 2016 Datacenter"/>
    <s v="Windows"/>
    <s v="10.75.176.46"/>
    <s v="Production"/>
    <s v="Deployed"/>
    <s v="Pending"/>
    <x v="0"/>
    <n v="1500002053"/>
    <s v="eLogbook"/>
    <s v="kalyangorai@chevron.com"/>
    <x v="0"/>
    <s v="SURFACE-APPLICATION SUPPORT-POD1C"/>
    <s v="No"/>
  </r>
  <r>
    <s v="Google"/>
    <s v="Google Chrome"/>
    <s v="esew16fmd2.ese.chevrontexaco.net"/>
    <s v="esew16fmd2"/>
    <d v="2025-04-24T00:00:00"/>
    <x v="0"/>
    <d v="2025-04-24T00:00:00"/>
    <s v="CT\!rian"/>
    <s v="Windows Server 2016 Standard"/>
    <s v="Windows"/>
    <s v="10.76.216.77"/>
    <s v="Development"/>
    <s v="Deployed"/>
    <s v="Pending"/>
    <x v="0"/>
    <n v="3839"/>
    <s v="CARD "/>
    <s v="kalyangorai@chevron.com"/>
    <x v="0"/>
    <s v="SURFACE-APPLICATION SUPPORT-POD1C"/>
    <s v="No"/>
  </r>
  <r>
    <s v="Google"/>
    <s v="Google Chrome"/>
    <s v="psdcnotesarc01.psd.chevrontexaco.net"/>
    <s v="psdcnotesarc01"/>
    <d v="2025-04-24T00:00:00"/>
    <x v="0"/>
    <d v="2025-04-24T00:00:00"/>
    <s v="CT\!mgax"/>
    <s v="Windows Server 2016 Standard"/>
    <s v="Windows"/>
    <s v="10.76.217.54"/>
    <s v="Production"/>
    <s v="Retired"/>
    <s v="Pending"/>
    <x v="0"/>
    <s v="Not Found"/>
    <s v="Not Found"/>
    <s v="kalyangorai@chevron.com"/>
    <x v="0"/>
    <s v="SURFACE-APPLICATION SUPPORT-POD1C"/>
    <s v="No"/>
  </r>
  <r>
    <s v="Google"/>
    <s v="Google Chrome"/>
    <s v="psddfs1.psd.chevrontexaco.net"/>
    <s v="psddfs1"/>
    <d v="2025-04-23T00:00:00"/>
    <x v="0"/>
    <d v="2025-04-24T00:00:00"/>
    <s v="CT\!efxc"/>
    <s v="Windows Server 2016 Datacenter"/>
    <s v="Windows"/>
    <s v="10.76.217.56"/>
    <s v="Production"/>
    <s v="Retired"/>
    <s v="Pending"/>
    <x v="0"/>
    <s v="Not Found"/>
    <s v="Not Found"/>
    <s v="kalyangorai@chevron.com"/>
    <x v="0"/>
    <s v="SURFACE-APPLICATION SUPPORT-POD1C"/>
    <s v="No"/>
  </r>
  <r>
    <s v="Google"/>
    <s v="Google Chrome"/>
    <s v="psdsetpoint01.psd.chevrontexaco.net"/>
    <s v="psdsetpoint01"/>
    <d v="2025-04-23T00:00:00"/>
    <x v="0"/>
    <d v="2025-04-24T00:00:00"/>
    <s v="CT\!mgax"/>
    <s v="Windows Server 2016 Standard"/>
    <s v="Windows"/>
    <s v="146.33.216.98"/>
    <s v="Production"/>
    <s v="Deployed"/>
    <s v="Pending"/>
    <x v="0"/>
    <n v="5044514"/>
    <s v="PI UDS (PSD) "/>
    <s v="kalyangorai@chevron.com"/>
    <x v="0"/>
    <s v="SURFACE-APPLICATION SUPPORT-POD1C"/>
    <s v="No"/>
  </r>
  <r>
    <s v="Google"/>
    <s v="Google Chrome"/>
    <s v="mfstwe-dapp00.s02.chevron.net"/>
    <s v="mfstwe-dapp00"/>
    <d v="2025-04-12T00:00:00"/>
    <x v="0"/>
    <d v="2025-04-12T00:00:00"/>
    <s v="CT\!ikvr"/>
    <s v="Windows Server 2016 Datacenter"/>
    <s v="Windows"/>
    <s v="10.73.196.7"/>
    <s v="Development"/>
    <s v="Deployed"/>
    <s v="Pending"/>
    <x v="0"/>
    <n v="21277"/>
    <s v="Shift Turnover With Excellence "/>
    <s v="kalyangorai@chevron.com"/>
    <x v="0"/>
    <s v="SURFACE-APPLICATION SUPPORT-POD1C"/>
    <s v="No"/>
  </r>
  <r>
    <s v="Google"/>
    <s v="Google Chrome"/>
    <s v="stopga-dwin00.s02.chevron.net"/>
    <s v="stopga-dwin00"/>
    <d v="2025-04-12T00:00:00"/>
    <x v="0"/>
    <d v="2025-04-12T00:00:00"/>
    <s v="CT\yzik"/>
    <s v="Windows Server 2016 Datacenter"/>
    <s v="Windows"/>
    <s v="10.73.212.12"/>
    <s v="Development"/>
    <s v="Retired"/>
    <s v="Pending"/>
    <x v="0"/>
    <n v="16366"/>
    <s v="Stop Gauge "/>
    <s v="kalyangorai@chevron.com"/>
    <x v="0"/>
    <s v="SURFACE-APPLICATION SUPPORT-POD1C"/>
    <s v="No"/>
  </r>
  <r>
    <s v="Google"/>
    <s v="Google Chrome"/>
    <s v="cscotg-pcld200.p.ussc.az.chevron.net"/>
    <s v="cscotg-pcld200"/>
    <d v="2025-04-23T00:00:00"/>
    <x v="0"/>
    <d v="2025-04-24T00:00:00"/>
    <s v="CT\!lyge"/>
    <s v="Windows Server 2016 Datacenter"/>
    <s v="Windows"/>
    <s v="10.74.176.15"/>
    <s v="Production"/>
    <s v="Deployed"/>
    <s v="Pending"/>
    <x v="0"/>
    <n v="5047740"/>
    <s v="CSC Ignition Application "/>
    <s v="karthik.sankar@chevron.com"/>
    <x v="0"/>
    <s v="SURFACE - FE - MARINE IT"/>
    <s v="No"/>
  </r>
  <r>
    <s v="Google"/>
    <s v="Google Chrome"/>
    <s v="cscotg-pjump00.s02.chevron.net"/>
    <s v="cscotg-pjump00"/>
    <d v="2025-04-23T00:00:00"/>
    <x v="0"/>
    <d v="2025-04-24T00:00:00"/>
    <s v="Uninitialized - waiting for login"/>
    <s v="Windows Server 2019 Datacenter"/>
    <s v="Windows"/>
    <s v="10.74.176.11"/>
    <s v="Production"/>
    <s v="Deployed"/>
    <s v="Pending"/>
    <x v="0"/>
    <n v="5047740"/>
    <s v="CSC Ignition Application "/>
    <s v="karthik.sankar@chevron.com"/>
    <x v="0"/>
    <s v="SURFACE - FE - MARINE IT"/>
    <s v="No"/>
  </r>
  <r>
    <s v="Google"/>
    <s v="Google Chrome"/>
    <s v="gswcpotgvart116.gdc0.chevron.net"/>
    <s v="gswcpotgvart116"/>
    <d v="2025-04-23T00:00:00"/>
    <x v="0"/>
    <d v="2025-04-24T00:00:00"/>
    <s v="CT\!ciaa"/>
    <s v="Windows Server 2016 Standard"/>
    <s v="Windows"/>
    <s v="146.46.51.160"/>
    <s v="Production"/>
    <s v="Deployed"/>
    <s v="Pending"/>
    <x v="2"/>
    <n v="5047740"/>
    <s v="CSC Ignition Application "/>
    <s v="karthik.sankar@chevron.com"/>
    <x v="0"/>
    <s v="SURFACE - FE - MARINE IT"/>
    <s v="No"/>
  </r>
  <r>
    <s v="Google"/>
    <s v="Google Chrome"/>
    <s v="gswcpotgvgls116.gdc0.chevron.net"/>
    <s v="gswcpotgvgls116"/>
    <d v="2025-04-23T00:00:00"/>
    <x v="0"/>
    <d v="2025-04-24T00:00:00"/>
    <s v="CT\!mgax"/>
    <s v="Windows Server 2016 Standard"/>
    <s v="Windows"/>
    <s v="146.46.37.95"/>
    <s v="Production"/>
    <s v="Deployed"/>
    <s v="Pending"/>
    <x v="2"/>
    <n v="5047740"/>
    <s v="CSC Ignition Application "/>
    <s v="karthik.sankar@chevron.com"/>
    <x v="0"/>
    <s v="SURFACE - FE - MARINE IT"/>
    <s v="No"/>
  </r>
  <r>
    <s v="Google"/>
    <s v="Google Chrome"/>
    <s v="gswcpotgvmev116.gdc0.chevron.net"/>
    <s v="gswcpotgvmev116"/>
    <d v="2025-04-24T00:00:00"/>
    <x v="0"/>
    <d v="2025-04-24T00:00:00"/>
    <s v="CT\!xhfo"/>
    <s v="Windows Server 2016 Standard"/>
    <s v="Windows"/>
    <s v="146.46.46.160"/>
    <s v="Production"/>
    <s v="Deployed"/>
    <s v="Pending"/>
    <x v="2"/>
    <n v="5047740"/>
    <s v="CSC Ignition Application "/>
    <s v="karthik.sankar@chevron.com"/>
    <x v="0"/>
    <s v="SURFACE - FE - MARINE IT"/>
    <s v="No"/>
  </r>
  <r>
    <s v="Google"/>
    <s v="Google Chrome"/>
    <s v="gswcpotgvutv116.gdc0.chevron.net"/>
    <s v="gswcpotgvutv116"/>
    <d v="2025-04-24T00:00:00"/>
    <x v="0"/>
    <d v="2025-04-24T00:00:00"/>
    <s v="CT\!ucwb"/>
    <s v="Windows Server 2016 Standard"/>
    <s v="Windows"/>
    <s v="146.46.58.160"/>
    <s v="Production"/>
    <s v="Deployed"/>
    <s v="Pending"/>
    <x v="2"/>
    <n v="5047740"/>
    <s v="CSC Ignition Application "/>
    <s v="karthik.sankar@chevron.com"/>
    <x v="0"/>
    <s v="SURFACE - FE - MARINE IT"/>
    <s v="No"/>
  </r>
  <r>
    <s v="Google"/>
    <s v="Google Chrome"/>
    <s v="cscotg-dcld00.s02.chevron.net"/>
    <s v="cscotg-dcld00"/>
    <d v="2025-04-12T00:00:00"/>
    <x v="0"/>
    <d v="2025-04-12T00:00:00"/>
    <s v="CT\!mgax"/>
    <s v="Windows Server 2016 Datacenter"/>
    <s v="Windows"/>
    <s v="10.74.184.26"/>
    <s v="Development"/>
    <s v="In Maintenance"/>
    <s v="Pending"/>
    <x v="0"/>
    <n v="0"/>
    <e v="#N/A"/>
    <s v="karthik.sankar@chevron.com"/>
    <x v="0"/>
    <s v="SURFACE - FE - MARINE IT"/>
    <s v="No"/>
  </r>
  <r>
    <s v="Google"/>
    <s v="Google Chrome"/>
    <s v="cscotg-tcld00.s02.chevron.net"/>
    <s v="cscotg-tcld00"/>
    <d v="2025-04-11T00:00:00"/>
    <x v="0"/>
    <d v="2025-04-12T00:00:00"/>
    <s v="CT\!ppse"/>
    <s v="Windows Server 2016 Datacenter"/>
    <s v="Windows"/>
    <s v="10.74.184.42"/>
    <s v="QA/Test"/>
    <s v="In Maintenance"/>
    <s v="Pending"/>
    <x v="0"/>
    <n v="5047740"/>
    <s v="CSC Ignition Application "/>
    <s v="karthik.sankar@chevron.com"/>
    <x v="0"/>
    <s v="SURFACE - FE - MARINE IT"/>
    <s v="No"/>
  </r>
  <r>
    <s v="Google"/>
    <s v="Google Chrome"/>
    <s v="condir-scdw00.s02.chevron.net"/>
    <s v="condir-scdw00"/>
    <d v="2025-04-24T00:00:00"/>
    <x v="1"/>
    <d v="2025-04-24T00:00:00"/>
    <s v="CT\svc-cdproxy"/>
    <s v="Windows Server 2016 Datacenter"/>
    <s v="Windows"/>
    <s v="10.72.0.207"/>
    <s v="Staging"/>
    <s v="Deployed"/>
    <s v="Pending"/>
    <x v="0"/>
    <n v="5056753"/>
    <s v="Connect:Direct "/>
    <s v="KCollins@chevron.com"/>
    <x v="0"/>
    <s v="PLATFORM - SAP RELIABILITY"/>
    <s v="No"/>
  </r>
  <r>
    <s v="Google"/>
    <s v="Google Chrome"/>
    <s v="chvpkv16vmsmt.chvpk.chevrontexaco.net"/>
    <s v="chvpkv16vmsmt"/>
    <d v="2025-04-24T00:00:00"/>
    <x v="0"/>
    <d v="2025-04-24T00:00:00"/>
    <s v="CT\!pyvi"/>
    <s v="Windows Server 2016 Standard"/>
    <s v="Windows"/>
    <s v="146.27.68.50"/>
    <s v="Development"/>
    <s v="Deployed"/>
    <s v="Pending"/>
    <x v="0"/>
    <n v="1500001716"/>
    <s v="Milestone xProtect "/>
    <s v="kenneth.emebo@chevron.com"/>
    <x v="0"/>
    <s v="WE-OPS-SHAREPOINT ADMIN"/>
    <s v="No"/>
  </r>
  <r>
    <s v="Google"/>
    <s v="Google Chrome"/>
    <s v="cov100splunk1p.cov100.chevrontexaco.net"/>
    <s v="cov100splunk1p"/>
    <d v="2025-04-23T00:00:00"/>
    <x v="2"/>
    <d v="2025-04-24T00:00:00"/>
    <s v="CT\!troscrc"/>
    <s v="Windows Server 2016 Standard"/>
    <s v="Windows"/>
    <s v="146.24.240.186"/>
    <s v="Production"/>
    <s v="Deployed"/>
    <s v="Pending"/>
    <x v="0"/>
    <n v="1500001055"/>
    <s v="GOM Scout Tool "/>
    <s v="kevinramlow@chevron.com"/>
    <x v="0"/>
    <s v="SURFACE-APPLICATION SUPPORT-PODPM"/>
    <s v="No"/>
  </r>
  <r>
    <s v="Google"/>
    <s v="Google Chrome"/>
    <s v="gmw1nsqlv00075.gdc0.chevron.net"/>
    <s v="gmw1nsqlv00075"/>
    <d v="2025-04-24T00:00:00"/>
    <x v="0"/>
    <d v="2025-04-24T00:00:00"/>
    <s v=".\!."/>
    <s v="Windows Server 2016 Datacenter"/>
    <s v="Windows"/>
    <s v="146.29.178.45"/>
    <s v="Production"/>
    <s v="Deployed"/>
    <s v="Pending"/>
    <x v="0"/>
    <s v="Not Found"/>
    <s v="Not Found"/>
    <n v="0"/>
    <x v="2"/>
    <s v="CLOUD WINDOWS OPERATIONS"/>
    <s v="No"/>
  </r>
  <r>
    <s v="Google"/>
    <s v="Google Chrome"/>
    <s v="abudp-pshir00.s02.chevron.net"/>
    <s v="abudp-pshir00"/>
    <d v="2025-04-23T00:00:00"/>
    <x v="0"/>
    <d v="2025-04-24T00:00:00"/>
    <s v="CT\!ymng"/>
    <s v="Windows Server 2016 Datacenter"/>
    <s v="Windows"/>
    <s v="10.67.64.28"/>
    <s v="Production"/>
    <s v="Deployed"/>
    <s v="Pending"/>
    <x v="0"/>
    <n v="1500001618"/>
    <s v="ABU Data Platform"/>
    <s v="kewf@chevron.com"/>
    <x v="0"/>
    <s v="CTC IT - DATA AND INSIGHTS EAST - RUN AND MAINTAIN"/>
    <s v="No"/>
  </r>
  <r>
    <s v="Google"/>
    <s v="Google Chrome"/>
    <s v="abudp-pshir02.s02.chevron.net"/>
    <s v="abudp-pshir02"/>
    <d v="2025-04-24T00:00:00"/>
    <x v="0"/>
    <d v="2025-04-24T00:00:00"/>
    <s v="Uninitialized - waiting for login"/>
    <s v="Windows Server 2016 Datacenter"/>
    <s v="Windows"/>
    <s v="10.67.64.35"/>
    <s v="Production"/>
    <s v="Deployed"/>
    <s v="Pending"/>
    <x v="0"/>
    <n v="1500001618"/>
    <s v="ABU Data Platform"/>
    <s v="kewf@chevron.com"/>
    <x v="0"/>
    <s v="CTC IT - DATA AND INSIGHTS EAST - RUN AND MAINTAIN"/>
    <s v="No"/>
  </r>
  <r>
    <s v="Google"/>
    <s v="Google Chrome"/>
    <s v="farm01-pir00.s02.chevron.net"/>
    <s v="farm01-pir00"/>
    <d v="2025-04-23T00:00:00"/>
    <x v="0"/>
    <d v="2025-04-24T00:00:00"/>
    <s v="CT\!zcjs"/>
    <s v="Windows Server 2016 Datacenter"/>
    <s v="Windows"/>
    <s v="10.67.64.54"/>
    <s v="Production"/>
    <s v="Deployed"/>
    <s v="Pending"/>
    <x v="0"/>
    <n v="1500001245"/>
    <s v="ABU BES Staging "/>
    <s v="kewf@chevron.com"/>
    <x v="0"/>
    <s v="CTC IT - DATA AND INSIGHTS EAST - RUN AND MAINTAIN"/>
    <s v="No"/>
  </r>
  <r>
    <s v="Google"/>
    <s v="Google Chrome"/>
    <s v="farm01-pir01.s02.chevron.net"/>
    <s v="farm01-pir01"/>
    <d v="2025-04-23T00:00:00"/>
    <x v="0"/>
    <d v="2025-04-24T00:00:00"/>
    <s v="Uninitialized - waiting for login"/>
    <s v="Windows Server 2016 Datacenter"/>
    <s v="Windows"/>
    <s v="10.67.64.53"/>
    <s v="Production"/>
    <s v="Deployed"/>
    <s v="Pending"/>
    <x v="0"/>
    <n v="1500001245"/>
    <s v="ABU BES Staging "/>
    <s v="kewf@chevron.com"/>
    <x v="0"/>
    <s v="CTC IT - DATA AND INSIGHTS EAST - RUN AND MAINTAIN"/>
    <s v="No"/>
  </r>
  <r>
    <s v="Google"/>
    <s v="Google Chrome"/>
    <s v="farm01-ppgw00.s02.chevron.net"/>
    <s v="farm01-ppgw00"/>
    <d v="2025-04-24T00:00:00"/>
    <x v="0"/>
    <d v="2025-04-24T00:00:00"/>
    <s v="CT\!lyge"/>
    <s v="Windows Server 2016 Datacenter"/>
    <s v="Windows"/>
    <s v="10.67.64.76"/>
    <s v="Production"/>
    <s v="Deployed"/>
    <s v="Pending"/>
    <x v="0"/>
    <n v="1500001618"/>
    <s v="ABU Data Platform "/>
    <s v="kewf@chevron.com"/>
    <x v="0"/>
    <s v="CTC IT - DATA AND INSIGHTS EAST - RUN AND MAINTAIN"/>
    <s v="No"/>
  </r>
  <r>
    <s v="Google"/>
    <s v="Google Chrome"/>
    <s v="fdc-dapp00.s02.chevron.net"/>
    <s v="fdc-dapp00"/>
    <m/>
    <x v="3"/>
    <d v="2025-04-24T00:00:00"/>
    <s v="CT\ygfx"/>
    <s v="Windows Server 2019 Datacenter"/>
    <s v="Windows"/>
    <s v="10.75.184.24"/>
    <s v="Development"/>
    <s v="Deployed"/>
    <s v="Pending"/>
    <x v="0"/>
    <n v="21504"/>
    <s v="Field Data Collection – CPP "/>
    <s v="KEWF@chevron.com"/>
    <x v="0"/>
    <s v="CTC IT - DATA AND INSIGHTS GIS - RUN AND MAINTAIN"/>
    <s v="No"/>
  </r>
  <r>
    <s v="Google"/>
    <s v="Google Chrome"/>
    <s v="fdc-papp00.s02.chevron.net"/>
    <s v="fdc-papp00"/>
    <m/>
    <x v="3"/>
    <d v="2025-04-24T00:00:00"/>
    <s v="CT\ygfx"/>
    <s v="Windows Server 2019 Datacenter"/>
    <s v="Windows"/>
    <s v="10.75.176.20"/>
    <s v="Production"/>
    <s v="Deployed"/>
    <s v="Pending"/>
    <x v="0"/>
    <n v="21504"/>
    <s v="Field Data Collection – CPP "/>
    <s v="KEWF@chevron.com"/>
    <x v="0"/>
    <s v="CTC IT - DATA AND INSIGHTS GIS - RUN AND MAINTAIN"/>
    <s v="No"/>
  </r>
  <r>
    <s v="Google"/>
    <s v="Google Chrome"/>
    <s v="fdc-t1app00.s02.chevron.net"/>
    <s v="fdc-t1app00"/>
    <m/>
    <x v="3"/>
    <d v="2025-04-24T00:00:00"/>
    <s v="Uninitialized - waiting for login"/>
    <s v="Windows Server 2019 Datacenter"/>
    <s v="Windows"/>
    <s v="10.75.184.33"/>
    <s v="QA/Test"/>
    <s v="Deployed"/>
    <s v="Pending"/>
    <x v="0"/>
    <n v="21504"/>
    <s v="Field Data Collection – CPP "/>
    <s v="KEWF@chevron.com"/>
    <x v="0"/>
    <s v="CTC IT - DATA AND INSIGHTS GIS - RUN AND MAINTAIN"/>
    <s v="No"/>
  </r>
  <r>
    <s v="Google"/>
    <s v="Google Chrome"/>
    <s v="fdc-tapp00.s02.chevron.net"/>
    <s v="fdc-tapp00"/>
    <d v="2025-02-11T00:00:00"/>
    <x v="0"/>
    <d v="2025-04-24T00:00:00"/>
    <s v="CT\ygfx"/>
    <s v="Windows Server 2019 Datacenter"/>
    <s v="Windows"/>
    <s v="10.75.184.25"/>
    <s v="QA/Test"/>
    <s v="Deployed"/>
    <s v="Pending"/>
    <x v="0"/>
    <n v="21504"/>
    <s v="Field Data Collection – CPP "/>
    <s v="KEWF@chevron.com"/>
    <x v="0"/>
    <s v="CTC IT - DATA AND INSIGHTS GIS - RUN AND MAINTAIN"/>
    <s v="No"/>
  </r>
  <r>
    <s v="Google"/>
    <s v="Google Chrome"/>
    <s v="gmwcnappv00593.gdc0.chevron.net"/>
    <s v="gmwcnappv00593"/>
    <d v="2025-04-23T00:00:00"/>
    <x v="0"/>
    <d v="2025-04-24T00:00:00"/>
    <s v="CT\!lyge"/>
    <s v="Windows Server 2016 Datacenter"/>
    <s v="Windows"/>
    <s v="10.76.126.108"/>
    <s v="Development"/>
    <s v="Deployed"/>
    <s v="Pending"/>
    <x v="0"/>
    <n v="6718"/>
    <s v="Lotus Notes/Domino "/>
    <s v="KMHP@chevron.com"/>
    <x v="0"/>
    <s v="ITFP – APPS – IT OPERATIONS SUPPORT"/>
    <s v="No"/>
  </r>
  <r>
    <s v="Google"/>
    <s v="Google Chrome"/>
    <s v="gmwcnappv00704.gdc0.chevron.net"/>
    <s v="gmwcnappv00704"/>
    <d v="2025-04-24T00:00:00"/>
    <x v="0"/>
    <d v="2025-04-24T00:00:00"/>
    <s v="Uninitialized - waiting for login"/>
    <s v="Windows Server 2016 Datacenter"/>
    <s v="Windows"/>
    <s v="134.248.68.24"/>
    <s v="Development"/>
    <s v="Deployed"/>
    <s v="Pending"/>
    <x v="0"/>
    <n v="6718"/>
    <s v="Lotus Notes/Domino "/>
    <s v="KMHP@chevron.com"/>
    <x v="0"/>
    <s v="ITFP – APPS – IT OPERATIONS SUPPORT"/>
    <s v="No"/>
  </r>
  <r>
    <s v="Google"/>
    <s v="Google Chrome"/>
    <s v="gmwcpappv00689.gdc0.chevron.net"/>
    <s v="gmwcpappv00689"/>
    <d v="2025-04-23T00:00:00"/>
    <x v="0"/>
    <d v="2025-04-24T00:00:00"/>
    <s v="CT\!cxum"/>
    <s v="Windows Server 2016 Datacenter"/>
    <s v="Windows"/>
    <s v="134.248.64.88"/>
    <s v="Production"/>
    <s v="Deployed"/>
    <s v="Pending"/>
    <x v="0"/>
    <n v="6718"/>
    <s v="Lotus Notes/Domino "/>
    <s v="KMHP@chevron.com"/>
    <x v="0"/>
    <s v="ITFP – APPS – IT OPERATIONS SUPPORT"/>
    <s v="No"/>
  </r>
  <r>
    <s v="Google"/>
    <s v="Google Chrome"/>
    <s v="gmwcpappv00702.gdc0.chevron.net"/>
    <s v="gmwcpappv00702"/>
    <d v="2025-04-24T00:00:00"/>
    <x v="0"/>
    <d v="2025-04-24T00:00:00"/>
    <s v="CT\axro"/>
    <s v="Windows Server 2016 Datacenter"/>
    <s v="Windows"/>
    <s v="146.29.167.132"/>
    <s v="Production"/>
    <s v="Deployed"/>
    <s v="Pending"/>
    <x v="0"/>
    <n v="6718"/>
    <s v="Lotus Notes/Domino "/>
    <s v="KMHP@chevron.com"/>
    <x v="0"/>
    <s v="ITFP – APPS – IT OPERATIONS SUPPORT"/>
    <s v="No"/>
  </r>
  <r>
    <s v="Google"/>
    <s v="Google Chrome"/>
    <s v="gmwcpappv00843.sinsi2.chevrontexaco.net"/>
    <s v="gmwcpappv00843"/>
    <d v="2025-04-24T00:00:00"/>
    <x v="0"/>
    <d v="2025-04-24T00:00:00"/>
    <s v="CT\!vfwc"/>
    <s v="Windows Server 2016 Datacenter"/>
    <s v="Windows"/>
    <s v="146.40.18.92"/>
    <s v="Production"/>
    <s v="Deployed"/>
    <s v="Pending"/>
    <x v="0"/>
    <n v="3059608"/>
    <s v="ITFP DFS Service"/>
    <s v="KMHP@chevron.com"/>
    <x v="0"/>
    <s v="ITFP – APPS – IT OPERATIONS SUPPORT"/>
    <s v="No"/>
  </r>
  <r>
    <s v="Google"/>
    <s v="Google Chrome"/>
    <s v="gmwcpappv00906.gdc0.chevron.net"/>
    <s v="gmwcpappv00906"/>
    <d v="2025-04-24T00:00:00"/>
    <x v="0"/>
    <d v="2025-04-24T00:00:00"/>
    <s v="CT\!ypjb"/>
    <s v="Windows Server 2016 Datacenter"/>
    <s v="Windows"/>
    <s v="146.29.131.36"/>
    <s v="Production"/>
    <s v="Deployed"/>
    <s v="Pending"/>
    <x v="0"/>
    <n v="3059608"/>
    <s v="ITFP DFS Service"/>
    <s v="KMHP@chevron.com"/>
    <x v="0"/>
    <s v="ITFP – APPS – IT OPERATIONS SUPPORT"/>
    <s v="No"/>
  </r>
  <r>
    <s v="Google"/>
    <s v="Google Chrome"/>
    <s v="gmwcpcluv0105a.gdc0.chevron.net"/>
    <s v="gmwcpcluv0105a"/>
    <d v="2025-04-23T00:00:00"/>
    <x v="0"/>
    <d v="2025-04-24T00:00:00"/>
    <s v="CT\!ilho"/>
    <s v="Windows Server 2016 Datacenter"/>
    <s v="Windows"/>
    <s v="10.76.125.33"/>
    <s v="Production"/>
    <s v="Deployed"/>
    <s v="Pending"/>
    <x v="0"/>
    <n v="6718"/>
    <s v="Lotus Notes/Domino "/>
    <s v="KMHP@chevron.com"/>
    <x v="0"/>
    <s v="ITFP – APPS – IT OPERATIONS SUPPORT"/>
    <s v="No"/>
  </r>
  <r>
    <s v="Google"/>
    <s v="Google Chrome"/>
    <s v="psdcnotesd1.psd.chevrontexaco.net"/>
    <s v="psdcnotesd1"/>
    <d v="2025-04-23T00:00:00"/>
    <x v="0"/>
    <d v="2025-04-24T00:00:00"/>
    <s v=".\!."/>
    <s v="Windows Server 2016 Standard"/>
    <s v="Windows"/>
    <s v="10.76.122.66"/>
    <s v="Development"/>
    <s v="Deployed"/>
    <s v="Pending"/>
    <x v="0"/>
    <n v="6718"/>
    <s v="Lotus Notes/Domino "/>
    <s v="KMHP@chevron.com"/>
    <x v="0"/>
    <s v="ITFP – APPS – IT OPERATIONS SUPPORT"/>
    <s v="No"/>
  </r>
  <r>
    <s v="Google"/>
    <s v="Google Chrome"/>
    <s v="escnrw12ahvp05.escnr.chevrontexaco.net"/>
    <s v="escnrw12ahvp05"/>
    <d v="2025-04-24T00:00:00"/>
    <x v="0"/>
    <d v="2025-04-24T00:00:00"/>
    <s v="CT\!ynpn"/>
    <s v="Windows Server 2019 Datacenter"/>
    <s v="Windows"/>
    <s v="146.42.156.141"/>
    <s v="Production"/>
    <s v="Deployed"/>
    <s v="Pending"/>
    <x v="0"/>
    <n v="21694"/>
    <s v="OSIsoft PI "/>
    <s v="kpeters@chevron.com"/>
    <x v="0"/>
    <s v="NMA - SUBSURFACE PLATFORM CO-LOCATED SUPPORT"/>
    <s v="No"/>
  </r>
  <r>
    <s v="Google"/>
    <s v="Google Chrome"/>
    <s v="escnrw12ahvp29.escnr.chevrontexaco.net"/>
    <s v="escnrw12ahvp29"/>
    <d v="2025-04-23T00:00:00"/>
    <x v="0"/>
    <d v="2025-04-24T00:00:00"/>
    <s v="CT\!PNNJ"/>
    <s v="Windows Server 2019 Standard"/>
    <s v="Windows"/>
    <s v="146.42.156.80"/>
    <s v="Production"/>
    <s v="Deployed"/>
    <s v="Pending"/>
    <x v="0"/>
    <n v="21694"/>
    <s v="OSIsoft PI "/>
    <s v="kpeters@chevron.com"/>
    <x v="0"/>
    <s v="NMA - SUBSURFACE PLATFORM CO-LOCATED SUPPORT"/>
    <s v="No"/>
  </r>
  <r>
    <s v="Google"/>
    <s v="Google Chrome"/>
    <s v="escnrw12app2.escnr.chevrontexaco.net"/>
    <s v="escnrw12app2"/>
    <d v="2025-04-24T00:00:00"/>
    <x v="0"/>
    <d v="2025-04-24T00:00:00"/>
    <s v="CT\!qaid"/>
    <s v="Windows Server 2019 Datacenter"/>
    <s v="Windows"/>
    <s v="146.42.156.112"/>
    <s v="Production"/>
    <s v="Deployed"/>
    <s v="Pending"/>
    <x v="0"/>
    <n v="21694"/>
    <s v="OSIsoft PI "/>
    <s v="kpeters@chevron.com"/>
    <x v="0"/>
    <s v="NMA - SUBSURFACE PLATFORM CO-LOCATED SUPPORT"/>
    <s v="No"/>
  </r>
  <r>
    <s v="Google"/>
    <s v="Google Chrome"/>
    <s v="escnrw12app4.escnr.chevrontexaco.net"/>
    <s v="escnrw12app4"/>
    <d v="2025-04-24T00:00:00"/>
    <x v="2"/>
    <d v="2025-04-24T00:00:00"/>
    <s v="CT\!ynpn"/>
    <s v="Windows Server 2019 Datacenter"/>
    <s v="Windows"/>
    <s v="146.42.162.8"/>
    <s v="Production"/>
    <s v="Deployed"/>
    <s v="Pending"/>
    <x v="0"/>
    <n v="21694"/>
    <s v="OSIsoft PI "/>
    <s v="kpeters@chevron.com"/>
    <x v="0"/>
    <s v="NMA - SUBSURFACE PLATFORM CO-LOCATED SUPPORT"/>
    <s v="No"/>
  </r>
  <r>
    <s v="Google"/>
    <s v="Google Chrome"/>
    <s v="escnrw19ahvp10.escnr.chevrontexaco.net"/>
    <s v="escnrw19ahvp10"/>
    <d v="2025-04-24T00:00:00"/>
    <x v="1"/>
    <d v="2025-04-24T00:00:00"/>
    <s v="CT\!jrqz"/>
    <s v="Windows Server 2019 Datacenter"/>
    <s v="Windows"/>
    <s v="146.42.156.58"/>
    <s v="Production"/>
    <s v="Deployed"/>
    <s v="Pending"/>
    <x v="0"/>
    <n v="21694"/>
    <s v="OSIsoft PI "/>
    <s v="kpeters@chevron.com"/>
    <x v="0"/>
    <s v="NMA - SUBSURFACE PLATFORM CO-LOCATED SUPPORT"/>
    <s v="No"/>
  </r>
  <r>
    <s v="Google"/>
    <s v="Google Chrome"/>
    <s v="escnrw19ahvp12.escnr.chevrontexaco.net"/>
    <s v="escnrw19ahvp12"/>
    <d v="2025-04-24T00:00:00"/>
    <x v="0"/>
    <d v="2025-04-24T00:00:00"/>
    <s v="CT\!ogte"/>
    <s v="Windows Server 2019 Datacenter"/>
    <s v="Windows"/>
    <s v="146.42.156.91"/>
    <s v="Production"/>
    <s v="Deployed"/>
    <s v="Pending"/>
    <x v="0"/>
    <n v="21694"/>
    <s v="OSIsoft PI "/>
    <s v="kpeters@chevron.com"/>
    <x v="0"/>
    <s v="NMA - SUBSURFACE PLATFORM CO-LOCATED SUPPORT"/>
    <s v="No"/>
  </r>
  <r>
    <s v="Google"/>
    <s v="Google Chrome"/>
    <s v="escnrw19proxy01.escnr.chevrontexaco.net"/>
    <s v="escnrw19proxy01"/>
    <d v="2025-04-23T00:00:00"/>
    <x v="1"/>
    <d v="2025-04-24T00:00:00"/>
    <s v="CT\!ynpn"/>
    <s v="Windows Server 2019 Datacenter"/>
    <s v="Windows"/>
    <s v="146.42.162.20"/>
    <s v="Production"/>
    <s v="Deployed"/>
    <s v="Pending"/>
    <x v="0"/>
    <n v="21694"/>
    <s v="OSIsoft PI "/>
    <s v="kpeters@chevron.com"/>
    <x v="0"/>
    <s v="NMA - SUBSURFACE PLATFORM CO-LOCATED SUPPORT"/>
    <s v="No"/>
  </r>
  <r>
    <s v="Google"/>
    <s v="Google Chrome"/>
    <s v="lagnrw16vahd01.lagnr.chevrontexaco.net"/>
    <s v="lagnrw16vahd01"/>
    <d v="2025-04-24T00:00:00"/>
    <x v="0"/>
    <d v="2025-04-24T00:00:00"/>
    <s v="CT\!dodx"/>
    <s v="Windows Server 2016 Datacenter"/>
    <s v="Windows"/>
    <s v="146.42.133.49"/>
    <s v="Production"/>
    <s v="Deployed"/>
    <s v="Pending"/>
    <x v="0"/>
    <n v="21694"/>
    <s v="OSIsoft PI "/>
    <s v="kpeters@chevron.com"/>
    <x v="0"/>
    <s v="NMA - SUBSURFACE PLATFORM CO-LOCATED SUPPORT"/>
    <s v="No"/>
  </r>
  <r>
    <s v="Google"/>
    <s v="Google Chrome"/>
    <s v="lagnrw16vapp02.lagnr.chevrontexaco.net"/>
    <s v="lagnrw16vapp02"/>
    <d v="2025-04-24T00:00:00"/>
    <x v="0"/>
    <d v="2025-04-24T00:00:00"/>
    <s v="CT\!apty"/>
    <s v="Windows Server 2016 Datacenter"/>
    <s v="Windows"/>
    <s v="146.42.252.236"/>
    <s v="Production"/>
    <s v="Deployed"/>
    <s v="Pending"/>
    <x v="0"/>
    <n v="2019223466"/>
    <s v="Petrel 2019.2 – NMA "/>
    <s v="KPeters@chevron.com"/>
    <x v="0"/>
    <s v="Not Found"/>
    <s v="No"/>
  </r>
  <r>
    <s v="Google"/>
    <s v="Google Chrome"/>
    <s v="lagnrw16vapp06.lagnr.chevrontexaco.net"/>
    <s v="lagnrw16vapp06"/>
    <d v="2025-04-23T00:00:00"/>
    <x v="0"/>
    <d v="2025-04-24T00:00:00"/>
    <s v="CT\!iahg"/>
    <s v="Windows Server 2016 Datacenter"/>
    <s v="Windows"/>
    <s v="146.42.133.22"/>
    <s v="Production"/>
    <s v="Deployed"/>
    <s v="Pending"/>
    <x v="0"/>
    <n v="21308"/>
    <s v="Drillworks Predict / Pressworks"/>
    <s v="kpeters@chevron.com"/>
    <x v="0"/>
    <s v="NMA - SUBSURFACE PLATFORM CO-LOCATED SUPPORT"/>
    <s v="No"/>
  </r>
  <r>
    <s v="Google"/>
    <s v="Google Chrome"/>
    <s v="lagnrw16vapp3.lagnr.chevrontexaco.net"/>
    <s v="lagnrw16vapp3"/>
    <d v="2025-04-24T00:00:00"/>
    <x v="0"/>
    <d v="2025-04-24T00:00:00"/>
    <s v="CT\!iahg"/>
    <s v="Windows Server 2016 Datacenter"/>
    <s v="Windows"/>
    <s v="146.42.133.26"/>
    <s v="Production"/>
    <s v="Deployed"/>
    <s v="Pending"/>
    <x v="0"/>
    <n v="12959"/>
    <s v="iField Suite"/>
    <s v="kpeters@chevron.com"/>
    <x v="0"/>
    <s v="NMA - SUBSURFACE PLATFORM CO-LOCATED SUPPORT"/>
    <s v="No"/>
  </r>
  <r>
    <s v="Google"/>
    <s v="Google Chrome"/>
    <s v="lagnrw16vdpp.lagnr.chevrontexaco.net"/>
    <s v="lagnrw16vdpp"/>
    <d v="2025-04-23T00:00:00"/>
    <x v="0"/>
    <d v="2025-04-24T00:00:00"/>
    <s v="CT\!iahg"/>
    <s v="Windows Server 2016 Datacenter"/>
    <s v="Windows"/>
    <s v="146.42.252.240"/>
    <s v="Production"/>
    <s v="Deployed"/>
    <s v="Pending"/>
    <x v="0"/>
    <n v="12959"/>
    <s v="iField Suite"/>
    <s v="kpeters@chevron.com"/>
    <x v="0"/>
    <s v="NMA - SUBSURFACE PLATFORM CO-LOCATED SUPPORT"/>
    <s v="No"/>
  </r>
  <r>
    <s v="Google"/>
    <s v="Google Chrome"/>
    <s v="lagnrw16vdpt.lagnr.chevrontexaco.net"/>
    <s v="lagnrw16vdpt"/>
    <d v="2025-04-23T00:00:00"/>
    <x v="0"/>
    <d v="2025-04-24T00:00:00"/>
    <s v="CT\svc-agbnrwebptal"/>
    <s v="Windows Server 2016 Datacenter"/>
    <s v="Windows"/>
    <s v="146.42.252.235"/>
    <s v="Development"/>
    <s v="Deployed"/>
    <s v="Pending"/>
    <x v="0"/>
    <n v="12959"/>
    <s v="iField Suite"/>
    <s v="kpeters@chevron.com"/>
    <x v="0"/>
    <s v="NMA - SUBSURFACE PLATFORM CO-LOCATED SUPPORT"/>
    <s v="No"/>
  </r>
  <r>
    <s v="Google"/>
    <s v="Google Chrome"/>
    <s v="lagnrw16voph01.lagnr.chevrontexaco.net"/>
    <s v="lagnrw16voph01"/>
    <d v="2025-04-23T00:00:00"/>
    <x v="0"/>
    <d v="2025-04-24T00:00:00"/>
    <s v=".\!."/>
    <s v="Windows Server 2016 Datacenter"/>
    <s v="Windows"/>
    <s v="146.42.133.15"/>
    <s v="Production"/>
    <s v="Deployed"/>
    <s v="Pending"/>
    <x v="0"/>
    <n v="21694"/>
    <s v="OSIsoft PI "/>
    <s v="kpeters@chevron.com"/>
    <x v="0"/>
    <s v="NMA - SUBSURFACE PLATFORM CO-LOCATED SUPPORT"/>
    <s v="No"/>
  </r>
  <r>
    <s v="Google"/>
    <s v="Google Chrome"/>
    <s v="lagnrw16vpl1.lagnr.chevrontexaco.net"/>
    <s v="lagnrw16vpl1"/>
    <d v="2025-04-23T00:00:00"/>
    <x v="0"/>
    <d v="2025-04-24T00:00:00"/>
    <s v="CT\ogfsarh"/>
    <s v="Windows Server 2016 Datacenter"/>
    <s v="Windows"/>
    <s v="146.42.252.208"/>
    <s v="Production"/>
    <s v="Deployed"/>
    <s v="Pending"/>
    <x v="0"/>
    <n v="20116"/>
    <s v="AutoCAD (NMA) "/>
    <s v="kpeters@chevron.com"/>
    <x v="0"/>
    <s v="NMA - SURFACE PLATFORM CO-LOCATED SUPPORT"/>
    <s v="No"/>
  </r>
  <r>
    <s v="Google"/>
    <s v="Google Chrome"/>
    <s v="lagnrw16vtlmk1.lagnr.chevrontexaco.net"/>
    <s v="lagnrw16vtlmk1"/>
    <d v="2025-04-24T00:00:00"/>
    <x v="0"/>
    <d v="2025-04-24T00:00:00"/>
    <s v="CT\!wozs"/>
    <s v="Windows Server 2016 Datacenter"/>
    <s v="Windows"/>
    <s v="146.42.133.40"/>
    <s v="Development"/>
    <s v="Deployed"/>
    <s v="Pending"/>
    <x v="0"/>
    <n v="12959"/>
    <s v="iField Suite"/>
    <s v="kpeters@chevron.com"/>
    <x v="0"/>
    <s v="NMA - SUBSURFACE PLATFORM CO-LOCATED SUPPORT"/>
    <s v="No"/>
  </r>
  <r>
    <s v="Google"/>
    <s v="Google Chrome"/>
    <s v="escnrw16pss01.escnr.chevrontexaco.net"/>
    <s v="escnrw16pss01"/>
    <d v="2025-04-24T00:00:00"/>
    <x v="2"/>
    <d v="2025-04-24T00:00:00"/>
    <s v="CT\!ynpn"/>
    <s v="Windows Server 2016 Standard"/>
    <s v="Windows"/>
    <s v="146.42.162.23"/>
    <s v="Production"/>
    <s v="Deployed"/>
    <s v="Pending"/>
    <x v="0"/>
    <n v="5055460"/>
    <s v="NMA Smart Printing "/>
    <s v="KPeters@chevron.com"/>
    <x v="0"/>
    <s v="NMA - ITFP CLOUD LAGOS SUPPORT"/>
    <s v="No"/>
  </r>
  <r>
    <s v="Google"/>
    <s v="Google Chrome"/>
    <s v="lagnrw16vapp01.lagnr.chevrontexaco.net"/>
    <s v="lagnrw16vapp01"/>
    <d v="2025-04-24T00:00:00"/>
    <x v="0"/>
    <d v="2025-04-24T00:00:00"/>
    <s v="CT\!dodx"/>
    <s v="Windows Server 2016 Datacenter"/>
    <s v="Windows"/>
    <s v="146.42.252.216"/>
    <s v="Production"/>
    <s v="Deployed"/>
    <s v="Pending"/>
    <x v="0"/>
    <s v="Not Found"/>
    <s v="Not Found"/>
    <s v="KPeters@chevron.com"/>
    <x v="0"/>
    <s v="Not Found"/>
    <s v="No"/>
  </r>
  <r>
    <s v="Google"/>
    <s v="Google Chrome"/>
    <s v="lagnrw16vtsc02.lagnr.chevrontexaco.net"/>
    <s v="lagnrw16vtsc02"/>
    <d v="2025-04-24T00:00:00"/>
    <x v="0"/>
    <d v="2025-04-24T00:00:00"/>
    <s v="CT\!iahg"/>
    <s v="Windows Server 2016 Datacenter"/>
    <s v="Windows"/>
    <s v="146.42.133.8"/>
    <s v="Production"/>
    <s v="Deployed"/>
    <s v="Pending"/>
    <x v="0"/>
    <n v="13112"/>
    <s v="Medical Systems (Meditech) "/>
    <s v="bukenzo@chevron.com"/>
    <x v="0"/>
    <s v="NMA - CROSSPLATFORM APPLICATION SUPPORT"/>
    <s v="No"/>
  </r>
  <r>
    <s v="Google"/>
    <s v="Google Chrome"/>
    <s v="dofpz-ppza00.s02.chevron.net"/>
    <s v="dofpz-ppza00"/>
    <d v="2025-04-24T00:00:00"/>
    <x v="0"/>
    <d v="2025-04-24T00:00:00"/>
    <s v="CT\!aldp"/>
    <s v="Windows Server 2016 Datacenter"/>
    <s v="Windows"/>
    <s v="10.68.236.4"/>
    <s v="Production"/>
    <s v="Deployed"/>
    <s v="Pending"/>
    <x v="0"/>
    <n v="5054142"/>
    <s v="Integrated Field Management "/>
    <s v="lesliejones@chevron.com"/>
    <x v="0"/>
    <s v="SUBSURFACE-SA&amp;O-DIGITAL OILFIELD"/>
    <s v="No"/>
  </r>
  <r>
    <s v="Google"/>
    <s v="Google Chrome"/>
    <s v="railt-wpiis002.s02.chevron.net"/>
    <s v="railt-wpiis002"/>
    <d v="2025-04-24T00:00:00"/>
    <x v="0"/>
    <d v="2025-04-24T00:00:00"/>
    <s v="CT\!avzq"/>
    <s v="Windows Server 2016 Datacenter"/>
    <s v="Windows"/>
    <s v="10.76.226.99"/>
    <s v="Production"/>
    <s v="Deployed"/>
    <s v="Pending"/>
    <x v="0"/>
    <n v="5053848"/>
    <s v="SteelTrace"/>
    <s v="lisandroiraguen@chevron.com"/>
    <x v="0"/>
    <s v="SURFACE-SE-R&amp;D SUPPORT"/>
    <s v="No"/>
  </r>
  <r>
    <s v="Google"/>
    <s v="Google Chrome"/>
    <s v="gmwcpappv00630.gdc0.chevron.net"/>
    <s v="gmwcpappv00630"/>
    <d v="2025-04-24T00:00:00"/>
    <x v="0"/>
    <d v="2025-04-24T00:00:00"/>
    <s v="CT\!xmsk"/>
    <s v="Windows Server 2016 Datacenter"/>
    <s v="Windows"/>
    <s v="134.248.64.168"/>
    <s v="Production"/>
    <s v="Deployed"/>
    <s v="Pending"/>
    <x v="0"/>
    <n v="0"/>
    <n v="0"/>
    <n v="0"/>
    <x v="2"/>
    <s v="CLOUD WINDOWS OPERATIONS"/>
    <s v="No"/>
  </r>
  <r>
    <s v="Google"/>
    <s v="Google Chrome"/>
    <s v="ra20-phadb00.s02.chevron.net"/>
    <s v="ra20-phadb00"/>
    <d v="2025-04-24T00:00:00"/>
    <x v="0"/>
    <d v="2025-04-24T00:00:00"/>
    <s v="CT\!rokk"/>
    <s v="Windows Server 2019 Datacenter"/>
    <s v="Windows"/>
    <s v="10.74.80.44"/>
    <s v="Production"/>
    <s v="Deployed"/>
    <s v="Pending"/>
    <x v="0"/>
    <n v="215044708"/>
    <s v="SRA "/>
    <s v="LNPH@chevron.com"/>
    <x v="0"/>
    <s v="Not Found"/>
    <s v="No"/>
  </r>
  <r>
    <s v="Google"/>
    <s v="Google Chrome"/>
    <s v="cmod-ton100.s02.chevron.net"/>
    <s v="cmod-ton100"/>
    <d v="2025-04-24T00:00:00"/>
    <x v="0"/>
    <d v="2025-04-24T00:00:00"/>
    <s v="S02\svc_cmod_dev"/>
    <s v="Windows Server 2019 Datacenter"/>
    <s v="Windows"/>
    <s v="10.76.156.60"/>
    <s v="QA/Test"/>
    <s v="Deployed"/>
    <s v="Pending"/>
    <x v="0"/>
    <n v="7221"/>
    <s v="OnDemand "/>
    <s v="LPurvis@chevron.com"/>
    <x v="0"/>
    <s v="SCM &amp; ALCM - ONDEMAND"/>
    <s v="No"/>
  </r>
  <r>
    <s v="Google"/>
    <s v="Google Chrome"/>
    <s v="ardazprox1.ct.chevrontexaco.net"/>
    <s v="ardazprox1"/>
    <d v="2025-04-24T00:00:00"/>
    <x v="0"/>
    <d v="2025-04-24T00:00:00"/>
    <s v="CT\!haao"/>
    <s v="Windows Server 2019 Standard"/>
    <s v="Windows"/>
    <s v="10.76.226.93"/>
    <s v="Disaster Recovery"/>
    <s v="Deployed"/>
    <s v="Pending"/>
    <x v="0"/>
    <n v="5046288"/>
    <s v="Allegro "/>
    <s v="James.Shephard@chevron.com"/>
    <x v="0"/>
    <s v="NOBLE INTEGRATION - SALES AND PRODUCT MANAGEMENT APPLICATION SUPPORT"/>
    <s v="No"/>
  </r>
  <r>
    <s v="Google"/>
    <s v="Google Chrome"/>
    <s v="escjvw19rds02.escnr.chevrontexaco.net"/>
    <s v="escjvw19rds02"/>
    <d v="2025-04-20T00:00:00"/>
    <x v="2"/>
    <d v="2025-04-24T00:00:00"/>
    <s v="CT\!ynpn"/>
    <s v="Windows Server 2019 Datacenter"/>
    <s v="Windows"/>
    <s v="146.42.162.24"/>
    <s v="Production"/>
    <s v="Deployed"/>
    <s v="Pending"/>
    <x v="0"/>
    <n v="13057056"/>
    <s v="System1 Evo "/>
    <s v="MAdekunle@chevron.com"/>
    <x v="0"/>
    <s v="Not Found"/>
    <s v="No"/>
  </r>
  <r>
    <s v="Google"/>
    <s v="Google Chrome"/>
    <s v="pcars-tsql00.s02.chevron.net"/>
    <s v="pcars-tsql00"/>
    <d v="2025-04-24T00:00:00"/>
    <x v="0"/>
    <d v="2025-04-24T00:00:00"/>
    <s v="CT\xasx"/>
    <s v="Windows Server 2016 Datacenter"/>
    <s v="Windows"/>
    <s v="10.71.116.182"/>
    <s v="QA/Test"/>
    <s v="Retired"/>
    <s v="Pending"/>
    <x v="0"/>
    <n v="7759"/>
    <s v="Personnel Change Application "/>
    <s v="MALLANGIGIRIKUMAR.REDDY@chevron.com"/>
    <x v="0"/>
    <s v="HR - OTHER MANAGED SERVICES"/>
    <s v="No"/>
  </r>
  <r>
    <s v="Google"/>
    <s v="Google Chrome"/>
    <s v="fo3gis-diis00.s02.chevron.net"/>
    <s v="fo3gis-diis00"/>
    <d v="2025-04-23T00:00:00"/>
    <x v="0"/>
    <d v="2025-04-24T00:00:00"/>
    <s v="CT\!xehe"/>
    <s v="Windows Server 2019 Datacenter"/>
    <s v="Windows"/>
    <s v="10.69.88.17"/>
    <s v="Development"/>
    <s v="Deployed"/>
    <s v="Pending"/>
    <x v="0"/>
    <n v="31500000136"/>
    <n v="3"/>
    <s v="mansurrussayev@tengizchevroil.com"/>
    <x v="0"/>
    <s v="Not Found"/>
    <s v="No"/>
  </r>
  <r>
    <s v="Google"/>
    <s v="Google Chrome"/>
    <s v="fo3gis-piis00.s02.chevron.net"/>
    <s v="fo3gis-piis00"/>
    <d v="2025-04-24T00:00:00"/>
    <x v="0"/>
    <d v="2025-04-24T00:00:00"/>
    <s v="CT\!xehe"/>
    <s v="Windows Server 2019 Datacenter"/>
    <s v="Windows"/>
    <s v="10.69.80.8"/>
    <s v="Production"/>
    <s v="Deployed"/>
    <s v="Pending"/>
    <x v="0"/>
    <n v="31500000136"/>
    <n v="3"/>
    <s v="mansurrussayev@tengizchevroil.com"/>
    <x v="0"/>
    <s v="Not Found"/>
    <s v="No"/>
  </r>
  <r>
    <s v="Google"/>
    <s v="Google Chrome"/>
    <s v="fo3gis-tiis00.s02.chevron.net"/>
    <s v="fo3gis-tiis00"/>
    <d v="2025-04-23T00:00:00"/>
    <x v="0"/>
    <d v="2025-04-24T00:00:00"/>
    <s v="CT\!xehe"/>
    <s v="Windows Server 2019 Datacenter"/>
    <s v="Windows"/>
    <s v="10.69.88.6"/>
    <s v="QA/Test"/>
    <s v="Deployed"/>
    <s v="Pending"/>
    <x v="0"/>
    <n v="31500000136"/>
    <n v="3"/>
    <s v="mansurrussayev@tengizchevroil.com"/>
    <x v="0"/>
    <s v="Not Found"/>
    <s v="No"/>
  </r>
  <r>
    <s v="Google"/>
    <s v="Google Chrome"/>
    <s v="alnveeam.gdc0.chevron.net"/>
    <s v="alnveeam"/>
    <d v="2025-04-24T00:00:00"/>
    <x v="0"/>
    <d v="2025-04-24T00:00:00"/>
    <s v="CT\!locc"/>
    <s v="Windows Server 2016 Datacenter"/>
    <s v="Windows"/>
    <s v="146.30.164.25"/>
    <s v="Production"/>
    <s v="Deployed"/>
    <s v="Pending"/>
    <x v="0"/>
    <n v="5056243"/>
    <s v="EG Alen Business Servers "/>
    <s v="marcelino.nsono@chevron.com"/>
    <x v="0"/>
    <s v="Not Found"/>
    <s v="No"/>
  </r>
  <r>
    <s v="Google"/>
    <s v="Google Chrome"/>
    <s v="mal-fs3.gdc0.chevron.net"/>
    <s v="mal-fs3"/>
    <d v="2025-04-24T00:00:00"/>
    <x v="0"/>
    <d v="2025-04-24T00:00:00"/>
    <s v="CT\!ikvr"/>
    <s v="Windows Server 2019 Standard"/>
    <s v="Windows"/>
    <s v="146.30.168.20"/>
    <s v="Production"/>
    <s v="Deployed"/>
    <s v="Pending"/>
    <x v="0"/>
    <n v="5056251"/>
    <s v="EG Malabo Business Servers "/>
    <s v="marcelino.nsono@chevron.com"/>
    <x v="0"/>
    <s v="Not Found"/>
    <s v="No"/>
  </r>
  <r>
    <s v="Google"/>
    <s v="Google Chrome"/>
    <s v="mal-fs5.gdc0.chevron.net"/>
    <s v="mal-fs5"/>
    <d v="2025-04-23T00:00:00"/>
    <x v="0"/>
    <d v="2025-04-24T00:00:00"/>
    <s v="NBLENERGY\genesisguevara_adm"/>
    <s v="Windows Server 2019 Standard"/>
    <s v="Windows"/>
    <s v="146.30.168.24"/>
    <s v="Production"/>
    <s v="Deployed"/>
    <s v="Pending"/>
    <x v="0"/>
    <n v="5056251"/>
    <s v="EG Malabo Business Servers "/>
    <s v="marcelino.nsono@chevron.com"/>
    <x v="0"/>
    <s v="Not Found"/>
    <s v="No"/>
  </r>
  <r>
    <s v="Google"/>
    <s v="Google Chrome"/>
    <s v="mal-fs6.gdc0.chevron.net"/>
    <s v="mal-fs6"/>
    <d v="2025-04-23T00:00:00"/>
    <x v="0"/>
    <d v="2025-04-24T00:00:00"/>
    <s v="CT\!ikvr"/>
    <s v="Windows Server 2019 Standard"/>
    <s v="Windows"/>
    <s v="146.30.168.22"/>
    <s v="Production"/>
    <s v="Deployed"/>
    <s v="Pending"/>
    <x v="0"/>
    <n v="5056251"/>
    <s v="EG Malabo Business Servers "/>
    <s v="marcelino.nsono@chevron.com"/>
    <x v="0"/>
    <s v="Not Found"/>
    <s v="No"/>
  </r>
  <r>
    <s v="Google"/>
    <s v="Google Chrome"/>
    <s v="wellops010w011.wellops010.chevrontexaco.net"/>
    <s v="wellops010w011"/>
    <d v="2025-04-24T00:00:00"/>
    <x v="0"/>
    <d v="2025-04-24T00:00:00"/>
    <s v="CT\!cxum"/>
    <s v="Windows Server 2019 Standard"/>
    <s v="Windows"/>
    <s v="10.76.125.66"/>
    <s v="Production"/>
    <s v="Deployed"/>
    <s v="Pending"/>
    <x v="0"/>
    <n v="1500000245"/>
    <s v="DrillWorks Suite (Predict) "/>
    <s v="marcus.jones@chevron.com"/>
    <x v="0"/>
    <s v="SUBSURFACE-DELIVER ADP-G&amp;G OPS"/>
    <s v="No"/>
  </r>
  <r>
    <s v="Google"/>
    <s v="Google Chrome"/>
    <s v="ncsscp-papp00.s02.chevron.net"/>
    <s v="ncsscp-papp00"/>
    <d v="2025-04-23T00:00:00"/>
    <x v="0"/>
    <d v="2025-04-24T00:00:00"/>
    <s v="CT\linp"/>
    <s v="Windows Server 2019 Datacenter"/>
    <s v="Windows"/>
    <s v="10.74.64.128"/>
    <s v="Production"/>
    <s v="Deployed"/>
    <s v="Pending"/>
    <x v="0"/>
    <n v="21495"/>
    <s v="CPP"/>
    <s v="markengle@chevron.com"/>
    <x v="0"/>
    <s v="SURFACE APPLICATION SUPPORT"/>
    <s v="No"/>
  </r>
  <r>
    <s v="Google"/>
    <s v="Google Chrome"/>
    <s v="ncsscp-tapp00.s02.chevron.net"/>
    <s v="ncsscp-tapp00"/>
    <d v="2025-04-23T00:00:00"/>
    <x v="0"/>
    <d v="2025-04-24T00:00:00"/>
    <s v="CT\linp"/>
    <s v="Windows Server 2019 Datacenter"/>
    <s v="Windows"/>
    <s v="10.74.68.109"/>
    <s v="QA/Test"/>
    <s v="In Maintenance"/>
    <s v="Pending"/>
    <x v="0"/>
    <n v="21495"/>
    <s v="CPP"/>
    <s v="MarkEngle@chevron.com"/>
    <x v="0"/>
    <s v="SURFACE APPLICATION SUPPORT"/>
    <s v="No"/>
  </r>
  <r>
    <s v="Google"/>
    <s v="Google Chrome"/>
    <s v="gcw1nappv00071.s01.chevron.net"/>
    <s v="gcw1nappv00071"/>
    <d v="2025-04-23T00:00:00"/>
    <x v="0"/>
    <d v="2025-04-24T00:00:00"/>
    <s v="CT\!bpaw"/>
    <s v="Windows Server 2016 Datacenter"/>
    <s v="Windows"/>
    <s v="10.71.129.8"/>
    <s v="QA/Test"/>
    <s v="Retired"/>
    <s v="Pending"/>
    <x v="0"/>
    <n v="1500000185"/>
    <s v="Quorum Land System (QLS ) "/>
    <s v="matthew.kelly@chevron.com"/>
    <x v="0"/>
    <s v="SUBSURFACE-LAND-LAND SOLUTIONS"/>
    <s v="No"/>
  </r>
  <r>
    <s v="Google"/>
    <s v="Google Chrome"/>
    <s v="gcw1niisv00050.s01.chevron.net"/>
    <s v="gcw1niisv00050"/>
    <d v="2025-04-24T00:00:00"/>
    <x v="0"/>
    <d v="2025-04-24T00:00:00"/>
    <s v="CT\!nhjy"/>
    <s v="Windows Server 2016 Datacenter"/>
    <s v="Windows"/>
    <s v="10.76.126.32"/>
    <s v="Development"/>
    <s v="Deployed"/>
    <s v="Pending"/>
    <x v="0"/>
    <n v="1500000186"/>
    <s v="Quorum Geographic Information System "/>
    <s v="matthew.kelly@chevron.com"/>
    <x v="0"/>
    <s v="SUBSURFACE-LAND-LAND SOLUTIONS"/>
    <s v="No"/>
  </r>
  <r>
    <s v="Google"/>
    <s v="Google Chrome"/>
    <s v="gcw1niisv00059.s01.chevron.net"/>
    <s v="gcw1niisv00059"/>
    <d v="2025-04-23T00:00:00"/>
    <x v="0"/>
    <d v="2025-04-24T00:00:00"/>
    <s v="CT\!bpaw"/>
    <s v="Windows Server 2016 Datacenter"/>
    <s v="Windows"/>
    <s v="10.76.126.33"/>
    <s v="Development"/>
    <s v="Deployed"/>
    <s v="Pending"/>
    <x v="0"/>
    <n v="1500000186"/>
    <s v="Quorum Geographic Information System "/>
    <s v="matthew.kelly@chevron.com"/>
    <x v="0"/>
    <s v="SUBSURFACE-LAND-LAND SOLUTIONS"/>
    <s v="No"/>
  </r>
  <r>
    <s v="Google"/>
    <s v="Google Chrome"/>
    <s v="gcw1niisv00060.s01.chevron.net"/>
    <s v="gcw1niisv00060"/>
    <d v="2025-04-24T00:00:00"/>
    <x v="2"/>
    <d v="2025-04-24T00:00:00"/>
    <s v="CT\!nhjy"/>
    <s v="Windows Server 2016 Datacenter"/>
    <s v="Windows"/>
    <s v="10.76.126.34"/>
    <s v="Development"/>
    <s v="Deployed"/>
    <s v="Pending"/>
    <x v="0"/>
    <n v="1500000188"/>
    <s v="Quorum Query Module (QQM) "/>
    <s v="matthew.kelly@chevron.com"/>
    <x v="0"/>
    <s v="SUBSURFACE-LAND-LAND SOLUTIONS"/>
    <s v="No"/>
  </r>
  <r>
    <s v="Google"/>
    <s v="Google Chrome"/>
    <s v="gcw2pappv00042.s02.chevron.net"/>
    <s v="gcw2pappv00042"/>
    <d v="2025-04-23T00:00:00"/>
    <x v="0"/>
    <d v="2025-04-24T00:00:00"/>
    <s v="CT\svc-quorum-prod"/>
    <s v="Windows Server 2016 Datacenter"/>
    <s v="Windows"/>
    <s v="10.76.123.146"/>
    <s v="Production"/>
    <s v="Deployed"/>
    <s v="Pending"/>
    <x v="0"/>
    <n v="1500000188"/>
    <s v="Quorum Query Module (QQM) "/>
    <s v="matthew.kelly@chevron.com"/>
    <x v="0"/>
    <s v="SUBSURFACE-LAND-LAND SOLUTIONS"/>
    <s v="No"/>
  </r>
  <r>
    <s v="Google"/>
    <s v="Google Chrome"/>
    <s v="kta-papp00.s02.chevron.net"/>
    <s v="kta-papp00"/>
    <d v="2025-04-22T00:00:00"/>
    <x v="0"/>
    <d v="2025-04-22T00:00:00"/>
    <s v="CT\!zcjs"/>
    <s v="Windows Server 2016 Datacenter"/>
    <s v="Windows"/>
    <s v="10.75.48.18"/>
    <s v="Production"/>
    <s v="In Maintenance"/>
    <s v="Pending"/>
    <x v="0"/>
    <n v="5041768"/>
    <s v="Kofax TotalAgility "/>
    <s v="matthew.kelly@chevron.com"/>
    <x v="0"/>
    <s v="SUBSURFACE-LAND-LAND SOLUTIONS"/>
    <s v="No"/>
  </r>
  <r>
    <s v="Google"/>
    <s v="Google Chrome"/>
    <s v="kta-dapp00.s02.chevron.net"/>
    <s v="kta-dapp00"/>
    <d v="2025-04-12T00:00:00"/>
    <x v="0"/>
    <d v="2025-04-12T00:00:00"/>
    <s v="CT\svc-cnaepland-kta"/>
    <s v="Windows Server 2016 Datacenter"/>
    <s v="Windows"/>
    <s v="10.75.56.18"/>
    <s v="Development"/>
    <s v="Retired"/>
    <s v="Pending"/>
    <x v="0"/>
    <n v="5041768"/>
    <s v="Kofax TotalAgility "/>
    <s v="matthew.kelly@chevron.com"/>
    <x v="0"/>
    <s v="SUBSURFACE-LAND-LAND SOLUTIONS"/>
    <s v="No"/>
  </r>
  <r>
    <s v="Google"/>
    <s v="Google Chrome"/>
    <s v="kta-tapp00.s02.chevron.net"/>
    <s v="kta-tapp00"/>
    <d v="2025-04-08T00:00:00"/>
    <x v="0"/>
    <d v="2025-04-08T00:00:00"/>
    <s v="CT\!nhjy"/>
    <s v="Windows Server 2016 Datacenter"/>
    <s v="Windows"/>
    <s v="10.75.56.16"/>
    <s v="QA/Test"/>
    <s v="Retired"/>
    <s v="Pending"/>
    <x v="0"/>
    <n v="5041768"/>
    <s v="Kofax TotalAgility "/>
    <s v="matthew.kelly@chevron.com"/>
    <x v="0"/>
    <s v="SUBSURFACE-LAND-LAND SOLUTIONS"/>
    <s v="No"/>
  </r>
  <r>
    <s v="Google"/>
    <s v="Google Chrome"/>
    <s v="hfm-d2app00.s02.chevron.net"/>
    <s v="hfm-d2app00"/>
    <d v="2025-04-23T00:00:00"/>
    <x v="0"/>
    <d v="2025-04-24T00:00:00"/>
    <s v="CT\hfminstallnonprd"/>
    <s v="Windows Server 2019 Datacenter"/>
    <s v="Windows"/>
    <s v="10.74.104.6"/>
    <s v="Development"/>
    <s v="Deployed"/>
    <s v="Pending"/>
    <x v="0"/>
    <n v="1125039236"/>
    <s v="HFM / FDM 11.2 "/>
    <s v="MaziyarSamadzadeh@chevron.com"/>
    <x v="0"/>
    <s v="Not Found"/>
    <s v="No"/>
  </r>
  <r>
    <s v="Google"/>
    <s v="Google Chrome"/>
    <s v="hfm-d2fnd00.s02.chevron.net"/>
    <s v="hfm-d2fnd00"/>
    <d v="2025-04-24T00:00:00"/>
    <x v="2"/>
    <d v="2025-04-24T00:00:00"/>
    <s v="CT\mtix"/>
    <s v="Windows Server 2019 Datacenter"/>
    <s v="Windows"/>
    <s v="10.74.104.32"/>
    <s v="Development"/>
    <s v="Deployed"/>
    <s v="Pending"/>
    <x v="0"/>
    <n v="1125039236"/>
    <s v="HFM / FDM 11.2 "/>
    <s v="MaziyarSamadzadeh@chevron.com"/>
    <x v="0"/>
    <s v="Not Found"/>
    <s v="No"/>
  </r>
  <r>
    <s v="Google"/>
    <s v="Google Chrome"/>
    <s v="hfm-d3fnd00.s02.chevron.net"/>
    <s v="hfm-d3fnd00"/>
    <d v="2025-04-24T00:00:00"/>
    <x v="2"/>
    <d v="2025-04-24T00:00:00"/>
    <s v="CT\svc-hfmaccelstg"/>
    <s v="Windows Server 2019 Datacenter"/>
    <s v="Windows"/>
    <s v="10.74.105.11"/>
    <s v="Development"/>
    <s v="Deployed"/>
    <s v="Pending"/>
    <x v="0"/>
    <n v="1125039236"/>
    <s v="HFM / FDM 11.2 "/>
    <s v="MaziyarSamadzadeh@chevron.com"/>
    <x v="0"/>
    <s v="Not Found"/>
    <s v="No"/>
  </r>
  <r>
    <s v="Google"/>
    <s v="Google Chrome"/>
    <s v="hfm-dfnd00.s02.chevron.net"/>
    <s v="hfm-dfnd00"/>
    <d v="2025-04-24T00:00:00"/>
    <x v="0"/>
    <d v="2025-04-24T00:00:00"/>
    <s v="CT\svc-hfmaccelstg"/>
    <s v="Windows Server 2019 Datacenter"/>
    <s v="Windows"/>
    <s v="10.74.105.47"/>
    <s v="Development"/>
    <s v="Deployed"/>
    <s v="Pending"/>
    <x v="0"/>
    <n v="1125039236"/>
    <s v="HFM / FDM 11.2 "/>
    <s v="MaziyarSamadzadeh@chevron.com"/>
    <x v="0"/>
    <s v="Not Found"/>
    <s v="No"/>
  </r>
  <r>
    <s v="Google"/>
    <s v="Google Chrome"/>
    <s v="hfm-p1app00.s02.chevron.net"/>
    <s v="hfm-p1app00"/>
    <d v="2025-04-23T00:00:00"/>
    <x v="0"/>
    <d v="2025-04-24T00:00:00"/>
    <s v="CT\hfminstallprd"/>
    <s v="Windows Server 2019 Datacenter"/>
    <s v="Windows"/>
    <s v="10.74.97.44"/>
    <s v="Production"/>
    <s v="Deployed"/>
    <s v="Pending"/>
    <x v="0"/>
    <n v="1125039236"/>
    <s v="HFM / FDM 11.2 "/>
    <s v="MaziyarSamadzadeh@chevron.com"/>
    <x v="0"/>
    <s v="Not Found"/>
    <s v="No"/>
  </r>
  <r>
    <s v="Google"/>
    <s v="Google Chrome"/>
    <s v="hfm-p1hfs00.s02.chevron.net"/>
    <s v="hfm-p1hfs00"/>
    <d v="2025-04-23T00:00:00"/>
    <x v="0"/>
    <d v="2025-04-24T00:00:00"/>
    <s v="CT\hfminstallprd"/>
    <s v="Windows Server 2019 Datacenter"/>
    <s v="Windows"/>
    <s v="10.74.97.46"/>
    <s v="Production"/>
    <s v="Deployed"/>
    <s v="Pending"/>
    <x v="0"/>
    <n v="1125039236"/>
    <s v="HFM / FDM 11.2 "/>
    <s v="MaziyarSamadzadeh@chevron.com"/>
    <x v="0"/>
    <s v="Not Found"/>
    <s v="No"/>
  </r>
  <r>
    <s v="Google"/>
    <s v="Google Chrome"/>
    <s v="hfm-qsql00.s02.chevron.net"/>
    <s v="hfm-qsql00"/>
    <d v="2025-04-24T00:00:00"/>
    <x v="0"/>
    <d v="2025-04-24T00:00:00"/>
    <s v="CT\mtix"/>
    <s v="Windows Server 2016 Datacenter"/>
    <s v="Windows"/>
    <s v="10.74.105.15"/>
    <s v="QA/Test"/>
    <s v="Deployed"/>
    <s v="Pending"/>
    <x v="0"/>
    <n v="1125039236"/>
    <s v="HFM / FDM 11.2 "/>
    <s v="MaziyarSamadzadeh@chevron.com"/>
    <x v="0"/>
    <s v="Not Found"/>
    <s v="No"/>
  </r>
  <r>
    <s v="Google"/>
    <s v="Google Chrome"/>
    <s v="hfm-sapp01.s02.chevron.net"/>
    <s v="hfm-sapp01"/>
    <d v="2025-04-24T00:00:00"/>
    <x v="0"/>
    <d v="2025-04-24T00:00:00"/>
    <s v="CT\hfminstallprd"/>
    <s v="Windows Server 2019 Datacenter"/>
    <s v="Windows"/>
    <s v="10.74.97.60"/>
    <s v="Staging"/>
    <s v="Deployed"/>
    <s v="Pending"/>
    <x v="0"/>
    <n v="1125039236"/>
    <s v="HFM / FDM 11.2"/>
    <s v="MaziyarSamadzadeh@chevron.com"/>
    <x v="0"/>
    <s v="Not Found"/>
    <s v="No"/>
  </r>
  <r>
    <s v="Google"/>
    <s v="Google Chrome"/>
    <s v="hfm-sfdm00.s02.chevron.net"/>
    <s v="hfm-sfdm00"/>
    <d v="2025-04-24T00:00:00"/>
    <x v="0"/>
    <d v="2025-04-24T00:00:00"/>
    <s v="CT\svc-hfmaccelprod"/>
    <s v="Windows Server 2019 Datacenter"/>
    <s v="Windows"/>
    <s v="10.74.97.61"/>
    <s v="Staging"/>
    <s v="Retired"/>
    <s v="Pending"/>
    <x v="0"/>
    <n v="1125039236"/>
    <s v="HFM / FDM 11.2"/>
    <s v="MaziyarSamadzadeh@chevron.com"/>
    <x v="0"/>
    <s v="Not Found"/>
    <s v="No"/>
  </r>
  <r>
    <s v="Google"/>
    <s v="Google Chrome"/>
    <s v="hfm-sfdm01.s02.chevron.net"/>
    <s v="hfm-sfdm01"/>
    <d v="2025-04-23T00:00:00"/>
    <x v="0"/>
    <d v="2025-04-24T00:00:00"/>
    <s v="CT\hfminstallprd"/>
    <s v="Windows Server 2019 Datacenter"/>
    <s v="Windows"/>
    <s v="10.74.97.62"/>
    <s v="Staging"/>
    <s v="Deployed"/>
    <s v="Pending"/>
    <x v="0"/>
    <n v="1125039236"/>
    <s v="HFM / FDM 11.2"/>
    <s v="MaziyarSamadzadeh@chevron.com"/>
    <x v="0"/>
    <s v="Not Found"/>
    <s v="No"/>
  </r>
  <r>
    <s v="Google"/>
    <s v="Google Chrome"/>
    <s v="hfm-sfnd00.s02.chevron.net"/>
    <s v="hfm-sfnd00"/>
    <d v="2025-04-24T00:00:00"/>
    <x v="0"/>
    <d v="2025-04-24T00:00:00"/>
    <s v="CT\hfminstallprd"/>
    <s v="Windows Server 2019 Datacenter"/>
    <s v="Windows"/>
    <s v="10.74.97.41"/>
    <s v="Staging"/>
    <s v="Deployed"/>
    <s v="Pending"/>
    <x v="0"/>
    <n v="1125039236"/>
    <s v="HFM / FDM 11.2"/>
    <s v="MaziyarSamadzadeh@chevron.com"/>
    <x v="0"/>
    <s v="Not Found"/>
    <s v="No"/>
  </r>
  <r>
    <s v="Google"/>
    <s v="Google Chrome"/>
    <s v="hfm-ssql01.s02.chevron.net"/>
    <s v="hfm-ssql01"/>
    <d v="2025-04-24T00:00:00"/>
    <x v="0"/>
    <d v="2025-04-24T00:00:00"/>
    <s v="CT\hfminstallprd"/>
    <s v="Windows Server 2016 Datacenter"/>
    <s v="Windows"/>
    <s v="10.74.97.33"/>
    <s v="Staging"/>
    <s v="Deployed"/>
    <s v="Pending"/>
    <x v="0"/>
    <n v="1125039236"/>
    <s v="HFM / FDM 11.2 "/>
    <s v="MaziyarSamadzadeh@chevron.com"/>
    <x v="0"/>
    <s v="Not Found"/>
    <s v="No"/>
  </r>
  <r>
    <s v="Google"/>
    <s v="Google Chrome"/>
    <s v="cov100sqlutil01.cov100.chevrontexaco.net"/>
    <s v="cov100sqlutil01"/>
    <d v="2025-04-24T00:00:00"/>
    <x v="0"/>
    <d v="2025-04-24T00:00:00"/>
    <s v="CT\!troscrc"/>
    <s v="Windows Server 2016 Datacenter"/>
    <s v="Windows"/>
    <s v="146.24.240.160"/>
    <s v="Production"/>
    <s v="Deployed"/>
    <s v="Pending"/>
    <x v="0"/>
    <n v="25434"/>
    <s v="SolarWinds"/>
    <s v="Meena.Chockalingam@chevron.com"/>
    <x v="0"/>
    <s v="NETWORK - NETWORK MANAGEMENT TOOLS"/>
    <s v="No"/>
  </r>
  <r>
    <s v="Google"/>
    <s v="Google Chrome"/>
    <s v="cov100swsqlp.cov100.chevrontexaco.net"/>
    <s v="cov100swsqlp"/>
    <d v="2025-04-23T00:00:00"/>
    <x v="0"/>
    <d v="2025-04-24T00:00:00"/>
    <s v="CT\!waxl"/>
    <s v="Windows Server 2016 Standard"/>
    <s v="Windows"/>
    <s v="146.24.240.93"/>
    <s v="Production"/>
    <s v="Deployed"/>
    <s v="Pending"/>
    <x v="0"/>
    <n v="25434"/>
    <s v="SolarWinds"/>
    <s v="Meena.Chockalingam@chevron.com"/>
    <x v="0"/>
    <s v="NETWORK - NETWORK MANAGEMENT TOOLS"/>
    <s v="No"/>
  </r>
  <r>
    <s v="Google"/>
    <s v="Google Chrome"/>
    <s v="gsmcpslwvaed816.gdc0.chevron.net"/>
    <s v="gsmcpslwvaed816"/>
    <d v="2025-04-24T00:00:00"/>
    <x v="2"/>
    <d v="2025-04-24T00:00:00"/>
    <s v="CT\!jhsj"/>
    <s v="Windows Server 2016 Standard"/>
    <s v="Windows"/>
    <s v="146.46.25.70"/>
    <s v="Production"/>
    <s v="Being Decommissioned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aen816.gdc0.chevron.net"/>
    <s v="gsmcpslwvaen816"/>
    <m/>
    <x v="3"/>
    <d v="2025-04-24T00:00:00"/>
    <s v="CT\!jnzx"/>
    <s v="Windows Server 2016 Standard"/>
    <s v="Windows"/>
    <s v="146.46.55.70"/>
    <s v="Production"/>
    <s v="Being Decommissioned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aex816.gdc0.chevron.net"/>
    <s v="gsmcpslwvaex816"/>
    <m/>
    <x v="4"/>
    <d v="2025-04-24T00:00:00"/>
    <s v="CT\!slaq"/>
    <s v="Windows Server 2016 Standard"/>
    <s v="Windows"/>
    <s v="146.46.56.70"/>
    <s v="Production"/>
    <s v="Being Decommissioned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ave816.gdc0.chevron.net"/>
    <s v="gsmcpslwvave816"/>
    <m/>
    <x v="3"/>
    <d v="2025-04-24T00:00:00"/>
    <s v="CT\!mgax"/>
    <s v="Windows Server 2016 Standard"/>
    <s v="Windows"/>
    <s v="146.46.26.70"/>
    <s v="Production"/>
    <s v="Being Decommissioned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avs816.gdc0.chevron.net"/>
    <s v="gsmcpslwvavs816"/>
    <m/>
    <x v="3"/>
    <d v="2025-04-24T00:00:00"/>
    <s v="CT\!mgax"/>
    <s v="Windows Server 2016 Standard"/>
    <s v="Windows"/>
    <s v="146.46.57.70"/>
    <s v="Production"/>
    <s v="Being Decommissioned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ben816.gdc0.chevron.net"/>
    <s v="gsmcpslwvben816"/>
    <m/>
    <x v="3"/>
    <d v="2025-04-24T00:00:00"/>
    <s v="CT\!slaq"/>
    <s v="Windows Server 2016 Standard"/>
    <s v="Windows"/>
    <s v="146.46.38.70"/>
    <s v="Production"/>
    <s v="Being Decommissioned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blu819.gdc0.chevron.net"/>
    <s v="gsmcpslwvblu819"/>
    <d v="2025-04-24T00:00:00"/>
    <x v="0"/>
    <d v="2025-04-24T00:00:00"/>
    <s v="CT\!vkft"/>
    <s v="Windows Server 2019 Datacenter"/>
    <s v="Windows"/>
    <s v="146.46.62.70"/>
    <s v="Development"/>
    <s v="Being Decommissioned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can816.gdc0.chevron.net"/>
    <s v="gsmcpslwvcan816"/>
    <m/>
    <x v="3"/>
    <d v="2025-04-24T00:00:00"/>
    <s v="CT\!zjxc"/>
    <s v="Windows Server 2016 Standard"/>
    <s v="Windows"/>
    <s v="146.46.29.70"/>
    <s v="Production"/>
    <s v="Retired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car816.gdc0.chevron.net"/>
    <s v="gsmcpslwvcar816"/>
    <d v="2025-02-07T00:00:00"/>
    <x v="0"/>
    <d v="2025-04-24T00:00:00"/>
    <s v="CT\!slaq"/>
    <s v="Windows Server 2016 Standard"/>
    <s v="Windows"/>
    <s v="146.46.28.70"/>
    <s v="Production"/>
    <s v="Retired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eto816.gdc0.chevron.net"/>
    <s v="gsmcpslwveto816"/>
    <m/>
    <x v="3"/>
    <d v="2025-04-24T00:00:00"/>
    <s v="CT\!ypjb"/>
    <s v="Windows Server 2016 Standard"/>
    <s v="Windows"/>
    <s v="146.46.43.70"/>
    <s v="Production"/>
    <s v="Being Decommissioned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flo819.gdc0.chevron.net"/>
    <s v="gsmcpslwvflo819"/>
    <d v="2025-04-24T00:00:00"/>
    <x v="0"/>
    <d v="2025-04-24T00:00:00"/>
    <s v="CT\!slaq"/>
    <s v="Windows Server 2019 Datacenter"/>
    <s v="Windows"/>
    <s v="146.46.44.70"/>
    <s v="Production"/>
    <s v="Being Decommissioned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gls816.gdc0.chevron.net"/>
    <s v="gsmcpslwvgls816"/>
    <d v="2025-02-07T00:00:00"/>
    <x v="0"/>
    <d v="2025-04-24T00:00:00"/>
    <s v="CT\!slaq"/>
    <s v="Windows Server 2016 Standard"/>
    <s v="Windows"/>
    <s v="146.46.37.70"/>
    <s v="Production"/>
    <s v="Being Decommissioned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mev816.ct.chevrontexaco.net"/>
    <s v="gsmcpslwvmev816"/>
    <m/>
    <x v="4"/>
    <d v="2025-04-24T00:00:00"/>
    <s v="CT\!mgax"/>
    <s v="Windows Server 2016 Standard"/>
    <s v="Windows"/>
    <s v="146.46.46.70"/>
    <s v="Production"/>
    <s v="Being Decommissioned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pgv819.gdc0.chevron.net"/>
    <s v="gsmcpslwvpgv819"/>
    <d v="2025-04-24T00:00:00"/>
    <x v="2"/>
    <d v="2025-04-24T00:00:00"/>
    <s v="CT\!slaq"/>
    <s v="Windows Server 2019 Datacenter"/>
    <s v="Windows"/>
    <s v="146.46.59.70"/>
    <s v="Production"/>
    <s v="Retired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plv816.gdc0.chevron.net"/>
    <s v="gsmcpslwvplv816"/>
    <m/>
    <x v="4"/>
    <d v="2025-04-24T00:00:00"/>
    <s v="CT\!jnzx"/>
    <s v="Windows Server 2016 Standard"/>
    <s v="Windows"/>
    <s v="146.46.60.70"/>
    <s v="Production"/>
    <s v="Being Decommissioned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utv819.ct.chevrontexaco.net"/>
    <s v="gsmcpslwvutv819"/>
    <d v="2025-04-24T00:00:00"/>
    <x v="0"/>
    <d v="2025-04-24T00:00:00"/>
    <s v="CT\!slaq"/>
    <s v="Windows Server 2019 Datacenter"/>
    <s v="Windows"/>
    <s v="146.46.58.70"/>
    <s v="Production"/>
    <s v="Being Decommissioned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dev819.gdc0.chevron.net"/>
    <s v="gsmcpslwvdev819"/>
    <d v="2025-03-20T00:00:00"/>
    <x v="0"/>
    <d v="2025-03-20T00:00:00"/>
    <s v="CT\!rgvk"/>
    <s v="Windows Server 2019 Datacenter"/>
    <s v="Windows"/>
    <e v="#N/A"/>
    <e v="#N/A"/>
    <e v="#N/A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clv816.gdc0.chevron.net"/>
    <s v="gsmcpslwvclv816"/>
    <d v="2023-11-15T00:00:00"/>
    <x v="3"/>
    <d v="2025-02-28T00:00:00"/>
    <s v="CT\!jipr"/>
    <s v="Windows Server 2016 Standard"/>
    <s v="Windows"/>
    <e v="#N/A"/>
    <e v="#N/A"/>
    <e v="#N/A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sam816.gdc0.chevron.net"/>
    <s v="gsmcpslwvsam816"/>
    <d v="2025-01-22T00:00:00"/>
    <x v="0"/>
    <d v="2025-02-20T00:00:00"/>
    <s v="CT\!jnzx"/>
    <s v="Windows Server 2016 Standard"/>
    <s v="Windows"/>
    <e v="#N/A"/>
    <e v="#N/A"/>
    <e v="#N/A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txv816.gdc0.chevron.net"/>
    <s v="gsmcpslwvtxv816"/>
    <d v="2024-12-17T00:00:00"/>
    <x v="0"/>
    <d v="2025-02-20T00:00:00"/>
    <s v="CT\!mgax"/>
    <s v="Windows Server 2016 Standard"/>
    <s v="Windows"/>
    <e v="#N/A"/>
    <e v="#N/A"/>
    <e v="#N/A"/>
    <s v="Pending"/>
    <x v="2"/>
    <n v="24530"/>
    <s v="Solarwinds "/>
    <s v="meena.chockalingam@chevron.com"/>
    <x v="0"/>
    <s v="NETWORK - NETWORK MANAGEMENT TOOLS"/>
    <s v="No"/>
  </r>
  <r>
    <s v="Google"/>
    <s v="Google Chrome"/>
    <s v="gsmcpslwvain816.gdc0.chevron.net"/>
    <s v="gsmcpslwvain816"/>
    <d v="2024-12-13T00:00:00"/>
    <x v="0"/>
    <d v="2025-02-18T00:00:00"/>
    <s v="CT\!zjxc"/>
    <s v="Windows Server 2016 Standard"/>
    <s v="Windows"/>
    <e v="#N/A"/>
    <e v="#N/A"/>
    <e v="#N/A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apv816.gdc0.chevron.net"/>
    <s v="gsmcpslwvapv816"/>
    <d v="2025-02-01T00:00:00"/>
    <x v="0"/>
    <d v="2025-02-18T00:00:00"/>
    <s v="CT\!slaq"/>
    <s v="Windows Server 2016 Standard"/>
    <s v="Windows"/>
    <e v="#N/A"/>
    <e v="#N/A"/>
    <e v="#N/A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cav816.gdc0.chevron.net"/>
    <s v="gsmcpslwvcav816"/>
    <d v="2024-01-02T00:00:00"/>
    <x v="3"/>
    <d v="2025-02-17T00:00:00"/>
    <s v="CT\!zjxc"/>
    <s v="Windows Server 2016 Standard"/>
    <s v="Windows"/>
    <e v="#N/A"/>
    <e v="#N/A"/>
    <e v="#N/A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lov816.gdc0.chevron.net"/>
    <s v="gsmcpslwvlov816"/>
    <d v="2024-12-12T00:00:00"/>
    <x v="0"/>
    <d v="2025-02-17T00:00:00"/>
    <s v="CT\!mgax"/>
    <s v="Windows Server 2016 Standard"/>
    <s v="Windows"/>
    <e v="#N/A"/>
    <e v="#N/A"/>
    <e v="#N/A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pav816.gdc0.chevron.net"/>
    <s v="gsmcpslwvpav816"/>
    <d v="2024-12-19T00:00:00"/>
    <x v="0"/>
    <d v="2025-02-17T00:00:00"/>
    <s v="CT\!ziok"/>
    <s v="Windows Server 2016 Standard"/>
    <s v="Windows"/>
    <e v="#N/A"/>
    <e v="#N/A"/>
    <e v="#N/A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riv816.gdc0.chevron.net"/>
    <s v="gsmcpslwvriv816"/>
    <d v="2024-01-02T00:00:00"/>
    <x v="3"/>
    <d v="2025-02-17T00:00:00"/>
    <s v="CT\!zjxc"/>
    <s v="Windows Server 2016 Standard"/>
    <s v="Windows"/>
    <e v="#N/A"/>
    <e v="#N/A"/>
    <e v="#N/A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sgv816.gdc0.chevron.net"/>
    <s v="gsmcpslwvsgv816"/>
    <d v="2024-12-30T00:00:00"/>
    <x v="0"/>
    <d v="2025-02-17T00:00:00"/>
    <s v="CT\!jipr"/>
    <s v="Windows Server 2016 Standard"/>
    <s v="Windows"/>
    <e v="#N/A"/>
    <e v="#N/A"/>
    <e v="#N/A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srv816.gdc0.chevron.net"/>
    <s v="gsmcpslwvsrv816"/>
    <d v="2024-12-19T00:00:00"/>
    <x v="0"/>
    <d v="2025-02-17T00:00:00"/>
    <s v="CT\!zjxc"/>
    <s v="Windows Server 2016 Standard"/>
    <s v="Windows"/>
    <e v="#N/A"/>
    <e v="#N/A"/>
    <e v="#N/A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esv816.gdc0.chevron.net"/>
    <s v="gsmcpslwvesv816"/>
    <d v="2025-02-11T00:00:00"/>
    <x v="0"/>
    <d v="2025-02-13T00:00:00"/>
    <s v="CT\!jnzx"/>
    <s v="Windows Server 2016 Standard"/>
    <s v="Windows"/>
    <e v="#N/A"/>
    <e v="#N/A"/>
    <e v="#N/A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hov816.gdc0.chevron.net"/>
    <s v="gsmcpslwvhov816"/>
    <d v="2024-11-21T00:00:00"/>
    <x v="0"/>
    <d v="2025-02-13T00:00:00"/>
    <s v="CT\!vkft"/>
    <s v="Windows Server 2016 Standard"/>
    <s v="Windows"/>
    <e v="#N/A"/>
    <e v="#N/A"/>
    <e v="#N/A"/>
    <s v="Pending"/>
    <x v="2"/>
    <s v="Not Found"/>
    <s v="Not Found"/>
    <s v="meena.chockalingam@chevron.com"/>
    <x v="0"/>
    <s v="NETWORK - NETWORK MANAGEMENT TOOLS"/>
    <s v="No"/>
  </r>
  <r>
    <s v="Google"/>
    <s v="Google Chrome"/>
    <s v="gsmcpslwvart816.gdc0.chevron.net"/>
    <s v="gsmcpslwvart816"/>
    <d v="2024-11-12T00:00:00"/>
    <x v="3"/>
    <d v="2025-02-12T00:00:00"/>
    <s v="CT\!ypjb"/>
    <s v="Windows Server 2016 Standard"/>
    <s v="Windows"/>
    <e v="#N/A"/>
    <e v="#N/A"/>
    <e v="#N/A"/>
    <s v="Pending"/>
    <x v="2"/>
    <s v="Not Found"/>
    <s v="Not Found"/>
    <s v="meena.chockalingam@chevron.com"/>
    <x v="0"/>
    <s v="NETWORK - NETWORK MANAGEMENT TOOLS"/>
    <s v="No"/>
  </r>
  <r>
    <s v="Google"/>
    <s v="Google Chrome"/>
    <s v="pnzw16cpiisv02.pnz.chevrontexaco.net"/>
    <s v="pnzw16cpiisv02"/>
    <d v="2025-04-24T00:00:00"/>
    <x v="0"/>
    <d v="2025-04-24T00:00:00"/>
    <s v="CT\!mnfa"/>
    <s v="Windows Server 2016 Datacenter"/>
    <s v="Windows"/>
    <s v="10.68.248.103"/>
    <s v="Production"/>
    <s v="Deployed"/>
    <s v="Pending"/>
    <x v="0"/>
    <n v="19454"/>
    <s v="SAC e"/>
    <s v="MeshalSahli@chevron.com"/>
    <x v="0"/>
    <s v="SAC - APPLICATION SUPPORT"/>
    <s v="No"/>
  </r>
  <r>
    <s v="Google"/>
    <s v="Google Chrome"/>
    <s v="angel-pdbp00.s02.chevron.net"/>
    <s v="angel-pdbp00"/>
    <d v="2025-04-24T00:00:00"/>
    <x v="0"/>
    <d v="2025-04-24T00:00:00"/>
    <s v="CT\!zcjs"/>
    <s v="Windows Server 2016 Datacenter"/>
    <s v="Windows"/>
    <s v="10.73.144.5"/>
    <s v="Production"/>
    <s v="Retired"/>
    <s v="Pending"/>
    <x v="0"/>
    <n v="24734"/>
    <s v="AngelNet "/>
    <s v="Michael.Lu@chevron.com"/>
    <x v="0"/>
    <s v="DS - AP - LA - COLOMBIA ONSITE"/>
    <s v="No"/>
  </r>
  <r>
    <s v="Google"/>
    <s v="Google Chrome"/>
    <s v="f08849print1.s02.chevron.net"/>
    <s v="f08849print1"/>
    <d v="2025-04-23T00:00:00"/>
    <x v="0"/>
    <d v="2025-04-24T00:00:00"/>
    <s v="CT\!znqi"/>
    <s v="Windows Server 2016 Datacenter"/>
    <s v="Windows"/>
    <s v="146.40.171.32"/>
    <s v="Production"/>
    <s v="Deployed"/>
    <s v="Pending"/>
    <x v="0"/>
    <n v="35038366"/>
    <s v="Zebra Designer Pro 3 "/>
    <s v="Michael.Walker@chevron.com"/>
    <x v="0"/>
    <s v="Not Found"/>
    <s v="No"/>
  </r>
  <r>
    <s v="Google"/>
    <s v="Google Chrome"/>
    <s v="ccure.pdc.local"/>
    <s v="ccure"/>
    <d v="2025-04-23T00:00:00"/>
    <x v="0"/>
    <d v="2025-04-24T00:00:00"/>
    <s v="PDC\s.shorn"/>
    <s v="Windows Server 2019 Standard"/>
    <s v="Windows"/>
    <s v="10.190.0.26"/>
    <s v="Production"/>
    <s v="Deployed"/>
    <s v="Out of Scope"/>
    <x v="0"/>
    <n v="3071672"/>
    <s v="[PDCE] "/>
    <s v="Miguel.Lopez@chevron.com"/>
    <x v="1"/>
    <e v="#VALUE!"/>
    <s v="No"/>
  </r>
  <r>
    <s v="Google"/>
    <s v="Google Chrome"/>
    <s v="cbsnapapp00.s02.chevron.net"/>
    <s v="cbsnapapp00"/>
    <d v="2025-04-23T00:00:00"/>
    <x v="0"/>
    <d v="2025-04-24T00:00:00"/>
    <s v="CT\iizt"/>
    <s v="Windows Server 2016 Datacenter"/>
    <s v="Windows"/>
    <s v="10.73.144.15"/>
    <s v="Production"/>
    <s v="Deployed"/>
    <s v="Pending"/>
    <x v="0"/>
    <n v="11323"/>
    <s v="Fuelfacs "/>
    <s v="MLeonard@chevron.com"/>
    <x v="0"/>
    <s v="CSCM - MSP - DELIVER"/>
    <s v="No"/>
  </r>
  <r>
    <s v="Google"/>
    <s v="Google Chrome"/>
    <s v="rparet-prpa00.p.ussc.az.chevron.net"/>
    <s v="rparet-prpa00"/>
    <d v="2025-04-24T00:00:00"/>
    <x v="0"/>
    <d v="2025-04-24T00:00:00"/>
    <s v="Local\cvx_admin_user"/>
    <s v="Windows Server 2022 Datacenter"/>
    <s v="Windows"/>
    <s v="10.74.80.6"/>
    <s v="Production"/>
    <s v="Deployed"/>
    <s v="Pending"/>
    <x v="0"/>
    <n v="1500001399"/>
    <s v="RPA_AmericasProducts_Retain"/>
    <s v="mleonard@chevron.com"/>
    <x v="0"/>
    <s v="CSCM - MSP - DELIVER"/>
    <s v="No"/>
  </r>
  <r>
    <s v="Google"/>
    <s v="Google Chrome"/>
    <s v="rparet-prpa100.p.ussc.az.chevron.net"/>
    <s v="rparet-prpa100"/>
    <d v="2025-04-24T00:00:00"/>
    <x v="0"/>
    <d v="2025-04-24T00:00:00"/>
    <s v="Local\cvx_admin_user"/>
    <s v="Windows Server 2022 Datacenter"/>
    <s v="Windows"/>
    <s v="10.74.80.7"/>
    <s v="Production"/>
    <s v="Deployed"/>
    <s v="Pending"/>
    <x v="0"/>
    <n v="1500001399"/>
    <s v="RPA_AmericasProducts_Retain"/>
    <s v="mleonard@chevron.com"/>
    <x v="0"/>
    <s v="CSCM - MSP - DELIVER"/>
    <s v="No"/>
  </r>
  <r>
    <s v="Google"/>
    <s v="Google Chrome"/>
    <s v="tnofm-p1sqp00.p.ussc.az.chevron.net"/>
    <s v="tnofm-p1sqp00"/>
    <d v="2025-04-23T00:00:00"/>
    <x v="0"/>
    <d v="2025-04-24T00:00:00"/>
    <s v="CT\iizt"/>
    <s v="Windows Server 2022 Datacenter"/>
    <s v="Windows"/>
    <s v="10.73.144.7"/>
    <s v="Production"/>
    <s v="Deployed"/>
    <s v="Pending"/>
    <x v="0"/>
    <n v="24080"/>
    <s v="COED Fuel Delivery Monitoring System "/>
    <s v="mleonard@chevron.com"/>
    <x v="0"/>
    <s v="DS - AP - TRANS OPS - APP SUPPORT"/>
    <s v="No"/>
  </r>
  <r>
    <s v="Google"/>
    <s v="Google Chrome"/>
    <s v="tnofm-psqp00.s02.chevron.net"/>
    <s v="tnofm-psqp00"/>
    <d v="2025-04-17T00:00:00"/>
    <x v="0"/>
    <d v="2025-04-17T00:00:00"/>
    <s v="CT\napy"/>
    <s v="Windows Server 2016 Datacenter"/>
    <s v="Windows"/>
    <s v="10.73.144.9"/>
    <s v="Production"/>
    <s v="Retired"/>
    <s v="Pending"/>
    <x v="0"/>
    <n v="24080"/>
    <s v="COED Fuel Delivery Monitoring System "/>
    <s v="MLeonard@chevron.com"/>
    <x v="0"/>
    <s v="DS - AP - TRANS OPS - APP SUPPORT"/>
    <s v="No"/>
  </r>
  <r>
    <s v="Google"/>
    <s v="Google Chrome"/>
    <s v="gmwcpappv00565.gdc0.chevron.net"/>
    <s v="gmwcpappv00565"/>
    <d v="2025-01-30T00:00:00"/>
    <x v="0"/>
    <d v="2025-01-31T00:00:00"/>
    <s v="CT\SVC-RUSL03"/>
    <s v="Windows Server 2016 Datacenter"/>
    <s v="Windows"/>
    <e v="#N/A"/>
    <e v="#N/A"/>
    <e v="#N/A"/>
    <s v="Pending"/>
    <x v="0"/>
    <e v="#N/A"/>
    <e v="#N/A"/>
    <e v="#N/A"/>
    <x v="3"/>
    <e v="#N/A"/>
    <s v="No"/>
  </r>
  <r>
    <s v="Google"/>
    <s v="Google Chrome"/>
    <s v="gmwcpappv00566.gdc0.chevron.net"/>
    <s v="gmwcpappv00566"/>
    <d v="2024-10-15T00:00:00"/>
    <x v="3"/>
    <d v="2025-01-31T00:00:00"/>
    <s v="CT\SVC-RUSL03"/>
    <s v="Windows Server 2016 Datacenter"/>
    <s v="Windows"/>
    <e v="#N/A"/>
    <e v="#N/A"/>
    <e v="#N/A"/>
    <s v="Pending"/>
    <x v="0"/>
    <e v="#N/A"/>
    <e v="#N/A"/>
    <e v="#N/A"/>
    <x v="3"/>
    <e v="#N/A"/>
    <s v="No"/>
  </r>
  <r>
    <s v="Google"/>
    <s v="Google Chrome"/>
    <s v="gmwcpappv00807.gdc0.chevron.net"/>
    <s v="gmwcpappv00807"/>
    <d v="2024-12-14T00:00:00"/>
    <x v="0"/>
    <d v="2025-01-31T00:00:00"/>
    <s v="CT\kmqx"/>
    <s v="Windows Server 2016 Datacenter"/>
    <s v="Windows"/>
    <e v="#N/A"/>
    <e v="#N/A"/>
    <e v="#N/A"/>
    <s v="Pending"/>
    <x v="0"/>
    <n v="20931"/>
    <s v="TMW Fleet Forecasting "/>
    <s v="MLeonard@chevron.com"/>
    <x v="0"/>
    <s v="CSCM - MSP - DELIVER"/>
    <s v="No"/>
  </r>
  <r>
    <s v="Google"/>
    <s v="Google Chrome"/>
    <s v="gmwcpappv00903.gdc0.chevron.net"/>
    <s v="gmwcpappv00903"/>
    <d v="2024-11-28T00:00:00"/>
    <x v="0"/>
    <d v="2025-01-31T00:00:00"/>
    <s v="CT\jdsn"/>
    <s v="Windows Server 2016 Datacenter"/>
    <s v="Windows"/>
    <e v="#N/A"/>
    <e v="#N/A"/>
    <e v="#N/A"/>
    <s v="Pending"/>
    <x v="0"/>
    <n v="20931"/>
    <s v="TMW Fleet Forecasting "/>
    <s v="MLeonard@chevron.com"/>
    <x v="0"/>
    <s v="CSCM - MSP - DELIVER"/>
    <s v="No"/>
  </r>
  <r>
    <s v="Google"/>
    <s v="Google Chrome"/>
    <s v="ric841vmsgma4p1.ric841.chevrontexaco.net"/>
    <s v="ric841vmsgma4p1"/>
    <d v="2025-04-23T00:00:00"/>
    <x v="0"/>
    <d v="2025-04-24T00:00:00"/>
    <s v="CT\!fvrw"/>
    <s v="Windows Server 2016 Standard"/>
    <s v="Windows"/>
    <s v="146.28.190.209"/>
    <s v="Production"/>
    <s v="Deployed"/>
    <s v="Pending"/>
    <x v="0"/>
    <n v="5600"/>
    <s v="PI UDS "/>
    <s v="mohamedsheriff@chevron.com"/>
    <x v="0"/>
    <s v="CSCM-DATAINSIGHT-WIPRO-SUPPORT"/>
    <s v="No"/>
  </r>
  <r>
    <s v="Google"/>
    <s v="Google Chrome"/>
    <s v="gmw1nsqlv00017.s01.chevron.net"/>
    <s v="gmw1nsqlv00017"/>
    <d v="2025-04-23T00:00:00"/>
    <x v="0"/>
    <d v="2025-04-24T00:00:00"/>
    <s v="CT\!fopr"/>
    <s v="Windows Server 2016 Datacenter"/>
    <s v="Windows"/>
    <s v="10.76.126.56"/>
    <s v="Development"/>
    <s v="Deployed"/>
    <s v="Pending"/>
    <x v="0"/>
    <n v="9124"/>
    <s v="Global Contract Generation (GCG) "/>
    <s v="Mohammed.Zahriya@chevron.com"/>
    <x v="0"/>
    <s v="SPM-SERVICE MSP SUPPORT WIPRO"/>
    <s v="No"/>
  </r>
  <r>
    <s v="Google"/>
    <s v="Google Chrome"/>
    <s v="gmw2psqlv00024.s02.chevron.net"/>
    <s v="gmw2psqlv00024"/>
    <d v="2025-04-23T00:00:00"/>
    <x v="0"/>
    <d v="2025-04-24T00:00:00"/>
    <s v="CT\!vaxg"/>
    <s v="Windows Server 2016 Datacenter"/>
    <s v="Windows"/>
    <s v="10.76.123.94"/>
    <s v="Production"/>
    <s v="Deployed"/>
    <s v="Pending"/>
    <x v="0"/>
    <n v="3997"/>
    <s v="Business Development Fund (BDF) "/>
    <s v="Mohammed.Zahriya@chevron.com"/>
    <x v="0"/>
    <s v="SPM-SERVICE MSP SUPPORT WIPRO"/>
    <s v="No"/>
  </r>
  <r>
    <s v="Google"/>
    <s v="Google Chrome"/>
    <s v="xdoc-dapp00.s02.chevron.net"/>
    <s v="xdoc-dapp00"/>
    <d v="2025-04-23T00:00:00"/>
    <x v="0"/>
    <d v="2025-04-24T00:00:00"/>
    <s v="CT\svc-gci-face"/>
    <s v="Windows Server 2016 Datacenter"/>
    <s v="Windows"/>
    <s v="10.75.136.48"/>
    <s v="Development"/>
    <s v="Deployed"/>
    <s v="Pending"/>
    <x v="0"/>
    <n v="21903"/>
    <s v="xDoc "/>
    <s v="Mohammed.Zahriya@chevron.com"/>
    <x v="0"/>
    <s v="DS - AP - LA - GUATEMALA ONSITE"/>
    <s v="No"/>
  </r>
  <r>
    <s v="Google"/>
    <s v="Google Chrome"/>
    <s v="lubcom-dl1000.s02.chevron.net"/>
    <s v="lubcom-dl1000"/>
    <d v="2025-04-11T00:00:00"/>
    <x v="0"/>
    <d v="2025-04-12T00:00:00"/>
    <s v="CT\!locc"/>
    <s v="Windows Server 2016 Datacenter"/>
    <s v="Windows"/>
    <s v="10.73.180.30"/>
    <s v="Development"/>
    <s v="In Maintenance"/>
    <s v="Pending"/>
    <x v="0"/>
    <n v="1500001941"/>
    <s v="Lubricants Commerce Apps"/>
    <s v="Mohammed.Zahriya@chevron.com"/>
    <x v="0"/>
    <s v="DS - LUBRICANTS IT - FINISHED LUBES"/>
    <s v="No"/>
  </r>
  <r>
    <s v="Google"/>
    <s v="Google Chrome"/>
    <s v="lubcom-dlu400.s02.chevron.net"/>
    <s v="lubcom-dlu400"/>
    <d v="2025-04-12T00:00:00"/>
    <x v="0"/>
    <d v="2025-04-12T00:00:00"/>
    <s v="CT\dsiy"/>
    <s v="Windows Server 2016 Datacenter"/>
    <s v="Windows"/>
    <s v="10.73.180.21"/>
    <s v="Development"/>
    <s v="In Maintenance"/>
    <s v="Pending"/>
    <x v="0"/>
    <n v="1500001941"/>
    <s v="Lubricants Commerce Apps"/>
    <s v="Mohammed.Zahriya@chevron.com"/>
    <x v="0"/>
    <s v="DS - LUBRICANTS IT - FINISHED LUBES"/>
    <s v="No"/>
  </r>
  <r>
    <s v="Google"/>
    <s v="Google Chrome"/>
    <s v="lubcom-dlu500.s02.chevron.net"/>
    <s v="lubcom-dlu500"/>
    <d v="2025-04-10T00:00:00"/>
    <x v="0"/>
    <d v="2025-04-12T00:00:00"/>
    <s v="CT\!locc"/>
    <s v="Windows Server 2016 Datacenter"/>
    <s v="Windows"/>
    <s v="10.73.180.25"/>
    <s v="Development"/>
    <s v="In Maintenance"/>
    <s v="Pending"/>
    <x v="0"/>
    <n v="1500001941"/>
    <s v="Lubricants Commerce Apps"/>
    <s v="Mohammed.Zahriya@chevron.com"/>
    <x v="0"/>
    <s v="DS - LUBRICANTS IT - FINISHED LUBES"/>
    <s v="No"/>
  </r>
  <r>
    <s v="Google"/>
    <s v="Google Chrome"/>
    <s v="lubcom-dlu600.s02.chevron.net"/>
    <s v="lubcom-dlu600"/>
    <d v="2025-04-11T00:00:00"/>
    <x v="0"/>
    <d v="2025-04-12T00:00:00"/>
    <s v="CT\!locc"/>
    <s v="Windows Server 2016 Datacenter"/>
    <s v="Windows"/>
    <s v="10.73.180.26"/>
    <s v="Development"/>
    <s v="In Maintenance"/>
    <s v="Pending"/>
    <x v="0"/>
    <n v="1500001941"/>
    <s v="Lubricants Commerce Apps"/>
    <s v="Mohammed.Zahriya@chevron.com"/>
    <x v="0"/>
    <s v="DS - LUBRICANTS IT - FINISHED LUBES"/>
    <s v="No"/>
  </r>
  <r>
    <s v="Google"/>
    <s v="Google Chrome"/>
    <s v="lubcom-dlu900.s02.chevron.net"/>
    <s v="lubcom-dlu900"/>
    <d v="2025-04-10T00:00:00"/>
    <x v="0"/>
    <d v="2025-04-12T00:00:00"/>
    <s v="CT\!ysly"/>
    <s v="Windows Server 2016 Datacenter"/>
    <s v="Windows"/>
    <s v="10.73.180.29"/>
    <s v="Development"/>
    <s v="In Maintenance"/>
    <s v="Pending"/>
    <x v="0"/>
    <n v="1500001941"/>
    <s v="Lubricants Commerce Apps"/>
    <s v="Mohammed.Zahriya@chevron.com"/>
    <x v="0"/>
    <s v="DS - LUBRICANTS IT - FINISHED LUBES"/>
    <s v="No"/>
  </r>
  <r>
    <s v="Google"/>
    <s v="Google Chrome"/>
    <s v="cov100w8app1.cov100.chevrontexaco.net"/>
    <s v="cov100w8app1"/>
    <d v="2025-04-23T00:00:00"/>
    <x v="0"/>
    <d v="2025-04-24T00:00:00"/>
    <s v="CT\!rtxj"/>
    <s v="Windows Server 2016 Standard"/>
    <s v="Windows"/>
    <s v="146.24.240.47"/>
    <s v="Production"/>
    <s v="Deployed"/>
    <s v="Pending"/>
    <x v="0"/>
    <n v="19755"/>
    <s v="EMC NetWorker "/>
    <s v="Moin.Mansuri@chevron.com"/>
    <x v="0"/>
    <s v="CLOUD DATA PROTECTION DESIGN"/>
    <s v="No"/>
  </r>
  <r>
    <s v="Google"/>
    <s v="Google Chrome"/>
    <s v="gomflu-ssir00.s02.chevron.net"/>
    <s v="gomflu-ssir00"/>
    <d v="2024-10-16T00:00:00"/>
    <x v="3"/>
    <d v="2025-01-29T00:00:00"/>
    <s v="CT\!lyge"/>
    <s v="Windows Server 2016 Datacenter"/>
    <s v="Windows"/>
    <e v="#N/A"/>
    <e v="#N/A"/>
    <e v="#N/A"/>
    <s v="Pending"/>
    <x v="0"/>
    <n v="1500001942"/>
    <s v="GOM "/>
    <s v="MVBR@chevron.com"/>
    <x v="0"/>
    <s v="IT DATA AND INSIGHTS - BU WEST"/>
    <s v="No"/>
  </r>
  <r>
    <s v="Google"/>
    <s v="Google Chrome"/>
    <s v="tosrep-pdit00.s02.chevron.net"/>
    <s v="tosrep-pdit00"/>
    <d v="2025-04-23T00:00:00"/>
    <x v="0"/>
    <d v="2025-04-24T00:00:00"/>
    <s v="Local\cvx_admin_user"/>
    <s v="Windows Server 2016 Datacenter"/>
    <s v="Windows"/>
    <s v="10.75.96.194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dit01.s02.chevron.net"/>
    <s v="tosrep-pdit01"/>
    <d v="2025-04-23T00:00:00"/>
    <x v="0"/>
    <d v="2025-04-24T00:00:00"/>
    <s v="CT\zudf"/>
    <s v="Windows Server 2016 Datacenter"/>
    <s v="Windows"/>
    <s v="10.75.96.9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osv00.s02.chevron.net"/>
    <s v="tosrep-posv00"/>
    <d v="2025-04-23T00:00:00"/>
    <x v="0"/>
    <d v="2025-04-24T00:00:00"/>
    <s v="CT\adft"/>
    <s v="Windows Server 2019 Datacenter"/>
    <s v="Windows"/>
    <s v="10.75.96.139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00.s02.chevron.net"/>
    <s v="tosrep-psdx00"/>
    <d v="2025-04-24T00:00:00"/>
    <x v="1"/>
    <d v="2025-04-24T00:00:00"/>
    <s v="CT\aobj"/>
    <s v="Windows Server 2019 Datacenter"/>
    <s v="Windows"/>
    <s v="10.75.96.122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01.s02.chevron.net"/>
    <s v="tosrep-psdx01"/>
    <d v="2025-04-23T00:00:00"/>
    <x v="0"/>
    <d v="2025-04-24T00:00:00"/>
    <s v="CT\adft"/>
    <s v="Windows Server 2019 Datacenter"/>
    <s v="Windows"/>
    <s v="10.75.96.168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02.s02.chevron.net"/>
    <s v="tosrep-psdx02"/>
    <d v="2025-04-24T00:00:00"/>
    <x v="2"/>
    <d v="2025-04-24T00:00:00"/>
    <s v="CT\aobj"/>
    <s v="Windows Server 2019 Datacenter"/>
    <s v="Windows"/>
    <s v="10.75.96.167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03.s02.chevron.net"/>
    <s v="tosrep-psdx03"/>
    <d v="2025-04-24T00:00:00"/>
    <x v="2"/>
    <d v="2025-04-24T00:00:00"/>
    <s v="CT\aobj"/>
    <s v="Windows Server 2019 Datacenter"/>
    <s v="Windows"/>
    <s v="10.75.96.176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04.s02.chevron.net"/>
    <s v="tosrep-psdx04"/>
    <d v="2025-04-24T00:00:00"/>
    <x v="1"/>
    <d v="2025-04-24T00:00:00"/>
    <s v="CT\aobj"/>
    <s v="Windows Server 2019 Datacenter"/>
    <s v="Windows"/>
    <s v="10.75.96.177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05.s02.chevron.net"/>
    <s v="tosrep-psdx05"/>
    <d v="2025-04-23T00:00:00"/>
    <x v="2"/>
    <d v="2025-04-24T00:00:00"/>
    <s v="CT\qpoz"/>
    <s v="Windows Server 2019 Datacenter"/>
    <s v="Windows"/>
    <s v="10.75.96.174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06.s02.chevron.net"/>
    <s v="tosrep-psdx06"/>
    <d v="2025-04-24T00:00:00"/>
    <x v="2"/>
    <d v="2025-04-24T00:00:00"/>
    <s v="CT\qpoz"/>
    <s v="Windows Server 2019 Datacenter"/>
    <s v="Windows"/>
    <s v="10.75.96.172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07.s02.chevron.net"/>
    <s v="tosrep-psdx07"/>
    <d v="2025-04-23T00:00:00"/>
    <x v="0"/>
    <d v="2025-04-24T00:00:00"/>
    <s v="CT\pvee"/>
    <s v="Windows Server 2019 Datacenter"/>
    <s v="Windows"/>
    <s v="10.75.96.171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08.s02.chevron.net"/>
    <s v="tosrep-psdx08"/>
    <d v="2025-04-24T00:00:00"/>
    <x v="1"/>
    <d v="2025-04-24T00:00:00"/>
    <s v="CT\aobj"/>
    <s v="Windows Server 2019 Datacenter"/>
    <s v="Windows"/>
    <s v="10.75.96.87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09.s02.chevron.net"/>
    <s v="tosrep-psdx09"/>
    <d v="2025-04-24T00:00:00"/>
    <x v="1"/>
    <d v="2025-04-24T00:00:00"/>
    <s v="CT\aobj"/>
    <s v="Windows Server 2019 Datacenter"/>
    <s v="Windows"/>
    <s v="10.75.96.193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10.s02.chevron.net"/>
    <s v="tosrep-psdx10"/>
    <d v="2025-04-24T00:00:00"/>
    <x v="1"/>
    <d v="2025-04-24T00:00:00"/>
    <s v="CT\aobj"/>
    <s v="Windows Server 2019 Datacenter"/>
    <s v="Windows"/>
    <s v="10.75.96.232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16.s02.chevron.net"/>
    <s v="tosrep-psdx16"/>
    <d v="2025-04-24T00:00:00"/>
    <x v="0"/>
    <d v="2025-04-24T00:00:00"/>
    <s v="Local\cvx_admin_user"/>
    <s v="Windows Server 2019 Datacenter"/>
    <s v="Windows"/>
    <s v="10.75.96.234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17.s02.chevron.net"/>
    <s v="tosrep-psdx17"/>
    <d v="2025-04-24T00:00:00"/>
    <x v="0"/>
    <d v="2025-04-24T00:00:00"/>
    <s v="Local\cvx_admin_user"/>
    <s v="Windows Server 2019 Datacenter"/>
    <s v="Windows"/>
    <s v="10.75.96.78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18.s02.chevron.net"/>
    <s v="tosrep-psdx18"/>
    <d v="2025-04-23T00:00:00"/>
    <x v="0"/>
    <d v="2025-04-24T00:00:00"/>
    <s v="Local\cvx_admin_user"/>
    <s v="Windows Server 2019 Datacenter"/>
    <s v="Windows"/>
    <s v="10.75.96.37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22.s02.chevron.net"/>
    <s v="tosrep-psdx22"/>
    <d v="2025-04-23T00:00:00"/>
    <x v="0"/>
    <d v="2025-04-24T00:00:00"/>
    <s v="CT\gzly"/>
    <s v="Windows Server 2019 Datacenter"/>
    <s v="Windows"/>
    <s v="10.75.96.240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24.s02.chevron.net"/>
    <s v="tosrep-psdx24"/>
    <d v="2025-04-23T00:00:00"/>
    <x v="0"/>
    <d v="2025-04-24T00:00:00"/>
    <s v="CT\svc-tosca02"/>
    <s v="Windows Server 2019 Datacenter"/>
    <s v="Windows"/>
    <s v="10.75.96.252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sdx26.p.ussc.az.chevron.net"/>
    <s v="tosrep-psdx26"/>
    <d v="2025-04-23T00:00:00"/>
    <x v="0"/>
    <d v="2025-04-24T00:00:00"/>
    <s v="CT\svc-toscagrc-prod"/>
    <s v="Windows Server 2019 Datacenter"/>
    <s v="Windows"/>
    <s v="10.75.96.148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tosrep-ptos00"/>
    <s v="tosrep-ptos00"/>
    <d v="2025-04-23T00:00:00"/>
    <x v="0"/>
    <d v="2025-04-24T00:00:00"/>
    <s v="Local\cvx_admin_user"/>
    <s v="Windows Server 2019 Datacenter"/>
    <s v="Windows"/>
    <s v="172.27.155.148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gcwcnsqlv00758.gdc0.chevron.net"/>
    <s v="gcwcnsqlv00758"/>
    <d v="2025-04-23T00:00:00"/>
    <x v="0"/>
    <d v="2025-04-24T00:00:00"/>
    <s v="CT\!stbn"/>
    <s v="Windows Server 2016 Datacenter"/>
    <s v="Windows"/>
    <s v="10.71.130.233"/>
    <s v="Development"/>
    <s v="Deployed"/>
    <s v="Pending"/>
    <x v="0"/>
    <n v="3615"/>
    <s v="Petro "/>
    <s v="NEETAAGGARWAL@chevron.com"/>
    <x v="0"/>
    <s v="CSCM - MSP - PLAN"/>
    <s v="No"/>
  </r>
  <r>
    <s v="Google"/>
    <s v="Google Chrome"/>
    <s v="pvt-papp00.p.ussc.az.chevron.net"/>
    <s v="pvt-papp00"/>
    <d v="2025-04-24T00:00:00"/>
    <x v="0"/>
    <d v="2025-04-24T00:00:00"/>
    <s v="Local\cvx_admin_user"/>
    <s v="Windows Server 2016 Datacenter"/>
    <s v="Windows"/>
    <s v="10.74.80.128"/>
    <s v="Production"/>
    <s v="Deployed"/>
    <s v="Pending"/>
    <x v="0"/>
    <n v="24390"/>
    <s v="Petro Validation Tool "/>
    <s v="NEETAAGGARWAL@chevron.com"/>
    <x v="0"/>
    <s v="CSCM - MSP - PLAN"/>
    <s v="No"/>
  </r>
  <r>
    <s v="Google"/>
    <s v="Google Chrome"/>
    <s v="dclink-tweb00.s02.chevron.net"/>
    <s v="dclink-tweb00"/>
    <d v="2025-04-24T00:00:00"/>
    <x v="0"/>
    <d v="2025-04-24T00:00:00"/>
    <s v="CT\SVC-DCLINK95ABU-QA"/>
    <s v="Windows Server 2022 Datacenter"/>
    <s v="Windows"/>
    <s v="10.67.160.5"/>
    <s v="QA/Test"/>
    <s v="Deployed"/>
    <s v="Pending"/>
    <x v="0"/>
    <n v="21406"/>
    <s v="dcLINK (ABU) "/>
    <s v="nehan.sheikh@chevron.com"/>
    <x v="0"/>
    <s v="PSCM - APPLICATION SUPPORT - MSP"/>
    <s v="No"/>
  </r>
  <r>
    <s v="Google"/>
    <s v="Google Chrome"/>
    <s v="dcloro-pweb00.s02.chevron.net"/>
    <s v="dcloro-pweb00"/>
    <d v="2025-04-24T00:00:00"/>
    <x v="0"/>
    <d v="2025-04-24T00:00:00"/>
    <s v="CT\!locc"/>
    <s v="Windows Server 2016 Datacenter"/>
    <s v="Windows"/>
    <s v="10.75.160.9"/>
    <s v="Production"/>
    <s v="Retired"/>
    <s v="Pending"/>
    <x v="0"/>
    <n v="21072"/>
    <s v="dcLINK (Oronite) "/>
    <s v="Nehan.Sheikh@chevron.com"/>
    <x v="0"/>
    <s v="PSCM - APPLICATION SUPPORT - MSP"/>
    <s v="No"/>
  </r>
  <r>
    <s v="Google"/>
    <s v="Google Chrome"/>
    <s v="dcltco-tweb00.s02.chevron.net"/>
    <s v="dcltco-tweb00"/>
    <d v="2025-04-23T00:00:00"/>
    <x v="0"/>
    <d v="2025-04-24T00:00:00"/>
    <s v="CT\upmo"/>
    <s v="Windows Server 2016 Datacenter"/>
    <s v="Windows"/>
    <s v="10.69.88.145"/>
    <s v="QA/Test"/>
    <s v="Deployed"/>
    <s v="Pending"/>
    <x v="0"/>
    <n v="20643"/>
    <s v="dcLink (TCO) "/>
    <s v="Nehan.Sheikh@chevron.com"/>
    <x v="0"/>
    <s v="PSCM - APPLICATION SUPPORT - MSP"/>
    <s v="No"/>
  </r>
  <r>
    <s v="Google"/>
    <s v="Google Chrome"/>
    <s v="dcloro-dweb00.s02.chevron.net"/>
    <s v="dcloro-dweb00"/>
    <d v="2025-04-16T00:00:00"/>
    <x v="0"/>
    <d v="2025-04-16T00:00:00"/>
    <s v="CT\upmo"/>
    <s v="Windows Server 2016 Datacenter"/>
    <s v="Windows"/>
    <s v="10.75.168.15"/>
    <s v="Development"/>
    <s v="Deployed"/>
    <s v="Pending"/>
    <x v="0"/>
    <n v="21072"/>
    <s v="dcLINK (Oronite) "/>
    <s v="Nehan.Sheikh@chevron.com"/>
    <x v="0"/>
    <s v="PSCM - APPLICATION SUPPORT - MSP"/>
    <s v="No"/>
  </r>
  <r>
    <s v="Google"/>
    <s v="Google Chrome"/>
    <s v="dcloro-tweb00.s02.chevron.net"/>
    <s v="dcloro-tweb00"/>
    <d v="2025-03-19T00:00:00"/>
    <x v="0"/>
    <d v="2025-03-19T00:00:00"/>
    <s v="CT\!locc"/>
    <s v="Windows Server 2016 Datacenter"/>
    <s v="Windows"/>
    <e v="#N/A"/>
    <e v="#N/A"/>
    <e v="#N/A"/>
    <s v="Pending"/>
    <x v="0"/>
    <n v="21072"/>
    <s v="dcLINK (Oronite) "/>
    <s v="Nehan.Sheikh@chevron.com"/>
    <x v="0"/>
    <s v="PSCM - APPLICATION SUPPORT - MSP"/>
    <s v="No"/>
  </r>
  <r>
    <s v="Google"/>
    <s v="Google Chrome"/>
    <s v="piaf-pussc00.p.ussc.az.chevron.net"/>
    <s v="piaf-pussc00"/>
    <d v="2025-04-24T00:00:00"/>
    <x v="0"/>
    <d v="2025-04-24T00:00:00"/>
    <s v="CT\!locc"/>
    <s v="Windows Server 2016 Datacenter"/>
    <s v="Windows"/>
    <s v="10.73.96.11"/>
    <s v="Production"/>
    <s v="Retired"/>
    <s v="Pending"/>
    <x v="0"/>
    <n v="5039434"/>
    <s v="GOMPIAF(ADF) "/>
    <s v="nguyekl@chevron.com"/>
    <x v="0"/>
    <s v="NAU GOM - PI SUPPORT"/>
    <s v="No"/>
  </r>
  <r>
    <s v="Google"/>
    <s v="Google Chrome"/>
    <s v="surevw-pamr00.p.ussc.az.chevron.net"/>
    <s v="surevw-pamr00"/>
    <d v="2025-04-23T00:00:00"/>
    <x v="0"/>
    <d v="2025-04-24T00:00:00"/>
    <s v="CT\!nhjg"/>
    <s v="Windows Server 2022 Datacenter"/>
    <s v="Windows"/>
    <s v="10.73.240.8"/>
    <s v="Production"/>
    <s v="Deployed"/>
    <s v="Pending"/>
    <x v="0"/>
    <n v="3066022"/>
    <s v="SureView Security Monitoring"/>
    <s v="NicGalloway@chevron.com"/>
    <x v="0"/>
    <n v="0"/>
    <s v="No"/>
  </r>
  <r>
    <s v="Google"/>
    <s v="Google Chrome"/>
    <s v="surevw-pamr01.p.ussc.az.chevron.net"/>
    <s v="surevw-pamr01"/>
    <d v="2025-04-23T00:00:00"/>
    <x v="0"/>
    <d v="2025-04-24T00:00:00"/>
    <s v="Uninitialized - waiting for login"/>
    <s v="Windows Server 2022 Datacenter"/>
    <s v="Windows"/>
    <s v="10.73.240.9"/>
    <s v="Production"/>
    <s v="Deployed"/>
    <s v="Pending"/>
    <x v="0"/>
    <n v="3066022"/>
    <s v="SureView Security Monitoring"/>
    <s v="NicGalloway@chevron.com"/>
    <x v="0"/>
    <n v="0"/>
    <s v="No"/>
  </r>
  <r>
    <s v="Google"/>
    <s v="Google Chrome"/>
    <s v="surevw-damr00.t.ussc.az.chevron.net"/>
    <s v="surevw-damr00"/>
    <d v="2025-04-12T00:00:00"/>
    <x v="0"/>
    <d v="2025-04-12T00:00:00"/>
    <s v="Uninitialized - waiting for login"/>
    <s v="Windows Server 2022 Datacenter"/>
    <s v="Windows"/>
    <s v="10.73.248.28"/>
    <s v="Development"/>
    <s v="Deployed"/>
    <s v="Pending"/>
    <x v="0"/>
    <n v="3066022"/>
    <s v="SureView Security Monitoring"/>
    <s v="nicgalloway@chevron.com"/>
    <x v="0"/>
    <s v="GSOF SUPPORT - SECURITY OF PERSONNEL AND ASSETS - MSP"/>
    <s v="No"/>
  </r>
  <r>
    <s v="Google"/>
    <s v="Google Chrome"/>
    <s v="houcert1.nblenergy.com"/>
    <s v="houcert1"/>
    <d v="2025-04-24T00:00:00"/>
    <x v="0"/>
    <d v="2025-04-24T00:00:00"/>
    <s v="NBLENERGY\raymcdaniel_adm"/>
    <s v="Windows Server 2019 Standard"/>
    <s v="Windows"/>
    <s v="10.76.226.56"/>
    <s v="Production"/>
    <s v="Deployed"/>
    <s v="Pending"/>
    <x v="0"/>
    <n v="0"/>
    <n v="0"/>
    <n v="0"/>
    <x v="2"/>
    <s v="Not Found"/>
    <s v="No"/>
  </r>
  <r>
    <s v="Google"/>
    <s v="Google Chrome"/>
    <s v="houdellsanhq.gdc0.chevron.net"/>
    <s v="houdellsanhq"/>
    <d v="2025-04-23T00:00:00"/>
    <x v="0"/>
    <d v="2025-04-24T00:00:00"/>
    <s v="CT\!ccil"/>
    <s v="Windows Server 2016 Standard"/>
    <s v="Windows"/>
    <s v="10.76.226.95"/>
    <s v="Production"/>
    <s v="Deployed"/>
    <s v="Pending"/>
    <x v="0"/>
    <n v="0"/>
    <n v="0"/>
    <n v="0"/>
    <x v="2"/>
    <s v="Not Found"/>
    <s v="No"/>
  </r>
  <r>
    <s v="Google"/>
    <s v="Google Chrome"/>
    <s v="houentman2018.gdc0.chevron.net"/>
    <s v="houentman2018"/>
    <d v="2025-04-23T00:00:00"/>
    <x v="0"/>
    <d v="2025-04-24T00:00:00"/>
    <s v="CT\!wems"/>
    <s v="Windows Server 2016 Standard"/>
    <s v="Windows"/>
    <s v="10.76.226.94"/>
    <s v="Production"/>
    <s v="Deployed"/>
    <s v="Pending"/>
    <x v="0"/>
    <n v="0"/>
    <n v="0"/>
    <n v="0"/>
    <x v="2"/>
    <s v="Not Found"/>
    <s v="No"/>
  </r>
  <r>
    <s v="Google"/>
    <s v="Google Chrome"/>
    <s v="hou-act.nblenergy.com"/>
    <s v="hou-act"/>
    <d v="2025-03-31T00:00:00"/>
    <x v="0"/>
    <d v="2025-03-31T00:00:00"/>
    <s v="CT\!hgnx"/>
    <s v="Windows Server 2019 Standard"/>
    <s v="Windows"/>
    <e v="#N/A"/>
    <e v="#N/A"/>
    <e v="#N/A"/>
    <s v="Pending"/>
    <x v="0"/>
    <n v="5046626"/>
    <s v="Thycotic Secret Server"/>
    <s v="Nicholas.Gee@chevron.com"/>
    <x v="0"/>
    <s v="Not Found"/>
    <s v="No"/>
  </r>
  <r>
    <s v="Google"/>
    <s v="Google Chrome"/>
    <s v="gspsmf-tl1201.t.ussc.az.chevron.net"/>
    <s v="gspsmf-tl1201"/>
    <d v="2025-04-24T00:00:00"/>
    <x v="0"/>
    <d v="2025-04-24T00:00:00"/>
    <s v="CT\!wyhh"/>
    <s v="Windows Server 2022 Datacenter"/>
    <s v="Windows"/>
    <s v="10.76.156.195"/>
    <s v="QA/Test"/>
    <s v="Deployed"/>
    <s v="Pending"/>
    <x v="0"/>
    <n v="5064316"/>
    <s v="GSPS Modern FileShare Scanner"/>
    <s v="nixon.gan@chevron.com"/>
    <x v="0"/>
    <s v="WE-OPS-SHAREPOINT DESIGN"/>
    <s v="No"/>
  </r>
  <r>
    <s v="Google"/>
    <s v="Google Chrome"/>
    <s v="gspsmf-tl1202.t.ussc.az.chevron.net"/>
    <s v="gspsmf-tl1202"/>
    <d v="2025-04-24T00:00:00"/>
    <x v="0"/>
    <d v="2025-04-24T00:00:00"/>
    <s v="CT\!xctx"/>
    <s v="Windows Server 2022 Datacenter"/>
    <s v="Windows"/>
    <s v="10.76.156.125"/>
    <s v="QA/Test"/>
    <s v="Deployed"/>
    <s v="Pending"/>
    <x v="0"/>
    <n v="5064316"/>
    <s v="GSPS Modern FileShare Scanner"/>
    <s v="nixon.gan@chevron.com"/>
    <x v="0"/>
    <s v="WE-OPS-SHAREPOINT DESIGN"/>
    <s v="No"/>
  </r>
  <r>
    <s v="Google"/>
    <s v="Google Chrome"/>
    <s v="bdow16vdcsnp.bdo.chevrontexaco.net"/>
    <s v="bdow16vdcsnp"/>
    <d v="2025-04-23T00:00:00"/>
    <x v="0"/>
    <d v="2025-04-24T00:00:00"/>
    <s v="CT\!ospg"/>
    <s v="Windows Server 2016 Datacenter"/>
    <s v="Windows"/>
    <s v="146.35.144.84"/>
    <s v="Production"/>
    <s v="Deployed"/>
    <s v="Pending"/>
    <x v="0"/>
    <n v="5057581"/>
    <s v="SJV DECISIONS "/>
    <s v="njones@chevron.com"/>
    <x v="0"/>
    <s v="CLOUD WINDOWS OPERATIONS"/>
    <s v="No"/>
  </r>
  <r>
    <s v="Google"/>
    <s v="Google Chrome"/>
    <s v="b2bi-dsql00.s02.chevron.net"/>
    <s v="b2bi-dsql00"/>
    <d v="2025-04-23T00:00:00"/>
    <x v="0"/>
    <d v="2025-04-24T00:00:00"/>
    <s v="CT\svc-b2bi-sql-dev"/>
    <s v="Windows Server 2016 Datacenter"/>
    <s v="Windows"/>
    <s v="10.75.104.227"/>
    <s v="Development"/>
    <s v="Deployed"/>
    <s v="Pending"/>
    <x v="0"/>
    <n v="22454"/>
    <s v="IBM/Sterling B2Bi "/>
    <s v="albertleonard.dizon@chevron.com"/>
    <x v="0"/>
    <s v="APPLICATION INTEGRATION MANAGEMENT"/>
    <s v="No"/>
  </r>
  <r>
    <s v="Google"/>
    <s v="Google Chrome"/>
    <s v="ipet-dsql00.s02.chevron.net"/>
    <s v="ipet-dsql00"/>
    <d v="2025-04-11T00:00:00"/>
    <x v="0"/>
    <d v="2025-04-12T00:00:00"/>
    <s v="CT\!wozs"/>
    <s v="Windows Server 2016 Datacenter"/>
    <s v="Windows"/>
    <s v="10.73.132.6"/>
    <s v="Development"/>
    <s v="In Maintenance"/>
    <s v="Pending"/>
    <x v="0"/>
    <n v="5039024"/>
    <s v="Integrated Planning and Execution Tool (IPET) "/>
    <s v="nutansathe@chevron.com"/>
    <x v="0"/>
    <s v="NAU SJV - SUBSURFACE SUPPORT"/>
    <s v="No"/>
  </r>
  <r>
    <s v="Google"/>
    <s v="Google Chrome"/>
    <s v="iota-vm"/>
    <s v="iota-vm"/>
    <d v="2025-04-22T00:00:00"/>
    <x v="0"/>
    <d v="2025-04-24T00:00:00"/>
    <s v="Uninitialized - waiting for login"/>
    <s v="Windows Server 2022 Datacenter"/>
    <s v="Windows"/>
    <s v="172.23.0.4"/>
    <s v=""/>
    <s v="Deployed"/>
    <s v="Pending"/>
    <x v="0"/>
    <s v="Not Found"/>
    <s v="Not Found"/>
    <s v="ohaver.nick@chevron.com"/>
    <x v="0"/>
    <s v="CLOUD WINDOWS OPERATIONS"/>
    <s v="No"/>
  </r>
  <r>
    <s v="Google"/>
    <s v="Google Chrome"/>
    <s v="lagnrw16vah10.lagnr.chevrontexaco.net"/>
    <s v="lagnrw16vah10"/>
    <d v="2025-04-24T00:00:00"/>
    <x v="2"/>
    <d v="2025-04-24T00:00:00"/>
    <s v=".\!."/>
    <s v="Windows Server 2016 Datacenter"/>
    <s v="Windows"/>
    <s v="146.42.252.230"/>
    <s v="Production"/>
    <s v="Deployed"/>
    <s v="Pending"/>
    <x v="0"/>
    <n v="1500001380"/>
    <s v="Denodo "/>
    <s v="OlubunmiAjayi@chevron.com"/>
    <x v="0"/>
    <s v="NMA - DATA INTEGRATION TEAM"/>
    <s v="No"/>
  </r>
  <r>
    <s v="Google"/>
    <s v="Google Chrome"/>
    <s v="lagnrw16vah8.lagnr.chevrontexaco.net"/>
    <s v="lagnrw16vah8"/>
    <d v="2025-04-24T00:00:00"/>
    <x v="2"/>
    <d v="2025-04-24T00:00:00"/>
    <s v="CT\!dodx"/>
    <s v="Windows Server 2016 Datacenter"/>
    <s v="Windows"/>
    <s v="146.42.252.232"/>
    <s v="Production"/>
    <s v="Deployed"/>
    <s v="Pending"/>
    <x v="0"/>
    <n v="1500001380"/>
    <s v="Denodo "/>
    <s v="OlubunmiAjayi@chevron.com"/>
    <x v="0"/>
    <s v="NMA - DATA INTEGRATION TEAM"/>
    <s v="No"/>
  </r>
  <r>
    <s v="Google"/>
    <s v="Google Chrome"/>
    <s v="lagnrw16vah9.lagnr.chevrontexaco.net"/>
    <s v="lagnrw16vah9"/>
    <d v="2025-04-24T00:00:00"/>
    <x v="0"/>
    <d v="2025-04-24T00:00:00"/>
    <s v="CT\!ppse"/>
    <s v="Windows Server 2016 Datacenter"/>
    <s v="Windows"/>
    <s v="146.42.252.253"/>
    <s v="Production"/>
    <s v="Deployed"/>
    <s v="Pending"/>
    <x v="0"/>
    <n v="1500001380"/>
    <s v="Denodo "/>
    <s v="OlubunmiAjayi@chevron.com"/>
    <x v="0"/>
    <s v="NMA - DATA INTEGRATION TEAM"/>
    <s v="No"/>
  </r>
  <r>
    <s v="Google"/>
    <s v="Google Chrome"/>
    <s v="lagnrw19vahrt01.lagnr.chevrontexaco.net"/>
    <s v="lagnrw19vahrt01"/>
    <d v="2025-04-24T00:00:00"/>
    <x v="0"/>
    <d v="2025-04-24T00:00:00"/>
    <s v="CT\!kehi"/>
    <s v="Windows Server 2019 Datacenter"/>
    <s v="Windows"/>
    <s v="146.42.252.237"/>
    <s v="Production"/>
    <s v="Deployed"/>
    <s v="Pending"/>
    <x v="0"/>
    <n v="5046254"/>
    <s v="MetaDirectory NMA "/>
    <s v="KPeters@chevron.com"/>
    <x v="0"/>
    <s v="NMA - CROSSPLATFORM APPLICATION SUPPORT"/>
    <s v="No"/>
  </r>
  <r>
    <s v="Google"/>
    <s v="Google Chrome"/>
    <s v="pnzw16cpsqlv02.ct.chevrontexaco.net"/>
    <s v="pnzw16cpsqlv02"/>
    <d v="2025-04-23T00:00:00"/>
    <x v="0"/>
    <d v="2025-04-24T00:00:00"/>
    <s v="CT\!xhta"/>
    <s v="Windows Server 2016 Datacenter"/>
    <s v="Windows"/>
    <s v="10.68.248.50"/>
    <s v="Production"/>
    <s v="Deployed"/>
    <s v="Pending"/>
    <x v="0"/>
    <n v="12036"/>
    <s v="SAC Permit to Work "/>
    <s v="otaibifs@chevron.com"/>
    <x v="0"/>
    <s v="Not Found"/>
    <s v="No"/>
  </r>
  <r>
    <s v="Google"/>
    <s v="Google Chrome"/>
    <s v="iptus-wpiis001.s02.chevron.net"/>
    <s v="iptus-wpiis001"/>
    <d v="2025-04-24T00:00:00"/>
    <x v="0"/>
    <d v="2025-04-24T00:00:00"/>
    <s v="CT\svc-inovawb-admin"/>
    <s v="Windows Server 2016 Datacenter"/>
    <s v="Windows"/>
    <s v="10.76.123.89"/>
    <s v="Production"/>
    <s v="Deployed"/>
    <s v="Pending"/>
    <x v="0"/>
    <n v="20560"/>
    <s v="IPT "/>
    <s v="pael.zuniga@chevron.com"/>
    <x v="0"/>
    <s v="NETWORK - GLOBAL VOICE OPERATIONS LEVEL 2"/>
    <s v="No"/>
  </r>
  <r>
    <s v="Google"/>
    <s v="Google Chrome"/>
    <s v="servi-wpapp073.s02.chevron.net"/>
    <s v="servi-wpapp073"/>
    <d v="2025-04-24T00:00:00"/>
    <x v="0"/>
    <d v="2025-04-24T00:00:00"/>
    <s v=".\!."/>
    <s v="Windows Server 2016 Datacenter"/>
    <s v="Windows"/>
    <s v="134.248.196.253"/>
    <s v="Production"/>
    <s v="Deployed"/>
    <s v="Pending"/>
    <x v="0"/>
    <n v="1500002000"/>
    <s v="ServiceNow Integration HUB "/>
    <s v="paulweber@chevron.com"/>
    <x v="0"/>
    <s v="CLOUD AUTOMATION AND ORCHESTRATION SUPPORT"/>
    <s v="No"/>
  </r>
  <r>
    <s v="Google"/>
    <s v="Google Chrome"/>
    <s v="gmwcpappv00610.gdc0.chevron.net"/>
    <s v="gmwcpappv00610"/>
    <d v="2025-04-23T00:00:00"/>
    <x v="0"/>
    <d v="2025-04-24T00:00:00"/>
    <s v="CT\!uzpn"/>
    <s v="Windows Server 2016 Datacenter"/>
    <s v="Windows"/>
    <s v="136.171.79.222"/>
    <s v="Production"/>
    <s v="Deployed"/>
    <s v="Pending"/>
    <x v="0"/>
    <n v="25849"/>
    <s v="BPT-PSO-FE"/>
    <s v="penkarshafaque@chevron.com"/>
    <x v="0"/>
    <s v="SURFACE-APPLICATION SUPPORT-POD SE"/>
    <s v="No"/>
  </r>
  <r>
    <s v="Google"/>
    <s v="Google Chrome"/>
    <s v="mornin-piis00.s02.chevron.net"/>
    <s v="mornin-piis00"/>
    <d v="2025-04-24T00:00:00"/>
    <x v="0"/>
    <d v="2025-04-24T00:00:00"/>
    <s v="CT\!xcrm"/>
    <s v="Windows Server 2016 Datacenter"/>
    <s v="Windows"/>
    <s v="10.75.176.6"/>
    <s v="Production"/>
    <s v="Deployed"/>
    <s v="Pending"/>
    <x v="0"/>
    <n v="22467"/>
    <s v="Drafting Drawings Index "/>
    <s v="penkarshafaque@chevron.com"/>
    <x v="0"/>
    <s v="SURFACE-APPLICATION SUPPORT-POD SE"/>
    <s v="No"/>
  </r>
  <r>
    <s v="Google"/>
    <s v="Google Chrome"/>
    <s v="gmwcpsqlv00341.gdc0.chevron.net"/>
    <s v="gmwcpsqlv00341"/>
    <d v="2025-04-24T00:00:00"/>
    <x v="0"/>
    <d v="2025-04-24T00:00:00"/>
    <s v=".\ctdt"/>
    <s v="Windows Server 2016 Datacenter"/>
    <s v="Windows"/>
    <s v="10.76.123.170"/>
    <s v="Production"/>
    <s v="Deployed"/>
    <s v="Pending"/>
    <x v="0"/>
    <n v="6718"/>
    <s v="Lotus Notes/Domino"/>
    <s v="nishantkanpara@chevron.com"/>
    <x v="0"/>
    <s v="ITFP – APPS – IT OPERATIONS SUPPORT"/>
    <s v="No"/>
  </r>
  <r>
    <s v="Google"/>
    <s v="Google Chrome"/>
    <s v="aium-pw1900.s02.chevron.net"/>
    <s v="aium-pw1900"/>
    <d v="2025-04-23T00:00:00"/>
    <x v="0"/>
    <d v="2025-04-24T00:00:00"/>
    <s v="CT\!ccil"/>
    <s v="Windows Server 2019 Datacenter"/>
    <s v="Windows"/>
    <s v="10.75.96.135"/>
    <s v="Production"/>
    <s v="Deployed"/>
    <s v="Pending"/>
    <x v="0"/>
    <n v="5051994"/>
    <s v="Cloud DataHosting Shared Storage"/>
    <s v="pferrazzano@chevron.com"/>
    <x v="0"/>
    <s v="CLOUD DATA STORAGE DESIGN"/>
    <s v="No"/>
  </r>
  <r>
    <s v="Google"/>
    <s v="Google Chrome"/>
    <s v="hcm-p4ap101.s02.chevron.net"/>
    <s v="hcm-p4ap101"/>
    <d v="2025-04-24T00:00:00"/>
    <x v="0"/>
    <d v="2025-04-24T00:00:00"/>
    <s v="CT\!rgvk"/>
    <s v="Windows Server 2016 Datacenter"/>
    <s v="Windows"/>
    <s v="10.69.29.38"/>
    <s v="Production"/>
    <s v="Deployed"/>
    <s v="Pending"/>
    <x v="0"/>
    <n v="5047900"/>
    <s v="Azure HCM Hybrid Connection Manager "/>
    <s v="philip.crawford@chevron.com"/>
    <x v="0"/>
    <s v="CLOUD PLATFORM OPERATIONS"/>
    <s v="No"/>
  </r>
  <r>
    <s v="Google"/>
    <s v="Google Chrome"/>
    <s v="hcm-t1ap200.s02.chevron.net"/>
    <s v="hcm-t1ap200"/>
    <d v="2025-04-23T00:00:00"/>
    <x v="0"/>
    <d v="2025-04-24T00:00:00"/>
    <s v="Uninitialized - waiting for login"/>
    <s v="Windows Server 2016 Datacenter"/>
    <s v="Windows"/>
    <s v="10.73.41.43"/>
    <s v="QA/Test"/>
    <s v="Deployed"/>
    <s v="Pending"/>
    <x v="0"/>
    <n v="5047900"/>
    <s v="Azure HCM Hybrid Connection Manager "/>
    <s v="philip.crawford@chevron.com"/>
    <x v="0"/>
    <s v="CLOUD PLATFORM OPERATIONS"/>
    <s v="No"/>
  </r>
  <r>
    <s v="Google"/>
    <s v="Google Chrome"/>
    <s v="hcm-t2ap201.s02.chevron.net"/>
    <s v="hcm-t2ap201"/>
    <d v="2025-04-24T00:00:00"/>
    <x v="0"/>
    <d v="2025-04-24T00:00:00"/>
    <s v="CT\!ppse"/>
    <s v="Windows Server 2016 Datacenter"/>
    <s v="Windows"/>
    <s v="10.73.41.41"/>
    <s v="QA/Test"/>
    <s v="Deployed"/>
    <s v="Pending"/>
    <x v="0"/>
    <n v="5047900"/>
    <s v="Azure HCM Hybrid Connection Manager"/>
    <s v="philip.crawford@chevron.com"/>
    <x v="0"/>
    <s v="CLOUD PLATFORM OPERATIONS"/>
    <s v="No"/>
  </r>
  <r>
    <s v="Google"/>
    <s v="Google Chrome"/>
    <s v="apac-papp00.s02.chevron.net"/>
    <s v="apac-papp00"/>
    <d v="2025-04-24T00:00:00"/>
    <x v="0"/>
    <d v="2025-04-24T00:00:00"/>
    <s v="CT\!mgax"/>
    <s v="Windows Server 2016 Datacenter"/>
    <s v="Windows"/>
    <s v="10.67.152.11"/>
    <s v="Production"/>
    <s v="Deployed"/>
    <s v="Pending"/>
    <x v="0"/>
    <n v="1500001887"/>
    <s v="Microsoft Search "/>
    <s v="PHILLIP.CAVAZOS@chevron.com"/>
    <x v="0"/>
    <s v="SEARCH SUPPORT"/>
    <s v="No"/>
  </r>
  <r>
    <s v="Google"/>
    <s v="Google Chrome"/>
    <s v="apac-piis00.s02.chevron.net"/>
    <s v="apac-piis00"/>
    <d v="2025-04-23T00:00:00"/>
    <x v="0"/>
    <d v="2025-04-24T00:00:00"/>
    <s v="S02\svc-mssearch-p-fm00"/>
    <s v="Windows Server 2016 Datacenter"/>
    <s v="Windows"/>
    <s v="10.67.152.13"/>
    <s v="Production"/>
    <s v="Deployed"/>
    <s v="Pending"/>
    <x v="0"/>
    <n v="1500001887"/>
    <s v="Microsoft Search "/>
    <s v="PHILLIP.CAVAZOS@chevron.com"/>
    <x v="0"/>
    <s v="SEARCH SUPPORT"/>
    <s v="No"/>
  </r>
  <r>
    <s v="Google"/>
    <s v="Google Chrome"/>
    <s v="apac-psql00.s02.chevron.net"/>
    <s v="apac-psql00"/>
    <d v="2025-04-23T00:00:00"/>
    <x v="0"/>
    <d v="2025-04-24T00:00:00"/>
    <s v="S02\svc-mssearch-p-fm00"/>
    <s v="Windows Server 2016 Datacenter"/>
    <s v="Windows"/>
    <s v="10.67.152.10"/>
    <s v="Production"/>
    <s v="Deployed"/>
    <s v="Pending"/>
    <x v="0"/>
    <n v="1500001887"/>
    <s v="Microsoft Search "/>
    <s v="PHILLIP.CAVAZOS@chevron.com"/>
    <x v="0"/>
    <s v="SEARCH SUPPORT"/>
    <s v="No"/>
  </r>
  <r>
    <s v="Google"/>
    <s v="Google Chrome"/>
    <s v="eun-p3app00.s02.chevron.net"/>
    <s v="eun-p3app00"/>
    <d v="2025-04-23T00:00:00"/>
    <x v="0"/>
    <d v="2025-04-24T00:00:00"/>
    <s v="S02\svc-mssearch-p-fm00"/>
    <s v="Windows Server 2016 Datacenter"/>
    <s v="Windows"/>
    <s v="10.69.180.5"/>
    <s v="Production"/>
    <s v="Deployed"/>
    <s v="Pending"/>
    <x v="0"/>
    <n v="1500001887"/>
    <s v="Microsoft Search "/>
    <s v="PHILLIP.CAVAZOS@chevron.com"/>
    <x v="0"/>
    <s v="SEARCH SUPPORT"/>
    <s v="No"/>
  </r>
  <r>
    <s v="Google"/>
    <s v="Google Chrome"/>
    <s v="eun-p3iis00.s02.chevron.net"/>
    <s v="eun-p3iis00"/>
    <d v="2025-04-23T00:00:00"/>
    <x v="0"/>
    <d v="2025-04-24T00:00:00"/>
    <s v="S02\svc-mssearch-p-fm00"/>
    <s v="Windows Server 2016 Datacenter"/>
    <s v="Windows"/>
    <s v="10.69.180.7"/>
    <s v="Production"/>
    <s v="Deployed"/>
    <s v="Pending"/>
    <x v="0"/>
    <n v="1500001887"/>
    <s v="Microsoft Search "/>
    <s v="PHILLIP.CAVAZOS@chevron.com"/>
    <x v="0"/>
    <s v="SEARCH SUPPORT"/>
    <s v="No"/>
  </r>
  <r>
    <s v="Google"/>
    <s v="Google Chrome"/>
    <s v="ecwars-diis00.s02.chevron.net"/>
    <s v="ecwars-diis00"/>
    <d v="2025-04-24T00:00:00"/>
    <x v="0"/>
    <d v="2025-04-24T00:00:00"/>
    <s v="CT\svc-bkkhq-ec-test"/>
    <s v="Windows Server 2019 Datacenter"/>
    <s v="Windows"/>
    <s v="10.67.84.4"/>
    <s v="Development"/>
    <s v="Deployed"/>
    <s v="Pending"/>
    <x v="0"/>
    <n v="15605"/>
    <s v="Energy Components Web Applications and Reporting Services"/>
    <s v="pornpimola@chevron.com"/>
    <x v="0"/>
    <s v="ASBU - THAILAND - SCF ECWARS"/>
    <s v="No"/>
  </r>
  <r>
    <s v="Google"/>
    <s v="Google Chrome"/>
    <s v="ecwars-dssrs00.s02.chevron.net"/>
    <s v="ecwars-dssrs00"/>
    <d v="2025-04-20T00:00:00"/>
    <x v="0"/>
    <d v="2025-04-24T00:00:00"/>
    <s v="CT\svc-bkkhq-ec-test"/>
    <s v="Windows Server 2019 Datacenter"/>
    <s v="Windows"/>
    <s v="10.67.84.18"/>
    <s v="Development"/>
    <s v="Deployed"/>
    <s v="Pending"/>
    <x v="0"/>
    <n v="15605"/>
    <s v="Energy Components Web Applications and Reporting Services"/>
    <s v="pornpimola@chevron.com"/>
    <x v="0"/>
    <s v="ASBU - THAILAND - SCF ECWARS"/>
    <s v="No"/>
  </r>
  <r>
    <s v="Google"/>
    <s v="Google Chrome"/>
    <s v="ecwars-piis00.s02.chevron.net"/>
    <s v="ecwars-piis00"/>
    <d v="2025-04-20T00:00:00"/>
    <x v="2"/>
    <d v="2025-04-24T00:00:00"/>
    <s v="CT\svc-bkkhq-ec11"/>
    <s v="Windows Server 2019 Datacenter"/>
    <s v="Windows"/>
    <s v="10.67.80.19"/>
    <s v="Production"/>
    <s v="Deployed"/>
    <s v="Pending"/>
    <x v="0"/>
    <n v="15605"/>
    <s v="Energy Components Web Applications and Reporting Services"/>
    <s v="pornpimola@chevron.com"/>
    <x v="0"/>
    <s v="ASBU - THAILAND - SCF ECWARS"/>
    <s v="No"/>
  </r>
  <r>
    <s v="Google"/>
    <s v="Google Chrome"/>
    <s v="dof3v5-dctrl00.s02.chevron.net"/>
    <s v="dof3v5-dctrl00"/>
    <d v="2025-04-24T00:00:00"/>
    <x v="0"/>
    <d v="2025-04-24T00:00:00"/>
    <s v="CT\!ysly"/>
    <s v="Windows Server 2016 Datacenter"/>
    <s v="Windows"/>
    <s v="10.75.56.11"/>
    <s v="Development"/>
    <s v="In Maintenance"/>
    <s v="Pending"/>
    <x v="0"/>
    <n v="5048824"/>
    <s v="Integrated Visualization Management "/>
    <s v="PrathebaPalanisamy@chevron.com"/>
    <x v="0"/>
    <s v="SUBSURFACE-SA&amp;O-DIGITAL OILFIELD"/>
    <s v="No"/>
  </r>
  <r>
    <s v="Google"/>
    <s v="Google Chrome"/>
    <s v="dofgom-tlte00.s02.chevron.net"/>
    <s v="dofgom-tlte00"/>
    <d v="2025-04-23T00:00:00"/>
    <x v="0"/>
    <d v="2025-04-24T00:00:00"/>
    <s v="CT\!IUAQ"/>
    <s v="Windows Server 2016 Datacenter"/>
    <s v="Windows"/>
    <s v="10.73.100.42"/>
    <s v="QA/Test"/>
    <s v="Deployed"/>
    <s v="Pending"/>
    <x v="0"/>
    <n v="25544"/>
    <s v="Integrated Visualization Management "/>
    <s v="PrathebaPalanisamy@chevron.com"/>
    <x v="0"/>
    <n v="0"/>
    <s v="No"/>
  </r>
  <r>
    <s v="Google"/>
    <s v="Google Chrome"/>
    <s v="dofgom-trtc00.s02.chevron.net"/>
    <s v="dofgom-trtc00"/>
    <d v="2025-04-24T00:00:00"/>
    <x v="0"/>
    <d v="2025-04-24T00:00:00"/>
    <s v="CT\!iyzz"/>
    <s v="Windows Server 2016 Datacenter"/>
    <s v="Windows"/>
    <s v="10.73.100.50"/>
    <s v="QA/Test"/>
    <s v="Deployed"/>
    <s v="Pending"/>
    <x v="0"/>
    <n v="5047616"/>
    <s v="Integrated Visualization Management "/>
    <s v="PrathebaPalanisamy@chevron.com"/>
    <x v="0"/>
    <s v="SUBSURFACE-SA&amp;O-DIGITAL OILFIELD"/>
    <s v="No"/>
  </r>
  <r>
    <s v="Google"/>
    <s v="Google Chrome"/>
    <s v="dofgom-tsql00.s02.chevron.net"/>
    <s v="dofgom-tsql00"/>
    <d v="2025-04-24T00:00:00"/>
    <x v="0"/>
    <d v="2025-04-24T00:00:00"/>
    <s v="CT\SVC-COV100-dof-uat"/>
    <s v="Windows Server 2016 Datacenter"/>
    <s v="Windows"/>
    <s v="10.73.100.48"/>
    <s v="QA/Test"/>
    <s v="Deployed"/>
    <s v="Pending"/>
    <x v="0"/>
    <n v="25544"/>
    <s v="Integrated Visualization Management "/>
    <s v="PrathebaPalanisamy@chevron.com"/>
    <x v="0"/>
    <s v="SUBSURFACE-SA&amp;O-DIGITAL OILFIELD"/>
    <s v="No"/>
  </r>
  <r>
    <s v="Google"/>
    <s v="Google Chrome"/>
    <s v="dofrbu-tsql00.s02.chevron.net"/>
    <s v="dofrbu-tsql00"/>
    <d v="2025-04-24T00:00:00"/>
    <x v="0"/>
    <d v="2025-04-24T00:00:00"/>
    <s v="Uninitialized - waiting for login"/>
    <s v="Windows Server 2016 Datacenter"/>
    <s v="Windows"/>
    <s v="10.75.56.55"/>
    <s v="QA/Test"/>
    <s v="Deployed"/>
    <s v="Pending"/>
    <x v="0"/>
    <n v="5057565"/>
    <s v="Integrated Visualization Management "/>
    <s v="prathebapalanisamy@chevron.com"/>
    <x v="0"/>
    <s v="SUBSURFACE-SA&amp;O-DIGITAL OILFIELD"/>
    <s v="No"/>
  </r>
  <r>
    <s v="Google"/>
    <s v="Google Chrome"/>
    <s v="dofmcb-psql00.s02.chevron.net"/>
    <s v="dofmcb-psql00"/>
    <d v="2025-04-17T00:00:00"/>
    <x v="0"/>
    <d v="2025-04-17T00:00:00"/>
    <s v="CT\svc-p-mcbu-ifm"/>
    <s v="Windows Server 2016 Datacenter"/>
    <s v="Windows"/>
    <s v="10.73.112.24"/>
    <s v="Production"/>
    <s v="In Maintenance"/>
    <s v="Pending"/>
    <x v="0"/>
    <n v="1500001462"/>
    <s v="Integrated Visualization Management "/>
    <s v="PrathebaPalanisamy@chevron.com"/>
    <x v="0"/>
    <s v="SUBSURFACE-SA&amp;O-DIGITAL OILFIELD"/>
    <s v="No"/>
  </r>
  <r>
    <s v="Google"/>
    <s v="Google Chrome"/>
    <s v="sjvsql-dsql00.s02.chevron.net"/>
    <s v="sjvsql-dsql00"/>
    <d v="2025-04-23T00:00:00"/>
    <x v="0"/>
    <d v="2025-04-24T00:00:00"/>
    <s v="CT\!xmsk"/>
    <s v="Windows Server 2016 Datacenter"/>
    <s v="Windows"/>
    <s v="10.73.132.5"/>
    <s v="Development"/>
    <s v="Deployed"/>
    <s v="Pending"/>
    <x v="0"/>
    <n v="11500001613"/>
    <s v="SJVBU"/>
    <s v="Praveen.Yerravali@chevron.com"/>
    <x v="0"/>
    <s v="Not Found"/>
    <s v="No"/>
  </r>
  <r>
    <s v="Google"/>
    <s v="Google Chrome"/>
    <s v="gcw2pappv00015.s02.chevron.net"/>
    <s v="gcw2pappv00015"/>
    <d v="2025-04-24T00:00:00"/>
    <x v="2"/>
    <d v="2025-04-24T00:00:00"/>
    <s v="CT\!ncuh"/>
    <s v="Windows Server 2016 Datacenter"/>
    <s v="Windows"/>
    <s v="10.76.123.154"/>
    <s v="Production"/>
    <s v="Deployed"/>
    <s v="Pending"/>
    <x v="0"/>
    <n v="7285"/>
    <s v="Networker "/>
    <s v="premraghavan@chevron.com"/>
    <x v="0"/>
    <s v="CLOUD DATA PROTECTION OPERATIONS"/>
    <s v="No"/>
  </r>
  <r>
    <s v="Google"/>
    <s v="Google Chrome"/>
    <s v="gmwcpappv00611.gdc0.chevron.net"/>
    <s v="gmwcpappv00611"/>
    <d v="2025-04-24T00:00:00"/>
    <x v="0"/>
    <d v="2025-04-24T00:00:00"/>
    <s v="CT\!mgax"/>
    <s v="Windows Server 2016 Datacenter"/>
    <s v="Windows"/>
    <s v="10.76.151.171"/>
    <s v="Production"/>
    <s v="Deployed"/>
    <s v="Pending"/>
    <x v="0"/>
    <n v="7285"/>
    <s v="Networker "/>
    <s v="premraghavan@chevron.com"/>
    <x v="0"/>
    <s v="CLOUD DATA PROTECTION OPERATIONS"/>
    <s v="No"/>
  </r>
  <r>
    <s v="Google"/>
    <s v="Google Chrome"/>
    <s v="gmw1niisv00124.s01.chevron.net"/>
    <s v="gmw1niisv00124"/>
    <d v="2025-04-23T00:00:00"/>
    <x v="0"/>
    <d v="2025-04-24T00:00:00"/>
    <s v="CT\!ikvr"/>
    <s v="Windows Server 2016 Datacenter"/>
    <s v="Windows"/>
    <s v="10.67.191.58"/>
    <s v="Development"/>
    <s v="Deployed"/>
    <s v="Pending"/>
    <x v="0"/>
    <n v="5042024"/>
    <s v="PI System (SGJR) "/>
    <s v="QLIH@chevron.com"/>
    <x v="0"/>
    <s v="DS - IFL - APPLICATION SUPPORT - SGJR"/>
    <s v="No"/>
  </r>
  <r>
    <s v="Google"/>
    <s v="Google Chrome"/>
    <s v="smart-wpiis007.s02.chevron.net"/>
    <s v="smart-wpiis007"/>
    <d v="2025-04-23T00:00:00"/>
    <x v="0"/>
    <d v="2025-04-24T00:00:00"/>
    <s v=".\!."/>
    <s v="Windows Server 2016 Datacenter"/>
    <s v="Windows"/>
    <s v="146.40.163.123"/>
    <s v="Production"/>
    <s v="Deployed"/>
    <s v="Pending"/>
    <x v="0"/>
    <n v="5042024"/>
    <s v="PI System (SGJR) "/>
    <s v="QLIH@chevron.com"/>
    <x v="0"/>
    <s v="DS - IFL - APPLICATION SUPPORT - SGJR"/>
    <s v="No"/>
  </r>
  <r>
    <s v="Google"/>
    <s v="Google Chrome"/>
    <s v="glx-pdb00.s02.chevron.net"/>
    <s v="glx-pdb00"/>
    <d v="2025-04-24T00:00:00"/>
    <x v="0"/>
    <d v="2025-04-24T00:00:00"/>
    <s v="CT\!uqsa"/>
    <s v="Windows Server 2016 Datacenter"/>
    <s v="Windows"/>
    <s v="10.74.80.26"/>
    <s v="Production"/>
    <s v="Deployed"/>
    <s v="Pending"/>
    <x v="0"/>
    <n v="1857"/>
    <s v="General Ledger Extract "/>
    <s v="Quan.Tran@chevron.com"/>
    <x v="0"/>
    <s v="SPM-CSAT PSAT TRADING-APPLICATION SUPPORT"/>
    <s v="No"/>
  </r>
  <r>
    <s v="Google"/>
    <s v="Google Chrome"/>
    <s v="glx-tdb00.s02.chevron.net"/>
    <s v="glx-tdb00"/>
    <d v="2025-04-24T00:00:00"/>
    <x v="0"/>
    <d v="2025-04-24T00:00:00"/>
    <s v="CT\!xhfo"/>
    <s v="Windows Server 2016 Datacenter"/>
    <s v="Windows"/>
    <s v="10.74.84.32"/>
    <s v="QA/Test"/>
    <s v="Deployed"/>
    <s v="Pending"/>
    <x v="0"/>
    <n v="1857"/>
    <s v="General Ledger Extract "/>
    <s v="Quan.Tran@chevron.com"/>
    <x v="0"/>
    <s v="SPM-CSAT PSAT TRADING-APPLICATION SUPPORT"/>
    <s v="No"/>
  </r>
  <r>
    <s v="Google"/>
    <s v="Google Chrome"/>
    <s v="ponton-ppon00"/>
    <s v="ponton-ppon00"/>
    <d v="2025-04-23T00:00:00"/>
    <x v="0"/>
    <d v="2025-04-24T00:00:00"/>
    <s v="Local\cvx_user"/>
    <s v="Windows Server 2016 Datacenter"/>
    <s v="Windows"/>
    <s v="172.27.130.36"/>
    <s v="Production"/>
    <s v="Deployed"/>
    <s v="Pending"/>
    <x v="0"/>
    <n v="5040606"/>
    <s v="Ponton XP Messenger "/>
    <s v="Quan.Tran@chevron.com"/>
    <x v="0"/>
    <s v="SPM-GSAT TRADING-APPLICATION SUPPORT"/>
    <s v="No"/>
  </r>
  <r>
    <s v="Google"/>
    <s v="Google Chrome"/>
    <s v="redbox-psha00.s02.chevron.net"/>
    <s v="redbox-psha00"/>
    <d v="2025-04-23T00:00:00"/>
    <x v="0"/>
    <d v="2025-04-24T00:00:00"/>
    <s v="CT\svc-wfcvfc"/>
    <s v="Windows Server 2019 Datacenter"/>
    <s v="Windows"/>
    <s v="10.69.160.9"/>
    <s v="Production"/>
    <s v="In Maintenance"/>
    <s v="Pending"/>
    <x v="0"/>
    <n v="20853"/>
    <s v="Red Box Recording "/>
    <s v="Quan.Tran@chevron.com"/>
    <x v="0"/>
    <s v="SPM-DEVOPS-SUPPORT"/>
    <s v="No"/>
  </r>
  <r>
    <s v="Google"/>
    <s v="Google Chrome"/>
    <s v="rpawap-prpa00.s02.chevron.net"/>
    <s v="rpawap-prpa00"/>
    <d v="2025-04-23T00:00:00"/>
    <x v="0"/>
    <d v="2025-04-24T00:00:00"/>
    <s v="CT\!xhfo"/>
    <s v="Windows Server 2016 Datacenter"/>
    <s v="Windows"/>
    <s v="10.74.80.13"/>
    <s v="Production"/>
    <s v="Deployed"/>
    <s v="Pending"/>
    <x v="0"/>
    <n v="1500001408"/>
    <s v="RPA_S&amp;T_WAP_Automation "/>
    <s v="Quan.Tran@chevron.com"/>
    <x v="0"/>
    <s v="SPM-PROCESS AUTOMATION-APPLICATION SUPPORT"/>
    <s v="No"/>
  </r>
  <r>
    <s v="Google"/>
    <s v="Google Chrome"/>
    <s v="rpawct-trpa00.s02.chevron.net"/>
    <s v="rpawct-trpa00"/>
    <d v="2025-04-19T00:00:00"/>
    <x v="0"/>
    <d v="2025-04-24T00:00:00"/>
    <s v="CT\!ppse"/>
    <s v="Windows Server 2016 Datacenter"/>
    <s v="Windows"/>
    <s v="10.74.84.152"/>
    <s v="QA/Test"/>
    <s v="Deployed"/>
    <s v="Pending"/>
    <x v="0"/>
    <n v="1500001634"/>
    <s v="RPA_S&amp;T_USWC_Truck "/>
    <s v="Quan.Tran@chevron.com"/>
    <x v="0"/>
    <s v="SPM-PROCESS AUTOMATION-APPLICATION SUPPORT"/>
    <s v="No"/>
  </r>
  <r>
    <s v="Google"/>
    <s v="Google Chrome"/>
    <s v="ws-sf-pcer00.p.ussc.az.chevron.net"/>
    <s v="ws-sf-pcer00"/>
    <d v="2025-04-24T00:00:00"/>
    <x v="0"/>
    <d v="2025-04-24T00:00:00"/>
    <s v="CT\!ijow"/>
    <s v="Windows Server 2019 Datacenter"/>
    <s v="Windows"/>
    <s v="10.75.128.131"/>
    <s v="Production"/>
    <s v="Retired"/>
    <s v="Pending"/>
    <x v="0"/>
    <n v="3057954"/>
    <s v="Worksoft Execution Manager (SPM)"/>
    <s v="quan.tran@chevron.com"/>
    <x v="0"/>
    <s v="SPM-DEVOPS-SUPPORT"/>
    <s v="No"/>
  </r>
  <r>
    <s v="Google"/>
    <s v="Google Chrome"/>
    <s v="ws-sf-pcer01.p.ussc.az.chevron.net"/>
    <s v="ws-sf-pcer01"/>
    <d v="2025-04-23T00:00:00"/>
    <x v="1"/>
    <d v="2025-04-24T00:00:00"/>
    <s v="CT\!ijow"/>
    <s v="Windows Server 2019 Datacenter"/>
    <s v="Windows"/>
    <s v="10.75.128.134"/>
    <s v="Production"/>
    <s v="Retired"/>
    <s v="Pending"/>
    <x v="0"/>
    <n v="3057954"/>
    <s v="Worksoft Execution Manager (SPM)"/>
    <s v="Quan.Tran@chevron.com"/>
    <x v="0"/>
    <s v="SPM-DEVOPS-SUPPORT"/>
    <s v="No"/>
  </r>
  <r>
    <s v="Google"/>
    <s v="Google Chrome"/>
    <s v="ws-sf-pcer02.p.ussc.az.chevron.net"/>
    <s v="ws-sf-pcer02"/>
    <d v="2025-04-24T00:00:00"/>
    <x v="0"/>
    <d v="2025-04-24T00:00:00"/>
    <s v="CT\svc-workso-certify"/>
    <s v="Windows Server 2019 Datacenter"/>
    <s v="Windows"/>
    <s v="10.75.128.135"/>
    <s v="Production"/>
    <s v="Retired"/>
    <s v="Pending"/>
    <x v="0"/>
    <n v="3057954"/>
    <s v="Worksoft Execution Manager (SPM)"/>
    <s v="Quan.Tran@chevron.com"/>
    <x v="0"/>
    <s v="SPM-DEVOPS-SUPPORT"/>
    <s v="No"/>
  </r>
  <r>
    <s v="Google"/>
    <s v="Google Chrome"/>
    <s v="ws-sf-pcer03.p.ussc.az.chevron.net"/>
    <s v="ws-sf-pcer03"/>
    <d v="2025-04-24T00:00:00"/>
    <x v="1"/>
    <d v="2025-04-24T00:00:00"/>
    <s v="CT\svc-workso-certify"/>
    <s v="Windows Server 2019 Datacenter"/>
    <s v="Windows"/>
    <s v="10.75.128.133"/>
    <s v="Production"/>
    <s v="Retired"/>
    <s v="Pending"/>
    <x v="0"/>
    <n v="3057954"/>
    <s v="Worksoft Execution Manager (SPM)"/>
    <s v="Quan.Tran@chevron.com"/>
    <x v="0"/>
    <s v="SPM-DEVOPS-SUPPORT"/>
    <s v="No"/>
  </r>
  <r>
    <s v="Google"/>
    <s v="Google Chrome"/>
    <s v="ws-sf-pcer04.p.ussc.az.chevron.net"/>
    <s v="ws-sf-pcer04"/>
    <d v="2025-04-24T00:00:00"/>
    <x v="0"/>
    <d v="2025-04-24T00:00:00"/>
    <s v="CT\wmsg"/>
    <s v="Windows Server 2019 Datacenter"/>
    <s v="Windows"/>
    <s v="10.75.128.132"/>
    <s v="Production"/>
    <s v="Retired"/>
    <s v="Pending"/>
    <x v="0"/>
    <n v="3057954"/>
    <s v="Worksoft Execution Manager (SPM)"/>
    <s v="Quan.Tran@chevron.com"/>
    <x v="0"/>
    <s v="SPM-DEVOPS-SUPPORT"/>
    <s v="No"/>
  </r>
  <r>
    <s v="Google"/>
    <s v="Google Chrome"/>
    <s v="buearvmctrlacc.gdc0.chevron.net"/>
    <s v="buearvmctrlacc"/>
    <d v="2025-04-23T00:00:00"/>
    <x v="0"/>
    <d v="2025-04-24T00:00:00"/>
    <s v="CT\svc-et-ctrlacc"/>
    <s v="Windows Server 2016 Standard"/>
    <s v="Windows"/>
    <s v="146.39.24.12"/>
    <s v="Production"/>
    <s v="Retired"/>
    <s v="Pending"/>
    <x v="0"/>
    <n v="1500001147"/>
    <s v="CADI "/>
    <s v="quynhnguyen@chevron.com"/>
    <x v="0"/>
    <s v="CLOUD WINDOWS OPERATIONS"/>
    <s v="No"/>
  </r>
  <r>
    <s v="Google"/>
    <s v="Google Chrome"/>
    <s v="barijrw16nvrp1.barijr.chevrontexaco.net"/>
    <s v="barijrw16nvrp1"/>
    <d v="2025-04-23T00:00:00"/>
    <x v="0"/>
    <d v="2025-04-24T00:00:00"/>
    <s v="CT\!ilho"/>
    <s v="Windows Server 2016 Standard"/>
    <s v="Windows"/>
    <s v="146.39.116.15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bdov16commp2.bdo.chevrontexaco.net"/>
    <s v="bdov16commp2"/>
    <d v="2025-04-23T00:00:00"/>
    <x v="0"/>
    <d v="2025-04-24T00:00:00"/>
    <s v="CT\!zcjs"/>
    <s v="Windows Server 2016 Standard"/>
    <s v="Windows"/>
    <s v="146.35.129.202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bdov16commp3.bdo.chevrontexaco.net"/>
    <s v="bdov16commp3"/>
    <d v="2025-04-23T00:00:00"/>
    <x v="0"/>
    <d v="2025-04-24T00:00:00"/>
    <s v="CT\!dcfi"/>
    <s v="Windows Server 2016 Standard"/>
    <s v="Windows"/>
    <s v="146.35.129.203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bdow16nvrvp2.bdo.chevrontexaco.net"/>
    <s v="bdow16nvrvp2"/>
    <d v="2025-04-23T00:00:00"/>
    <x v="0"/>
    <d v="2025-04-24T00:00:00"/>
    <s v="CT\!pyvi"/>
    <s v="Windows Server 2016 Standard"/>
    <s v="Windows"/>
    <s v="146.35.129.221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brpw16nvrp1.brp.chevrontexaco.net"/>
    <s v="brpw16nvrp1"/>
    <d v="2025-04-24T00:00:00"/>
    <x v="1"/>
    <d v="2025-04-24T00:00:00"/>
    <s v="CT\!lyge"/>
    <s v="Windows Server 2016 Standard"/>
    <s v="Windows"/>
    <s v="136.171.244.26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brpw16slrp1.brp.chevrontexaco.net"/>
    <s v="brpw16slrp1"/>
    <d v="2025-04-24T00:00:00"/>
    <x v="0"/>
    <d v="2025-04-24T00:00:00"/>
    <s v="CT\!xhfo"/>
    <s v="Windows Server 2016 Standard"/>
    <s v="Windows"/>
    <s v="136.171.245.102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bue355w16nvrvp1.bue355.chevrontexaco.net"/>
    <s v="bue355w16nvrvp1"/>
    <m/>
    <x v="3"/>
    <d v="2025-04-24T00:00:00"/>
    <s v="CT\!xmsk"/>
    <s v="Windows Server 2016 Standard"/>
    <s v="Windows"/>
    <s v="146.34.191.4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bwiw16commvp1.bwi.chevrontexaco.net"/>
    <s v="bwiw16commvp1"/>
    <d v="2025-04-24T00:00:00"/>
    <x v="0"/>
    <d v="2025-04-24T00:00:00"/>
    <s v="CT\!locc"/>
    <s v="Windows Server 2016 Datacenter"/>
    <s v="Windows"/>
    <s v="146.29.131.40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bwiw16commvp2.bwi.chevrontexaco.net"/>
    <s v="bwiw16commvp2"/>
    <d v="2025-04-23T00:00:00"/>
    <x v="0"/>
    <d v="2025-04-24T00:00:00"/>
    <s v="CT\!ypjb"/>
    <s v="Windows Server 2016 Datacenter"/>
    <s v="Windows"/>
    <s v="146.29.131.41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carvew16nvrp1.carve.chevrontexaco.net"/>
    <s v="carvew16nvrp1"/>
    <d v="2025-04-24T00:00:00"/>
    <x v="0"/>
    <d v="2025-04-24T00:00:00"/>
    <s v="CT\!pyvi"/>
    <s v="Windows Server 2016 Standard"/>
    <s v="Windows"/>
    <s v="146.39.109.5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chvpkv16gsup1.chvpk.chevrontexaco.net"/>
    <s v="chvpkv16gsup1"/>
    <d v="2025-04-24T00:00:00"/>
    <x v="2"/>
    <d v="2025-04-24T00:00:00"/>
    <s v="CT\fhkf"/>
    <s v="Windows Server 2016 Standard"/>
    <s v="Windows"/>
    <s v="146.27.68.56"/>
    <s v="Production"/>
    <s v="Deployed"/>
    <s v="Pending"/>
    <x v="0"/>
    <n v="5045636"/>
    <s v="OG "/>
    <s v="rajeshkumarpandurangan@chevron.com"/>
    <x v="0"/>
    <s v="CLOUD WINDOWS OPERATIONS"/>
    <s v="No"/>
  </r>
  <r>
    <s v="Google"/>
    <s v="Google Chrome"/>
    <s v="chvpkv16gsup3.chvpk.chevrontexaco.net"/>
    <s v="chvpkv16gsup3"/>
    <d v="2025-04-24T00:00:00"/>
    <x v="0"/>
    <d v="2025-04-24T00:00:00"/>
    <s v="CT\!lytk"/>
    <s v="Windows Server 2016 Standard"/>
    <s v="Windows"/>
    <s v="146.27.68.75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chvpkv16nvrt2.chvpk.chevrontexaco.net"/>
    <s v="chvpkv16nvrt2"/>
    <d v="2025-04-24T00:00:00"/>
    <x v="0"/>
    <d v="2025-04-24T00:00:00"/>
    <s v="CT\!locc"/>
    <s v="Windows Server 2016 Standard"/>
    <s v="Windows"/>
    <s v="146.27.13.25"/>
    <s v="QA/Test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chvpkw16ansvd1.chvpk.chevrontexaco.net"/>
    <s v="chvpkw16ansvd1"/>
    <d v="2025-04-20T00:00:00"/>
    <x v="0"/>
    <d v="2025-04-24T00:00:00"/>
    <s v="CT\!locc"/>
    <s v="Windows Server 2016 Standard"/>
    <s v="Windows"/>
    <s v="146.27.13.166"/>
    <s v="Development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chvpkw16gsdbvp1.chvpk.chevrontexaco.net"/>
    <s v="chvpkw16gsdbvp1"/>
    <d v="2025-04-24T00:00:00"/>
    <x v="0"/>
    <d v="2025-04-24T00:00:00"/>
    <s v="CT\!juij"/>
    <s v="Windows Server 2016 Standard"/>
    <s v="Windows"/>
    <s v="146.27.68.40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chvpkw16gsvm1.chvpk.chevrontexaco.net"/>
    <s v="chvpkw16gsvm1"/>
    <d v="2025-04-24T00:00:00"/>
    <x v="2"/>
    <d v="2025-04-24T00:00:00"/>
    <s v="CT\!vdva"/>
    <s v="Windows Server 2016 Standard"/>
    <s v="Windows"/>
    <s v="146.27.68.41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chvpkw16gsvm2.chvpk.chevrontexaco.net"/>
    <s v="chvpkw16gsvm2"/>
    <d v="2025-04-24T00:00:00"/>
    <x v="0"/>
    <d v="2025-04-24T00:00:00"/>
    <s v="Local\!gsitadmin"/>
    <s v="Windows Server 2016 Standard"/>
    <s v="Windows"/>
    <s v="146.27.68.14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chvpkw16nvrvt1.chvpk.chevrontexaco.net"/>
    <s v="chvpkw16nvrvt1"/>
    <d v="2025-04-24T00:00:00"/>
    <x v="0"/>
    <d v="2025-04-24T00:00:00"/>
    <s v=".\!cbresadmin"/>
    <s v="Windows Server 2016 Standard"/>
    <s v="Windows"/>
    <s v="146.27.13.153"/>
    <s v="Development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cnbjw16nvrp1.cnbj.chevrontexaco.net"/>
    <s v="cnbjw16nvrp1"/>
    <d v="2025-04-24T00:00:00"/>
    <x v="0"/>
    <d v="2025-04-24T00:00:00"/>
    <s v="CT\!pyvi"/>
    <s v="Windows Server 2016 Standard"/>
    <s v="Windows"/>
    <s v="146.40.148.23"/>
    <s v="Production"/>
    <s v="Deployed"/>
    <s v="Pending"/>
    <x v="0"/>
    <n v="1500001716"/>
    <s v="Milestone xProtect "/>
    <s v="rajeshkumarpandurangan@chevron.com"/>
    <x v="0"/>
    <s v="GSOF SUPPORT - SECURITY OF PERSONNEL AND ASSETS - MSP"/>
    <s v="No"/>
  </r>
  <r>
    <s v="Google"/>
    <s v="Google Chrome"/>
    <s v="cov100w16nvrp1.cov100.chevrontexaco.net"/>
    <s v="cov100w16nvrp1"/>
    <d v="2025-04-24T00:00:00"/>
    <x v="0"/>
    <d v="2025-04-24T00:00:00"/>
    <s v="CT\!pyvi"/>
    <s v="Windows Server 2016 Standard"/>
    <s v="Windows"/>
    <s v="146.24.240.13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eltarw16nvrp1.eltar.chevrontexaco.net"/>
    <s v="eltarw16nvrp1"/>
    <d v="2025-04-24T00:00:00"/>
    <x v="0"/>
    <d v="2025-04-24T00:00:00"/>
    <s v="CT\!locc"/>
    <s v="Windows Server 2016 Standard"/>
    <s v="Windows"/>
    <s v="146.39.23.133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esev16nvrp1.ese.chevrontexaco.net"/>
    <s v="esev16nvrp1"/>
    <d v="2025-04-23T00:00:00"/>
    <x v="0"/>
    <d v="2025-04-24T00:00:00"/>
    <s v="CT\!pyvi"/>
    <s v="Windows Server 2016 Standard"/>
    <s v="Windows"/>
    <s v="146.26.180.19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f06052w16nvrp1.f06052.chevrontexaco.net"/>
    <s v="f06052w16nvrp1"/>
    <d v="2025-04-24T00:00:00"/>
    <x v="0"/>
    <d v="2025-04-24T00:00:00"/>
    <s v="CT\!pyvi"/>
    <s v="Windows Server 2016 Standard"/>
    <s v="Windows"/>
    <s v="146.35.103.90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f06971w16nvrp1.mos.chevrontexaco.net"/>
    <s v="f06971w16nvrp1"/>
    <d v="2025-04-24T00:00:00"/>
    <x v="0"/>
    <d v="2025-04-24T00:00:00"/>
    <s v="CT\!pyvi"/>
    <s v="Windows Server 2016 Standard"/>
    <s v="Windows"/>
    <s v="146.30.192.18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f07245v16nvrp2.f07245.chevrontexaco.net"/>
    <s v="f07245v16nvrp2"/>
    <d v="2025-04-24T00:00:00"/>
    <x v="0"/>
    <d v="2025-04-24T00:00:00"/>
    <s v="CT\!pyvi"/>
    <s v="Windows Server 2016 Standard"/>
    <s v="Windows"/>
    <s v="146.40.139.18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f07551w16nvrp1.f07551.chevrontexaco.net"/>
    <s v="f07551w16nvrp1"/>
    <d v="2025-04-24T00:00:00"/>
    <x v="0"/>
    <d v="2025-04-24T00:00:00"/>
    <s v="CT\!pazm"/>
    <s v="Windows Server 2016 Standard"/>
    <s v="Windows"/>
    <s v="146.33.10.189"/>
    <s v="Production"/>
    <s v="Deployed"/>
    <s v="Pending"/>
    <x v="0"/>
    <n v="1500001716"/>
    <s v="Milestone xProtect "/>
    <s v="rajeshkumarpandurangan@chevron.com"/>
    <x v="0"/>
    <s v="GSOF SUPPORT - SECURITY OF PERSONNEL AND ASSETS - MSP"/>
    <s v="No"/>
  </r>
  <r>
    <s v="Google"/>
    <s v="Google Chrome"/>
    <s v="f08862w16nvrp1.f08862.chevrontexaco.net"/>
    <s v="f08862w16nvrp1"/>
    <d v="2025-04-23T00:00:00"/>
    <x v="0"/>
    <d v="2025-04-24T00:00:00"/>
    <s v="CT\!pyvi"/>
    <s v="Windows Server 2016 Standard"/>
    <s v="Windows"/>
    <s v="146.24.220.130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f08982w16nvrp1.f08982.chevrontexaco.net"/>
    <s v="f08982w16nvrp1"/>
    <d v="2025-04-24T00:00:00"/>
    <x v="0"/>
    <d v="2025-04-24T00:00:00"/>
    <s v="CT\!uqoj"/>
    <s v="Windows Server 2016 Standard"/>
    <s v="Windows"/>
    <s v="146.30.242.7"/>
    <s v="Production"/>
    <s v="Deployed"/>
    <s v="Pending"/>
    <x v="0"/>
    <n v="1500001716"/>
    <s v="Milestone xProtect "/>
    <s v="rajeshkumarpandurangan@chevron.com"/>
    <x v="0"/>
    <s v="GSOF SUPPORT - SECURITY OF PERSONNEL AND ASSETS - MSP"/>
    <s v="No"/>
  </r>
  <r>
    <s v="Google"/>
    <s v="Google Chrome"/>
    <s v="gmwcpappv00649.gdc0.chevron.net"/>
    <s v="gmwcpappv00649"/>
    <d v="2025-04-23T00:00:00"/>
    <x v="0"/>
    <d v="2025-04-24T00:00:00"/>
    <s v="CT\!pzxb"/>
    <s v="Windows Server 2016 Datacenter"/>
    <s v="Windows"/>
    <s v="136.171.177.79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gntw16nvrp1.gnt.chevrontexaco.net"/>
    <s v="gntw16nvrp1"/>
    <d v="2025-04-23T00:00:00"/>
    <x v="0"/>
    <d v="2025-04-24T00:00:00"/>
    <s v="CT\!vdva"/>
    <s v="Windows Server 2016 Standard"/>
    <s v="Windows"/>
    <s v="146.30.189.4"/>
    <s v="Production"/>
    <s v="Deployed"/>
    <s v="Pending"/>
    <x v="0"/>
    <n v="1500001716"/>
    <s v="Milestone xProtect "/>
    <s v="rajeshkumarpandurangan@chevron.com"/>
    <x v="0"/>
    <s v="GSOF SUPPORT - SECURITY OF PERSONNEL AND ASSETS - MSP"/>
    <s v="No"/>
  </r>
  <r>
    <s v="Google"/>
    <s v="Google Chrome"/>
    <s v="gpa3w16nvrp1.gpa3.chevrontexaco.net"/>
    <s v="gpa3w16nvrp1"/>
    <d v="2025-04-23T00:00:00"/>
    <x v="0"/>
    <d v="2025-04-24T00:00:00"/>
    <s v="CT\!wtjq"/>
    <s v="Windows Server 2016 Standard"/>
    <s v="Windows"/>
    <s v="146.33.127.220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grj760w16nvrp1.grj760.chevrontexaco.net"/>
    <s v="grj760w16nvrp1"/>
    <d v="2025-04-23T00:00:00"/>
    <x v="0"/>
    <d v="2025-04-24T00:00:00"/>
    <s v="CT\!ilho"/>
    <s v="Windows Server 2016 Standard"/>
    <s v="Windows"/>
    <s v="146.33.56.65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hob161w16nvrp1.hob161.chevrontexaco.net"/>
    <s v="hob161w16nvrp1"/>
    <d v="2025-04-23T00:00:00"/>
    <x v="0"/>
    <d v="2025-04-24T00:00:00"/>
    <s v="CT\!pyvi"/>
    <s v="Windows Server 2016 Standard"/>
    <s v="Windows"/>
    <s v="146.24.179.181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hou150v16commd1.chvpk.chevrontexaco.net"/>
    <s v="hou150v16commd1"/>
    <d v="2025-04-24T00:00:00"/>
    <x v="0"/>
    <d v="2025-04-24T00:00:00"/>
    <s v="CT\!locc"/>
    <s v="Windows Server 2016 Standard"/>
    <s v="Windows"/>
    <s v="146.27.13.57"/>
    <s v="Development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hou150v16commp1.hou150.chevrontexaco.net"/>
    <s v="hou150v16commp1"/>
    <d v="2025-04-24T00:00:00"/>
    <x v="0"/>
    <d v="2025-04-24T00:00:00"/>
    <s v="CT\!ppse"/>
    <s v="Windows Server 2016 Standard"/>
    <s v="Windows"/>
    <s v="146.36.80.103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hou150v16commp2.hou150.chevrontexaco.net"/>
    <s v="hou150v16commp2"/>
    <d v="2025-04-23T00:00:00"/>
    <x v="0"/>
    <d v="2025-04-24T00:00:00"/>
    <s v="CT\!locc"/>
    <s v="Windows Server 2016 Standard"/>
    <s v="Windows"/>
    <s v="146.36.80.104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hou150v16commp3.hou150.chevrontexaco.net"/>
    <s v="hou150v16commp3"/>
    <d v="2025-04-23T00:00:00"/>
    <x v="0"/>
    <d v="2025-04-24T00:00:00"/>
    <s v="CT\!pazm"/>
    <s v="Windows Server 2016 Standard"/>
    <s v="Windows"/>
    <s v="146.36.80.105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hou150v16commt1.ct.chevrontexaco.net"/>
    <s v="hou150v16commt1"/>
    <d v="2025-04-24T00:00:00"/>
    <x v="0"/>
    <d v="2025-04-24T00:00:00"/>
    <s v="CT\!mgax"/>
    <s v="Windows Server 2016 Standard"/>
    <s v="Windows"/>
    <s v="146.27.13.32"/>
    <s v="Development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hou150v16gsup2.hou150.chevrontexaco.net"/>
    <s v="hou150v16gsup2"/>
    <d v="2025-04-24T00:00:00"/>
    <x v="0"/>
    <d v="2025-04-24T00:00:00"/>
    <s v="CT\!bhpx"/>
    <s v="Windows Server 2016 Standard"/>
    <s v="Windows"/>
    <s v="146.36.80.212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hou150v16nvrp1.hou150.chevrontexaco.net"/>
    <s v="hou150v16nvrp1"/>
    <d v="2025-04-23T00:00:00"/>
    <x v="0"/>
    <d v="2025-04-24T00:00:00"/>
    <s v="CT\!tzxb"/>
    <s v="Windows Server 2016 Standard"/>
    <s v="Windows"/>
    <s v="146.36.80.35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hou150v16nvrp6.hou150.chevrontexaco.net"/>
    <s v="hou150v16nvrp6"/>
    <d v="2025-04-24T00:00:00"/>
    <x v="0"/>
    <d v="2025-04-24T00:00:00"/>
    <s v="CT\!mgax"/>
    <s v="Windows Server 2016 Standard"/>
    <s v="Windows"/>
    <s v="146.36.80.116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hou150v16nvrt1.chvpk.chevrontexaco.net"/>
    <s v="hou150v16nvrt1"/>
    <d v="2025-04-23T00:00:00"/>
    <x v="0"/>
    <d v="2025-04-24T00:00:00"/>
    <s v="CT\!locc"/>
    <s v="Windows Server 2016 Standard"/>
    <s v="Windows"/>
    <s v="146.27.13.175"/>
    <s v="Development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hou2acv16nvrp1.hou2ac.chevrontexaco.net"/>
    <s v="hou2acv16nvrp1"/>
    <d v="2025-04-24T00:00:00"/>
    <x v="0"/>
    <d v="2025-04-24T00:00:00"/>
    <s v="CT\!pyvi"/>
    <s v="Windows Server 2016 Standard"/>
    <s v="Windows"/>
    <s v="146.36.80.159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hou400w16nvrp1.hou400.chevrontexaco.net"/>
    <s v="hou400w16nvrp1"/>
    <d v="2025-04-23T00:00:00"/>
    <x v="0"/>
    <d v="2025-04-24T00:00:00"/>
    <s v="CT\!pyvi"/>
    <s v="Windows Server 2016 Standard"/>
    <s v="Windows"/>
    <s v="146.33.111.61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lafla3w16nvrp1.lafla3.chevrontexaco.net"/>
    <s v="lafla3w16nvrp1"/>
    <d v="2025-04-24T00:00:00"/>
    <x v="0"/>
    <d v="2025-04-24T00:00:00"/>
    <s v="CT\!pyvi"/>
    <s v="Windows Server 2016 Standard"/>
    <s v="Windows"/>
    <s v="146.24.124.195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lonpwgv16vmsm.lonpwg.chevrontexaco.net"/>
    <s v="lonpwgv16vmsm"/>
    <d v="2025-04-24T00:00:00"/>
    <x v="0"/>
    <d v="2025-04-24T00:00:00"/>
    <s v="CT\!pyvi"/>
    <s v="Windows Server 2016 Standard"/>
    <s v="Windows"/>
    <s v="146.38.49.15"/>
    <s v="Production"/>
    <s v="Deployed"/>
    <s v="Pending"/>
    <x v="0"/>
    <n v="1500001716"/>
    <s v="Milestone xProtect "/>
    <s v="rajeshkumarpandurangan@chevron.com"/>
    <x v="0"/>
    <s v="GSOF SUPPORT - SECURITY OF PERSONNEL AND ASSETS - MSP"/>
    <s v="No"/>
  </r>
  <r>
    <s v="Google"/>
    <s v="Google Chrome"/>
    <s v="mi630av16nvrp2.mi630a.chevrontexaco.net"/>
    <s v="mi630av16nvrp2"/>
    <d v="2025-04-24T00:00:00"/>
    <x v="0"/>
    <d v="2025-04-24T00:00:00"/>
    <s v="CT\!gbgl"/>
    <s v="Windows Server 2016 Standard"/>
    <s v="Windows"/>
    <s v="146.24.207.150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nor201w16nvrp1.nor201.chevrontexaco.net"/>
    <s v="nor201w16nvrp1"/>
    <d v="2025-04-24T00:00:00"/>
    <x v="0"/>
    <d v="2025-04-24T00:00:00"/>
    <s v="CT\!xhfo"/>
    <s v="Windows Server 2016 Standard"/>
    <s v="Windows"/>
    <s v="146.24.86.203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onws01v16gsup1.onws01.chevrontexaco.net"/>
    <s v="onws01v16gsup1"/>
    <d v="2025-04-23T00:00:00"/>
    <x v="0"/>
    <d v="2025-04-24T00:00:00"/>
    <s v="CT\ohfs"/>
    <s v="Windows Server 2016 Standard"/>
    <s v="Windows"/>
    <s v="146.29.167.47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onws01w16nvrvp3.onws01.chevrontexaco.net"/>
    <s v="onws01w16nvrvp3"/>
    <d v="2025-04-23T00:00:00"/>
    <x v="0"/>
    <d v="2025-04-24T00:00:00"/>
    <s v="CT\!pyvi"/>
    <s v="Windows Server 2016 Standard"/>
    <s v="Windows"/>
    <s v="146.29.171.113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panwtcw16nvrp1.panwtc.chevrontexaco.net"/>
    <s v="panwtcw16nvrp1"/>
    <d v="2025-04-23T00:00:00"/>
    <x v="0"/>
    <d v="2025-04-24T00:00:00"/>
    <s v="CT\!gbgl"/>
    <s v="Windows Server 2016 Standard"/>
    <s v="Windows"/>
    <s v="146.39.240.13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phhqv16nvrp1.phhq.chevrontexaco.net"/>
    <s v="phhqv16nvrp1"/>
    <d v="2025-04-23T00:00:00"/>
    <x v="0"/>
    <d v="2025-04-24T00:00:00"/>
    <s v="CT\!pazm"/>
    <s v="Windows Server 2016 Standard"/>
    <s v="Windows"/>
    <s v="146.40.235.85"/>
    <s v="Production"/>
    <s v="Deployed"/>
    <s v="Pending"/>
    <x v="0"/>
    <n v="1500001716"/>
    <s v="Milestone xProtect "/>
    <s v="rajeshkumarpandurangan@chevron.com"/>
    <x v="0"/>
    <s v="GSOF SUPPORT - SECURITY OF PERSONNEL AND ASSETS - MSP"/>
    <s v="No"/>
  </r>
  <r>
    <s v="Google"/>
    <s v="Google Chrome"/>
    <s v="phhqv16nvrp3.phhq.chevrontexaco.net"/>
    <s v="phhqv16nvrp3"/>
    <d v="2025-04-23T00:00:00"/>
    <x v="0"/>
    <d v="2025-04-24T00:00:00"/>
    <s v="CT\!locc"/>
    <s v="Windows Server 2016 Standard"/>
    <s v="Windows"/>
    <s v="146.40.235.9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pitcaw16nvrp1.pitca.chevrontexaco.net"/>
    <s v="pitcaw16nvrp1"/>
    <d v="2025-04-24T00:00:00"/>
    <x v="0"/>
    <d v="2025-04-24T00:00:00"/>
    <s v="CT\!cpvj"/>
    <s v="Windows Server 2016 Standard"/>
    <s v="Windows"/>
    <s v="146.26.88.8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poror3w16nvrp1.poror1.chevrontexaco.net"/>
    <s v="poror3w16nvrp1"/>
    <d v="2025-04-23T00:00:00"/>
    <x v="0"/>
    <d v="2025-04-24T00:00:00"/>
    <s v="CT\!tuql"/>
    <s v="Windows Server 2016 Standard"/>
    <s v="Windows"/>
    <s v="146.26.72.201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ric100w16nvrvp2.ric100.chevrontexaco.net"/>
    <s v="ric100w16nvrvp2"/>
    <d v="2025-04-23T00:00:00"/>
    <x v="0"/>
    <d v="2025-04-24T00:00:00"/>
    <s v="CT\!pyvi"/>
    <s v="Windows Server 2016 Standard"/>
    <s v="Windows"/>
    <s v="146.28.154.105"/>
    <s v="Production"/>
    <s v="Deployed"/>
    <s v="Pending"/>
    <x v="0"/>
    <n v="1500001716"/>
    <s v="Milestone xProtect "/>
    <s v="rajeshkumarpandurangan@chevron.com"/>
    <x v="0"/>
    <s v="GSOF SUPPORT - SECURITY OF PERSONNEL AND ASSETS - MSP"/>
    <s v="No"/>
  </r>
  <r>
    <s v="Google"/>
    <s v="Google Chrome"/>
    <s v="rotnlw16nvrp1.rotnl.chevrontexaco.net"/>
    <s v="rotnlw16nvrp1"/>
    <d v="2025-04-24T00:00:00"/>
    <x v="0"/>
    <d v="2025-04-24T00:00:00"/>
    <s v="CT\!pyvi"/>
    <s v="Windows Server 2016 Standard"/>
    <s v="Windows"/>
    <s v="146.30.97.147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rueil1w16nvrp1.parfr.chevrontexaco.net"/>
    <s v="rueil1w16nvrp1"/>
    <m/>
    <x v="3"/>
    <d v="2025-04-24T00:00:00"/>
    <s v="CT\!pyvi"/>
    <s v="Windows Server 2016 Standard"/>
    <s v="Windows"/>
    <s v="146.30.143.150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sch221w16nvrp1.sch221.chevrontexaco.net"/>
    <s v="sch221w16nvrp1"/>
    <d v="2025-04-23T00:00:00"/>
    <x v="0"/>
    <d v="2025-04-24T00:00:00"/>
    <s v="CT\!gbgl"/>
    <s v="Windows Server 2016 Standard"/>
    <s v="Windows"/>
    <s v="146.24.70.194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sinsi2w16nvrp2.sinsi2.chevrontexaco.net"/>
    <s v="sinsi2w16nvrp2"/>
    <d v="2025-04-24T00:00:00"/>
    <x v="0"/>
    <d v="2025-04-24T00:00:00"/>
    <s v="CT\!tuql"/>
    <s v="Windows Server 2016 Standard"/>
    <s v="Windows"/>
    <s v="146.40.18.37"/>
    <s v="Production"/>
    <s v="Deployed"/>
    <s v="Pending"/>
    <x v="0"/>
    <n v="1500001716"/>
    <s v="Milestone xProtect "/>
    <s v="rajeshkumarpandurangan@chevron.com"/>
    <x v="0"/>
    <s v="GSOF SUPPORT - SECURITY OF PERSONNEL AND ASSETS - MSP"/>
    <s v="No"/>
  </r>
  <r>
    <s v="Google"/>
    <s v="Google Chrome"/>
    <s v="sklcl2w16nvrp1.sklcl2.chevrontexaco.net"/>
    <s v="sklcl2w16nvrp1"/>
    <d v="2025-04-24T00:00:00"/>
    <x v="0"/>
    <d v="2025-04-24T00:00:00"/>
    <s v="CT\!ysmu"/>
    <s v="Windows Server 2016 Standard"/>
    <s v="Windows"/>
    <s v="146.40.81.197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sps002w16nvrp1.sps.chevrontexaco.net"/>
    <s v="sps002w16nvrp1"/>
    <d v="2025-04-23T00:00:00"/>
    <x v="0"/>
    <d v="2025-04-24T00:00:00"/>
    <s v="CT\!pyvi"/>
    <s v="Windows Server 2016 Standard"/>
    <s v="Windows"/>
    <s v="146.39.71.8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sricl3w16nvrp1.sricl3.chevrontexaco.net"/>
    <s v="sricl3w16nvrp1"/>
    <d v="2025-04-24T00:00:00"/>
    <x v="0"/>
    <d v="2025-04-24T00:00:00"/>
    <s v="CT\!pyvi"/>
    <s v="Windows Server 2016 Standard"/>
    <s v="Windows"/>
    <s v="146.40.86.204"/>
    <s v="Production"/>
    <s v="Deploy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tcoatyv16acsp1.tcoaty.chevrontexaco.net"/>
    <s v="tcoatyv16acsp1"/>
    <d v="2025-02-12T00:00:00"/>
    <x v="0"/>
    <d v="2025-04-24T00:00:00"/>
    <s v="CT\!locc"/>
    <s v="Windows Server 2016 Datacenter"/>
    <s v="Windows"/>
    <s v="146.31.228.225"/>
    <s v="Production"/>
    <s v="Retir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mdww16nvrvp2.mdw.chevrontexaco.net"/>
    <s v="mdww16nvrvp2"/>
    <d v="2025-04-11T00:00:00"/>
    <x v="0"/>
    <d v="2025-04-11T00:00:00"/>
    <s v="CT\!eggh"/>
    <s v="Windows Server 2016 Standard"/>
    <s v="Windows"/>
    <s v="146.35.61.133"/>
    <s v="Production"/>
    <s v="Retired"/>
    <s v="Pending"/>
    <x v="0"/>
    <n v="20698"/>
    <s v="Lenel Network Video Suite ENT "/>
    <s v="rajeshkumarpandurangan@chevron.com"/>
    <x v="0"/>
    <s v="GSOF SUPPORT - SECURITY OF PERSONNEL AND ASSETS - MSP"/>
    <s v="No"/>
  </r>
  <r>
    <s v="Google"/>
    <s v="Google Chrome"/>
    <s v="ric100w16spiral.ric100.chevrontexaco.net"/>
    <s v="ric100w16spiral"/>
    <d v="2025-01-28T00:00:00"/>
    <x v="0"/>
    <d v="2025-02-22T00:00:00"/>
    <s v="CT\!gdzi"/>
    <s v="Windows Server 2016 Standard"/>
    <s v="Windows"/>
    <e v="#N/A"/>
    <e v="#N/A"/>
    <e v="#N/A"/>
    <s v="Pending"/>
    <x v="0"/>
    <n v="21210"/>
    <s v="CrudeAssay"/>
    <s v="rajeshkumarpandurangan@chevron.com"/>
    <x v="0"/>
    <s v="GSOF SUPPORT - SECURITY OF PERSONNEL AND ASSETS - MSP"/>
    <s v="No"/>
  </r>
  <r>
    <s v="Google"/>
    <s v="Google Chrome"/>
    <s v="hou150v16acst1.chvpk.chevrontexaco.net"/>
    <s v="hou150v16acst1"/>
    <d v="2025-02-05T00:00:00"/>
    <x v="0"/>
    <d v="2025-02-05T00:00:00"/>
    <s v="CT\!locc"/>
    <s v="Windows Server 2016 Standard"/>
    <s v="Windows"/>
    <e v="#N/A"/>
    <e v="#N/A"/>
    <e v="#N/A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pasmsv16acst1.chvpk.chevrontexaco.net"/>
    <s v="pasmsv16acst1"/>
    <m/>
    <x v="3"/>
    <d v="2025-02-05T00:00:00"/>
    <s v="CT\!pyvi"/>
    <s v="Windows Server 2016 Standard"/>
    <s v="Windows"/>
    <e v="#N/A"/>
    <e v="#N/A"/>
    <e v="#N/A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lagnrv16acsdbp.lagnr.chevrontexaco.net"/>
    <s v="lagnrv16acsdbp"/>
    <m/>
    <x v="3"/>
    <d v="2025-02-03T00:00:00"/>
    <s v="CT\!YBDH"/>
    <s v="Windows Server 2016 Datacenter"/>
    <s v="Windows"/>
    <e v="#N/A"/>
    <e v="#N/A"/>
    <e v="#N/A"/>
    <s v="Pending"/>
    <x v="0"/>
    <s v="Not Found"/>
    <s v="Not Found"/>
    <s v="rajeshkumarpandurangan@chevron.com"/>
    <x v="0"/>
    <s v="GSOF SUPPORT - SECURITY OF PERSONNEL AND ASSETS - MSP"/>
    <s v="No"/>
  </r>
  <r>
    <s v="Google"/>
    <s v="Google Chrome"/>
    <s v="lonpwgv16acsdbp.lonpwg.chevrontexaco.net"/>
    <s v="lonpwgv16acsdbp"/>
    <m/>
    <x v="3"/>
    <d v="2025-02-03T00:00:00"/>
    <s v="CT\!fopr"/>
    <s v="Windows Server 2016 Datacenter"/>
    <s v="Windows"/>
    <e v="#N/A"/>
    <e v="#N/A"/>
    <e v="#N/A"/>
    <s v="Pending"/>
    <x v="0"/>
    <s v="Not Found"/>
    <s v="Not Found"/>
    <s v="rajeshkumarpandurangan@chevron.com"/>
    <x v="0"/>
    <s v="GSOF SUPPORT - SECURITY OF PERSONNEL AND ASSETS - MSP"/>
    <s v="No"/>
  </r>
  <r>
    <s v="Google"/>
    <s v="Google Chrome"/>
    <s v="sgdc1v16acsdbp1.sgdc1.chevrontexaco.net"/>
    <s v="sgdc1v16acsdbp1"/>
    <d v="2025-02-03T00:00:00"/>
    <x v="0"/>
    <d v="2025-02-03T00:00:00"/>
    <s v="CT\!mwmp"/>
    <s v="Windows Server 2016 Standard"/>
    <s v="Windows"/>
    <e v="#N/A"/>
    <e v="#N/A"/>
    <e v="#N/A"/>
    <s v="Pending"/>
    <x v="0"/>
    <s v="Not Found"/>
    <s v="Not Found"/>
    <s v="rajeshkumarpandurangan@chevron.com"/>
    <x v="0"/>
    <s v="GSOF SUPPORT - SECURITY OF PERSONNEL AND ASSETS - MSP"/>
    <s v="No"/>
  </r>
  <r>
    <s v="Google"/>
    <s v="Google Chrome"/>
    <s v="hou150v16acsdbt.chvpk.chevrontexaco.net"/>
    <s v="hou150v16acsdbt"/>
    <m/>
    <x v="4"/>
    <d v="2025-01-29T00:00:00"/>
    <s v="CT\!zdxx"/>
    <s v="Windows Server 2016 Standard"/>
    <s v="Windows"/>
    <e v="#N/A"/>
    <e v="#N/A"/>
    <e v="#N/A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pasmsv16acsdbt1.chvpk.chevrontexaco.net"/>
    <s v="pasmsv16acsdbt1"/>
    <m/>
    <x v="4"/>
    <d v="2025-01-29T00:00:00"/>
    <s v="CT\!xpbb"/>
    <s v="Windows Server 2016 Standard"/>
    <s v="Windows"/>
    <e v="#N/A"/>
    <e v="#N/A"/>
    <e v="#N/A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cppign-d1app00.s02.chevron.net"/>
    <s v="cppign-d1app00"/>
    <d v="2025-04-24T00:00:00"/>
    <x v="2"/>
    <d v="2025-04-24T00:00:00"/>
    <s v="CT\tttj"/>
    <s v="Windows Server 2022 Datacenter"/>
    <s v="Windows"/>
    <s v="10.75.184.53"/>
    <s v="Development"/>
    <s v="Deployed"/>
    <s v="Pending"/>
    <x v="0"/>
    <n v="5064210"/>
    <s v="CPPIgnition"/>
    <s v="raul.naranjo@chevron.com"/>
    <x v="0"/>
    <s v="CPPAUTOMATION"/>
    <s v="No"/>
  </r>
  <r>
    <s v="Google"/>
    <s v="Google Chrome"/>
    <s v="cppign-papp00.s02.chevron.net"/>
    <s v="cppign-papp00"/>
    <d v="2025-04-24T00:00:00"/>
    <x v="0"/>
    <d v="2025-04-24T00:00:00"/>
    <s v="Uninitialized - waiting for login"/>
    <s v="Windows Server 2022 Datacenter"/>
    <s v="Windows"/>
    <s v="10.75.176.60"/>
    <s v="Production"/>
    <s v="Deployed"/>
    <s v="Pending"/>
    <x v="0"/>
    <n v="5064210"/>
    <s v="CPPIgnition"/>
    <s v="raul.naranjo@chevron.com"/>
    <x v="0"/>
    <s v="CPPAUTOMATION"/>
    <s v="No"/>
  </r>
  <r>
    <s v="Google"/>
    <s v="Google Chrome"/>
    <s v="cppign-dapp00.s02.chevron.net"/>
    <s v="cppign-dapp00"/>
    <d v="2024-11-14T00:00:00"/>
    <x v="3"/>
    <d v="2025-02-15T00:00:00"/>
    <s v="Uninitialized - waiting for login"/>
    <s v="Windows Server 2022 Datacenter"/>
    <s v="Windows"/>
    <e v="#N/A"/>
    <e v="#N/A"/>
    <e v="#N/A"/>
    <s v="Pending"/>
    <x v="0"/>
    <n v="5064210"/>
    <s v="CPPIgnition"/>
    <s v="raul.naranjo@chevron.com"/>
    <x v="0"/>
    <s v="CPPAUTOMATION"/>
    <s v="No"/>
  </r>
  <r>
    <s v="Google"/>
    <s v="Google Chrome"/>
    <s v="cppign-tapp00.s02.chevron.net"/>
    <s v="cppign-tapp00"/>
    <m/>
    <x v="3"/>
    <d v="2025-02-15T00:00:00"/>
    <s v="CT\!aksg"/>
    <s v="Windows Server 2022 Datacenter"/>
    <s v="Windows"/>
    <e v="#N/A"/>
    <e v="#N/A"/>
    <e v="#N/A"/>
    <s v="Pending"/>
    <x v="0"/>
    <n v="5064210"/>
    <s v="CPPIgnition"/>
    <s v="raul.naranjo@chevron.com"/>
    <x v="0"/>
    <s v="CPPAUTOMATION"/>
    <s v="No"/>
  </r>
  <r>
    <s v="Google"/>
    <s v="Google Chrome"/>
    <s v="gmw2pappv00285.s02.chevron.net"/>
    <s v="gmw2pappv00285"/>
    <d v="2025-04-24T00:00:00"/>
    <x v="0"/>
    <d v="2025-04-24T00:00:00"/>
    <s v="CT\!ikvr"/>
    <s v="Windows Server 2016 Datacenter"/>
    <s v="Windows"/>
    <s v="10.76.113.51"/>
    <s v="Production"/>
    <s v="Deployed"/>
    <s v="Pending"/>
    <x v="0"/>
    <n v="16985"/>
    <s v="Maximo "/>
    <s v="raveesh.verma@chevron.com"/>
    <x v="0"/>
    <s v="SURFACE-APPLICATION SUPPORT-PODMX"/>
    <s v="No"/>
  </r>
  <r>
    <s v="Google"/>
    <s v="Google Chrome"/>
    <s v="gmw2psqlv00107.s02.chevron.net"/>
    <s v="gmw2psqlv00107"/>
    <d v="2025-04-23T00:00:00"/>
    <x v="0"/>
    <d v="2025-04-24T00:00:00"/>
    <s v="CT\!xhfo"/>
    <s v="Windows Server 2016 Datacenter"/>
    <s v="Windows"/>
    <s v="10.76.113.53"/>
    <s v="Production"/>
    <s v="Deployed"/>
    <s v="Pending"/>
    <x v="0"/>
    <n v="16985"/>
    <s v="Maximo "/>
    <s v="raveesh.verma@chevron.com"/>
    <x v="0"/>
    <s v="SURFACE-APPLICATION SUPPORT-PODMX"/>
    <s v="No"/>
  </r>
  <r>
    <s v="Google"/>
    <s v="Google Chrome"/>
    <s v="gswcpmaxvdev118.gdc0.chevron.net"/>
    <s v="gswcpmaxvdev118"/>
    <m/>
    <x v="3"/>
    <d v="2025-04-24T00:00:00"/>
    <s v="CT\!mgax"/>
    <s v="Windows Server 2016 Standard"/>
    <s v="Windows"/>
    <s v="146.46.61.129"/>
    <s v="Development"/>
    <s v="Deployed"/>
    <s v="Pending"/>
    <x v="2"/>
    <n v="16985"/>
    <s v="Maximo "/>
    <s v="raveesh.verma@chevron.com"/>
    <x v="0"/>
    <s v="SURFACE-APPLICATION SUPPORT-PODMX"/>
    <s v="No"/>
  </r>
  <r>
    <s v="Google"/>
    <s v="Google Chrome"/>
    <s v="maximo-dsqv00.s02.chevron.net"/>
    <s v="maximo-dsqv00"/>
    <d v="2025-03-15T00:00:00"/>
    <x v="0"/>
    <d v="2025-04-12T00:00:00"/>
    <s v="CT\!locc"/>
    <s v="Windows Server 2016 Datacenter"/>
    <s v="Windows"/>
    <s v="10.74.184.44"/>
    <s v="Development"/>
    <s v="Deployed"/>
    <s v="Pending"/>
    <x v="0"/>
    <n v="16985"/>
    <s v="Maximo "/>
    <s v="raveesh.verma@chevron.com"/>
    <x v="0"/>
    <s v="SURFACE-APPLICATION SUPPORT-PODMX"/>
    <s v="No"/>
  </r>
  <r>
    <s v="Google"/>
    <s v="Google Chrome"/>
    <s v="cscmdf-pref00.s02.chevron.net"/>
    <s v="cscmdf-pref00"/>
    <d v="2025-04-24T00:00:00"/>
    <x v="0"/>
    <d v="2025-04-24T00:00:00"/>
    <s v="CT\!stbn"/>
    <s v="Windows Server 2016 Datacenter"/>
    <s v="Windows"/>
    <s v="10.74.80.41"/>
    <s v="Production"/>
    <s v="Deployed"/>
    <s v="Pending"/>
    <x v="0"/>
    <n v="5045642"/>
    <s v="Commodity Supply Chain Management Data Foundation "/>
    <s v="RejiE@chevron.com"/>
    <x v="0"/>
    <s v="CSCM - MSP - DATA AND INSIGHTS"/>
    <s v="No"/>
  </r>
  <r>
    <s v="Google"/>
    <s v="Google Chrome"/>
    <s v="cscmdf-qreg00.s02.chevron.net"/>
    <s v="cscmdf-qreg00"/>
    <d v="2025-04-23T00:00:00"/>
    <x v="0"/>
    <d v="2025-04-24T00:00:00"/>
    <s v="CT\!mgax"/>
    <s v="Windows Server 2016 Datacenter"/>
    <s v="Windows"/>
    <s v="10.74.84.165"/>
    <s v="QA/Test"/>
    <s v="Deployed"/>
    <s v="Pending"/>
    <x v="0"/>
    <n v="5045642"/>
    <s v="Commodity Supply Chain Management Data Foundation "/>
    <s v="RejiE@chevron.com"/>
    <x v="0"/>
    <s v="CSCM - MSP - DATA AND INSIGHTS"/>
    <s v="No"/>
  </r>
  <r>
    <s v="Google"/>
    <s v="Google Chrome"/>
    <s v="cscmdf-tref00.s02.chevron.net"/>
    <s v="cscmdf-tref00"/>
    <d v="2025-04-24T00:00:00"/>
    <x v="0"/>
    <d v="2025-04-24T00:00:00"/>
    <s v="CT\svc-cscm-di-df"/>
    <s v="Windows Server 2016 Datacenter"/>
    <s v="Windows"/>
    <s v="10.74.84.86"/>
    <s v="QA/Test"/>
    <s v="Deployed"/>
    <s v="Pending"/>
    <x v="0"/>
    <n v="5045642"/>
    <s v="Commodity Supply Chain Management Data Foundation "/>
    <s v="RejiE@chevron.com"/>
    <x v="0"/>
    <s v="CSCM - MSP - DATA AND INSIGHTS"/>
    <s v="No"/>
  </r>
  <r>
    <s v="Google"/>
    <s v="Google Chrome"/>
    <s v="cscmdf-treg00.s02.chevron.net"/>
    <s v="cscmdf-treg00"/>
    <d v="2025-04-23T00:00:00"/>
    <x v="0"/>
    <d v="2025-04-24T00:00:00"/>
    <s v="CT\!ppse"/>
    <s v="Windows Server 2016 Datacenter"/>
    <s v="Windows"/>
    <s v="10.74.84.84"/>
    <s v="QA/Test"/>
    <s v="Deployed"/>
    <s v="Pending"/>
    <x v="0"/>
    <n v="5045642"/>
    <s v="Commodity Supply Chain Management Data Foundation "/>
    <s v="RejiE@chevron.com"/>
    <x v="0"/>
    <s v="CSCM - MSP - DATA AND INSIGHTS"/>
    <s v="No"/>
  </r>
  <r>
    <s v="Google"/>
    <s v="Google Chrome"/>
    <s v="ria-pdb00.s02.chevron.net"/>
    <s v="ria-pdb00"/>
    <m/>
    <x v="3"/>
    <d v="2025-02-19T00:00:00"/>
    <s v="CT\!ppse"/>
    <s v="Windows Server 2016 Datacenter"/>
    <s v="Windows"/>
    <e v="#N/A"/>
    <e v="#N/A"/>
    <e v="#N/A"/>
    <s v="Pending"/>
    <x v="0"/>
    <n v="19793"/>
    <s v="RIA API "/>
    <s v="RejiE@chevron.com"/>
    <x v="0"/>
    <s v="CSCM - MSP - DATA AND INSIGHTS"/>
    <s v="No"/>
  </r>
  <r>
    <s v="Google"/>
    <s v="Google Chrome"/>
    <s v="orbisp-papp00"/>
    <s v="orbisp-papp00"/>
    <d v="2025-04-24T00:00:00"/>
    <x v="0"/>
    <d v="2025-04-24T00:00:00"/>
    <s v="Local\pdi-opems-p"/>
    <s v="Windows Server 2019 Datacenter"/>
    <s v="Windows"/>
    <s v="172.27.152.21"/>
    <s v="Production"/>
    <s v="Deployed"/>
    <s v="Pending"/>
    <x v="0"/>
    <n v="5059661"/>
    <s v="Orbis POS Enterprise Management System "/>
    <s v="ReynaldoJr.Conge@chevron.com"/>
    <x v="0"/>
    <s v="IFL-SPM RETAIL OPERATIONS"/>
    <s v="No"/>
  </r>
  <r>
    <s v="Google"/>
    <s v="Google Chrome"/>
    <s v="avevap-tapi00.t.ussc.az.chevron.net"/>
    <s v="avevap-tapi00"/>
    <d v="2025-04-23T00:00:00"/>
    <x v="0"/>
    <d v="2025-04-24T00:00:00"/>
    <s v="Local\cvx_admin_user"/>
    <s v="Windows Server 2022 Datacenter"/>
    <s v="Windows"/>
    <s v="10.74.69.124"/>
    <s v="QA/Test"/>
    <s v="Deployed"/>
    <s v="Pending"/>
    <x v="0"/>
    <n v="3072845"/>
    <s v="Aveva Predictive Analytics (POC)"/>
    <s v="RGEO@chevron.com"/>
    <x v="0"/>
    <n v="0"/>
    <s v="No"/>
  </r>
  <r>
    <s v="Google"/>
    <s v="Google Chrome"/>
    <s v="docaks-p1cad00"/>
    <s v="docaks-p1cad00"/>
    <d v="2025-04-23T00:00:00"/>
    <x v="0"/>
    <d v="2025-04-24T00:00:00"/>
    <s v="Local\cvx_admin_user"/>
    <s v="Windows Server 2019 Datacenter"/>
    <s v="Windows"/>
    <s v="10.2.1.10"/>
    <s v="Production"/>
    <s v="Deployed"/>
    <s v="Pending"/>
    <x v="0"/>
    <n v="1500001772"/>
    <s v="Documentum NextGen "/>
    <s v="riyy@chevron.com"/>
    <x v="0"/>
    <s v="SCM &amp; ALCM - DOCUMENT MANAGEMENT"/>
    <s v="No"/>
  </r>
  <r>
    <s v="Google"/>
    <s v="Google Chrome"/>
    <s v="docaks-p1ut100"/>
    <s v="docaks-p1ut100"/>
    <d v="2025-04-24T00:00:00"/>
    <x v="1"/>
    <d v="2025-04-24T00:00:00"/>
    <s v="Local\cvx_admin_user"/>
    <s v="Windows Server 2019 Datacenter"/>
    <s v="Windows"/>
    <s v="10.2.1.4"/>
    <s v="Production"/>
    <s v="Deployed"/>
    <s v="Pending"/>
    <x v="0"/>
    <n v="1500001772"/>
    <s v="Documentum NextGen "/>
    <s v="RIYY@chevron.com"/>
    <x v="0"/>
    <s v="SCM &amp; ALCM - DOCUMENT MANAGEMENT"/>
    <s v="No"/>
  </r>
  <r>
    <s v="Google"/>
    <s v="Google Chrome"/>
    <s v="docaks-t1ut100"/>
    <s v="docaks-t1ut100"/>
    <d v="2025-04-24T00:00:00"/>
    <x v="1"/>
    <d v="2025-04-24T00:00:00"/>
    <s v="Local\cvx_admin_user"/>
    <s v="Windows Server 2019 Datacenter"/>
    <s v="Windows"/>
    <s v="10.2.1.5"/>
    <s v="QA/Test"/>
    <s v="Deployed"/>
    <s v="Pending"/>
    <x v="0"/>
    <n v="1500001772"/>
    <s v="Documentum AKS External US"/>
    <s v="RIYY@chevron.com"/>
    <x v="0"/>
    <s v="SCM &amp; ALCM - DOCUMENT MANAGEMENT"/>
    <s v="No"/>
  </r>
  <r>
    <s v="Google"/>
    <s v="Google Chrome"/>
    <s v="infoar-tdl100.s02.chevron.net"/>
    <s v="infoar-tdl100"/>
    <d v="2025-04-24T00:00:00"/>
    <x v="1"/>
    <d v="2025-04-24T00:00:00"/>
    <s v="S02\svc-infoarchive-test"/>
    <s v="Windows Server 2016 Datacenter"/>
    <s v="Windows"/>
    <s v="10.76.156.106"/>
    <s v="QA/Test"/>
    <s v="Deployed"/>
    <s v="Pending"/>
    <x v="0"/>
    <n v="5055148"/>
    <s v="InfoArchive "/>
    <s v="RIYY@chevron.com"/>
    <x v="0"/>
    <s v="SCM &amp; ALCM - INFOARCHIVE"/>
    <s v="No"/>
  </r>
  <r>
    <s v="Google"/>
    <s v="Google Chrome"/>
    <s v="infoar-tdl101.s02.chevron.net"/>
    <s v="infoar-tdl101"/>
    <d v="2025-04-23T00:00:00"/>
    <x v="0"/>
    <d v="2025-04-24T00:00:00"/>
    <s v="S02\svc-infoarchive-test"/>
    <s v="Windows Server 2016 Datacenter"/>
    <s v="Windows"/>
    <s v="10.76.156.246"/>
    <s v="QA/Test"/>
    <s v="Deployed"/>
    <s v="Pending"/>
    <x v="0"/>
    <n v="5055148"/>
    <s v="InfoArchive "/>
    <s v="RIYY@chevron.com"/>
    <x v="0"/>
    <s v="SCM &amp; ALCM - INFOARCHIVE"/>
    <s v="No"/>
  </r>
  <r>
    <s v="Google"/>
    <s v="Google Chrome"/>
    <s v="infoar-tdl102.s02.chevron.net"/>
    <s v="infoar-tdl102"/>
    <d v="2025-04-24T00:00:00"/>
    <x v="1"/>
    <d v="2025-04-24T00:00:00"/>
    <s v="S02\svc-infoarchive-test"/>
    <s v="Windows Server 2016 Datacenter"/>
    <s v="Windows"/>
    <s v="10.76.157.16"/>
    <s v="QA/Test"/>
    <s v="Deployed"/>
    <s v="Pending"/>
    <x v="0"/>
    <n v="5055148"/>
    <s v="InfoArchive"/>
    <s v="RIYY@chevron.com"/>
    <x v="0"/>
    <s v="SCM &amp; ALCM - INFOARCHIVE"/>
    <s v="No"/>
  </r>
  <r>
    <s v="Google"/>
    <s v="Google Chrome"/>
    <s v="lagnrw22vatcs1.lagnr.chevrontexaco.net"/>
    <s v="lagnrw22vatcs1"/>
    <d v="2025-04-23T00:00:00"/>
    <x v="2"/>
    <d v="2025-04-24T00:00:00"/>
    <s v="CT\svc-dmadmin"/>
    <s v="Windows Server 2022 Datacenter"/>
    <s v="Windows"/>
    <s v="146.42.133.77"/>
    <s v="Production"/>
    <s v="Deployed"/>
    <s v="Pending"/>
    <x v="0"/>
    <n v="23708"/>
    <s v="GDS Documentum NMA "/>
    <s v="RIYY@chevron.com"/>
    <x v="0"/>
    <s v="SCM &amp; ALCM - DOCUMENT MANAGEMENT"/>
    <s v="No"/>
  </r>
  <r>
    <s v="Google"/>
    <s v="Google Chrome"/>
    <s v="lagnrw22vdcts.lagnr.chevrontexaco.net"/>
    <s v="lagnrw22vdcts"/>
    <d v="2025-04-24T00:00:00"/>
    <x v="0"/>
    <d v="2025-04-24T00:00:00"/>
    <s v="CT\!iahg"/>
    <s v="Windows Server 2022 Datacenter"/>
    <s v="Windows"/>
    <s v="146.42.133.75"/>
    <s v="Production"/>
    <s v="Deployed"/>
    <s v="Pending"/>
    <x v="0"/>
    <n v="23708"/>
    <s v="GDS Documentum NMA "/>
    <s v="RIYY@chevron.com"/>
    <x v="0"/>
    <s v="SCM &amp; ALCM - DOCUMENT MANAGEMENT"/>
    <s v="No"/>
  </r>
  <r>
    <s v="Google"/>
    <s v="Google Chrome"/>
    <s v="aksint-tia00"/>
    <s v="aksint-tia00"/>
    <d v="2025-04-21T00:00:00"/>
    <x v="0"/>
    <d v="2025-04-21T00:00:00"/>
    <s v="Local\cvx_admin_user"/>
    <s v="Windows Server 2016 Datacenter"/>
    <s v="Windows"/>
    <s v="10.75.104.70"/>
    <s v="Development"/>
    <s v="Deployed"/>
    <s v="Pending"/>
    <x v="0"/>
    <n v="1500001622"/>
    <s v="Documentum NextGen "/>
    <s v="riyy@chevron.com"/>
    <x v="0"/>
    <s v="SCM &amp; ALCM - DOCUMENT MANAGEMENT"/>
    <s v="No"/>
  </r>
  <r>
    <s v="Google"/>
    <s v="Google Chrome"/>
    <s v="docaks-t1cad00"/>
    <s v="docaks-t1cad00"/>
    <d v="2025-04-11T00:00:00"/>
    <x v="0"/>
    <d v="2025-04-12T00:00:00"/>
    <s v="Local\cvx_admin_user"/>
    <s v="Windows Server 2019 Datacenter"/>
    <s v="Windows"/>
    <s v="10.2.1.10"/>
    <s v="QA/Test"/>
    <s v="Deployed"/>
    <s v="Pending"/>
    <x v="0"/>
    <n v="1500001772"/>
    <s v="Documentum AKS External US"/>
    <s v="riyy@chevron.com"/>
    <x v="0"/>
    <s v="SCM &amp; ALCM - DOCUMENT MANAGEMENT"/>
    <s v="No"/>
  </r>
  <r>
    <s v="Google"/>
    <s v="Google Chrome"/>
    <s v="lagnrw16vahts1.lagnr.chevrontexaco.net"/>
    <s v="lagnrw16vahts1"/>
    <m/>
    <x v="3"/>
    <d v="2025-02-11T00:00:00"/>
    <s v="CT\!hwso"/>
    <s v="Windows Server 2016 Datacenter"/>
    <s v="Windows"/>
    <e v="#N/A"/>
    <e v="#N/A"/>
    <e v="#N/A"/>
    <s v="Pending"/>
    <x v="0"/>
    <n v="23708"/>
    <s v="GDS Documentum NMA "/>
    <s v="RIYY@chevron.com"/>
    <x v="0"/>
    <s v="SCM &amp; ALCM - DOCUMENT MANAGEMENT"/>
    <s v="No"/>
  </r>
  <r>
    <s v="Google"/>
    <s v="Google Chrome"/>
    <s v="esew16webd1.ese.chevrontexaco.net"/>
    <s v="esew16webd1"/>
    <d v="2025-04-24T00:00:00"/>
    <x v="0"/>
    <d v="2025-04-24T00:00:00"/>
    <s v="CT\!rian"/>
    <s v="Windows Server 2016 Standard"/>
    <s v="Windows"/>
    <s v="10.76.216.45"/>
    <s v="Development"/>
    <s v="Deployed"/>
    <s v="Pending"/>
    <x v="0"/>
    <n v="24095"/>
    <s v="Emergency Response – Fire Plan (ESE) "/>
    <s v="RLanderos@chevron.com"/>
    <x v="0"/>
    <s v="DS - MFG - EL SEGUNDO - APPLICATION SUPPORT"/>
    <s v="No"/>
  </r>
  <r>
    <s v="Google"/>
    <s v="Google Chrome"/>
    <s v="esew16indx61.ct.chevrontexaco.net"/>
    <s v="esew16indx61"/>
    <d v="2025-04-18T00:00:00"/>
    <x v="0"/>
    <d v="2025-04-18T00:00:00"/>
    <s v="CT\!rlpx"/>
    <s v="Windows Server 2016 Standard"/>
    <s v="Windows"/>
    <s v="146.26.229.200"/>
    <s v="Production"/>
    <s v="Being Decommissioned"/>
    <s v="Pending"/>
    <x v="0"/>
    <n v="5181"/>
    <s v="XHQ/XANS (ESE) "/>
    <s v="RLanderos@chevron.com"/>
    <x v="0"/>
    <s v="DS - MFG - EL SEGUNDO - APPLICATION SUPPORT"/>
    <s v="No"/>
  </r>
  <r>
    <s v="Google"/>
    <s v="Google Chrome"/>
    <s v="facil-wnsql001.s01.chevron.net"/>
    <s v="facil-wnsql001"/>
    <d v="2025-04-23T00:00:00"/>
    <x v="0"/>
    <d v="2025-04-24T00:00:00"/>
    <s v="CT\!zeyp"/>
    <s v="Windows Server 2016 Datacenter"/>
    <s v="Windows"/>
    <s v="136.171.177.37"/>
    <s v="Development"/>
    <s v="Deployed"/>
    <s v="Pending"/>
    <x v="0"/>
    <n v="1500000129"/>
    <s v="Facilities Information Portal "/>
    <s v="RMehta@chevron.com"/>
    <x v="0"/>
    <s v="ITC - FEIM PORTAL SUPPORT"/>
    <s v="No"/>
  </r>
  <r>
    <s v="Google"/>
    <s v="Google Chrome"/>
    <s v="gcw2pappv00043.s02.chevron.net"/>
    <s v="gcw2pappv00043"/>
    <d v="2025-04-24T00:00:00"/>
    <x v="0"/>
    <d v="2025-04-24T00:00:00"/>
    <s v="CT\!hbsg"/>
    <s v="Windows Server 2016 Datacenter"/>
    <s v="Windows"/>
    <s v="10.76.123.116"/>
    <s v="Production"/>
    <s v="Deployed"/>
    <s v="Pending"/>
    <x v="0"/>
    <n v="1500000129"/>
    <s v="Facilities Information Portal "/>
    <s v="RMehta@chevron.com"/>
    <x v="0"/>
    <s v="ITC - FEIM PORTAL SUPPORT"/>
    <s v="No"/>
  </r>
  <r>
    <s v="Google"/>
    <s v="Google Chrome"/>
    <s v="gmwcpiisv00394.gdc0.chevron.net"/>
    <s v="gmwcpiisv00394"/>
    <d v="2025-04-23T00:00:00"/>
    <x v="0"/>
    <d v="2025-04-24T00:00:00"/>
    <s v="CT\!wvlv"/>
    <s v="Windows Server 2016 Datacenter"/>
    <s v="Windows"/>
    <s v="10.76.123.51"/>
    <s v="Production"/>
    <s v="Deployed"/>
    <s v="Pending"/>
    <x v="0"/>
    <n v="201624604"/>
    <s v="Exchange 2016 "/>
    <s v="ron.ritchey@chevron.com"/>
    <x v="0"/>
    <s v="Not Found"/>
    <s v="No"/>
  </r>
  <r>
    <s v="Google"/>
    <s v="Google Chrome"/>
    <s v="acnaut-pjump00.s02.chevron.net"/>
    <s v="acnaut-pjump00"/>
    <d v="2025-04-24T00:00:00"/>
    <x v="2"/>
    <d v="2025-04-24T00:00:00"/>
    <s v="CT\!rvdd"/>
    <s v="Windows Server 2016 Datacenter"/>
    <s v="Windows"/>
    <s v="10.75.99.30"/>
    <s v="Production"/>
    <s v="Deployed"/>
    <s v="Pending"/>
    <x v="0"/>
    <n v="5058845"/>
    <s v="ACN Automation "/>
    <s v="ronaldalbalos@chevron.com"/>
    <x v="0"/>
    <s v="ACN CVX SRE"/>
    <s v="No"/>
  </r>
  <r>
    <s v="Google"/>
    <s v="Google Chrome"/>
    <s v="acnaut-tsql00.s02.chevron.net"/>
    <s v="acnaut-tsql00"/>
    <d v="2025-04-24T00:00:00"/>
    <x v="0"/>
    <d v="2025-04-24T00:00:00"/>
    <s v="CT\svc-rpa-prod"/>
    <s v="Windows Server 2016 Datacenter"/>
    <s v="Windows"/>
    <s v="10.76.156.96"/>
    <s v="QA/Test"/>
    <s v="Retired"/>
    <s v="Pending"/>
    <x v="0"/>
    <n v="5058845"/>
    <s v="ACN Automation "/>
    <s v="ronaldalbalos@chevron.com"/>
    <x v="0"/>
    <s v="ACN CVX SRE"/>
    <s v="No"/>
  </r>
  <r>
    <s v="Google"/>
    <s v="Google Chrome"/>
    <s v="abbfci-papp00.s02.chevron.net"/>
    <s v="abbfci-papp00"/>
    <d v="2025-04-24T00:00:00"/>
    <x v="0"/>
    <d v="2025-04-24T00:00:00"/>
    <s v="CT\svc-usfininvproc"/>
    <s v="Windows Server 2016 Datacenter"/>
    <s v="Windows"/>
    <s v="10.74.96.20"/>
    <s v="Production"/>
    <s v="Deployed"/>
    <s v="Pending"/>
    <x v="0"/>
    <n v="1500000489"/>
    <s v="Abbyy Flexicapture "/>
    <s v="roymarcogabrielfuertesvaleza@chevron.com"/>
    <x v="0"/>
    <s v="APES - AUTOMATION"/>
    <s v="No"/>
  </r>
  <r>
    <s v="Google"/>
    <s v="Google Chrome"/>
    <s v="abbfci-prdp03.s02.chevron.net"/>
    <s v="abbfci-prdp03"/>
    <d v="2025-04-24T00:00:00"/>
    <x v="0"/>
    <d v="2025-04-24T00:00:00"/>
    <s v="CT\!ilho"/>
    <s v="Windows Server 2016 Datacenter"/>
    <s v="Windows"/>
    <s v="10.74.96.16"/>
    <s v="Production"/>
    <s v="Deployed"/>
    <s v="Pending"/>
    <x v="0"/>
    <n v="1500000489"/>
    <s v="Abbyy Flexicapture "/>
    <s v="roymarcogabrielfuertesvaleza@chevron.com"/>
    <x v="0"/>
    <s v="APES - AUTOMATION"/>
    <s v="No"/>
  </r>
  <r>
    <s v="Google"/>
    <s v="Google Chrome"/>
    <s v="abbfcd-dpoc00.s02.chevron.net"/>
    <s v="abbfcd-dpoc00"/>
    <d v="2025-04-09T00:00:00"/>
    <x v="0"/>
    <d v="2025-04-11T00:00:00"/>
    <s v="CT\!xatw"/>
    <s v="Windows Server 2016 Datacenter"/>
    <s v="Windows"/>
    <s v="10.74.104.43"/>
    <s v="Development"/>
    <s v="Deployed"/>
    <s v="Pending"/>
    <x v="0"/>
    <n v="1500000514"/>
    <s v="Abbyy FlexiCapture "/>
    <s v="roymarcogabrielfuertesvaleza@chevron.com"/>
    <x v="0"/>
    <s v="APES - AUTOMATION"/>
    <s v="No"/>
  </r>
  <r>
    <s v="Google"/>
    <s v="Google Chrome"/>
    <s v="caba0v16gsup1.caba0.chevrontexaco.net"/>
    <s v="caba0v16gsup1"/>
    <d v="2025-04-23T00:00:00"/>
    <x v="0"/>
    <d v="2025-04-24T00:00:00"/>
    <s v="CT\lvrq"/>
    <s v="Windows Server 2016 Standard"/>
    <s v="Windows"/>
    <s v="146.42.69.228"/>
    <s v="Production"/>
    <s v="Deployed"/>
    <s v="Pending"/>
    <x v="0"/>
    <n v="5045636"/>
    <s v="OG "/>
    <s v="RPazmino@chevron.com"/>
    <x v="0"/>
    <s v="GSOF SUPPORT - SECURITY OF PERSONNEL AND ASSETS"/>
    <s v="No"/>
  </r>
  <r>
    <s v="Google"/>
    <s v="Google Chrome"/>
    <s v="caba0v16gsup2.caba0.chevrontexaco.net"/>
    <s v="caba0v16gsup2"/>
    <d v="2025-04-23T00:00:00"/>
    <x v="0"/>
    <d v="2025-04-24T00:00:00"/>
    <s v="CT\!pyvi"/>
    <s v="Windows Server 2016 Standard"/>
    <s v="Windows"/>
    <s v="146.42.69.99"/>
    <s v="Production"/>
    <s v="Deployed"/>
    <s v="Pending"/>
    <x v="0"/>
    <n v="5045636"/>
    <s v="OG "/>
    <s v="RPazmino@chevron.com"/>
    <x v="0"/>
    <s v="GSOF SUPPORT - SECURITY OF PERSONNEL AND ASSETS"/>
    <s v="No"/>
  </r>
  <r>
    <s v="Google"/>
    <s v="Google Chrome"/>
    <s v="chvpkv16gsud1.chvpk.chevrontexaco.net"/>
    <s v="chvpkv16gsud1"/>
    <d v="2025-04-24T00:00:00"/>
    <x v="0"/>
    <d v="2025-04-24T00:00:00"/>
    <s v="CT\!tzxb"/>
    <s v="Windows Server 2016 Standard"/>
    <s v="Windows"/>
    <s v="146.27.13.234"/>
    <s v="Development"/>
    <s v="Deployed"/>
    <s v="Pending"/>
    <x v="0"/>
    <n v="5045636"/>
    <s v="OG "/>
    <s v="RPazmino@chevron.com"/>
    <x v="0"/>
    <s v="GSOF SUPPORT - SECURITY OF PERSONNEL AND ASSETS"/>
    <s v="No"/>
  </r>
  <r>
    <s v="Google"/>
    <s v="Google Chrome"/>
    <s v="chvpkv16vmsm.chvpk.chevrontexaco.net"/>
    <s v="chvpkv16vmsm"/>
    <m/>
    <x v="3"/>
    <d v="2025-04-24T00:00:00"/>
    <s v="CT\!lytk"/>
    <s v="Windows Server 2016 Standard"/>
    <s v="Windows"/>
    <s v="146.27.68.17"/>
    <s v="Production"/>
    <s v="Deployed"/>
    <s v="Pending"/>
    <x v="0"/>
    <n v="1500001716"/>
    <s v="Milestone xProtect "/>
    <s v="rpazmino@chevron.com"/>
    <x v="0"/>
    <s v="CLOUD WINDOWS OPERATIONS"/>
    <s v="No"/>
  </r>
  <r>
    <s v="Google"/>
    <s v="Google Chrome"/>
    <s v="gc640v16gsup1.gc640.chevrontexaco.net"/>
    <s v="gc640v16gsup1"/>
    <d v="2025-04-24T00:00:00"/>
    <x v="0"/>
    <d v="2025-04-24T00:00:00"/>
    <s v="CT\wqgq"/>
    <s v="Windows Server 2016 Standard"/>
    <s v="Windows"/>
    <s v="146.32.222.43"/>
    <s v="Production"/>
    <s v="Deployed"/>
    <s v="Pending"/>
    <x v="0"/>
    <n v="5045636"/>
    <s v="OG "/>
    <s v="RPazmino@chevron.com"/>
    <x v="0"/>
    <s v="GSOF SUPPORT - SECURITY OF PERSONNEL AND ASSETS"/>
    <s v="No"/>
  </r>
  <r>
    <s v="Google"/>
    <s v="Google Chrome"/>
    <s v="hou150v16gsup1.hou150.chevrontexaco.net"/>
    <s v="hou150v16gsup1"/>
    <d v="2025-04-23T00:00:00"/>
    <x v="0"/>
    <d v="2025-04-24T00:00:00"/>
    <s v="CT\aorc"/>
    <s v="Windows Server 2016 Standard"/>
    <s v="Windows"/>
    <s v="146.36.80.253"/>
    <s v="Production"/>
    <s v="Deployed"/>
    <s v="Pending"/>
    <x v="0"/>
    <n v="5045636"/>
    <s v="OG "/>
    <s v="RPazmino@chevron.com"/>
    <x v="0"/>
    <s v="GSOF SUPPORT - SECURITY OF PERSONNEL AND ASSETS"/>
    <s v="No"/>
  </r>
  <r>
    <s v="Google"/>
    <s v="Google Chrome"/>
    <s v="lagnrv16gsup1.lagnr.chevrontexaco.net"/>
    <s v="lagnrv16gsup1"/>
    <d v="2025-04-23T00:00:00"/>
    <x v="0"/>
    <d v="2025-04-24T00:00:00"/>
    <s v="CT\tweq"/>
    <s v="Windows Server 2016 Standard"/>
    <s v="Windows"/>
    <s v="146.42.252.212"/>
    <s v="Production"/>
    <s v="Deployed"/>
    <s v="Pending"/>
    <x v="0"/>
    <n v="5045636"/>
    <s v="OG "/>
    <s v="RPazmino@chevron.com"/>
    <x v="0"/>
    <s v="GSOF SUPPORT - SECURITY OF PERSONNEL AND ASSETS"/>
    <s v="No"/>
  </r>
  <r>
    <s v="Google"/>
    <s v="Google Chrome"/>
    <s v="lonpwgv16gsup1.lonpwg.chevrontexaco.net"/>
    <s v="lonpwgv16gsup1"/>
    <d v="2025-04-24T00:00:00"/>
    <x v="0"/>
    <d v="2025-04-24T00:00:00"/>
    <s v="CT\ohfs"/>
    <s v="Windows Server 2016 Standard"/>
    <s v="Windows"/>
    <s v="146.38.49.11"/>
    <s v="Production"/>
    <s v="Being Assembled"/>
    <s v="Pending"/>
    <x v="0"/>
    <n v="5045636"/>
    <s v="OG "/>
    <s v="RPazmino@chevron.com"/>
    <x v="0"/>
    <s v="GSOF SUPPORT - SECURITY OF PERSONNEL AND ASSETS"/>
    <s v="No"/>
  </r>
  <r>
    <s v="Google"/>
    <s v="Google Chrome"/>
    <s v="pasmsv16gsup1.pasms.chevrontexaco.net"/>
    <s v="pasmsv16gsup1"/>
    <d v="2025-04-24T00:00:00"/>
    <x v="0"/>
    <d v="2025-04-24T00:00:00"/>
    <s v="CT\ohfs"/>
    <s v="Windows Server 2016 Standard"/>
    <s v="Windows"/>
    <s v="146.25.47.55"/>
    <s v="Production"/>
    <s v="Deployed"/>
    <s v="Pending"/>
    <x v="0"/>
    <n v="5045636"/>
    <s v="OG "/>
    <s v="RPazmino@chevron.com"/>
    <x v="0"/>
    <s v="GSOF SUPPORT - SECURITY OF PERSONNEL AND ASSETS"/>
    <s v="No"/>
  </r>
  <r>
    <s v="Google"/>
    <s v="Google Chrome"/>
    <s v="sgdc1v16gsup1.sgdc1.chevrontexaco.net"/>
    <s v="sgdc1v16gsup1"/>
    <d v="2025-04-17T00:00:00"/>
    <x v="0"/>
    <d v="2025-04-24T00:00:00"/>
    <s v="CT\bnzp"/>
    <s v="Windows Server 2016 Standard"/>
    <s v="Windows"/>
    <s v="146.40.6.10"/>
    <s v="Production"/>
    <s v="Deployed"/>
    <s v="Pending"/>
    <x v="0"/>
    <n v="5045636"/>
    <s v="OG "/>
    <s v="RPazmino@chevron.com"/>
    <x v="0"/>
    <s v="GSOF SUPPORT - SECURITY OF PERSONNEL AND ASSETS"/>
    <s v="No"/>
  </r>
  <r>
    <s v="Google"/>
    <s v="Google Chrome"/>
    <s v="wr718v16gsup1.wr718.chevrontexaco.net"/>
    <s v="wr718v16gsup1"/>
    <d v="2025-04-24T00:00:00"/>
    <x v="0"/>
    <d v="2025-04-24T00:00:00"/>
    <s v="CT\wqgq"/>
    <s v="Windows Server 2016 Standard"/>
    <s v="Windows"/>
    <s v="146.32.9.83"/>
    <s v="Production"/>
    <s v="Deployed"/>
    <s v="Pending"/>
    <x v="0"/>
    <n v="5045636"/>
    <s v="OG "/>
    <s v="RPazmino@chevron.com"/>
    <x v="0"/>
    <s v="GSOF SUPPORT - SECURITY OF PERSONNEL AND ASSETS"/>
    <s v="No"/>
  </r>
  <r>
    <s v="Google"/>
    <s v="Google Chrome"/>
    <s v="arcgis-d1dsr00.s02.chevron.net"/>
    <s v="arcgis-d1dsr00"/>
    <m/>
    <x v="3"/>
    <d v="2025-04-24T00:00:00"/>
    <s v="Uninitialized - waiting for login"/>
    <s v="Windows Server 2019 Datacenter"/>
    <s v="Windows"/>
    <s v="10.76.156.46"/>
    <s v="Development"/>
    <s v="Deployed"/>
    <s v="Pending"/>
    <x v="0"/>
    <n v="5055130"/>
    <s v="Map Hub "/>
    <s v="rpdeguzman@chevron.com"/>
    <x v="0"/>
    <s v="GEOSPATIAL TECHNICAL SUPPORT"/>
    <s v="No"/>
  </r>
  <r>
    <s v="Google"/>
    <s v="Google Chrome"/>
    <s v="arcgis-d1dst00.s02.chevron.net"/>
    <s v="arcgis-d1dst00"/>
    <m/>
    <x v="3"/>
    <d v="2025-04-24T00:00:00"/>
    <s v="Uninitialized - waiting for login"/>
    <s v="Windows Server 2019 Datacenter"/>
    <s v="Windows"/>
    <s v="10.76.156.134"/>
    <s v="Development"/>
    <s v="Deployed"/>
    <s v="Pending"/>
    <x v="0"/>
    <n v="5055130"/>
    <s v="Map Hub "/>
    <s v="rpdeguzman@chevron.com"/>
    <x v="0"/>
    <s v="GEOSPATIAL TECHNICAL SUPPORT"/>
    <s v="No"/>
  </r>
  <r>
    <s v="Google"/>
    <s v="Google Chrome"/>
    <s v="arcgis-d1dsv00.s02.chevron.net"/>
    <s v="arcgis-d1dsv00"/>
    <m/>
    <x v="3"/>
    <d v="2025-04-24T00:00:00"/>
    <s v="CT\zgxi"/>
    <s v="Windows Server 2019 Datacenter"/>
    <s v="Windows"/>
    <s v="10.76.156.82"/>
    <s v="Development"/>
    <s v="Deployed"/>
    <s v="Pending"/>
    <x v="0"/>
    <n v="5055130"/>
    <s v="Map Hub "/>
    <s v="rpdeguzman@chevron.com"/>
    <x v="0"/>
    <s v="GEOSPATIAL TECHNICAL SUPPORT"/>
    <s v="No"/>
  </r>
  <r>
    <s v="Google"/>
    <s v="Google Chrome"/>
    <s v="arcgis-d1hst00.s02.chevron.net"/>
    <s v="arcgis-d1hst00"/>
    <d v="2025-04-24T00:00:00"/>
    <x v="2"/>
    <d v="2025-04-24T00:00:00"/>
    <s v="CT\xqxc"/>
    <s v="Windows Server 2019 Datacenter"/>
    <s v="Windows"/>
    <s v="10.76.156.87"/>
    <s v="Development"/>
    <s v="Deployed"/>
    <s v="Pending"/>
    <x v="0"/>
    <n v="5055130"/>
    <s v="Map Hub "/>
    <s v="rpdeguzman@chevron.com"/>
    <x v="0"/>
    <s v="GEOSPATIAL TECHNICAL SUPPORT"/>
    <s v="No"/>
  </r>
  <r>
    <s v="Google"/>
    <s v="Google Chrome"/>
    <s v="arcgis-d1img00.s02.chevron.net"/>
    <s v="arcgis-d1img00"/>
    <m/>
    <x v="3"/>
    <d v="2025-04-24T00:00:00"/>
    <s v="CT\aosk"/>
    <s v="Windows Server 2019 Datacenter"/>
    <s v="Windows"/>
    <s v="10.76.156.45"/>
    <s v="Development"/>
    <s v="Deployed"/>
    <s v="Pending"/>
    <x v="0"/>
    <n v="5055130"/>
    <s v="Map Hub "/>
    <s v="rpdeguzman@chevron.com"/>
    <x v="0"/>
    <s v="GEOSPATIAL TECHNICAL SUPPORT"/>
    <s v="No"/>
  </r>
  <r>
    <s v="Google"/>
    <s v="Google Chrome"/>
    <s v="arcgis-d1prt00.s02.chevron.net"/>
    <s v="arcgis-d1prt00"/>
    <m/>
    <x v="3"/>
    <d v="2025-04-24T00:00:00"/>
    <s v="Uninitialized - waiting for login"/>
    <s v="Windows Server 2019 Datacenter"/>
    <s v="Windows"/>
    <s v="10.76.156.32"/>
    <s v="Development"/>
    <s v="Deployed"/>
    <s v="Pending"/>
    <x v="0"/>
    <n v="5055130"/>
    <s v="Map Hub "/>
    <s v="rpdeguzman@chevron.com"/>
    <x v="0"/>
    <s v="GEOSPATIAL TECHNICAL SUPPORT"/>
    <s v="No"/>
  </r>
  <r>
    <s v="Google"/>
    <s v="Google Chrome"/>
    <s v="arcgis-d1web00.s02.chevron.net"/>
    <s v="arcgis-d1web00"/>
    <d v="2025-04-10T00:00:00"/>
    <x v="0"/>
    <d v="2025-04-24T00:00:00"/>
    <s v="CT\xqxc"/>
    <s v="Windows Server 2019 Datacenter"/>
    <s v="Windows"/>
    <s v="10.76.156.132"/>
    <s v="Development"/>
    <s v="Deployed"/>
    <s v="Pending"/>
    <x v="0"/>
    <n v="5055130"/>
    <s v="Map Hub "/>
    <s v="rpdeguzman@chevron.com"/>
    <x v="0"/>
    <s v="GEOSPATIAL TECHNICAL SUPPORT"/>
    <s v="No"/>
  </r>
  <r>
    <s v="Google"/>
    <s v="Google Chrome"/>
    <s v="gmw1niisv00119.s01.chevron.net"/>
    <s v="gmw1niisv00119"/>
    <d v="2025-04-23T00:00:00"/>
    <x v="0"/>
    <d v="2025-04-24T00:00:00"/>
    <s v=".\admin"/>
    <s v="Windows Server 2016 Datacenter"/>
    <s v="Windows"/>
    <s v="10.76.126.84"/>
    <s v="Development"/>
    <s v="Deployed"/>
    <s v="Pending"/>
    <x v="0"/>
    <n v="5048674"/>
    <s v="AVT "/>
    <s v="clay.yeaman@chevron.com"/>
    <x v="0"/>
    <s v="ANALYTICS VISUALIZATION SUPPORT"/>
    <s v="No"/>
  </r>
  <r>
    <s v="Google"/>
    <s v="Google Chrome"/>
    <s v="map-ap-pfme00.s02.chevron.net"/>
    <s v="map-ap-pfme00"/>
    <m/>
    <x v="3"/>
    <d v="2025-04-24T00:00:00"/>
    <s v="CT\rvdk"/>
    <s v="Windows Server 2019 Datacenter"/>
    <s v="Windows"/>
    <s v="10.67.152.15"/>
    <s v="Production"/>
    <s v="In Maintenance"/>
    <s v="Pending"/>
    <x v="0"/>
    <n v="1500001148"/>
    <s v="ABU Map Hub "/>
    <s v="rpdeguzman@chevron.com"/>
    <x v="0"/>
    <s v="Not Found"/>
    <s v="No"/>
  </r>
  <r>
    <s v="Google"/>
    <s v="Google Chrome"/>
    <s v="map-ap-tfme00.s02.chevron.net"/>
    <s v="map-ap-tfme00"/>
    <m/>
    <x v="3"/>
    <d v="2025-04-24T00:00:00"/>
    <s v="CT\rvdk"/>
    <s v="Windows Server 2019 Datacenter"/>
    <s v="Windows"/>
    <s v="10.67.154.16"/>
    <s v="QA/Test"/>
    <s v="Deployed"/>
    <s v="Pending"/>
    <x v="0"/>
    <n v="1500001148"/>
    <s v="ABU Map Hub "/>
    <s v="rpdeguzman@chevron.com"/>
    <x v="0"/>
    <s v="GEOSPATIAL TECHNICAL SUPPORT"/>
    <s v="No"/>
  </r>
  <r>
    <s v="Google"/>
    <s v="Google Chrome"/>
    <s v="map-ea-pfme00.s02.chevron.net"/>
    <s v="map-ea-pfme00"/>
    <d v="2025-04-24T00:00:00"/>
    <x v="0"/>
    <d v="2025-04-24T00:00:00"/>
    <s v="CT\zgxi"/>
    <s v="Windows Server 2019 Datacenter"/>
    <s v="Windows"/>
    <s v="10.69.176.12"/>
    <s v="Production"/>
    <s v="Retired"/>
    <s v="Pending"/>
    <x v="0"/>
    <n v="101500000000"/>
    <s v="Chevron Eurasia and Africa Map Hub 1.0 "/>
    <s v="rpdeguzman@chevron.com"/>
    <x v="0"/>
    <s v="Not Found"/>
    <s v="No"/>
  </r>
  <r>
    <s v="Google"/>
    <s v="Google Chrome"/>
    <s v="map-ea-tfme00.s02.chevron.net"/>
    <s v="map-ea-tfme00"/>
    <d v="2025-04-24T00:00:00"/>
    <x v="0"/>
    <d v="2025-04-24T00:00:00"/>
    <s v="CT\rvdk"/>
    <s v="Windows Server 2019 Datacenter"/>
    <s v="Windows"/>
    <s v="10.69.184.4"/>
    <s v="QA/Test"/>
    <s v="Retired"/>
    <s v="Pending"/>
    <x v="0"/>
    <n v="101500000000"/>
    <s v="Chevron Eurasia and Africa Map Hub 1.0 "/>
    <s v="rpdeguzman@chevron.com"/>
    <x v="0"/>
    <s v="Not Found"/>
    <s v="No"/>
  </r>
  <r>
    <s v="Google"/>
    <s v="Google Chrome"/>
    <s v="map-ea-tpro00.s02.chevron.net"/>
    <s v="map-ea-tpro00"/>
    <d v="2025-04-23T00:00:00"/>
    <x v="0"/>
    <d v="2025-04-24T00:00:00"/>
    <s v="CT\aosk"/>
    <s v="Windows Server 2019 Datacenter"/>
    <s v="Windows"/>
    <s v="10.69.184.9"/>
    <s v="QA/Test"/>
    <s v="Deployed"/>
    <s v="Pending"/>
    <x v="0"/>
    <n v="101500000000"/>
    <s v="Chevron Eurasia and Africa Map Hub 1.0 "/>
    <s v="rpdeguzman@chevron.com"/>
    <x v="0"/>
    <s v="Not Found"/>
    <s v="No"/>
  </r>
  <r>
    <s v="Google"/>
    <s v="Google Chrome"/>
    <s v="map-ea-tpro01.s02.chevron.net"/>
    <s v="map-ea-tpro01"/>
    <d v="2025-04-23T00:00:00"/>
    <x v="0"/>
    <d v="2025-04-24T00:00:00"/>
    <s v="Local\patch_admin"/>
    <s v="Windows Server 2019 Datacenter"/>
    <s v="Windows"/>
    <s v="10.69.184.10"/>
    <s v="QA/Test"/>
    <s v="Deployed"/>
    <s v="Pending"/>
    <x v="0"/>
    <n v="101500000000"/>
    <s v="Chevron Eurasia and Africa Map Hub 1.0 "/>
    <s v="rpdeguzman@chevron.com"/>
    <x v="0"/>
    <s v="Not Found"/>
    <s v="No"/>
  </r>
  <r>
    <s v="Google"/>
    <s v="Google Chrome"/>
    <s v="maphub-pfme00.s02.chevron.net"/>
    <s v="maphub-pfme00"/>
    <d v="2025-04-24T00:00:00"/>
    <x v="0"/>
    <d v="2025-04-24T00:00:00"/>
    <s v="CT\zgxi"/>
    <s v="Windows Server 2019 Datacenter"/>
    <s v="Windows"/>
    <s v="10.75.96.96"/>
    <s v="Production"/>
    <s v="In Maintenance"/>
    <s v="Pending"/>
    <x v="0"/>
    <n v="1023754"/>
    <s v="Chevron North America Map Hub 1.0 "/>
    <s v="rpdeguzman@chevron.com"/>
    <x v="0"/>
    <s v="Not Found"/>
    <s v="No"/>
  </r>
  <r>
    <s v="Google"/>
    <s v="Google Chrome"/>
    <s v="maphub-plic00.s02.chevron.net"/>
    <s v="maphub-plic00"/>
    <m/>
    <x v="3"/>
    <d v="2025-04-24T00:00:00"/>
    <s v="CT\yjrv"/>
    <s v="Windows Server 2019 Datacenter"/>
    <s v="Windows"/>
    <s v="10.75.96.62"/>
    <s v="Production"/>
    <s v="Deployed"/>
    <s v="Pending"/>
    <x v="0"/>
    <n v="1023754"/>
    <s v="Chevron North America Map Hub 1.0 "/>
    <s v="rpdeguzman@chevron.com"/>
    <x v="0"/>
    <s v="Not Found"/>
    <s v="No"/>
  </r>
  <r>
    <s v="Google"/>
    <s v="Google Chrome"/>
    <s v="maphub-tlic00.s02.chevron.net"/>
    <s v="maphub-tlic00"/>
    <d v="2025-01-16T00:00:00"/>
    <x v="3"/>
    <d v="2025-04-24T00:00:00"/>
    <s v="CT\yjrv"/>
    <s v="Windows Server 2019 Datacenter"/>
    <s v="Windows"/>
    <s v="10.76.158.142"/>
    <s v="QA/Test"/>
    <s v="Deployed"/>
    <s v="Pending"/>
    <x v="0"/>
    <n v="1023754"/>
    <s v="Chevron North America Map Hub 1.0 "/>
    <s v="rpdeguzman@chevron.com"/>
    <x v="0"/>
    <s v="Not Found"/>
    <s v="No"/>
  </r>
  <r>
    <s v="Google"/>
    <s v="Google Chrome"/>
    <s v="maphub-tpro01.s02.chevron.net"/>
    <s v="maphub-tpro01"/>
    <d v="2024-12-04T00:00:00"/>
    <x v="3"/>
    <d v="2025-04-24T00:00:00"/>
    <s v="CT\zgxi"/>
    <s v="Windows Server 2019 Datacenter"/>
    <s v="Windows"/>
    <s v="10.75.104.178"/>
    <s v="QA/Test"/>
    <s v="In Maintenance"/>
    <s v="Pending"/>
    <x v="0"/>
    <n v="1023754"/>
    <s v="Chevron North America Map Hub 1.0 "/>
    <s v="rpdeguzman@chevron.com"/>
    <x v="0"/>
    <s v="Not Found"/>
    <s v="No"/>
  </r>
  <r>
    <s v="Google"/>
    <s v="Google Chrome"/>
    <s v="maphub-tpro04.s02.chevron.net"/>
    <s v="maphub-tpro04"/>
    <m/>
    <x v="3"/>
    <d v="2025-04-24T00:00:00"/>
    <s v="CT\yjrv"/>
    <s v="Windows Server 2019 Datacenter"/>
    <s v="Windows"/>
    <s v="10.75.104.176"/>
    <s v="QA/Test"/>
    <s v="In Maintenance"/>
    <s v="Pending"/>
    <x v="0"/>
    <n v="1023754"/>
    <s v="Chevron North America Map Hub 1.0 "/>
    <s v="rpdeguzman@chevron.com"/>
    <x v="0"/>
    <s v="Not Found"/>
    <s v="No"/>
  </r>
  <r>
    <s v="Google"/>
    <s v="Google Chrome"/>
    <s v="maphub-tpro07.s02.chevron.net"/>
    <s v="maphub-tpro07"/>
    <d v="2025-04-24T00:00:00"/>
    <x v="0"/>
    <d v="2025-04-24T00:00:00"/>
    <s v="CT\cfbl"/>
    <s v="Windows Server 2019 Datacenter"/>
    <s v="Windows"/>
    <s v="10.75.104.150"/>
    <s v="QA/Test"/>
    <s v="Deployed"/>
    <s v="Pending"/>
    <x v="0"/>
    <n v="1023754"/>
    <s v="Chevron North America Map Hub 1.0 "/>
    <s v="rpdeguzman@chevron.com"/>
    <x v="0"/>
    <s v="Not Found"/>
    <s v="No"/>
  </r>
  <r>
    <s v="Google"/>
    <s v="Google Chrome"/>
    <s v="maphub-tpro08.s02.chevron.net"/>
    <s v="maphub-tpro08"/>
    <d v="2025-04-23T00:00:00"/>
    <x v="2"/>
    <d v="2025-04-24T00:00:00"/>
    <s v="CT\zgxi"/>
    <s v="Windows Server 2019 Datacenter"/>
    <s v="Windows"/>
    <s v="10.75.104.191"/>
    <s v="QA/Test"/>
    <s v="Deployed"/>
    <s v="Pending"/>
    <x v="0"/>
    <n v="1023754"/>
    <s v="Chevron North America Map Hub 1.0 "/>
    <s v="rpdeguzman@chevron.com"/>
    <x v="0"/>
    <s v="GEOSPATIAL TECHNICAL SUPPORT"/>
    <s v="No"/>
  </r>
  <r>
    <s v="Google"/>
    <s v="Google Chrome"/>
    <s v="arcgis-d2geo00.s02.chevron.net"/>
    <s v="arcgis-d2geo00"/>
    <m/>
    <x v="3"/>
    <d v="2025-04-12T00:00:00"/>
    <s v="Uninitialized - waiting for login"/>
    <s v="Windows Server 2019 Datacenter"/>
    <s v="Windows"/>
    <s v="10.69.188.7"/>
    <s v="Development"/>
    <s v="In Maintenance"/>
    <s v="Pending"/>
    <x v="0"/>
    <n v="5055130"/>
    <s v="Map Hub "/>
    <s v="rpdeguzman@chevron.com"/>
    <x v="0"/>
    <s v="GEOSPATIAL TECHNICAL SUPPORT"/>
    <s v="No"/>
  </r>
  <r>
    <s v="Google"/>
    <s v="Google Chrome"/>
    <s v="map-ea-tpro02.s02.chevron.net"/>
    <s v="map-ea-tpro02"/>
    <m/>
    <x v="3"/>
    <d v="2025-04-12T00:00:00"/>
    <s v="Uninitialized - waiting for login"/>
    <s v="Windows Server 2019 Datacenter"/>
    <s v="Windows"/>
    <s v="10.69.184.8"/>
    <s v="QA/Test"/>
    <s v="Deployed"/>
    <s v="Pending"/>
    <x v="0"/>
    <n v="101500000000"/>
    <s v="Chevron Eurasia and Africa Map Hub 1.0 "/>
    <s v="rpdeguzman@chevron.com"/>
    <x v="0"/>
    <s v="Not Found"/>
    <s v="No"/>
  </r>
  <r>
    <s v="Google"/>
    <s v="Google Chrome"/>
    <s v="map-ea-tpro04.s02.chevron.net"/>
    <s v="map-ea-tpro04"/>
    <d v="2025-04-12T00:00:00"/>
    <x v="0"/>
    <d v="2025-04-12T00:00:00"/>
    <s v="Uninitialized - waiting for login"/>
    <s v="Windows Server 2019 Datacenter"/>
    <s v="Windows"/>
    <s v="10.69.184.25"/>
    <s v="QA/Test"/>
    <s v="Deployed"/>
    <s v="Pending"/>
    <x v="0"/>
    <n v="101500000000"/>
    <s v="Chevron Eurasia and Africa Map Hub 1.0 "/>
    <s v="rpdeguzman@chevron.com"/>
    <x v="0"/>
    <s v="GEOSPATIAL TECHNICAL SUPPORT"/>
    <s v="No"/>
  </r>
  <r>
    <s v="Google"/>
    <s v="Google Chrome"/>
    <s v="map-ea-tpro100.s02.chevron.net"/>
    <s v="map-ea-tpro100"/>
    <d v="2025-04-12T00:00:00"/>
    <x v="0"/>
    <d v="2025-04-12T00:00:00"/>
    <s v="Uninitialized - waiting for login"/>
    <s v="Windows Server 2019 Datacenter"/>
    <s v="Windows"/>
    <s v="10.69.184.21"/>
    <s v="QA/Test"/>
    <s v="Deployed"/>
    <s v="Pending"/>
    <x v="0"/>
    <n v="101500000000"/>
    <s v="Chevron Eurasia and Africa Map Hub 1.0 "/>
    <s v="rpdeguzman@chevron.com"/>
    <x v="0"/>
    <s v="Not Found"/>
    <s v="No"/>
  </r>
  <r>
    <s v="Google"/>
    <s v="Google Chrome"/>
    <s v="maphub-dlic00.s02.chevron.net"/>
    <s v="maphub-dlic00"/>
    <d v="2025-04-11T00:00:00"/>
    <x v="0"/>
    <d v="2025-04-12T00:00:00"/>
    <s v="CT\aosk"/>
    <s v="Windows Server 2016 Datacenter"/>
    <s v="Windows"/>
    <s v="10.75.104.142"/>
    <s v="Development"/>
    <s v="Deployed"/>
    <s v="Pending"/>
    <x v="0"/>
    <n v="1023754"/>
    <s v="Chevron North America Map Hub 1.0 "/>
    <s v="rpdeguzman@chevron.com"/>
    <x v="0"/>
    <s v="Not Found"/>
    <s v="No"/>
  </r>
  <r>
    <s v="Google"/>
    <s v="Google Chrome"/>
    <s v="maphub-tfme00.s02.chevron.net"/>
    <s v="maphub-tfme00"/>
    <d v="2025-04-12T00:00:00"/>
    <x v="0"/>
    <d v="2025-04-12T00:00:00"/>
    <s v="CT\ojxs"/>
    <s v="Windows Server 2019 Datacenter"/>
    <s v="Windows"/>
    <s v="10.75.104.159"/>
    <s v="QA/Test"/>
    <s v="In Maintenance"/>
    <s v="Pending"/>
    <x v="0"/>
    <n v="1023754"/>
    <s v="Chevron North America Map Hub 1.0 "/>
    <s v="rpdeguzman@chevron.com"/>
    <x v="0"/>
    <s v="GEOSPATIAL TECHNICAL SUPPORT"/>
    <s v="No"/>
  </r>
  <r>
    <s v="Google"/>
    <s v="Google Chrome"/>
    <s v="maphub-tpro02.s02.chevron.net"/>
    <s v="maphub-tpro02"/>
    <m/>
    <x v="3"/>
    <d v="2025-04-12T00:00:00"/>
    <s v="Uninitialized - waiting for login"/>
    <s v="Windows Server 2019 Datacenter"/>
    <s v="Windows"/>
    <s v="10.75.104.177"/>
    <s v="QA/Test"/>
    <s v="In Maintenance"/>
    <s v="Pending"/>
    <x v="0"/>
    <n v="1023754"/>
    <s v="Chevron North America Map Hub 1.0 "/>
    <s v="rpdeguzman@chevron.com"/>
    <x v="0"/>
    <s v="Not Found"/>
    <s v="No"/>
  </r>
  <r>
    <s v="Google"/>
    <s v="Google Chrome"/>
    <s v="maphub-tpro03.s02.chevron.net"/>
    <s v="maphub-tpro03"/>
    <m/>
    <x v="3"/>
    <d v="2025-04-12T00:00:00"/>
    <s v="Uninitialized - waiting for login"/>
    <s v="Windows Server 2019 Datacenter"/>
    <s v="Windows"/>
    <s v="10.75.104.179"/>
    <s v="QA/Test"/>
    <s v="In Maintenance"/>
    <s v="Pending"/>
    <x v="0"/>
    <n v="1023754"/>
    <s v="Chevron North America Map Hub 1.0 "/>
    <s v="rpdeguzman@chevron.com"/>
    <x v="0"/>
    <s v="Not Found"/>
    <s v="No"/>
  </r>
  <r>
    <s v="Google"/>
    <s v="Google Chrome"/>
    <s v="maphub-tpro06.s02.chevron.net"/>
    <s v="maphub-tpro06"/>
    <m/>
    <x v="3"/>
    <d v="2025-04-12T00:00:00"/>
    <s v="Uninitialized - waiting for login"/>
    <s v="Windows Server 2019 Datacenter"/>
    <s v="Windows"/>
    <s v="10.75.104.193"/>
    <s v="QA/Test"/>
    <s v="In Maintenance"/>
    <s v="Pending"/>
    <x v="0"/>
    <n v="1023754"/>
    <s v="Chevron North America Map Hub 1.0 "/>
    <s v="rpdeguzman@chevron.com"/>
    <x v="0"/>
    <s v="Not Found"/>
    <s v="No"/>
  </r>
  <r>
    <s v="Google"/>
    <s v="Google Chrome"/>
    <s v="maphub-tpro200.s02.chevron.net"/>
    <s v="maphub-tpro200"/>
    <m/>
    <x v="3"/>
    <d v="2025-04-12T00:00:00"/>
    <s v="Uninitialized - waiting for login"/>
    <s v="Windows Server 2019 Datacenter"/>
    <s v="Windows"/>
    <s v="10.75.104.216"/>
    <s v="QA/Test"/>
    <s v="In Maintenance"/>
    <s v="Pending"/>
    <x v="0"/>
    <n v="1023754"/>
    <s v="Chevron North America Map Hub 1.0 "/>
    <s v="rpdeguzman@chevron.com"/>
    <x v="0"/>
    <s v="GEOSPATIAL TECHNICAL SUPPORT"/>
    <s v="No"/>
  </r>
  <r>
    <s v="Google"/>
    <s v="Google Chrome"/>
    <s v="maphub-tpro500.s02.chevron.net"/>
    <s v="maphub-tpro500"/>
    <d v="2025-04-12T00:00:00"/>
    <x v="0"/>
    <d v="2025-04-12T00:00:00"/>
    <s v="Uninitialized - waiting for login"/>
    <s v="Windows Server 2019 Datacenter"/>
    <s v="Windows"/>
    <s v="10.75.104.246"/>
    <s v="QA/Test"/>
    <s v="In Maintenance"/>
    <s v="Pending"/>
    <x v="0"/>
    <n v="1023754"/>
    <s v="Chevron North America Map Hub 1.0 "/>
    <s v="rpdeguzman@chevron.com"/>
    <x v="0"/>
    <s v="Not Found"/>
    <s v="No"/>
  </r>
  <r>
    <s v="Google"/>
    <s v="Google Chrome"/>
    <s v="maphub-tpro900.s02.chevron.net"/>
    <s v="maphub-tpro900"/>
    <m/>
    <x v="3"/>
    <d v="2025-04-12T00:00:00"/>
    <s v="Uninitialized - waiting for login"/>
    <s v="Windows Server 2019 Datacenter"/>
    <s v="Windows"/>
    <s v="10.75.104.112"/>
    <s v="QA/Test"/>
    <s v="In Maintenance"/>
    <s v="Pending"/>
    <x v="0"/>
    <n v="1023754"/>
    <s v="Chevron North America Map Hub 1.0 "/>
    <s v="rpdeguzman@chevron.com"/>
    <x v="0"/>
    <s v="Not Found"/>
    <s v="No"/>
  </r>
  <r>
    <s v="Google"/>
    <s v="Google Chrome"/>
    <s v="map-ea-tpro03.s02.chevron.net"/>
    <s v="map-ea-tpro03"/>
    <m/>
    <x v="3"/>
    <d v="2025-04-11T00:00:00"/>
    <s v="Uninitialized - waiting for login"/>
    <s v="Windows Server 2019 Datacenter"/>
    <s v="Windows"/>
    <s v="10.69.184.11"/>
    <s v="QA/Test"/>
    <s v="Deployed"/>
    <s v="Pending"/>
    <x v="0"/>
    <n v="101500000000"/>
    <s v="Chevron Eurasia and Africa Map Hub 1.0 "/>
    <s v="rpdeguzman@chevron.com"/>
    <x v="0"/>
    <s v="Not Found"/>
    <s v="No"/>
  </r>
  <r>
    <s v="Google"/>
    <s v="Google Chrome"/>
    <s v="midtpian1.mid.chevrontexaco.net"/>
    <s v="midtpian1"/>
    <d v="2025-04-23T00:00:00"/>
    <x v="0"/>
    <d v="2025-04-24T00:00:00"/>
    <s v="CT\!swvg"/>
    <s v="Windows Server 2016 Standard"/>
    <s v="Windows"/>
    <s v="146.24.136.25"/>
    <s v="QA/Test"/>
    <s v="Deployed"/>
    <s v="Pending"/>
    <x v="0"/>
    <n v="1500000334"/>
    <s v="MCBU – Infrastructure Servers "/>
    <s v="wbcrosby@chevron.com"/>
    <x v="0"/>
    <s v="Not Found"/>
    <s v="No"/>
  </r>
  <r>
    <s v="Google"/>
    <s v="Google Chrome"/>
    <s v="wr29blanutil01.wr29.chevrontexaco.net"/>
    <s v="wr29blanutil01"/>
    <d v="2025-03-25T00:00:00"/>
    <x v="0"/>
    <d v="2025-04-24T00:00:00"/>
    <s v="CT\!rtxj"/>
    <s v="Windows Server 2016 Standard"/>
    <s v="Windows"/>
    <s v="146.32.1.75"/>
    <s v="Production"/>
    <s v="Deployed"/>
    <s v="Pending"/>
    <x v="0"/>
    <n v="35038366"/>
    <s v="Zebra Designer Pro 3 "/>
    <s v="rpvora@chevron.com"/>
    <x v="0"/>
    <s v="CLOUD WINDOWS OPERATIONS"/>
    <s v="No"/>
  </r>
  <r>
    <s v="Google"/>
    <s v="Google Chrome"/>
    <s v="midld1.mid.chevrontexaco.net"/>
    <s v="midld1"/>
    <d v="2025-04-02T00:00:00"/>
    <x v="0"/>
    <d v="2025-04-02T00:00:00"/>
    <s v="CT\!when"/>
    <s v="Windows Server 2016 Standard"/>
    <s v="Windows"/>
    <s v="146.24.137.174"/>
    <s v="Production"/>
    <s v="Retired"/>
    <s v="Pending"/>
    <x v="0"/>
    <n v="1500000334"/>
    <s v="MCBU – Infrastructure Servers "/>
    <s v="rpvora@chevron.com"/>
    <x v="0"/>
    <s v="Not Found"/>
    <s v="No"/>
  </r>
  <r>
    <s v="Google"/>
    <s v="Google Chrome"/>
    <s v="cov100dfs1.cov100.chevrontexaco.net"/>
    <s v="cov100dfs1"/>
    <d v="2025-04-24T00:00:00"/>
    <x v="0"/>
    <d v="2025-04-24T00:00:00"/>
    <s v="CT\!rtxj"/>
    <s v="Windows Server 2016 Standard"/>
    <s v="Windows"/>
    <s v="146.24.240.183"/>
    <s v="Production"/>
    <s v="Deployed"/>
    <s v="Pending"/>
    <x v="0"/>
    <n v="3059608"/>
    <s v="ITFP DFS Service"/>
    <s v="RSpell@chevron.com"/>
    <x v="0"/>
    <s v="GOM - OT"/>
    <s v="No"/>
  </r>
  <r>
    <s v="Google"/>
    <s v="Google Chrome"/>
    <s v="cov100splunk1d.cov100.chevrontexaco.net"/>
    <s v="cov100splunk1d"/>
    <d v="2025-04-23T00:00:00"/>
    <x v="0"/>
    <d v="2025-04-24T00:00:00"/>
    <s v="CT\!zmxw"/>
    <s v="Windows Server 2016 Standard"/>
    <s v="Windows"/>
    <s v="146.24.240.185"/>
    <s v="Development"/>
    <s v="Deployed"/>
    <s v="Pending"/>
    <x v="0"/>
    <n v="23988"/>
    <s v="Splunk (GOM) "/>
    <s v="RSpell@chevron.com"/>
    <x v="0"/>
    <s v="GOM - OT"/>
    <s v="No"/>
  </r>
  <r>
    <s v="Google"/>
    <s v="Google Chrome"/>
    <s v="laf575dfs1.cov100.chevrontexaco.net"/>
    <s v="laf575dfs1"/>
    <d v="2025-04-23T00:00:00"/>
    <x v="0"/>
    <d v="2025-04-24T00:00:00"/>
    <s v="CT\!rtxj"/>
    <s v="Windows Server 2016 Standard"/>
    <s v="Windows"/>
    <s v="146.24.240.37"/>
    <s v="Production"/>
    <s v="Deployed"/>
    <s v="Pending"/>
    <x v="0"/>
    <n v="23988"/>
    <s v="Splunk (GOM) "/>
    <s v="RSpell@chevron.com"/>
    <x v="0"/>
    <s v="GOM - OT"/>
    <s v="No"/>
  </r>
  <r>
    <s v="Google"/>
    <s v="Google Chrome"/>
    <s v="gmfgpi-papp01.s02.chevron.net"/>
    <s v="gmfgpi-papp01"/>
    <d v="2025-03-20T00:00:00"/>
    <x v="2"/>
    <d v="2025-03-26T00:00:00"/>
    <s v="CT\!ilho"/>
    <s v="Windows Server 2016 Datacenter"/>
    <s v="Windows"/>
    <e v="#N/A"/>
    <e v="#N/A"/>
    <e v="#N/A"/>
    <s v="Pending"/>
    <x v="0"/>
    <e v="#N/A"/>
    <e v="#N/A"/>
    <e v="#N/A"/>
    <x v="3"/>
    <e v="#N/A"/>
    <s v="No"/>
  </r>
  <r>
    <s v="Google"/>
    <s v="Google Chrome"/>
    <s v="gmfgpi-papp02.s02.chevron.net"/>
    <s v="gmfgpi-papp02"/>
    <d v="2025-03-26T00:00:00"/>
    <x v="2"/>
    <d v="2025-03-26T00:00:00"/>
    <s v="CT\!cpvj"/>
    <s v="Windows Server 2016 Datacenter"/>
    <s v="Windows"/>
    <e v="#N/A"/>
    <e v="#N/A"/>
    <e v="#N/A"/>
    <s v="Pending"/>
    <x v="0"/>
    <e v="#N/A"/>
    <e v="#N/A"/>
    <e v="#N/A"/>
    <x v="3"/>
    <e v="#N/A"/>
    <s v="No"/>
  </r>
  <r>
    <s v="Google"/>
    <s v="Google Chrome"/>
    <s v="gmfgpi-psql00.s02.chevron.net"/>
    <s v="gmfgpi-psql00"/>
    <m/>
    <x v="3"/>
    <d v="2025-03-26T00:00:00"/>
    <s v="CT\!ucob"/>
    <s v="Windows Server 2016 Datacenter"/>
    <s v="Windows"/>
    <e v="#N/A"/>
    <e v="#N/A"/>
    <e v="#N/A"/>
    <s v="Pending"/>
    <x v="0"/>
    <e v="#N/A"/>
    <e v="#N/A"/>
    <e v="#N/A"/>
    <x v="3"/>
    <e v="#N/A"/>
    <s v="No"/>
  </r>
  <r>
    <s v="Google"/>
    <s v="Google Chrome"/>
    <s v="gmfgpi-dapp01.s02.chevron.net"/>
    <s v="gmfgpi-dapp01"/>
    <m/>
    <x v="3"/>
    <d v="2025-03-15T00:00:00"/>
    <s v="CT\!ucob"/>
    <s v="Windows Server 2016 Datacenter"/>
    <s v="Windows"/>
    <e v="#N/A"/>
    <e v="#N/A"/>
    <e v="#N/A"/>
    <s v="Pending"/>
    <x v="0"/>
    <e v="#N/A"/>
    <e v="#N/A"/>
    <e v="#N/A"/>
    <x v="3"/>
    <e v="#N/A"/>
    <s v="No"/>
  </r>
  <r>
    <s v="Google"/>
    <s v="Google Chrome"/>
    <s v="gmfgpi-dapp02.s02.chevron.net"/>
    <s v="gmfgpi-dapp02"/>
    <m/>
    <x v="3"/>
    <d v="2025-03-15T00:00:00"/>
    <s v="CT\!lyge"/>
    <s v="Windows Server 2016 Datacenter"/>
    <s v="Windows"/>
    <e v="#N/A"/>
    <e v="#N/A"/>
    <e v="#N/A"/>
    <s v="Pending"/>
    <x v="0"/>
    <e v="#N/A"/>
    <e v="#N/A"/>
    <e v="#N/A"/>
    <x v="3"/>
    <e v="#N/A"/>
    <s v="No"/>
  </r>
  <r>
    <s v="Google"/>
    <s v="Google Chrome"/>
    <s v="gmfgpi-tapp02.s02.chevron.net"/>
    <s v="gmfgpi-tapp02"/>
    <d v="2024-07-29T00:00:00"/>
    <x v="3"/>
    <d v="2025-03-15T00:00:00"/>
    <s v="CT\!ucob"/>
    <s v="Windows Server 2016 Datacenter"/>
    <s v="Windows"/>
    <e v="#N/A"/>
    <e v="#N/A"/>
    <e v="#N/A"/>
    <s v="Pending"/>
    <x v="0"/>
    <e v="#N/A"/>
    <e v="#N/A"/>
    <e v="#N/A"/>
    <x v="3"/>
    <e v="#N/A"/>
    <s v="No"/>
  </r>
  <r>
    <s v="Google"/>
    <s v="Google Chrome"/>
    <s v="gmfgpi-tsql00.s02.chevron.net"/>
    <s v="gmfgpi-tsql00"/>
    <m/>
    <x v="3"/>
    <d v="2025-03-15T00:00:00"/>
    <s v="CT\!ucob"/>
    <s v="Windows Server 2016 Datacenter"/>
    <s v="Windows"/>
    <e v="#N/A"/>
    <e v="#N/A"/>
    <e v="#N/A"/>
    <s v="Pending"/>
    <x v="0"/>
    <e v="#N/A"/>
    <e v="#N/A"/>
    <e v="#N/A"/>
    <x v="3"/>
    <e v="#N/A"/>
    <s v="No"/>
  </r>
  <r>
    <s v="Google"/>
    <s v="Google Chrome"/>
    <s v="gmfgpi-tweb00.s02.chevron.net"/>
    <s v="gmfgpi-tweb00"/>
    <d v="2025-03-13T00:00:00"/>
    <x v="0"/>
    <d v="2025-03-15T00:00:00"/>
    <s v="CT\!ucob"/>
    <s v="Windows Server 2016 Datacenter"/>
    <s v="Windows"/>
    <e v="#N/A"/>
    <e v="#N/A"/>
    <e v="#N/A"/>
    <s v="Pending"/>
    <x v="0"/>
    <e v="#N/A"/>
    <e v="#N/A"/>
    <e v="#N/A"/>
    <x v="3"/>
    <e v="#N/A"/>
    <s v="No"/>
  </r>
  <r>
    <s v="Google"/>
    <s v="Google Chrome"/>
    <s v="gcw1nappv00046.s01.chevron.net"/>
    <s v="gcw1nappv00046"/>
    <d v="2025-04-24T00:00:00"/>
    <x v="0"/>
    <d v="2025-04-24T00:00:00"/>
    <s v="CT\!eggh"/>
    <s v="Windows Server 2016 Datacenter"/>
    <s v="Windows"/>
    <s v="10.76.126.149"/>
    <s v="Development"/>
    <s v="Deployed"/>
    <s v="Pending"/>
    <x v="0"/>
    <n v="1500000388"/>
    <s v="eB (Enterprise Bridge) "/>
    <s v="DNLZ@chevron.com"/>
    <x v="0"/>
    <s v="SCM &amp; ALCM - MCPIM"/>
    <s v="No"/>
  </r>
  <r>
    <s v="Google"/>
    <s v="Google Chrome"/>
    <s v="gcw1niisv00082.s01.chevron.net"/>
    <s v="gcw1niisv00082"/>
    <d v="2025-04-23T00:00:00"/>
    <x v="0"/>
    <d v="2025-04-24T00:00:00"/>
    <s v="CT\!wsep"/>
    <s v="Windows Server 2016 Datacenter"/>
    <s v="Windows"/>
    <s v="10.76.126.170"/>
    <s v="Development"/>
    <s v="Deployed"/>
    <s v="Pending"/>
    <x v="0"/>
    <n v="1500000388"/>
    <s v="eB (Enterprise Bridge) "/>
    <s v="DNLZ@chevron.com"/>
    <x v="0"/>
    <s v="SCM &amp; ALCM - MCPIM"/>
    <s v="No"/>
  </r>
  <r>
    <s v="Google"/>
    <s v="Google Chrome"/>
    <s v="gcw2pappv00116.s02.chevron.net"/>
    <s v="gcw2pappv00116"/>
    <d v="2025-04-23T00:00:00"/>
    <x v="0"/>
    <d v="2025-04-24T00:00:00"/>
    <s v="CT\!lyge"/>
    <s v="Windows Server 2016 Datacenter"/>
    <s v="Windows"/>
    <s v="10.76.123.114"/>
    <s v="Production"/>
    <s v="Deployed"/>
    <s v="Pending"/>
    <x v="0"/>
    <n v="1500000862"/>
    <s v="eB (Enterprise Bridge) "/>
    <s v="DNLZ@chevron.com"/>
    <x v="0"/>
    <s v="SCM &amp; ALCM - MCPIM"/>
    <s v="No"/>
  </r>
  <r>
    <s v="Google"/>
    <s v="Google Chrome"/>
    <s v="gcw2pappv00135.s02.chevron.net"/>
    <s v="gcw2pappv00135"/>
    <d v="2025-04-23T00:00:00"/>
    <x v="0"/>
    <d v="2025-04-24T00:00:00"/>
    <s v="CT\!wsep"/>
    <s v="Windows Server 2016 Datacenter"/>
    <s v="Windows"/>
    <s v="10.69.234.57"/>
    <s v="Production"/>
    <s v="Deployed"/>
    <s v="Pending"/>
    <x v="0"/>
    <n v="1500000862"/>
    <s v="eB (Enterprise Bridge) "/>
    <s v="DNLZ@chevron.com"/>
    <x v="0"/>
    <s v="SCM &amp; ALCM - MCPIM"/>
    <s v="No"/>
  </r>
  <r>
    <s v="Google"/>
    <s v="Google Chrome"/>
    <s v="gcw2piisv00056.s02.chevron.net"/>
    <s v="gcw2piisv00056"/>
    <d v="2025-04-24T00:00:00"/>
    <x v="0"/>
    <d v="2025-04-24T00:00:00"/>
    <s v="CT\!hxkj"/>
    <s v="Windows Server 2016 Datacenter"/>
    <s v="Windows"/>
    <s v="134.248.144.178"/>
    <s v="Production"/>
    <s v="Deployed"/>
    <s v="Pending"/>
    <x v="0"/>
    <n v="1500000862"/>
    <s v="eB (Enterprise Bridge) "/>
    <s v="DNLZ@chevron.com"/>
    <x v="0"/>
    <s v="SCM &amp; ALCM - MCPIM"/>
    <s v="No"/>
  </r>
  <r>
    <s v="Google"/>
    <s v="Google Chrome"/>
    <s v="gcw2piisv00068.s02.chevron.net"/>
    <s v="gcw2piisv00068"/>
    <d v="2025-04-24T00:00:00"/>
    <x v="0"/>
    <d v="2025-04-24T00:00:00"/>
    <s v="CT\svc-itc-eb-prod"/>
    <s v="Windows Server 2016 Datacenter"/>
    <s v="Windows"/>
    <s v="10.76.123.121"/>
    <s v="Production"/>
    <s v="Deployed"/>
    <s v="Pending"/>
    <x v="0"/>
    <n v="1500000862"/>
    <s v="eB (Enterprise Bridge) "/>
    <s v="DNLZ@chevron.com"/>
    <x v="0"/>
    <s v="SCM &amp; ALCM - MCPIM"/>
    <s v="No"/>
  </r>
  <r>
    <s v="Google"/>
    <s v="Google Chrome"/>
    <s v="gcw2piisv00069.s02.chevron.net"/>
    <s v="gcw2piisv00069"/>
    <d v="2025-04-23T00:00:00"/>
    <x v="0"/>
    <d v="2025-04-24T00:00:00"/>
    <s v="CT\!zcjs"/>
    <s v="Windows Server 2016 Datacenter"/>
    <s v="Windows"/>
    <s v="10.69.234.58"/>
    <s v="Production"/>
    <s v="Deployed"/>
    <s v="Pending"/>
    <x v="0"/>
    <n v="1500000862"/>
    <s v="eB (Enterprise Bridge) "/>
    <s v="DNLZ@chevron.com"/>
    <x v="0"/>
    <s v="SCM &amp; ALCM - MCPIM"/>
    <s v="No"/>
  </r>
  <r>
    <s v="Google"/>
    <s v="Google Chrome"/>
    <s v="gcw2psqlv00031.s02.chevron.net"/>
    <s v="gcw2psqlv00031"/>
    <d v="2025-04-24T00:00:00"/>
    <x v="0"/>
    <d v="2025-04-24T00:00:00"/>
    <s v="CT\svc-itc-eb-prod"/>
    <s v="Windows Server 2016 Datacenter"/>
    <s v="Windows"/>
    <s v="10.76.123.122"/>
    <s v="Production"/>
    <s v="Deployed"/>
    <s v="Pending"/>
    <x v="0"/>
    <n v="1500000862"/>
    <s v="eB (Enterprise Bridge) "/>
    <s v="DNLZ@chevron.com"/>
    <x v="0"/>
    <s v="SCM &amp; ALCM - MCPIM"/>
    <s v="No"/>
  </r>
  <r>
    <s v="Google"/>
    <s v="Google Chrome"/>
    <s v="gcw2psqlv00033.s02.chevron.net"/>
    <s v="gcw2psqlv00033"/>
    <d v="2025-04-23T00:00:00"/>
    <x v="0"/>
    <d v="2025-04-24T00:00:00"/>
    <s v="CT\!xpbb"/>
    <s v="Windows Server 2016 Datacenter"/>
    <s v="Windows"/>
    <s v="134.248.144.74"/>
    <s v="Production"/>
    <s v="Deployed"/>
    <s v="Pending"/>
    <x v="0"/>
    <n v="1500000862"/>
    <s v="eB (Enterprise Bridge) "/>
    <s v="DNLZ@chevron.com"/>
    <x v="0"/>
    <s v="SCM &amp; ALCM - MCPIM"/>
    <s v="No"/>
  </r>
  <r>
    <s v="Google"/>
    <s v="Google Chrome"/>
    <s v="gcw2psqlv00037.s02.chevron.net"/>
    <s v="gcw2psqlv00037"/>
    <d v="2025-04-23T00:00:00"/>
    <x v="0"/>
    <d v="2025-04-24T00:00:00"/>
    <s v="CT\!xvyh"/>
    <s v="Windows Server 2016 Datacenter"/>
    <s v="Windows"/>
    <s v="10.69.234.52"/>
    <s v="Production"/>
    <s v="Deployed"/>
    <s v="Pending"/>
    <x v="0"/>
    <n v="1500000388"/>
    <s v="eB (Enterprise Bridge) "/>
    <s v="DNLZ@chevron.com"/>
    <x v="0"/>
    <s v="SCM &amp; ALCM - MCPIM"/>
    <s v="No"/>
  </r>
  <r>
    <s v="Google"/>
    <s v="Google Chrome"/>
    <s v="gmwcpappv00727.gdc0.chevron.net"/>
    <s v="gmwcpappv00727"/>
    <d v="2025-04-24T00:00:00"/>
    <x v="0"/>
    <d v="2025-04-24T00:00:00"/>
    <s v="CT\!cifo"/>
    <s v="Windows Server 2016 Datacenter"/>
    <s v="Windows"/>
    <s v="146.38.52.70"/>
    <s v="Production"/>
    <s v="Deployed"/>
    <s v="Pending"/>
    <x v="0"/>
    <n v="1500000388"/>
    <s v="eB (Enterprise Bridge) "/>
    <s v="DNLZ@chevron.com"/>
    <x v="0"/>
    <s v="SCM &amp; ALCM - MCPIM"/>
    <s v="No"/>
  </r>
  <r>
    <s v="Google"/>
    <s v="Google Chrome"/>
    <s v="jdeazrp10b01.s02.chevron.net"/>
    <s v="jdeazrp10b01"/>
    <d v="2025-04-24T00:00:00"/>
    <x v="0"/>
    <d v="2025-04-24T00:00:00"/>
    <s v="CT\!QVZA"/>
    <s v="Windows Server 2019 Datacenter"/>
    <s v="Windows"/>
    <s v="10.76.228.81"/>
    <s v="Production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10d00.s02.chevron.net"/>
    <s v="jdeazrp10d00"/>
    <d v="2025-04-23T00:00:00"/>
    <x v="0"/>
    <d v="2025-04-24T00:00:00"/>
    <s v="CT\!wuhi"/>
    <s v="Windows Server 2019 Datacenter"/>
    <s v="Windows"/>
    <s v="10.76.228.24"/>
    <s v="Production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10e01.s02.chevron.net"/>
    <s v="jdeazrp10e01"/>
    <d v="2025-04-24T00:00:00"/>
    <x v="0"/>
    <d v="2025-04-24T00:00:00"/>
    <s v="CT\!tfdg"/>
    <s v="Windows Server 2019 Datacenter"/>
    <s v="Windows"/>
    <s v="10.76.228.88"/>
    <s v="Production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11b00.s02.chevron.net"/>
    <s v="jdeazrp11b00"/>
    <d v="2025-04-23T00:00:00"/>
    <x v="0"/>
    <d v="2025-04-24T00:00:00"/>
    <s v="CT\!QVZA"/>
    <s v="Windows Server 2019 Datacenter"/>
    <s v="Windows"/>
    <s v="10.76.228.84"/>
    <s v="Production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12dc00.s02.chevron.net"/>
    <s v="jdeazrp12dc00"/>
    <d v="2025-04-24T00:00:00"/>
    <x v="0"/>
    <d v="2025-04-24T00:00:00"/>
    <s v="CT\!axys"/>
    <s v="Windows Server 2019 Datacenter"/>
    <s v="Windows"/>
    <s v="10.76.228.114"/>
    <s v="Production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12u00.s02.chevron.net"/>
    <s v="jdeazrp12u00"/>
    <d v="2025-04-24T00:00:00"/>
    <x v="0"/>
    <d v="2025-04-24T00:00:00"/>
    <s v="CT\!jfve"/>
    <s v="Windows Server 2016 Datacenter"/>
    <s v="Windows"/>
    <s v="10.76.228.11"/>
    <s v="Production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12u01.s02.chevron.net"/>
    <s v="jdeazrp12u01"/>
    <d v="2025-04-24T00:00:00"/>
    <x v="0"/>
    <d v="2025-04-24T00:00:00"/>
    <s v="CT\!wfmd"/>
    <s v="Windows Server 2016 Datacenter"/>
    <s v="Windows"/>
    <s v="10.76.228.10"/>
    <s v="Production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14z00.s02.chevron.net"/>
    <s v="jdeazrp14z00"/>
    <d v="2025-04-23T00:00:00"/>
    <x v="0"/>
    <d v="2025-04-24T00:00:00"/>
    <s v="CT\!avrb"/>
    <s v="Windows Server 2016 Datacenter"/>
    <s v="Windows"/>
    <s v="10.76.228.95"/>
    <s v="Production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15b00.s02.chevron.net"/>
    <s v="jdeazrp15b00"/>
    <d v="2025-04-24T00:00:00"/>
    <x v="0"/>
    <d v="2025-04-24T00:00:00"/>
    <s v="CT\!QVZA"/>
    <s v="Windows Server 2019 Datacenter"/>
    <s v="Windows"/>
    <s v="10.76.228.33"/>
    <s v="QA/Test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15db00.s02.chevron.net"/>
    <s v="jdeazrp15db00"/>
    <d v="2025-04-24T00:00:00"/>
    <x v="0"/>
    <d v="2025-04-24T00:00:00"/>
    <s v="CT\!xzpa"/>
    <s v="Windows Server 2019 Datacenter"/>
    <s v="Windows"/>
    <s v="10.76.228.53"/>
    <s v="QA/Test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15dc00.s02.chevron.net"/>
    <s v="jdeazrp15dc00"/>
    <d v="2025-04-23T00:00:00"/>
    <x v="0"/>
    <d v="2025-04-24T00:00:00"/>
    <s v="CT\!wfmd"/>
    <s v="Windows Server 2019 Datacenter"/>
    <s v="Windows"/>
    <s v="10.76.228.66"/>
    <s v="QA/Test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17c00.s02.chevron.net"/>
    <s v="jdeazrp17c00"/>
    <d v="2025-04-23T00:00:00"/>
    <x v="0"/>
    <d v="2025-04-24T00:00:00"/>
    <s v="CT\svc-gmjdedgcd"/>
    <s v="Windows Server 2019 Datacenter"/>
    <s v="Windows"/>
    <s v="10.76.228.46"/>
    <s v="QA/Test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17ta00.s02.chevron.net"/>
    <s v="jdeazrp17ta00"/>
    <d v="2025-04-24T00:00:00"/>
    <x v="0"/>
    <d v="2025-04-24T00:00:00"/>
    <s v="CT\SVC-ESAR-ACCT"/>
    <s v="Windows Server 2019 Datacenter"/>
    <s v="Windows"/>
    <s v="10.76.228.44"/>
    <s v="QA/Test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17z00.s02.chevron.net"/>
    <s v="jdeazrp17z00"/>
    <d v="2025-04-23T00:00:00"/>
    <x v="0"/>
    <d v="2025-04-24T00:00:00"/>
    <s v="CT\!tfdg"/>
    <s v="Windows Server 2016 Datacenter"/>
    <s v="Windows"/>
    <s v="10.76.228.42"/>
    <s v="QA/Test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18dv01.s02.chevron.net"/>
    <s v="jdeazrp18dv01"/>
    <d v="2025-04-23T00:00:00"/>
    <x v="2"/>
    <d v="2025-04-24T00:00:00"/>
    <s v="CT\tpzh"/>
    <s v="Windows Server 2019 Datacenter"/>
    <s v="Windows"/>
    <s v="10.76.228.30"/>
    <s v="Production"/>
    <s v="Deployed"/>
    <s v="Pending"/>
    <x v="0"/>
    <n v="5052804"/>
    <s v="JDE Cloud"/>
    <s v="TFDG@chevron.com"/>
    <x v="0"/>
    <s v="PLATFORM - JDE RELIABILITY"/>
    <s v="No"/>
  </r>
  <r>
    <s v="Google"/>
    <s v="Google Chrome"/>
    <s v="jdeazrp24b02.s02.chevron.net"/>
    <s v="jdeazrp24b02"/>
    <d v="2025-04-23T00:00:00"/>
    <x v="0"/>
    <d v="2025-04-24T00:00:00"/>
    <s v="CT\!QVZA"/>
    <s v="Windows Server 2019 Datacenter"/>
    <s v="Windows"/>
    <s v="10.76.236.12"/>
    <s v="Disaster Recovery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24e00.s02.chevron.net"/>
    <s v="jdeazrp24e00"/>
    <d v="2025-04-24T00:00:00"/>
    <x v="0"/>
    <d v="2025-04-24T00:00:00"/>
    <s v="CT\!QVZA"/>
    <s v="Windows Server 2019 Datacenter"/>
    <s v="Windows"/>
    <s v="10.76.236.13"/>
    <s v="Disaster Recovery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2ei00.s02.chevron.net"/>
    <s v="jdeazrp2ei00"/>
    <d v="2025-04-23T00:00:00"/>
    <x v="0"/>
    <d v="2025-04-24T00:00:00"/>
    <s v="CT\!axys"/>
    <s v="Windows Server 2019 Datacenter"/>
    <s v="Windows"/>
    <s v="10.66.92.110"/>
    <s v="Production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5x00.s02.chevron.net"/>
    <s v="jdeazrp5x00"/>
    <d v="2025-04-23T00:00:00"/>
    <x v="0"/>
    <d v="2025-04-24T00:00:00"/>
    <s v="CT\!QVZA"/>
    <s v="Windows Server 2019 Datacenter"/>
    <s v="Windows"/>
    <s v="10.66.92.28"/>
    <s v="Production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5z00.s02.chevron.net"/>
    <s v="jdeazrp5z00"/>
    <d v="2025-04-24T00:00:00"/>
    <x v="0"/>
    <d v="2025-04-24T00:00:00"/>
    <s v="CT\!utgj"/>
    <s v="Windows Server 2016 Datacenter"/>
    <s v="Windows"/>
    <s v="10.66.92.33"/>
    <s v="Production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6da00.s02.chevron.net"/>
    <s v="jdeazrp6da00"/>
    <d v="2025-04-24T00:00:00"/>
    <x v="0"/>
    <d v="2025-04-24T00:00:00"/>
    <s v="CT\!mqks"/>
    <s v="Windows Server 2019 Datacenter"/>
    <s v="Windows"/>
    <s v="10.66.92.135"/>
    <s v="QA/Test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6da01.s02.chevron.net"/>
    <s v="jdeazrp6da01"/>
    <d v="2025-04-23T00:00:00"/>
    <x v="0"/>
    <d v="2025-04-24T00:00:00"/>
    <s v="CT\!mqks"/>
    <s v="Windows Server 2019 Datacenter"/>
    <s v="Windows"/>
    <s v="10.66.92.134"/>
    <s v="QA/Test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8tst00.s02.chevron.net"/>
    <s v="jdeazrp8tst00"/>
    <d v="2025-04-24T00:00:00"/>
    <x v="0"/>
    <d v="2025-04-24T00:00:00"/>
    <s v="Uninitialized - waiting for login"/>
    <s v="Windows Server 2019 Datacenter"/>
    <s v="Windows"/>
    <s v="10.66.92.32"/>
    <s v="QA/Test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8x00.s02.chevron.net"/>
    <s v="jdeazrp8x00"/>
    <d v="2025-04-23T00:00:00"/>
    <x v="0"/>
    <d v="2025-04-24T00:00:00"/>
    <s v="CT\!mqks"/>
    <s v="Windows Server 2019 Datacenter"/>
    <s v="Windows"/>
    <s v="10.66.92.49"/>
    <s v="QA/Test"/>
    <s v="Deployed"/>
    <s v="Pending"/>
    <x v="0"/>
    <n v="5052804"/>
    <s v="JDE Cloud "/>
    <s v="TFDG@chevron.com"/>
    <x v="0"/>
    <s v="PLATFORM - JDE RELIABILITY"/>
    <s v="No"/>
  </r>
  <r>
    <s v="Google"/>
    <s v="Google Chrome"/>
    <s v="jdeazrp9gd00.s02.chevron.net"/>
    <s v="jdeazrp9gd00"/>
    <d v="2025-04-24T00:00:00"/>
    <x v="0"/>
    <d v="2025-04-24T00:00:00"/>
    <s v="CT\!axys"/>
    <s v="Windows Server 2019 Datacenter"/>
    <s v="Windows"/>
    <s v="10.76.228.7"/>
    <s v="Production"/>
    <s v="Deployed"/>
    <s v="Pending"/>
    <x v="0"/>
    <n v="5052804"/>
    <s v="JDE Cloud "/>
    <s v="TFDG@chevron.com"/>
    <x v="0"/>
    <s v="PLATFORM - JDE RELIABILITY"/>
    <s v="No"/>
  </r>
  <r>
    <s v="Google"/>
    <s v="Google Chrome"/>
    <s v="gcw2pappv00102.s02.chevron.net"/>
    <s v="gcw2pappv00102"/>
    <d v="2024-12-23T00:00:00"/>
    <x v="0"/>
    <d v="2025-03-02T00:00:00"/>
    <s v="CT\!rdkd"/>
    <s v="Windows Server 2016 Datacenter"/>
    <s v="Windows"/>
    <e v="#N/A"/>
    <e v="#N/A"/>
    <e v="#N/A"/>
    <s v="Pending"/>
    <x v="0"/>
    <n v="1500000388"/>
    <s v="eB (Enterprise Bridge) "/>
    <s v="DNLZ@chevron.com"/>
    <x v="0"/>
    <s v="SCM &amp; ALCM - MCPIM"/>
    <s v="No"/>
  </r>
  <r>
    <s v="Google"/>
    <s v="Google Chrome"/>
    <s v="herecwebt1.gdc0.chevron.net"/>
    <s v="herecwebt1"/>
    <d v="2025-04-24T00:00:00"/>
    <x v="2"/>
    <d v="2025-04-24T00:00:00"/>
    <s v="CT\!fdie"/>
    <s v="Windows Server 2016 Standard"/>
    <s v="Windows"/>
    <s v="146.30.172.121"/>
    <s v="Production"/>
    <s v="Deployed"/>
    <s v="Pending"/>
    <x v="0"/>
    <n v="5055750"/>
    <s v="Energy Components EMED "/>
    <s v="yanivelbaz@chevron.com"/>
    <x v="0"/>
    <s v="EC FOR EMED LEVEL 1 SUPPORT"/>
    <s v="No"/>
  </r>
  <r>
    <s v="Google"/>
    <s v="Google Chrome"/>
    <s v="herecwebt2.gdc0.chevron.net"/>
    <s v="herecwebt2"/>
    <d v="2025-04-24T00:00:00"/>
    <x v="0"/>
    <d v="2025-04-24T00:00:00"/>
    <s v="NBLENERGY\benlahav_adm"/>
    <s v="Windows Server 2019 Standard"/>
    <s v="Windows"/>
    <s v="146.30.172.122"/>
    <s v="Production"/>
    <s v="Deployed"/>
    <s v="Pending"/>
    <x v="0"/>
    <n v="5057593"/>
    <s v="Energy Components (ECaaS) solution "/>
    <s v="yanivelbaz@chevron.com"/>
    <x v="0"/>
    <s v="EC FOR EMED LEVEL 1 SUPPORT"/>
    <s v="No"/>
  </r>
  <r>
    <s v="Google"/>
    <s v="Google Chrome"/>
    <s v="loftwa-dapp00.s02.chevron.net"/>
    <s v="loftwa-dapp00"/>
    <d v="2025-04-23T00:00:00"/>
    <x v="0"/>
    <d v="2025-04-24T00:00:00"/>
    <s v="CT\!CEUW"/>
    <s v="Windows Server 2016 Datacenter"/>
    <s v="Windows"/>
    <s v="10.73.212.20"/>
    <s v="Development"/>
    <s v="Deployed"/>
    <s v="Pending"/>
    <x v="0"/>
    <n v="22512"/>
    <s v="Loftware "/>
    <s v="nikhilsuryawanshi@chevron.com"/>
    <x v="0"/>
    <s v="SURFACE - IT OPERATIONS SUPPORT - FEO"/>
    <s v="No"/>
  </r>
  <r>
    <s v="Google"/>
    <s v="Google Chrome"/>
    <s v="loftwa-papp00.s02.chevron.net"/>
    <s v="loftwa-papp00"/>
    <d v="2025-04-23T00:00:00"/>
    <x v="2"/>
    <d v="2025-04-24T00:00:00"/>
    <s v="CT\!nsym"/>
    <s v="Windows Server 2016 Datacenter"/>
    <s v="Windows"/>
    <s v="10.73.208.11"/>
    <s v="Production"/>
    <s v="Deployed"/>
    <s v="Pending"/>
    <x v="0"/>
    <n v="22512"/>
    <s v="Loftware "/>
    <s v="nikhilsuryawanshi@chevron.com"/>
    <x v="0"/>
    <s v="SURFACE - IT OPERATIONS SUPPORT - FEO"/>
    <s v="No"/>
  </r>
  <r>
    <s v="Google"/>
    <s v="Google Chrome"/>
    <s v="gmwcpsqlv00415.gdc0.chevron.net"/>
    <s v="gmwcpsqlv00415"/>
    <d v="2025-04-24T00:00:00"/>
    <x v="0"/>
    <d v="2025-04-24T00:00:00"/>
    <s v="CT\!eggh"/>
    <s v="Windows Server 2016 Datacenter"/>
    <s v="Windows"/>
    <s v="146.40.240.111"/>
    <s v="Production"/>
    <s v="Deployed"/>
    <s v="Pending"/>
    <x v="0"/>
    <n v="15343"/>
    <s v="Laboratory Information Management System"/>
    <s v="sarithaandugula@chevron.com"/>
    <x v="0"/>
    <s v="SURFACE-APPLICATION SUPPORT-POD1C"/>
    <s v="No"/>
  </r>
  <r>
    <s v="Google"/>
    <s v="Google Chrome"/>
    <s v="herlims1.gdc0.chevron.net"/>
    <s v="herlims1"/>
    <d v="2025-04-24T00:00:00"/>
    <x v="0"/>
    <d v="2025-04-24T00:00:00"/>
    <s v="CT\!lyge"/>
    <s v="Windows Server 2019 Standard"/>
    <s v="Windows"/>
    <s v="146.30.172.183"/>
    <s v="Production"/>
    <s v="Deployed"/>
    <s v="Pending"/>
    <x v="0"/>
    <n v="5054998"/>
    <s v="LIMS "/>
    <s v="sarithaandugula@chevron.com"/>
    <x v="0"/>
    <s v="EMED SURFACE"/>
    <s v="No"/>
  </r>
  <r>
    <s v="Google"/>
    <s v="Google Chrome"/>
    <s v="herlimst1.gdc0.chevron.net"/>
    <s v="herlimst1"/>
    <d v="2025-04-24T00:00:00"/>
    <x v="0"/>
    <d v="2025-04-24T00:00:00"/>
    <s v="NBLENERGY\benlahav_adm"/>
    <s v="Windows Server 2016 Standard"/>
    <s v="Windows"/>
    <s v="146.30.172.184"/>
    <s v="Production"/>
    <s v="Deployed"/>
    <s v="Pending"/>
    <x v="0"/>
    <n v="5054998"/>
    <s v="LabVantage LIMS "/>
    <s v="sarithaandugula@chevron.com"/>
    <x v="0"/>
    <s v="EMED SURFACE"/>
    <s v="No"/>
  </r>
  <r>
    <s v="Google"/>
    <s v="Google Chrome"/>
    <s v="starjp-tapp00.s02.chevron.net"/>
    <s v="starjp-tapp00"/>
    <d v="2025-04-23T00:00:00"/>
    <x v="0"/>
    <d v="2025-04-24T00:00:00"/>
    <s v="CT\!eggh"/>
    <s v="Windows Server 2016 Datacenter"/>
    <s v="Windows"/>
    <s v="10.67.120.5"/>
    <s v="QA/Test"/>
    <s v="Deployed"/>
    <s v="Pending"/>
    <x v="0"/>
    <n v="1500000931"/>
    <s v="STARLIMS "/>
    <s v="sarithaandugula@chevron.com"/>
    <x v="0"/>
    <s v="SURFACE-APPLICATION SUPPORT-POD1C"/>
    <s v="No"/>
  </r>
  <r>
    <s v="Google"/>
    <s v="Google Chrome"/>
    <s v="stlrtm-psql00.s02.chevron.net"/>
    <s v="stlrtm-psql00"/>
    <d v="2025-04-23T00:00:00"/>
    <x v="0"/>
    <d v="2025-04-24T00:00:00"/>
    <s v="CT\!tarb"/>
    <s v="Windows Server 2016 Datacenter"/>
    <s v="Windows"/>
    <s v="10.69.144.7"/>
    <s v="Production"/>
    <s v="Deployed"/>
    <s v="Pending"/>
    <x v="0"/>
    <n v="18034"/>
    <s v="STARLIMS "/>
    <s v="sarithaandugula@chevron.com"/>
    <x v="0"/>
    <s v="SURFACE-APPLICATION SUPPORT-POD1C"/>
    <s v="No"/>
  </r>
  <r>
    <s v="Google"/>
    <s v="Google Chrome"/>
    <s v="stlrtm-tapp00.s02.chevron.net"/>
    <s v="stlrtm-tapp00"/>
    <d v="2025-04-16T00:00:00"/>
    <x v="0"/>
    <d v="2025-04-16T00:00:00"/>
    <s v="CT\!wtjq"/>
    <s v="Windows Server 2016 Datacenter"/>
    <s v="Windows"/>
    <s v="10.69.152.10"/>
    <s v="QA/Test"/>
    <s v="Deployed"/>
    <s v="Pending"/>
    <x v="0"/>
    <n v="18034"/>
    <s v="STARLIMS "/>
    <s v="sarithaandugula@chevron.com"/>
    <x v="0"/>
    <s v="SURFACE-APPLICATION SUPPORT-POD1C"/>
    <s v="No"/>
  </r>
  <r>
    <s v="Google"/>
    <s v="Google Chrome"/>
    <s v="cov100shrweb1d.cov100.chevrontexaco.net"/>
    <s v="cov100shrweb1d"/>
    <d v="2025-04-24T00:00:00"/>
    <x v="0"/>
    <d v="2025-04-24T00:00:00"/>
    <s v="CT\!mgax"/>
    <s v="Windows Server 2016 Standard"/>
    <s v="Windows"/>
    <s v="146.24.240.109"/>
    <s v="Development"/>
    <s v="Deployed"/>
    <s v="Pending"/>
    <x v="0"/>
    <n v="1500001055"/>
    <s v="GOM Scout Tool "/>
    <s v="saroj.nanda@chevron.com"/>
    <x v="0"/>
    <s v="SUBSURFACE-ADPO-RMF-APPS-GOM"/>
    <s v="No"/>
  </r>
  <r>
    <s v="Google"/>
    <s v="Google Chrome"/>
    <s v="cov100w16iam1p.cov100.chevrontexaco.net"/>
    <s v="cov100w16iam1p"/>
    <d v="2025-04-23T00:00:00"/>
    <x v="0"/>
    <d v="2025-04-24T00:00:00"/>
    <s v="CT\!xatw"/>
    <s v="Windows Server 2016 Standard"/>
    <s v="Windows"/>
    <s v="146.24.240.63"/>
    <s v="Production"/>
    <s v="Deployed"/>
    <s v="Pending"/>
    <x v="0"/>
    <n v="20027"/>
    <s v="Integrated Asset Management "/>
    <s v="saroj.nanda@chevron.com"/>
    <x v="0"/>
    <s v="SUBSURFACE-SA&amp;O-DIGITAL OILFIELD"/>
    <s v="No"/>
  </r>
  <r>
    <s v="Google"/>
    <s v="Google Chrome"/>
    <s v="cov100w16iam1u.cov100.chevrontexaco.net"/>
    <s v="cov100w16iam1u"/>
    <d v="2025-04-23T00:00:00"/>
    <x v="0"/>
    <d v="2025-04-24T00:00:00"/>
    <s v="CT\!xatw"/>
    <s v="Windows Server 2016 Standard"/>
    <s v="Windows"/>
    <s v="146.24.240.42"/>
    <s v="Development"/>
    <s v="Deployed"/>
    <s v="Pending"/>
    <x v="0"/>
    <n v="20027"/>
    <s v="Integrated Asset Management "/>
    <s v="saroj.nanda@chevron.com"/>
    <x v="0"/>
    <s v="SUBSURFACE-SA&amp;O-DIGITAL OILFIELD"/>
    <s v="No"/>
  </r>
  <r>
    <s v="Google"/>
    <s v="Google Chrome"/>
    <s v="sras10-pdb00.s02.chevron.net"/>
    <s v="sras10-pdb00"/>
    <d v="2025-04-23T00:00:00"/>
    <x v="0"/>
    <d v="2025-04-24T00:00:00"/>
    <s v="CT\!ppse"/>
    <s v="Windows Server 2016 Datacenter"/>
    <s v="Windows"/>
    <s v="10.71.64.22"/>
    <s v="Production"/>
    <s v="Deployed"/>
    <s v="Pending"/>
    <x v="0"/>
    <n v="10122"/>
    <s v="SolArc RightAngle (S10) "/>
    <s v="sasikumar@chevron.com"/>
    <x v="0"/>
    <s v="Not Found"/>
    <s v="No"/>
  </r>
  <r>
    <s v="Google"/>
    <s v="Google Chrome"/>
    <s v="wahmt-dwin00.s02.chevron.net"/>
    <s v="wahmt-dwin00"/>
    <d v="2025-04-23T00:00:00"/>
    <x v="0"/>
    <d v="2025-04-24T00:00:00"/>
    <s v="CT\svc-srautomationtest"/>
    <s v="Windows Server 2016 Datacenter"/>
    <s v="Windows"/>
    <s v="10.75.136.147"/>
    <s v="Development"/>
    <s v="Deployed"/>
    <s v="Pending"/>
    <x v="0"/>
    <n v="3053558"/>
    <s v="Wipro Application Health Monitoring Tool"/>
    <s v="sasikumar@chevron.com"/>
    <x v="0"/>
    <s v="SPM-DEVOPS-SUPPORT-NT"/>
    <s v="No"/>
  </r>
  <r>
    <s v="Google"/>
    <s v="Google Chrome"/>
    <s v="bdontdfs1.bdo.chevrontexaco.net"/>
    <s v="bdontdfs1"/>
    <d v="2025-04-24T00:00:00"/>
    <x v="0"/>
    <d v="2025-04-24T00:00:00"/>
    <s v="CT\!xhta"/>
    <s v="Windows Server 2016 Datacenter"/>
    <s v="Windows"/>
    <s v="146.35.144.48"/>
    <s v="Production"/>
    <s v="Deployed"/>
    <s v="Pending"/>
    <x v="0"/>
    <n v="3059608"/>
    <s v="ITFP DFS Service"/>
    <s v="NJones@chevron.com"/>
    <x v="0"/>
    <s v="NAU SJV - WRO SUPPORT"/>
    <s v="No"/>
  </r>
  <r>
    <s v="Google"/>
    <s v="Google Chrome"/>
    <s v="bdow16vcicdt.bdo.chevrontexaco.net"/>
    <s v="bdow16vcicdt"/>
    <d v="2025-04-24T00:00:00"/>
    <x v="0"/>
    <d v="2025-04-24T00:00:00"/>
    <s v="CT\!rdkd"/>
    <s v="Windows Server 2016 Datacenter"/>
    <s v="Windows"/>
    <s v="146.35.14.50"/>
    <s v="Development"/>
    <s v="Deployed"/>
    <s v="Pending"/>
    <x v="0"/>
    <n v="19430"/>
    <s v="Petrasoft Field Assist (SJVBU) "/>
    <s v="NJones@chevron.com"/>
    <x v="0"/>
    <s v="NAU SJV - WRO SUPPORT"/>
    <s v="No"/>
  </r>
  <r>
    <s v="Google"/>
    <s v="Google Chrome"/>
    <s v="bdow16vsqlp3.bdo.chevrontexaco.net"/>
    <s v="bdow16vsqlp3"/>
    <d v="2025-04-23T00:00:00"/>
    <x v="0"/>
    <d v="2025-04-24T00:00:00"/>
    <s v="CT\!wtjq"/>
    <s v="Windows Server 2016 Datacenter"/>
    <s v="Windows"/>
    <s v="10.76.150.22"/>
    <s v="Production"/>
    <s v="Deployed"/>
    <s v="Pending"/>
    <x v="0"/>
    <n v="1500000576"/>
    <s v="Foresite (SJV)"/>
    <s v="SCDL@chevron.com"/>
    <x v="0"/>
    <s v="NAU SJV - WRO SUPPORT"/>
    <s v="No"/>
  </r>
  <r>
    <s v="Google"/>
    <s v="Google Chrome"/>
    <s v="bdow16vwfp.bdo.chevrontexaco.net"/>
    <s v="bdow16vwfp"/>
    <d v="2025-04-23T00:00:00"/>
    <x v="0"/>
    <d v="2025-04-24T00:00:00"/>
    <s v="CT\!yyow"/>
    <s v="Windows Server 2016 Datacenter"/>
    <s v="Windows"/>
    <s v="146.35.144.39"/>
    <s v="Production"/>
    <s v="Deployed"/>
    <s v="Pending"/>
    <x v="0"/>
    <n v="1500000577"/>
    <s v="Cygnet SJV "/>
    <s v="SCDL@chevron.com"/>
    <x v="0"/>
    <s v="NAU SJV - WRO SUPPORT"/>
    <s v="No"/>
  </r>
  <r>
    <s v="Google"/>
    <s v="Google Chrome"/>
    <s v="bdow16vnjs2.bdo.chevrontexaco.net"/>
    <s v="bdow16vnjs2"/>
    <d v="2025-03-12T00:00:00"/>
    <x v="4"/>
    <d v="2025-03-12T00:00:00"/>
    <s v="CT\!eowc"/>
    <s v="Windows Server 2016 Datacenter"/>
    <s v="Windows"/>
    <e v="#N/A"/>
    <e v="#N/A"/>
    <e v="#N/A"/>
    <s v="Pending"/>
    <x v="0"/>
    <s v="Not Found"/>
    <s v="Not Found"/>
    <s v="SCDL@chevron.com"/>
    <x v="0"/>
    <s v="NAU SJV - WRO SUPPORT"/>
    <s v="No"/>
  </r>
  <r>
    <s v="Google"/>
    <s v="Google Chrome"/>
    <s v="bdow16vnjs3.bdo.chevrontexaco.net"/>
    <s v="bdow16vnjs3"/>
    <d v="2025-03-12T00:00:00"/>
    <x v="4"/>
    <d v="2025-03-12T00:00:00"/>
    <s v="CT\!nawj"/>
    <s v="Windows Server 2016 Datacenter"/>
    <s v="Windows"/>
    <e v="#N/A"/>
    <e v="#N/A"/>
    <e v="#N/A"/>
    <s v="Pending"/>
    <x v="0"/>
    <s v="Not Found"/>
    <s v="Not Found"/>
    <s v="SCDL@chevron.com"/>
    <x v="0"/>
    <s v="NAU SJV - WRO SUPPORT"/>
    <s v="No"/>
  </r>
  <r>
    <s v="Google"/>
    <s v="Google Chrome"/>
    <s v="bzmauw16ahd01.bzrjo.chevrontexaco.net"/>
    <s v="bzmauw16ahd01"/>
    <d v="2025-04-24T00:00:00"/>
    <x v="0"/>
    <d v="2025-04-24T00:00:00"/>
    <s v="CT\!ypjb"/>
    <s v="Windows Server 2016 Standard"/>
    <s v="Windows"/>
    <s v="146.39.201.67"/>
    <s v="Development"/>
    <s v="Deployed"/>
    <s v="Pending"/>
    <x v="0"/>
    <n v="22190"/>
    <s v="Plant Connector"/>
    <s v="SLYZ@chevron.com"/>
    <x v="0"/>
    <s v="COMMODITY SCM - ERP MII"/>
    <s v="No"/>
  </r>
  <r>
    <s v="Google"/>
    <s v="Google Chrome"/>
    <s v="bzmauw16ahd02.bzrjo.chevrontexaco.net"/>
    <s v="bzmauw16ahd02"/>
    <d v="2025-04-24T00:00:00"/>
    <x v="0"/>
    <d v="2025-04-24T00:00:00"/>
    <s v="CT\!mtcy"/>
    <s v="Windows Server 2016 Standard"/>
    <s v="Windows"/>
    <s v="146.39.201.65"/>
    <s v="Production"/>
    <s v="Deployed"/>
    <s v="Pending"/>
    <x v="0"/>
    <n v="22190"/>
    <s v="Plant Connector"/>
    <s v="SLYZ@chevron.com"/>
    <x v="0"/>
    <s v="COMMODITY SCM - ERP MII"/>
    <s v="No"/>
  </r>
  <r>
    <s v="Google"/>
    <s v="Google Chrome"/>
    <s v="heremgpms1.gdc0.chevron.net"/>
    <s v="heremgpms1"/>
    <d v="2025-04-24T00:00:00"/>
    <x v="0"/>
    <d v="2025-04-24T00:00:00"/>
    <s v="NBLENERGY\shabiavidror_adm"/>
    <s v="Windows Server 2019 Standard"/>
    <s v="Windows"/>
    <s v="146.30.172.81"/>
    <s v="Production"/>
    <s v="Deployed"/>
    <s v="Pending"/>
    <x v="0"/>
    <n v="5046696"/>
    <s v="PMS "/>
    <s v="snehasomarajan@chevron.com"/>
    <x v="0"/>
    <s v="SURFACE-APPLICATION SUPPORT-POD1A"/>
    <s v="No"/>
  </r>
  <r>
    <s v="Google"/>
    <s v="Google Chrome"/>
    <s v="mfgkms-papp00.s02.chevron.net"/>
    <s v="mfgkms-papp00"/>
    <d v="2025-04-24T00:00:00"/>
    <x v="0"/>
    <d v="2025-04-24T00:00:00"/>
    <s v="CT\svc-KMSSchdServiceD"/>
    <s v="Windows Server 2016 Datacenter"/>
    <s v="Windows"/>
    <s v="10.73.192.5"/>
    <s v="Production"/>
    <s v="Deployed"/>
    <s v="Pending"/>
    <x v="0"/>
    <n v="20401"/>
    <s v="KMS (Global) "/>
    <s v="snehasomarajan@chevron.com"/>
    <x v="0"/>
    <s v="SURFACE-APPLICATION SUPPORT-POD1A"/>
    <s v="No"/>
  </r>
  <r>
    <s v="Google"/>
    <s v="Google Chrome"/>
    <s v="plantt-papp00.s02.chevron.net"/>
    <s v="plantt-papp00"/>
    <d v="2025-03-19T00:00:00"/>
    <x v="0"/>
    <d v="2025-03-19T00:00:00"/>
    <s v="CT\!rdkd"/>
    <s v="Windows Server 2016 Datacenter"/>
    <s v="Windows"/>
    <e v="#N/A"/>
    <e v="#N/A"/>
    <e v="#N/A"/>
    <s v="Pending"/>
    <x v="0"/>
    <n v="5057117"/>
    <s v="PlantTriage Application (CPP) "/>
    <s v="snehasomarajan@chevron.com"/>
    <x v="0"/>
    <s v="SURFACE-APPLICATION SUPPORT-POD1A"/>
    <s v="No"/>
  </r>
  <r>
    <s v="Google"/>
    <s v="Google Chrome"/>
    <s v="petre-wpsql003.s02.chevron.net"/>
    <s v="petre-wpsql003"/>
    <d v="2025-04-23T00:00:00"/>
    <x v="0"/>
    <d v="2025-04-24T00:00:00"/>
    <s v="CT\!cifo"/>
    <s v="Windows Server 2016 Datacenter"/>
    <s v="Windows"/>
    <s v="134.248.197.143"/>
    <s v="Production"/>
    <s v="Retired"/>
    <s v="Pending"/>
    <x v="0"/>
    <n v="20193062298"/>
    <s v="Petrel Studio 2019 "/>
    <s v="Soujanya.Varada@chevron.com"/>
    <x v="0"/>
    <s v="Not Found"/>
    <s v="No"/>
  </r>
  <r>
    <s v="Google"/>
    <s v="Google Chrome"/>
    <s v="gcwcniisv01291.gdc0.chevron.net"/>
    <s v="gcwcniisv01291"/>
    <d v="2025-04-23T00:00:00"/>
    <x v="0"/>
    <d v="2025-04-24T00:00:00"/>
    <s v="CT\uhuu"/>
    <s v="Windows Server 2016 Datacenter"/>
    <s v="Windows"/>
    <s v="10.71.130.239"/>
    <s v="Development"/>
    <s v="Deployed"/>
    <s v="Pending"/>
    <x v="0"/>
    <n v="3615"/>
    <s v="Petro "/>
    <s v="NEETAAGGARWAL@chevron.com"/>
    <x v="0"/>
    <s v="CSCM - MSP - PLAN"/>
    <s v="No"/>
  </r>
  <r>
    <s v="Google"/>
    <s v="Google Chrome"/>
    <s v="grepi03.gdc0.chevron.net"/>
    <s v="grepi03"/>
    <d v="2025-04-24T00:00:00"/>
    <x v="0"/>
    <d v="2025-04-24T00:00:00"/>
    <s v="NBLENERGY\blakeroberts_adm"/>
    <s v="Windows Server 2019 Standard"/>
    <s v="Windows"/>
    <s v="10.76.226.70"/>
    <s v="Production"/>
    <s v="Deployed"/>
    <s v="Pending"/>
    <x v="0"/>
    <n v="5057623"/>
    <s v="PI Suite (RBU) "/>
    <s v="joe.hill@chevron.com"/>
    <x v="0"/>
    <s v="RBU AVEVA PI SUITE SUPPORT"/>
    <s v="No"/>
  </r>
  <r>
    <s v="Google"/>
    <s v="Google Chrome"/>
    <s v="grepi04.gdc0.chevron.net"/>
    <s v="grepi04"/>
    <d v="2025-04-23T00:00:00"/>
    <x v="0"/>
    <d v="2025-04-24T00:00:00"/>
    <s v="NBLENERGY\blakeroberts_adm"/>
    <s v="Windows Server 2019 Standard"/>
    <s v="Windows"/>
    <s v="10.76.226.71"/>
    <s v="Production"/>
    <s v="Deployed"/>
    <s v="Pending"/>
    <x v="0"/>
    <n v="5057623"/>
    <s v="PI Suite (RBU) "/>
    <s v="joe.hill@chevron.com"/>
    <x v="0"/>
    <s v="RBU AVEVA PI SUITE SUPPORT"/>
    <s v="No"/>
  </r>
  <r>
    <s v="Google"/>
    <s v="Google Chrome"/>
    <s v="grepibaint01.gdc0.chevron.net"/>
    <s v="grepibaint01"/>
    <d v="2025-04-23T00:00:00"/>
    <x v="0"/>
    <d v="2025-04-24T00:00:00"/>
    <s v="CT\!hdqk"/>
    <s v="Windows Server 2019 Standard"/>
    <s v="Windows"/>
    <s v="146.33.170.77"/>
    <s v="Production"/>
    <s v="Deployed"/>
    <s v="Pending"/>
    <x v="0"/>
    <n v="5057623"/>
    <s v="PI Suite (RBU) "/>
    <s v="joe.hill@chevron.com"/>
    <x v="0"/>
    <s v="RBU AVEVA PI SUITE SUPPORT"/>
    <s v="No"/>
  </r>
  <r>
    <s v="Google"/>
    <s v="Google Chrome"/>
    <s v="grepigisint01.gdc0.chevron.net"/>
    <s v="grepigisint01"/>
    <d v="2025-04-23T00:00:00"/>
    <x v="0"/>
    <d v="2025-04-24T00:00:00"/>
    <s v="NBLENERGY\blakeroberts_adm"/>
    <s v="Windows Server 2019 Standard"/>
    <s v="Windows"/>
    <s v="10.76.226.75"/>
    <s v="Production"/>
    <s v="Deployed"/>
    <s v="Pending"/>
    <x v="0"/>
    <n v="5057623"/>
    <s v="PI Suite (RBU) "/>
    <s v="joe.hill@chevron.com"/>
    <x v="0"/>
    <s v="RBU AVEVA PI SUITE SUPPORT"/>
    <s v="No"/>
  </r>
  <r>
    <s v="Google"/>
    <s v="Google Chrome"/>
    <s v="grepiif07.gdc0.chevron.net"/>
    <s v="grepiif07"/>
    <d v="2025-04-23T00:00:00"/>
    <x v="0"/>
    <d v="2025-04-24T00:00:00"/>
    <s v="NBLENERGY\blakeroberts_adm"/>
    <s v="Windows Server 2019 Standard"/>
    <s v="Windows"/>
    <s v="10.76.226.76"/>
    <s v="Production"/>
    <s v="Deployed"/>
    <s v="Pending"/>
    <x v="0"/>
    <n v="5057623"/>
    <s v="PI Suite (RBU) "/>
    <s v="joe.hill@chevron.com"/>
    <x v="0"/>
    <s v="RBU AVEVA PI SUITE SUPPORT"/>
    <s v="No"/>
  </r>
  <r>
    <s v="Google"/>
    <s v="Google Chrome"/>
    <s v="grepiif08.gdc0.chevron.net"/>
    <s v="grepiif08"/>
    <d v="2025-04-23T00:00:00"/>
    <x v="2"/>
    <d v="2025-04-24T00:00:00"/>
    <s v="CT\!vqlc"/>
    <s v="Windows Server 2019 Standard"/>
    <s v="Windows"/>
    <s v="10.76.226.77"/>
    <s v="Production"/>
    <s v="Deployed"/>
    <s v="Pending"/>
    <x v="0"/>
    <n v="5057623"/>
    <s v="PI Suite (RBU) "/>
    <s v="joe.hill@chevron.com"/>
    <x v="0"/>
    <s v="RBU AVEVA PI SUITE SUPPORT"/>
    <s v="No"/>
  </r>
  <r>
    <s v="Google"/>
    <s v="Google Chrome"/>
    <s v="grepino01.gdc0.chevron.net"/>
    <s v="grepino01"/>
    <d v="2025-04-23T00:00:00"/>
    <x v="0"/>
    <d v="2025-04-24T00:00:00"/>
    <s v="NBLENERGY\blakeroberts_adm"/>
    <s v="Windows Server 2019 Standard"/>
    <s v="Windows"/>
    <s v="10.76.226.78"/>
    <s v="Production"/>
    <s v="Deployed"/>
    <s v="Pending"/>
    <x v="0"/>
    <n v="5057623"/>
    <s v="PI Suite (RBU) "/>
    <s v="joe.hill@chevron.com"/>
    <x v="0"/>
    <s v="RBU AVEVA PI SUITE SUPPORT"/>
    <s v="No"/>
  </r>
  <r>
    <s v="Google"/>
    <s v="Google Chrome"/>
    <s v="grepivis02.gdc0.chevron.net"/>
    <s v="grepivis02"/>
    <d v="2025-04-24T00:00:00"/>
    <x v="0"/>
    <d v="2025-04-24T00:00:00"/>
    <s v="CT\!qtjl"/>
    <s v="Windows Server 2019 Standard"/>
    <s v="Windows"/>
    <s v="146.33.170.80"/>
    <s v="Production"/>
    <s v="Deployed"/>
    <s v="Pending"/>
    <x v="0"/>
    <n v="5057623"/>
    <s v="PI Suite (RBU) "/>
    <s v="joe.hill@chevron.com"/>
    <x v="0"/>
    <s v="RBU AVEVA PI SUITE SUPPORT"/>
    <s v="No"/>
  </r>
  <r>
    <s v="Google"/>
    <s v="Google Chrome"/>
    <s v="gmwcpappv00794.gdc0.chevron.net"/>
    <s v="gmwcpappv00794"/>
    <d v="2025-04-23T00:00:00"/>
    <x v="0"/>
    <d v="2025-04-24T00:00:00"/>
    <s v="CT\!tlwb"/>
    <s v="Windows Server 2016 Datacenter"/>
    <s v="Windows"/>
    <s v="10.71.131.240"/>
    <s v="Production"/>
    <s v="Deployed"/>
    <s v="Pending"/>
    <x v="0"/>
    <n v="24136"/>
    <s v="SmartPlant Instrumentation (SASBU) "/>
    <s v="steven.wooldridge@chevron.com"/>
    <x v="0"/>
    <s v="SURFACE-SE-SMARTPLANT SUPPORT"/>
    <s v="No"/>
  </r>
  <r>
    <s v="Google"/>
    <s v="Google Chrome"/>
    <s v="gmwcpappv00795.gdc0.chevron.net"/>
    <s v="gmwcpappv00795"/>
    <d v="2025-04-24T00:00:00"/>
    <x v="0"/>
    <d v="2025-04-24T00:00:00"/>
    <s v="CT\!bwuf"/>
    <s v="Windows Server 2016 Datacenter"/>
    <s v="Windows"/>
    <s v="10.71.131.242"/>
    <s v="Production"/>
    <s v="Deployed"/>
    <s v="Pending"/>
    <x v="0"/>
    <n v="24136"/>
    <s v="SmartPlant Instrumentation (SASBU) "/>
    <s v="steven.wooldridge@chevron.com"/>
    <x v="0"/>
    <s v="SURFACE-SE-SMARTPLANT SUPPORT"/>
    <s v="No"/>
  </r>
  <r>
    <s v="Google"/>
    <s v="Google Chrome"/>
    <s v="gmwcpappv00796.gdc0.chevron.net"/>
    <s v="gmwcpappv00796"/>
    <d v="2025-04-23T00:00:00"/>
    <x v="0"/>
    <d v="2025-04-24T00:00:00"/>
    <s v="CT\!locc"/>
    <s v="Windows Server 2016 Datacenter"/>
    <s v="Windows"/>
    <s v="10.71.131.244"/>
    <s v="Production"/>
    <s v="Deployed"/>
    <s v="Pending"/>
    <x v="0"/>
    <n v="24136"/>
    <s v="SmartPlant Instrumentation (SASBU) "/>
    <s v="steven.wooldridge@chevron.com"/>
    <x v="0"/>
    <s v="SURFACE-SE-SMARTPLANT SUPPORT"/>
    <s v="No"/>
  </r>
  <r>
    <s v="Google"/>
    <s v="Google Chrome"/>
    <s v="gmwcpappv00797.gdc0.chevron.net"/>
    <s v="gmwcpappv00797"/>
    <d v="2025-04-23T00:00:00"/>
    <x v="0"/>
    <d v="2025-04-24T00:00:00"/>
    <s v="CT\!locc"/>
    <s v="Windows Server 2016 Datacenter"/>
    <s v="Windows"/>
    <s v="10.71.131.243"/>
    <s v="Production"/>
    <s v="Deployed"/>
    <s v="Pending"/>
    <x v="0"/>
    <n v="24136"/>
    <s v="SmartPlant Instrumentation (SASBU) "/>
    <s v="steven.wooldridge@chevron.com"/>
    <x v="0"/>
    <s v="SURFACE-SE-SMARTPLANT SUPPORT"/>
    <s v="No"/>
  </r>
  <r>
    <s v="Google"/>
    <s v="Google Chrome"/>
    <s v="gmwcpappv00798.gdc0.chevron.net"/>
    <s v="gmwcpappv00798"/>
    <d v="2025-04-24T00:00:00"/>
    <x v="0"/>
    <d v="2025-04-24T00:00:00"/>
    <s v="CT\!ppse"/>
    <s v="Windows Server 2016 Datacenter"/>
    <s v="Windows"/>
    <s v="10.71.131.249"/>
    <s v="Production"/>
    <s v="Deployed"/>
    <s v="Pending"/>
    <x v="0"/>
    <n v="24136"/>
    <s v="SmartPlant Instrumentation (SASBU) "/>
    <s v="steven.wooldridge@chevron.com"/>
    <x v="0"/>
    <s v="SURFACE-SE-SMARTPLANT SUPPORT"/>
    <s v="No"/>
  </r>
  <r>
    <s v="Google"/>
    <s v="Google Chrome"/>
    <s v="smartp-dapp00.s02.chevron.net"/>
    <s v="smartp-dapp00"/>
    <d v="2025-04-24T00:00:00"/>
    <x v="0"/>
    <d v="2025-04-24T00:00:00"/>
    <s v="CT\!ygjl"/>
    <s v="Windows Server 2016 Datacenter"/>
    <s v="Windows"/>
    <s v="10.74.68.8"/>
    <s v="Development"/>
    <s v="Deployed"/>
    <s v="Pending"/>
    <x v="0"/>
    <n v="5050372"/>
    <s v="SmartPlant PID "/>
    <s v="steven.wooldridge@chevron.com"/>
    <x v="0"/>
    <s v="SURFACE-SE-SMARTPLANT SUPPORT"/>
    <s v="No"/>
  </r>
  <r>
    <s v="Google"/>
    <s v="Google Chrome"/>
    <s v="smartp-papp00.s02.chevron.net"/>
    <s v="smartp-papp00"/>
    <d v="2025-04-23T00:00:00"/>
    <x v="0"/>
    <d v="2025-04-24T00:00:00"/>
    <s v="CT\!ygjl"/>
    <s v="Windows Server 2016 Datacenter"/>
    <s v="Windows"/>
    <s v="10.74.64.20"/>
    <s v="Production"/>
    <s v="Deployed"/>
    <s v="Pending"/>
    <x v="0"/>
    <n v="5050372"/>
    <s v="SmartPlant PID "/>
    <s v="steven.wooldridge@chevron.com"/>
    <x v="0"/>
    <s v="SURFACE-SE-SMARTPLANT SUPPORT"/>
    <s v="No"/>
  </r>
  <r>
    <s v="Google"/>
    <s v="Google Chrome"/>
    <s v="smart-wpsql003.s02.chevron.net"/>
    <s v="smart-wpsql003"/>
    <d v="2025-04-24T00:00:00"/>
    <x v="0"/>
    <d v="2025-04-24T00:00:00"/>
    <s v="CT\!waxl"/>
    <s v="Windows Server 2016 Datacenter"/>
    <s v="Windows"/>
    <s v="10.76.123.91"/>
    <s v="Production"/>
    <s v="Deployed"/>
    <s v="Pending"/>
    <x v="0"/>
    <n v="5044506"/>
    <s v="SmartPlant Instrumentation "/>
    <s v="steven.wooldridge@chevron.com"/>
    <x v="0"/>
    <s v="SURFACE-SE-SMARTPLANT SUPPORT"/>
    <s v="No"/>
  </r>
  <r>
    <s v="Google"/>
    <s v="Google Chrome"/>
    <s v="gmwcnappv00631.gdc0.chevron.net"/>
    <s v="gmwcnappv00631"/>
    <d v="2025-04-01T00:00:00"/>
    <x v="0"/>
    <d v="2025-04-01T00:00:00"/>
    <s v="CT\!ppse"/>
    <s v="Windows Server 2016 Datacenter"/>
    <s v="Windows"/>
    <s v="134.248.79.47"/>
    <s v="Development"/>
    <s v="Retired"/>
    <s v="Pending"/>
    <x v="0"/>
    <n v="23037"/>
    <s v="Smartplant Instrumentation"/>
    <s v="penkarshafaque@chevron.com"/>
    <x v="0"/>
    <s v="SURFACE-APPLICATION SUPPORT-POD SE"/>
    <s v="No"/>
  </r>
  <r>
    <s v="Google"/>
    <s v="Google Chrome"/>
    <s v="cppedw-p1emr00.s02.chevron.net"/>
    <s v="cppedw-p1emr00"/>
    <d v="2025-04-23T00:00:00"/>
    <x v="0"/>
    <d v="2025-04-24T00:00:00"/>
    <s v="CT\!xmsk"/>
    <s v="Windows Server 2016 Datacenter"/>
    <s v="Windows"/>
    <s v="10.75.176.5"/>
    <s v="Production"/>
    <s v="Deployed"/>
    <s v="Pending"/>
    <x v="0"/>
    <n v="23216"/>
    <s v="CPP"/>
    <s v="surekhatalasila@chevron.com"/>
    <x v="0"/>
    <s v="CTC IT - DATA AND INSIGHTS WEST DW - RUN AND MAINTAIN"/>
    <s v="No"/>
  </r>
  <r>
    <s v="Google"/>
    <s v="Google Chrome"/>
    <s v="cpplak-tmtn00.s02.chevron.net"/>
    <s v="cpplak-tmtn00"/>
    <d v="2024-12-12T00:00:00"/>
    <x v="3"/>
    <d v="2025-04-12T00:00:00"/>
    <s v="CT\!locc"/>
    <s v="Windows Server 2016 Datacenter"/>
    <s v="Windows"/>
    <s v="10.75.184.14"/>
    <s v="Development"/>
    <s v="In Maintenance"/>
    <s v="Pending"/>
    <x v="0"/>
    <n v="5045174"/>
    <s v="CPP"/>
    <s v="surekhatalasila@chevron.com"/>
    <x v="0"/>
    <s v="CTC IT - DATA AND INSIGHTS WEST DW - RUN AND MAINTAIN"/>
    <s v="No"/>
  </r>
  <r>
    <s v="Google"/>
    <s v="Google Chrome"/>
    <s v="gmw1niisv00016.s01.chevron.net"/>
    <s v="gmw1niisv00016"/>
    <d v="2025-04-23T00:00:00"/>
    <x v="0"/>
    <d v="2025-04-24T00:00:00"/>
    <s v="CT\!rkds"/>
    <s v="Windows Server 2016 Datacenter"/>
    <s v="Windows"/>
    <s v="10.76.122.143"/>
    <s v="Development"/>
    <s v="Deployed"/>
    <s v="Pending"/>
    <x v="0"/>
    <n v="16991"/>
    <s v="OERI (Global) "/>
    <s v="Tammy.Harris@chevron.com"/>
    <x v="0"/>
    <s v="DS - ITOPS - MFG - OPERATIONS"/>
    <s v="No"/>
  </r>
  <r>
    <s v="Google"/>
    <s v="Google Chrome"/>
    <s v="gmw2piisv00033.s02.chevron.net"/>
    <s v="gmw2piisv00033"/>
    <d v="2025-04-23T00:00:00"/>
    <x v="0"/>
    <d v="2025-04-24T00:00:00"/>
    <s v="CT\!pkjn"/>
    <s v="Windows Server 2016 Datacenter"/>
    <s v="Windows"/>
    <s v="10.76.123.144"/>
    <s v="Production"/>
    <s v="Quarantine"/>
    <s v="Pending"/>
    <x v="0"/>
    <n v="16991"/>
    <s v="OERI (Global) "/>
    <s v="Tammy.Harris@chevron.com"/>
    <x v="0"/>
    <s v="DS - ITOPS - MFG - OPERATIONS"/>
    <s v="No"/>
  </r>
  <r>
    <s v="Google"/>
    <s v="Google Chrome"/>
    <s v="gmw1niisv00080.s01.chevron.net"/>
    <s v="gmw1niisv00080"/>
    <d v="2025-04-07T00:00:00"/>
    <x v="0"/>
    <d v="2025-04-07T00:00:00"/>
    <s v="CT\goxl"/>
    <s v="Windows Server 2016 Datacenter"/>
    <s v="Windows"/>
    <s v="10.76.122.60"/>
    <s v="Development"/>
    <s v="Retired"/>
    <s v="Pending"/>
    <x v="0"/>
    <n v="16991"/>
    <s v="OERI (Global) "/>
    <s v="Tammy.Harris@chevron.com"/>
    <x v="0"/>
    <s v="DS - ITOPS - MFG - OPERATIONS"/>
    <s v="No"/>
  </r>
  <r>
    <s v="Google"/>
    <s v="Google Chrome"/>
    <s v="dcneopbrs100.p.ussc.az.chevron.net"/>
    <s v="dcneopbrs100"/>
    <d v="2025-04-23T00:00:00"/>
    <x v="0"/>
    <d v="2025-04-24T00:00:00"/>
    <s v="CT\wtjn"/>
    <s v="Windows Server 2022 Datacenter"/>
    <s v="Windows"/>
    <s v="10.78.54.6"/>
    <s v="Production"/>
    <s v="Deployed"/>
    <s v="Pending"/>
    <x v="0"/>
    <n v="5063878"/>
    <s v="DCore Neoload Load Generators"/>
    <s v="tbertz@chevron.com"/>
    <x v="0"/>
    <s v="SAP CLOUD PLATFORM - ADO MTA PIPELINE"/>
    <s v="No"/>
  </r>
  <r>
    <s v="Google"/>
    <s v="Google Chrome"/>
    <s v="dcneopgen00.s02.chevron.net"/>
    <s v="dcneopgen00"/>
    <d v="2025-04-23T00:00:00"/>
    <x v="0"/>
    <d v="2025-04-24T00:00:00"/>
    <s v="Uninitialized - waiting for login"/>
    <s v="Windows Server 2019 Datacenter"/>
    <s v="Windows"/>
    <s v="10.75.96.249"/>
    <s v="Production"/>
    <s v="Deployed"/>
    <s v="Pending"/>
    <x v="0"/>
    <n v="5063878"/>
    <s v="DCore Neoload Load Generators"/>
    <s v="TBertz@chevron.com"/>
    <x v="0"/>
    <s v="SAP CLOUD PLATFORM - ADO MTA PIPELINE"/>
    <s v="No"/>
  </r>
  <r>
    <s v="Google"/>
    <s v="Google Chrome"/>
    <s v="dcneopgen01.s02.chevron.net"/>
    <s v="dcneopgen01"/>
    <d v="2025-04-23T00:00:00"/>
    <x v="0"/>
    <d v="2025-04-24T00:00:00"/>
    <s v="Uninitialized - waiting for login"/>
    <s v="Windows Server 2019 Datacenter"/>
    <s v="Windows"/>
    <s v="10.75.96.245"/>
    <s v="Production"/>
    <s v="Deployed"/>
    <s v="Pending"/>
    <x v="0"/>
    <n v="5063878"/>
    <s v="DCore Neoload Load Generators"/>
    <s v="TBertz@chevron.com"/>
    <x v="0"/>
    <s v="SAP CLOUD PLATFORM - ADO MTA PIPELINE"/>
    <s v="No"/>
  </r>
  <r>
    <s v="Google"/>
    <s v="Google Chrome"/>
    <s v="dcneopgen02.s02.chevron.net"/>
    <s v="dcneopgen02"/>
    <d v="2025-04-23T00:00:00"/>
    <x v="0"/>
    <d v="2025-04-24T00:00:00"/>
    <s v="Uninitialized - waiting for login"/>
    <s v="Windows Server 2019 Datacenter"/>
    <s v="Windows"/>
    <s v="10.75.96.239"/>
    <s v="Production"/>
    <s v="Deployed"/>
    <s v="Pending"/>
    <x v="0"/>
    <n v="5063878"/>
    <s v="DCore Neoload Load Generators"/>
    <s v="TBertz@chevron.com"/>
    <x v="0"/>
    <s v="SAP CLOUD PLATFORM - ADO MTA PIPELINE"/>
    <s v="No"/>
  </r>
  <r>
    <s v="Google"/>
    <s v="Google Chrome"/>
    <s v="dcneopgen03.s02.chevron.net"/>
    <s v="dcneopgen03"/>
    <d v="2025-04-23T00:00:00"/>
    <x v="0"/>
    <d v="2025-04-24T00:00:00"/>
    <s v="Uninitialized - waiting for login"/>
    <s v="Windows Server 2019 Datacenter"/>
    <s v="Windows"/>
    <s v="10.75.96.243"/>
    <s v="Production"/>
    <s v="Deployed"/>
    <s v="Pending"/>
    <x v="0"/>
    <n v="5063878"/>
    <s v="DCore Neoload Load Generators"/>
    <s v="TBertz@chevron.com"/>
    <x v="0"/>
    <s v="SAP CLOUD PLATFORM - ADO MTA PIPELINE"/>
    <s v="No"/>
  </r>
  <r>
    <s v="Google"/>
    <s v="Google Chrome"/>
    <s v="dcneopjpe100.p.ussc.az.chevron.net"/>
    <s v="dcneopjpe100"/>
    <d v="2025-04-23T00:00:00"/>
    <x v="2"/>
    <d v="2025-04-24T00:00:00"/>
    <s v="CT\wtjn"/>
    <s v="Windows Server 2022 Datacenter"/>
    <s v="Windows"/>
    <s v="10.67.178.19"/>
    <s v="Production"/>
    <s v="Deployed"/>
    <s v="Pending"/>
    <x v="0"/>
    <n v="5063878"/>
    <s v="DCore Neoload Load Generators"/>
    <s v="tbertz@chevron.com"/>
    <x v="0"/>
    <s v="SAP CLOUD PLATFORM - ADO MTA PIPELINE"/>
    <s v="No"/>
  </r>
  <r>
    <s v="Google"/>
    <s v="Google Chrome"/>
    <s v="dcneopsc100.p.ussc.az.chevron.net"/>
    <s v="dcneopsc100"/>
    <d v="2025-04-23T00:00:00"/>
    <x v="2"/>
    <d v="2025-04-24T00:00:00"/>
    <s v="CT\wtjn"/>
    <s v="Windows Server 2022 Datacenter"/>
    <s v="Windows"/>
    <s v="10.75.96.151"/>
    <s v="Production"/>
    <s v="Deployed"/>
    <s v="Pending"/>
    <x v="0"/>
    <n v="5063878"/>
    <s v="DCore Neoload Load Generators"/>
    <s v="tbertz@chevron.com"/>
    <x v="0"/>
    <s v="SAP CLOUD PLATFORM - ADO MTA PIPELINE"/>
    <s v="No"/>
  </r>
  <r>
    <s v="Google"/>
    <s v="Google Chrome"/>
    <s v="dcneopsc200.p.ussc.az.chevron.net"/>
    <s v="dcneopsc200"/>
    <d v="2025-04-24T00:00:00"/>
    <x v="1"/>
    <d v="2025-04-24T00:00:00"/>
    <s v="CT\wtjn"/>
    <s v="Windows Server 2022 Datacenter"/>
    <s v="Windows"/>
    <s v="10.75.96.160"/>
    <s v="Production"/>
    <s v="Deployed"/>
    <s v="Pending"/>
    <x v="0"/>
    <n v="5063878"/>
    <s v="DCore Neoload Load Generators"/>
    <s v="tbertz@chevron.com"/>
    <x v="0"/>
    <s v="SAP CLOUD PLATFORM - ADO MTA PIPELINE"/>
    <s v="No"/>
  </r>
  <r>
    <s v="Google"/>
    <s v="Google Chrome"/>
    <s v="dcneopusnc00.p.ussc.az.chevron.net"/>
    <s v="dcneopusnc00"/>
    <d v="2025-04-23T00:00:00"/>
    <x v="0"/>
    <d v="2025-04-24T00:00:00"/>
    <s v="Uninitialized - waiting for login"/>
    <s v="Windows Server 2022 Datacenter"/>
    <s v="Windows"/>
    <s v="10.75.100.25"/>
    <s v="Production"/>
    <s v="Deployed"/>
    <s v="Pending"/>
    <x v="0"/>
    <n v="5063878"/>
    <s v="DCore Neoload Load Generators"/>
    <s v="tbertz@chevron.com"/>
    <x v="0"/>
    <s v="SAP CLOUD PLATFORM - ADO MTA PIPELINE"/>
    <s v="No"/>
  </r>
  <r>
    <s v="Google"/>
    <s v="Google Chrome"/>
    <s v="dcneopusw100.p.ussc.az.chevron.net"/>
    <s v="dcneopusw100"/>
    <d v="2025-04-24T00:00:00"/>
    <x v="1"/>
    <d v="2025-04-24T00:00:00"/>
    <s v="CT\wtjn"/>
    <s v="Windows Server 2022 Datacenter"/>
    <s v="Windows"/>
    <s v="10.76.94.4"/>
    <s v="Production"/>
    <s v="Deployed"/>
    <s v="Pending"/>
    <x v="0"/>
    <n v="5063878"/>
    <s v="DCore Neoload Load Generators"/>
    <s v="tbertz@chevron.com"/>
    <x v="0"/>
    <s v="SAP CLOUD PLATFORM - ADO MTA PIPELINE"/>
    <s v="No"/>
  </r>
  <r>
    <s v="Google"/>
    <s v="Google Chrome"/>
    <s v="hou150sm75.gdc0.chevron.net"/>
    <s v="hou150sm75"/>
    <d v="2025-04-23T00:00:00"/>
    <x v="0"/>
    <d v="2025-04-24T00:00:00"/>
    <s v="CT\!ceia"/>
    <s v="Windows Server 2019 Datacenter"/>
    <s v="Windows"/>
    <s v="10.76.123.178"/>
    <s v="Production"/>
    <s v="Retired"/>
    <s v="Pending"/>
    <x v="0"/>
    <n v="1223301"/>
    <s v="System Center Configuration Manager ITC CM12 "/>
    <s v="THorn@chevron.com"/>
    <x v="0"/>
    <s v="Not Found"/>
    <s v="No"/>
  </r>
  <r>
    <s v="Google"/>
    <s v="Google Chrome"/>
    <s v="san520smaux.gdc0.chevron.net"/>
    <s v="san520smaux"/>
    <d v="2025-04-24T00:00:00"/>
    <x v="0"/>
    <d v="2025-04-24T00:00:00"/>
    <s v="CT\!bges"/>
    <s v="Windows Server 2016 Datacenter"/>
    <s v="Windows"/>
    <s v="134.248.64.170"/>
    <s v="Production"/>
    <s v="Deployed"/>
    <s v="Pending"/>
    <x v="0"/>
    <n v="1223301"/>
    <s v="System Center Configuration Manager ITC CM12 "/>
    <s v="THorn@chevron.com"/>
    <x v="0"/>
    <s v="Not Found"/>
    <s v="No"/>
  </r>
  <r>
    <s v="Google"/>
    <s v="Google Chrome"/>
    <s v="lonpwgsm77.gdc0.chevron.net"/>
    <s v="lonpwgsm77"/>
    <d v="2025-04-16T00:00:00"/>
    <x v="0"/>
    <d v="2025-04-16T00:00:00"/>
    <s v="CT\!iszo"/>
    <s v="Windows Server 2019 Datacenter"/>
    <s v="Windows"/>
    <s v="146.38.53.143"/>
    <s v="Production"/>
    <s v="Retired"/>
    <s v="Pending"/>
    <x v="2"/>
    <n v="1223301"/>
    <s v="System Center Configuration Manager ITC CM12 "/>
    <s v="THorn@chevron.com"/>
    <x v="0"/>
    <s v="Not Found"/>
    <s v="No"/>
  </r>
  <r>
    <s v="Google"/>
    <s v="Google Chrome"/>
    <s v="san520sm75.gdc0.chevron.net"/>
    <s v="san520sm75"/>
    <d v="2025-04-16T00:00:00"/>
    <x v="0"/>
    <d v="2025-04-16T00:00:00"/>
    <s v="CT\!mgax"/>
    <s v="Windows Server 2019 Datacenter"/>
    <s v="Windows"/>
    <s v="134.248.64.235"/>
    <s v="Production"/>
    <s v="Retired"/>
    <s v="Pending"/>
    <x v="0"/>
    <n v="1223301"/>
    <s v="System Center Configuration Manager ITC CM12 "/>
    <s v="THorn@chevron.com"/>
    <x v="0"/>
    <s v="Not Found"/>
    <s v="No"/>
  </r>
  <r>
    <s v="Google"/>
    <s v="Google Chrome"/>
    <s v="cov100sm61.cov100.chevrontexaco.net"/>
    <s v="cov100sm61"/>
    <d v="2025-04-06T00:00:00"/>
    <x v="0"/>
    <d v="2025-04-06T00:00:00"/>
    <s v="CT\!ysly"/>
    <s v="Windows Server 2016 Datacenter"/>
    <s v="Windows"/>
    <s v="146.24.240.64"/>
    <s v="Production"/>
    <s v="Being Decommissioned"/>
    <s v="Pending"/>
    <x v="0"/>
    <n v="1223301"/>
    <s v="System Center Configuration Manager ITC CM12 "/>
    <s v="THorn@chevron.com"/>
    <x v="0"/>
    <s v="Not Found"/>
    <s v="No"/>
  </r>
  <r>
    <s v="Google"/>
    <s v="Google Chrome"/>
    <s v="hou150sm76.gdc0.chevron.net"/>
    <s v="hou150sm76"/>
    <d v="2025-04-02T00:00:00"/>
    <x v="0"/>
    <d v="2025-04-02T00:00:00"/>
    <s v="CT\!ceia"/>
    <s v="Windows Server 2019 Datacenter"/>
    <s v="Windows"/>
    <s v="10.76.123.179"/>
    <s v="Production"/>
    <s v="Retired"/>
    <s v="Pending"/>
    <x v="0"/>
    <n v="1223301"/>
    <s v="System Center Configuration Manager ITC CM12 "/>
    <s v="THorn@chevron.com"/>
    <x v="0"/>
    <s v="Not Found"/>
    <s v="No"/>
  </r>
  <r>
    <s v="Google"/>
    <s v="Google Chrome"/>
    <s v="fmeflw-petl00.p.ussc.az.chevron.net"/>
    <s v="fmeflw-petl00"/>
    <d v="2025-04-23T00:00:00"/>
    <x v="2"/>
    <d v="2025-04-24T00:00:00"/>
    <s v="CT\o3312tem"/>
    <s v="Windows Server 2022 Datacenter"/>
    <s v="Windows"/>
    <s v="10.75.96.199"/>
    <s v="Production"/>
    <s v="Deployed"/>
    <s v="Pending"/>
    <x v="0"/>
    <n v="5047718"/>
    <s v="FME Server: Feature Manipulation Engine "/>
    <s v="timothy.martin@chevron.com"/>
    <x v="0"/>
    <s v="CDAS-Cross-Platform-Digital-Platform-Architecture"/>
    <s v="No"/>
  </r>
  <r>
    <s v="Google"/>
    <s v="Google Chrome"/>
    <s v="fmeflw-tetl00.s02.chevron.net"/>
    <s v="fmeflw-tetl00"/>
    <d v="2025-04-24T00:00:00"/>
    <x v="0"/>
    <d v="2025-04-24T00:00:00"/>
    <s v="CT\cfbl"/>
    <s v="Windows Server 2022 Datacenter"/>
    <s v="Windows"/>
    <s v="10.76.156.100"/>
    <s v="QA/Test"/>
    <s v="Deployed"/>
    <s v="Pending"/>
    <x v="0"/>
    <n v="5047718"/>
    <s v="FME Server: Feature Manipulation Engine "/>
    <s v="timothy.martin@chevron.com"/>
    <x v="0"/>
    <s v="CDAS-Cross-Platform-Digital-Platform-Architecture"/>
    <s v="No"/>
  </r>
  <r>
    <s v="Google"/>
    <s v="Google Chrome"/>
    <s v="gswcpmdsvgls119.gdc0.chevron.net"/>
    <s v="gswcpmdsvgls119"/>
    <d v="2025-04-23T00:00:00"/>
    <x v="0"/>
    <d v="2025-04-24T00:00:00"/>
    <s v="CT\!vkft"/>
    <s v="Windows Server 2019 Datacenter"/>
    <s v="Windows"/>
    <s v="146.46.37.63"/>
    <s v="Production"/>
    <s v="Deployed"/>
    <s v="Pending"/>
    <x v="2"/>
    <n v="0"/>
    <s v="ETG "/>
    <s v="todd.parsons@chevron.com"/>
    <x v="0"/>
    <s v="Not Found"/>
    <s v="No"/>
  </r>
  <r>
    <s v="Google"/>
    <s v="Google Chrome"/>
    <s v="tcvxap-dtech00.s02.chevron.net"/>
    <s v="tcvxap-dtech00"/>
    <d v="2025-04-12T00:00:00"/>
    <x v="0"/>
    <d v="2025-04-12T00:00:00"/>
    <s v="Uninitialized - waiting for login"/>
    <s v="Windows Server 2019 Datacenter"/>
    <s v="Windows"/>
    <s v="10.70.184.160"/>
    <s v="Development"/>
    <s v="Retired"/>
    <s v="Pending"/>
    <x v="0"/>
    <n v="5041732"/>
    <s v="Chevron Techlog Plugins "/>
    <s v="tony.sutip@chevron.com"/>
    <x v="0"/>
    <s v="SUBSURFACE – APD – I&amp;M – PETROPHYSICS"/>
    <s v="No"/>
  </r>
  <r>
    <s v="Google"/>
    <s v="Google Chrome"/>
    <s v="azusscndes1.pki.chevron.net"/>
    <s v="azusscndes1"/>
    <d v="2025-04-23T00:00:00"/>
    <x v="0"/>
    <d v="2025-04-24T00:00:00"/>
    <s v="CT\!oxjp"/>
    <s v="Windows Server 2019 Datacenter"/>
    <s v="Windows"/>
    <s v="10.73.24.200"/>
    <s v="Production"/>
    <s v="Deployed"/>
    <s v="Pending"/>
    <x v="0"/>
    <n v="7227"/>
    <s v="PKI "/>
    <s v="trang.tran@chevron.com"/>
    <x v="0"/>
    <s v="CLOUD GODZILLA"/>
    <s v="No"/>
  </r>
  <r>
    <s v="Google"/>
    <s v="Google Chrome"/>
    <s v="cov100w16afprd.cov100.chevrontexaco.net"/>
    <s v="cov100w16afprd"/>
    <d v="2025-04-23T00:00:00"/>
    <x v="0"/>
    <d v="2025-04-24T00:00:00"/>
    <s v="CT\!rnia"/>
    <s v="Windows Server 2016 Datacenter"/>
    <s v="Windows"/>
    <s v="146.24.240.147"/>
    <s v="Production"/>
    <s v="Deployed"/>
    <s v="Pending"/>
    <x v="0"/>
    <n v="24619"/>
    <s v="PI Asset Framework, COV"/>
    <s v="TWillis@chevron.com"/>
    <x v="0"/>
    <s v="NAU GOM - AUTOMATION PCN"/>
    <s v="No"/>
  </r>
  <r>
    <s v="Google"/>
    <s v="Google Chrome"/>
    <s v="cov100w16aftst.cov100.chevrontexaco.net"/>
    <s v="cov100w16aftst"/>
    <d v="2025-04-24T00:00:00"/>
    <x v="0"/>
    <d v="2025-04-24T00:00:00"/>
    <s v="CT\!rnia"/>
    <s v="Windows Server 2016 Datacenter"/>
    <s v="Windows"/>
    <s v="146.24.240.141"/>
    <s v="Development"/>
    <s v="Deployed"/>
    <s v="Pending"/>
    <x v="0"/>
    <n v="24620"/>
    <s v="PI Asset Framework, COV"/>
    <s v="TWillis@chevron.com"/>
    <x v="0"/>
    <s v="NAU GOM - AUTOMATION PCN"/>
    <s v="No"/>
  </r>
  <r>
    <s v="Google"/>
    <s v="Google Chrome"/>
    <s v="cov100w16pinojv.cov100.chevrontexaco.net"/>
    <s v="cov100w16pinojv"/>
    <d v="2025-04-23T00:00:00"/>
    <x v="0"/>
    <d v="2025-04-24T00:00:00"/>
    <s v="CT\!nguyekl"/>
    <s v="Windows Server 2016 Standard"/>
    <s v="Windows"/>
    <s v="146.24.240.136"/>
    <s v="Production"/>
    <s v="Deployed"/>
    <s v="Pending"/>
    <x v="0"/>
    <n v="24417"/>
    <s v="PI Historian, COV"/>
    <s v="TWillis@chevron.com"/>
    <x v="0"/>
    <s v="NAU GOM - AUTOMATION PCN"/>
    <s v="No"/>
  </r>
  <r>
    <s v="Google"/>
    <s v="Google Chrome"/>
    <s v="cov100w16piprd.cov100.chevrontexaco.net"/>
    <s v="cov100w16piprd"/>
    <d v="2025-04-23T00:00:00"/>
    <x v="0"/>
    <d v="2025-04-24T00:00:00"/>
    <s v="CT\!rnia"/>
    <s v="Windows Server 2016 Datacenter"/>
    <s v="Windows"/>
    <s v="146.24.240.149"/>
    <s v="Production"/>
    <s v="Deployed"/>
    <s v="Pending"/>
    <x v="0"/>
    <n v="24616"/>
    <s v="PI Historian, COV"/>
    <s v="TWillis@chevron.com"/>
    <x v="0"/>
    <s v="NAU GOM - AUTOMATION PCN"/>
    <s v="No"/>
  </r>
  <r>
    <s v="Google"/>
    <s v="Google Chrome"/>
    <s v="cov100w16pivsnd.cov100.chevrontexaco.net"/>
    <s v="cov100w16pivsnd"/>
    <d v="2025-04-23T00:00:00"/>
    <x v="0"/>
    <d v="2025-04-24T00:00:00"/>
    <s v="CT\!ovpz"/>
    <s v="Windows Server 2016 Datacenter"/>
    <s v="Windows"/>
    <s v="146.24.240.144"/>
    <s v="Development"/>
    <s v="Deployed"/>
    <s v="Pending"/>
    <x v="0"/>
    <n v="1500000505"/>
    <s v="PI Vision, COV"/>
    <s v="TWillis@chevron.com"/>
    <x v="0"/>
    <s v="NAU GOM - AUTOMATION PCN"/>
    <s v="No"/>
  </r>
  <r>
    <s v="Google"/>
    <s v="Google Chrome"/>
    <s v="cov100w16pivsnp.cov100.chevrontexaco.net"/>
    <s v="cov100w16pivsnp"/>
    <d v="2025-04-23T00:00:00"/>
    <x v="0"/>
    <d v="2025-04-24T00:00:00"/>
    <s v="CT\!rnia"/>
    <s v="Windows Server 2016 Standard"/>
    <s v="Windows"/>
    <s v="146.24.240.148"/>
    <s v="Production"/>
    <s v="Deployed"/>
    <s v="Pending"/>
    <x v="0"/>
    <n v="1500000672"/>
    <s v="PI Vision Dashboard, COV "/>
    <s v="TWillis@chevron.com"/>
    <x v="0"/>
    <s v="NAU GOM - AUTOMATION PCN"/>
    <s v="No"/>
  </r>
  <r>
    <s v="Google"/>
    <s v="Google Chrome"/>
    <s v="cov100w16rds1u.cov100.chevrontexaco.net"/>
    <s v="cov100w16rds1u"/>
    <m/>
    <x v="3"/>
    <d v="2025-04-24T00:00:00"/>
    <s v="CT\!rtxj"/>
    <s v="Windows Server 2016 Datacenter"/>
    <s v="Windows"/>
    <s v="146.24.240.55"/>
    <s v="Development"/>
    <s v="Deployed"/>
    <s v="Pending"/>
    <x v="0"/>
    <n v="24619"/>
    <s v="PI Asset Framework, COV"/>
    <s v="TWillis@chevron.com"/>
    <x v="0"/>
    <s v="NAU GOM - AUTOMATION PCN"/>
    <s v="No"/>
  </r>
  <r>
    <s v="Google"/>
    <s v="Google Chrome"/>
    <s v="ric841vmivanti.ric841.chevrontexaco.net"/>
    <s v="ric841vmivanti"/>
    <d v="2025-04-24T00:00:00"/>
    <x v="0"/>
    <d v="2025-04-24T00:00:00"/>
    <s v="CT\!rczu"/>
    <s v="Windows Server 2016 Standard"/>
    <s v="Windows"/>
    <s v="146.28.190.59"/>
    <s v="Production"/>
    <s v="Deployed"/>
    <s v="Pending"/>
    <x v="0"/>
    <n v="3063366"/>
    <s v="Ivanti "/>
    <s v="campos.rudy@chevron.com"/>
    <x v="0"/>
    <s v="EMED PCN/CLOUD"/>
    <s v="No"/>
  </r>
  <r>
    <s v="Google"/>
    <s v="Google Chrome"/>
    <s v="ioscpc-pjump00.s02.chevron.net"/>
    <s v="ioscpc-pjump00"/>
    <d v="2025-04-23T00:00:00"/>
    <x v="0"/>
    <d v="2025-04-24T00:00:00"/>
    <s v="CT\!eggh"/>
    <s v="Windows Server 2016 Datacenter"/>
    <s v="Windows"/>
    <s v="10.75.96.85"/>
    <s v="Production"/>
    <s v="Deployed"/>
    <s v="Pending"/>
    <x v="0"/>
    <n v="5038742"/>
    <s v="I&amp;OS Cloud Platform Compliance "/>
    <n v="0"/>
    <x v="0"/>
    <s v="CLOUD VMWARE OPERATIONS"/>
    <s v="No"/>
  </r>
  <r>
    <s v="Google"/>
    <s v="Google Chrome"/>
    <s v="onws01v16commp3.onws01.chevrontexaco.net"/>
    <s v="onws01v16commp3"/>
    <d v="2025-04-23T00:00:00"/>
    <x v="0"/>
    <d v="2025-04-24T00:00:00"/>
    <s v="CT\!locc"/>
    <s v="Windows Server 2016 Standard"/>
    <s v="Windows"/>
    <s v="146.29.167.50"/>
    <s v="Production"/>
    <s v="Deployed"/>
    <s v="Pending"/>
    <x v="0"/>
    <n v="8363"/>
    <s v="OnGuard "/>
    <s v="rajeshkumarpandurangan@chevron.com"/>
    <x v="0"/>
    <s v="GSOF SUPPORT - SECURITY OF PERSONNEL AND ASSETS - MSP"/>
    <s v="No"/>
  </r>
  <r>
    <s v="Google"/>
    <s v="Google Chrome"/>
    <s v="cc1-p40uk-cvx.ct.chevrontexaco.net"/>
    <s v="cc1-p40uk-cvx"/>
    <d v="2025-04-23T00:00:00"/>
    <x v="0"/>
    <d v="2025-04-24T00:00:00"/>
    <s v="CT\!ngns"/>
    <s v="Windows Server 2016 Datacenter"/>
    <s v="Windows"/>
    <s v="10.68.248.35"/>
    <s v="Production"/>
    <s v="Deployed"/>
    <s v="Pending"/>
    <x v="0"/>
    <n v="1500001219"/>
    <s v="Citrix Cloud Services "/>
    <s v="vdi_daas@chevron.com"/>
    <x v="0"/>
    <s v="CLOUD NETGIL OPERATIONS"/>
    <s v="No"/>
  </r>
  <r>
    <s v="Google"/>
    <s v="Google Chrome"/>
    <s v="cc1-p40us-cvx.ct.chevrontexaco.net"/>
    <s v="cc1-p40us-cvx"/>
    <d v="2025-04-24T00:00:00"/>
    <x v="0"/>
    <d v="2025-04-24T00:00:00"/>
    <s v="CT\!eggh"/>
    <s v="Windows Server 2016 Datacenter"/>
    <s v="Windows"/>
    <s v="10.71.128.14"/>
    <s v="Production"/>
    <s v="Deployed"/>
    <s v="Pending"/>
    <x v="0"/>
    <n v="1500001219"/>
    <s v="Citrix Cloud Services "/>
    <s v="vdi_daas@chevron.com"/>
    <x v="0"/>
    <s v="CLOUD NETGIL OPERATIONS"/>
    <s v="No"/>
  </r>
  <r>
    <s v="Google"/>
    <s v="Google Chrome"/>
    <s v="cc2-p40ap-cvx.ct.chevrontexaco.net"/>
    <s v="cc2-p40ap-cvx"/>
    <d v="2025-04-23T00:00:00"/>
    <x v="0"/>
    <d v="2025-04-24T00:00:00"/>
    <s v="CT\!ngns"/>
    <s v="Windows Server 2016 Datacenter"/>
    <s v="Windows"/>
    <s v="10.66.252.5"/>
    <s v="Production"/>
    <s v="Deployed"/>
    <s v="Pending"/>
    <x v="0"/>
    <n v="1500001219"/>
    <s v="Citrix Cloud Services "/>
    <s v="vdi_daas@chevron.com"/>
    <x v="0"/>
    <s v="CLOUD NETGIL OPERATIONS"/>
    <s v="No"/>
  </r>
  <r>
    <s v="Google"/>
    <s v="Google Chrome"/>
    <s v="cc2-p40us-cvx.ct.chevrontexaco.net"/>
    <s v="cc2-p40us-cvx"/>
    <d v="2025-04-23T00:00:00"/>
    <x v="0"/>
    <d v="2025-04-24T00:00:00"/>
    <s v="CT\!eggh"/>
    <s v="Windows Server 2016 Datacenter"/>
    <s v="Windows"/>
    <s v="10.71.128.15"/>
    <s v="Production"/>
    <s v="Deployed"/>
    <s v="Pending"/>
    <x v="0"/>
    <n v="1500001219"/>
    <s v="Citrix Cloud Services "/>
    <s v="vdi_daas@chevron.com"/>
    <x v="0"/>
    <s v="CLOUD NETGIL OPERATIONS"/>
    <s v="No"/>
  </r>
  <r>
    <s v="Google"/>
    <s v="Google Chrome"/>
    <s v="citrix-pcc01.gvdi.chevron.net"/>
    <s v="citrix-pcc01"/>
    <d v="2025-04-23T00:00:00"/>
    <x v="0"/>
    <d v="2025-04-24T00:00:00"/>
    <s v="CT\!uvtz"/>
    <s v="Windows Server 2016 Datacenter"/>
    <s v="Windows"/>
    <s v="10.74.204.100"/>
    <s v="Production"/>
    <s v="Retired"/>
    <s v="Out of Scope"/>
    <x v="0"/>
    <n v="1500001219"/>
    <s v="Citrix Cloud Services "/>
    <s v="vdi_daas@chevron.com"/>
    <x v="1"/>
    <s v="CLOUD NETGIL OPERATIONS"/>
    <s v="No"/>
  </r>
  <r>
    <s v="Google"/>
    <s v="Google Chrome"/>
    <s v="citrix-pfas00.gvdi.chevron.net"/>
    <s v="citrix-pfas00"/>
    <d v="2025-04-23T00:00:00"/>
    <x v="0"/>
    <d v="2025-04-24T00:00:00"/>
    <s v="CT\!uvtz"/>
    <s v="Windows Server 2016 Datacenter"/>
    <s v="Windows"/>
    <s v="10.74.204.76"/>
    <s v="Production"/>
    <s v="Deployed"/>
    <s v="Out of Scope"/>
    <x v="0"/>
    <n v="1500001219"/>
    <s v="Citrix Cloud Services "/>
    <s v="vdi_daas@chevron.com"/>
    <x v="1"/>
    <s v="CLOUD NETGIL OPERATIONS"/>
    <s v="No"/>
  </r>
  <r>
    <s v="Google"/>
    <s v="Google Chrome"/>
    <s v="citrix-pfas02.gvdi.chevron.net"/>
    <s v="citrix-pfas02"/>
    <d v="2025-04-24T00:00:00"/>
    <x v="0"/>
    <d v="2025-04-24T00:00:00"/>
    <s v="CT\!uvtz"/>
    <s v="Windows Server 2016 Datacenter"/>
    <s v="Windows"/>
    <s v="10.74.204.204"/>
    <s v="Production"/>
    <s v="Retired"/>
    <s v="Out of Scope"/>
    <x v="0"/>
    <n v="1500001219"/>
    <s v="Citrix Cloud Services "/>
    <s v="vdi_daas@chevron.com"/>
    <x v="1"/>
    <s v="CLOUD NETGIL OPERATIONS"/>
    <s v="No"/>
  </r>
  <r>
    <s v="Google"/>
    <s v="Google Chrome"/>
    <s v="citrix-pfas03.gvdi.chevron.net"/>
    <s v="citrix-pfas03"/>
    <d v="2025-04-23T00:00:00"/>
    <x v="0"/>
    <d v="2025-04-24T00:00:00"/>
    <s v="CT\!uvtz"/>
    <s v="Windows Server 2016 Datacenter"/>
    <s v="Windows"/>
    <s v="10.74.204.205"/>
    <s v="Production"/>
    <s v="Retired"/>
    <s v="Out of Scope"/>
    <x v="0"/>
    <n v="1500001219"/>
    <s v="Citrix Cloud Services "/>
    <s v="vdi_daas@chevron.com"/>
    <x v="1"/>
    <s v="CLOUD NETGIL OPERATIONS"/>
    <s v="No"/>
  </r>
  <r>
    <s v="Google"/>
    <s v="Google Chrome"/>
    <s v="gmwcpngfv00371.gdc0.chevron.net"/>
    <s v="gmwcpngfv00371"/>
    <d v="2025-04-23T00:00:00"/>
    <x v="0"/>
    <d v="2025-04-24T00:00:00"/>
    <s v="CT\!mziy"/>
    <s v="Windows Server 2022 Datacenter"/>
    <s v="Windows"/>
    <s v="146.27.71.137"/>
    <s v="Production"/>
    <s v="Being Decommissioned"/>
    <s v="Pending"/>
    <x v="0"/>
    <n v="5046902"/>
    <s v="Citrix "/>
    <s v="vdi_daas@chevron.com"/>
    <x v="0"/>
    <s v="CLOUD NETGIL OPERATIONS"/>
    <s v="No"/>
  </r>
  <r>
    <s v="Google"/>
    <s v="Google Chrome"/>
    <s v="sf1-p40us-cvx.gvdi.chevron.net"/>
    <s v="sf1-p40us-cvx"/>
    <d v="2025-04-24T00:00:00"/>
    <x v="0"/>
    <d v="2025-04-24T00:00:00"/>
    <s v="CT\!ykmv"/>
    <s v="Windows Server 2016 Datacenter"/>
    <s v="Windows"/>
    <s v="10.71.128.60"/>
    <s v="Production"/>
    <s v="Deployed"/>
    <s v="Out of Scope"/>
    <x v="0"/>
    <n v="1500001219"/>
    <s v="Citrix Cloud Services "/>
    <s v="vdi_daas@chevron.com"/>
    <x v="1"/>
    <s v="CLOUD NETGIL OPERATIONS"/>
    <s v="No"/>
  </r>
  <r>
    <s v="Google"/>
    <s v="Google Chrome"/>
    <s v="citrix-pfas04.s02.chevron.net"/>
    <s v="citrix-pfas04"/>
    <d v="2025-04-15T00:00:00"/>
    <x v="0"/>
    <d v="2025-04-15T00:00:00"/>
    <s v="CT\!rgvk"/>
    <s v="Windows Server 2016 Datacenter"/>
    <s v="Windows"/>
    <s v="10.74.204.80"/>
    <s v="Production"/>
    <s v="Retired"/>
    <s v="Pending"/>
    <x v="0"/>
    <n v="1500001219"/>
    <s v="Citrix Cloud Services "/>
    <s v="vdi_daas@chevron.com"/>
    <x v="0"/>
    <s v="CLOUD NETGIL OPERATIONS"/>
    <s v="No"/>
  </r>
  <r>
    <s v="Google"/>
    <s v="Google Chrome"/>
    <s v="dhak94wcnahsp2.dha57.chevrontexaco.net"/>
    <s v="dhak94wcnahsp2"/>
    <d v="2025-04-23T00:00:00"/>
    <x v="0"/>
    <d v="2025-04-24T00:00:00"/>
    <s v="CT\!mgax"/>
    <s v="Windows Server 2016 Standard"/>
    <s v="Windows"/>
    <e v="#N/A"/>
    <e v="#N/A"/>
    <e v="#N/A"/>
    <s v="Pending"/>
    <x v="0"/>
    <n v="3"/>
    <s v="Procedure Hub "/>
    <s v="venkateshannam@chevron.com"/>
    <x v="0"/>
    <s v="Not Found"/>
    <s v="No"/>
  </r>
  <r>
    <s v="Google"/>
    <s v="Google Chrome"/>
    <s v="gmwcpcluv0129a.gdc0.chevron.net"/>
    <s v="gmwcpcluv0129a"/>
    <d v="2025-04-23T00:00:00"/>
    <x v="0"/>
    <d v="2025-04-24T00:00:00"/>
    <s v="CT\!lyge"/>
    <s v="Windows Server 2016 Datacenter"/>
    <s v="Windows"/>
    <s v="10.68.248.112"/>
    <s v="Production"/>
    <s v="Deployed"/>
    <s v="Pending"/>
    <x v="0"/>
    <n v="3057510"/>
    <s v="Smart Procedures "/>
    <s v="venkateshannam@chevron.com"/>
    <x v="0"/>
    <s v="Not Found"/>
    <s v="No"/>
  </r>
  <r>
    <s v="Google"/>
    <s v="Google Chrome"/>
    <s v="servi-wniis071.s01.chevron.net"/>
    <s v="servi-wniis071"/>
    <d v="2025-04-24T00:00:00"/>
    <x v="0"/>
    <d v="2025-04-24T00:00:00"/>
    <s v="CT\!xatw"/>
    <s v="Windows Server 2016 Datacenter"/>
    <s v="Windows"/>
    <s v="10.71.129.59"/>
    <s v="Development"/>
    <s v="Retired"/>
    <s v="Pending"/>
    <x v="0"/>
    <n v="21162"/>
    <s v="Smart Procedures "/>
    <s v="venkateshannam@chevron.com"/>
    <x v="0"/>
    <s v="SURFACE-APPLICATION SUPPORT-POD1D"/>
    <s v="No"/>
  </r>
  <r>
    <s v="Google"/>
    <s v="Google Chrome"/>
    <s v="gmwcpiisv00350.gdc0.chevron.net"/>
    <s v="gmwcpiisv00350"/>
    <d v="2025-04-13T00:00:00"/>
    <x v="0"/>
    <d v="2025-04-13T00:00:00"/>
    <s v="CT\!ilho"/>
    <s v="Windows Server 2016 Datacenter"/>
    <s v="Windows"/>
    <s v="10.71.128.51"/>
    <s v="Production"/>
    <s v="Retired"/>
    <s v="Pending"/>
    <x v="0"/>
    <n v="501030"/>
    <s v="Smart Procedures "/>
    <s v="venkateshannam@chevron.com"/>
    <x v="0"/>
    <s v="SURFACE-APPLICATION SUPPORT-POD1D"/>
    <s v="No"/>
  </r>
  <r>
    <s v="Google"/>
    <s v="Google Chrome"/>
    <s v="gmwcniisv00330.gdc0.chevron.net"/>
    <s v="gmwcniisv00330"/>
    <d v="2025-03-22T00:00:00"/>
    <x v="0"/>
    <d v="2025-03-22T00:00:00"/>
    <s v="CT\!mgax"/>
    <s v="Windows Server 2016 Datacenter"/>
    <s v="Windows"/>
    <e v="#N/A"/>
    <e v="#N/A"/>
    <e v="#N/A"/>
    <s v="Pending"/>
    <x v="0"/>
    <e v="#N/A"/>
    <e v="#N/A"/>
    <e v="#N/A"/>
    <x v="3"/>
    <e v="#N/A"/>
    <s v="No"/>
  </r>
  <r>
    <s v="Google"/>
    <s v="Google Chrome"/>
    <s v="gmw2pappv00171.s02.chevron.net"/>
    <s v="gmw2pappv00171"/>
    <d v="2025-04-23T00:00:00"/>
    <x v="0"/>
    <d v="2025-04-24T00:00:00"/>
    <s v="CT\!ilho"/>
    <s v="Windows Server 2016 Datacenter"/>
    <s v="Windows"/>
    <s v="10.76.112.32"/>
    <s v="Production"/>
    <s v="Deployed"/>
    <s v="Pending"/>
    <x v="0"/>
    <n v="1020324"/>
    <s v="Starlims V10 (Global) "/>
    <s v="vishalnarkhede@chevron.com"/>
    <x v="0"/>
    <s v="Not Found"/>
    <s v="No"/>
  </r>
  <r>
    <s v="Google"/>
    <s v="Google Chrome"/>
    <s v="starl-wpiis022.s02.chevron.net"/>
    <s v="starl-wpiis022"/>
    <d v="2025-04-24T00:00:00"/>
    <x v="0"/>
    <d v="2025-04-24T00:00:00"/>
    <s v="CT\!rdkd"/>
    <s v="Windows Server 2016 Datacenter"/>
    <s v="Windows"/>
    <s v="10.76.123.78"/>
    <s v="Production"/>
    <s v="Deployed"/>
    <s v="Pending"/>
    <x v="0"/>
    <n v="1020324"/>
    <s v="Starlims V10 (Global) "/>
    <s v="vishalnarkhede@chevron.com"/>
    <x v="0"/>
    <s v="Not Found"/>
    <s v="No"/>
  </r>
  <r>
    <s v="Google"/>
    <s v="Google Chrome"/>
    <s v="starl-wpiis023.s02.chevron.net"/>
    <s v="starl-wpiis023"/>
    <d v="2025-04-24T00:00:00"/>
    <x v="0"/>
    <d v="2025-04-24T00:00:00"/>
    <s v="CT\!ilho"/>
    <s v="Windows Server 2016 Datacenter"/>
    <s v="Windows"/>
    <s v="10.76.123.82"/>
    <s v="Production"/>
    <s v="Deployed"/>
    <s v="Pending"/>
    <x v="0"/>
    <n v="1020324"/>
    <s v="Starlims V10 (Global) "/>
    <s v="vishalnarkhede@chevron.com"/>
    <x v="0"/>
    <s v="Not Found"/>
    <s v="No"/>
  </r>
  <r>
    <s v="Google"/>
    <s v="Google Chrome"/>
    <s v="slmgon-dana00.s02.chevron.net"/>
    <s v="slmgon-dana00"/>
    <d v="2025-04-09T00:00:00"/>
    <x v="0"/>
    <d v="2025-04-12T00:00:00"/>
    <s v="CT\!zcjs"/>
    <s v="Windows Server 2016 Datacenter"/>
    <s v="Windows"/>
    <s v="10.69.152.9"/>
    <s v="Development"/>
    <s v="Deployed"/>
    <s v="Pending"/>
    <x v="0"/>
    <n v="21854"/>
    <s v="STARLIMS Gonfreville "/>
    <s v="vishalnarkhede@chevron.com"/>
    <x v="0"/>
    <s v="SURFACE-APPLICATION SUPPORT-POD1C"/>
    <s v="No"/>
  </r>
  <r>
    <s v="Google"/>
    <s v="Google Chrome"/>
    <s v="azuregw02.pdc.local"/>
    <s v="azuregw02"/>
    <d v="2025-04-24T00:00:00"/>
    <x v="1"/>
    <d v="2025-04-24T00:00:00"/>
    <s v="PDC\svc-AzureBI"/>
    <s v="Windows Server 2022 Standard"/>
    <s v="Windows"/>
    <s v="10.190.50.104"/>
    <s v="Production"/>
    <s v="Deployed"/>
    <s v="Out of Scope"/>
    <x v="0"/>
    <n v="3071670"/>
    <s v="[PDCE] "/>
    <s v="Vivek.Kohli@chevron.com"/>
    <x v="1"/>
    <n v="0"/>
    <s v="No"/>
  </r>
  <r>
    <s v="Google"/>
    <s v="Google Chrome"/>
    <s v="profil-ttest00.s02.chevron.net"/>
    <s v="profil-ttest00"/>
    <d v="2025-04-16T00:00:00"/>
    <x v="0"/>
    <d v="2025-04-17T00:00:00"/>
    <s v="Local\cvx_admin_user"/>
    <s v="Windows Server 2022 Datacenter"/>
    <s v="Windows"/>
    <s v="10.75.184.6"/>
    <s v="QA/Test"/>
    <s v="Deployed"/>
    <s v="Pending"/>
    <x v="0"/>
    <n v="1500001682"/>
    <s v="Profile"/>
    <s v="vivekadep@chevron.com"/>
    <x v="0"/>
    <s v="SURFACE-APPLICATION SUPPORT-POD1D"/>
    <s v="No"/>
  </r>
  <r>
    <s v="Google"/>
    <s v="Google Chrome"/>
    <s v="gswcpappvaex216.gdc0.chevron.net"/>
    <s v="gswcpappvaex216"/>
    <d v="2025-04-24T00:00:00"/>
    <x v="0"/>
    <d v="2025-04-24T00:00:00"/>
    <s v="CT\!slaq"/>
    <s v="Windows Server 2016 Standard"/>
    <s v="Windows"/>
    <s v="146.46.56.64"/>
    <s v="Production"/>
    <s v="Deployed"/>
    <s v="Pending"/>
    <x v="2"/>
    <n v="20028"/>
    <s v="WatchKeeper "/>
    <s v="vkft@chevron.com"/>
    <x v="0"/>
    <s v="SURFACE - FE - MARINE IT"/>
    <s v="No"/>
  </r>
  <r>
    <s v="Google"/>
    <s v="Google Chrome"/>
    <s v="gswcpappvben216.gdc0.chevron.net"/>
    <s v="gswcpappvben216"/>
    <d v="2025-04-23T00:00:00"/>
    <x v="0"/>
    <d v="2025-04-24T00:00:00"/>
    <s v="CT\!zjxc"/>
    <s v="Windows Server 2016 Standard"/>
    <s v="Windows"/>
    <s v="146.46.38.64"/>
    <s v="Production"/>
    <s v="Deployed"/>
    <s v="Pending"/>
    <x v="2"/>
    <n v="20028"/>
    <s v="WatchKeeper "/>
    <s v="vkft@chevron.com"/>
    <x v="0"/>
    <s v="SURFACE - FE - MARINE IT"/>
    <s v="No"/>
  </r>
  <r>
    <s v="Google"/>
    <s v="Google Chrome"/>
    <s v="gswcpappvblu216.gdc0.chevron.net"/>
    <s v="gswcpappvblu216"/>
    <m/>
    <x v="3"/>
    <d v="2025-04-24T00:00:00"/>
    <s v="CT\!zjxc"/>
    <s v="Windows Server 2016 Standard"/>
    <s v="Windows"/>
    <s v="146.46.62.64"/>
    <s v="Development"/>
    <s v="Deployed"/>
    <s v="Pending"/>
    <x v="2"/>
    <n v="20028"/>
    <s v="WatchKeeper "/>
    <s v="vkft@chevron.com"/>
    <x v="0"/>
    <s v="SURFACE - FE - MARINE IT"/>
    <s v="No"/>
  </r>
  <r>
    <s v="Google"/>
    <s v="Google Chrome"/>
    <s v="gswcpappvdev008.gdc0.chevron.net"/>
    <s v="gswcpappvdev008"/>
    <m/>
    <x v="3"/>
    <d v="2025-04-24T00:00:00"/>
    <s v="CT\!ucwb"/>
    <s v="Windows Server 2016 Standard"/>
    <s v="Windows"/>
    <s v="146.46.61.79"/>
    <s v="Production"/>
    <s v="Deployed"/>
    <s v="Pending"/>
    <x v="2"/>
    <n v="20028"/>
    <s v="WatchKeeper "/>
    <s v="vkft@chevron.com"/>
    <x v="0"/>
    <s v="SURFACE - FE - MARINE IT"/>
    <s v="No"/>
  </r>
  <r>
    <s v="Google"/>
    <s v="Google Chrome"/>
    <s v="gswcpappvplv216.gdc0.chevron.net"/>
    <s v="gswcpappvplv216"/>
    <d v="2025-04-23T00:00:00"/>
    <x v="0"/>
    <d v="2025-04-24T00:00:00"/>
    <s v="CT\!slaq"/>
    <s v="Windows Server 2016 Standard"/>
    <s v="Windows"/>
    <s v="146.46.60.64"/>
    <s v="Production"/>
    <s v="Deployed"/>
    <s v="Pending"/>
    <x v="2"/>
    <n v="20028"/>
    <s v="WatchKeeper "/>
    <s v="vkft@chevron.com"/>
    <x v="0"/>
    <s v="SURFACE - FE - MARINE IT"/>
    <s v="No"/>
  </r>
  <r>
    <s v="Google"/>
    <s v="Google Chrome"/>
    <s v="gswcpappvsrv219.gdc0.chevron.net"/>
    <s v="gswcpappvsrv219"/>
    <d v="2025-04-23T00:00:00"/>
    <x v="0"/>
    <d v="2025-04-24T00:00:00"/>
    <s v="CT\!ppse"/>
    <s v="Windows Server 2019 Datacenter"/>
    <s v="Windows"/>
    <s v="146.46.39.64"/>
    <s v="Production"/>
    <s v="Deployed"/>
    <s v="Pending"/>
    <x v="2"/>
    <n v="20028"/>
    <s v="WatchKeeper "/>
    <s v="vkft@chevron.com"/>
    <x v="0"/>
    <s v="SURFACE - FE - MARINE IT"/>
    <s v="No"/>
  </r>
  <r>
    <s v="Google"/>
    <s v="Google Chrome"/>
    <s v="gswcpappvstg004.gdc0.chevron.net"/>
    <s v="gswcpappvstg004"/>
    <d v="2025-04-24T00:00:00"/>
    <x v="0"/>
    <d v="2025-04-24T00:00:00"/>
    <s v="CT\!locc"/>
    <s v="Windows Server 2016 Standard"/>
    <s v="Windows"/>
    <s v="146.46.63.72"/>
    <s v="Development"/>
    <s v="Deployed"/>
    <s v="Pending"/>
    <x v="2"/>
    <n v="21804"/>
    <s v="PreMA "/>
    <s v="vkft@chevron.com"/>
    <x v="0"/>
    <s v="SURFACE - FE - MARINE IT"/>
    <s v="No"/>
  </r>
  <r>
    <s v="Google"/>
    <s v="Google Chrome"/>
    <s v="gswcpmaxvblu004.gdc0.chevron.net"/>
    <s v="gswcpmaxvblu004"/>
    <d v="2025-04-23T00:00:00"/>
    <x v="0"/>
    <d v="2025-04-24T00:00:00"/>
    <s v="CT\!vkft"/>
    <s v="Windows Server 2016 Standard"/>
    <s v="Windows"/>
    <s v="146.46.62.146"/>
    <s v="Development"/>
    <s v="Deployed"/>
    <s v="Pending"/>
    <x v="2"/>
    <n v="20028"/>
    <s v="WatchKeeper "/>
    <s v="vkft@chevron.com"/>
    <x v="0"/>
    <s v="SURFACE - FE - MARINE IT"/>
    <s v="No"/>
  </r>
  <r>
    <s v="Google"/>
    <s v="Google Chrome"/>
    <s v="rpa-papp00.s02.chevron.net"/>
    <s v="rpa-papp00"/>
    <d v="2025-04-24T00:00:00"/>
    <x v="0"/>
    <d v="2025-04-24T00:00:00"/>
    <s v="CT\!xjlg"/>
    <s v="Windows Server 2016 Datacenter"/>
    <s v="Windows"/>
    <s v="10.74.160.4"/>
    <s v="Production"/>
    <s v="Deployed"/>
    <s v="Pending"/>
    <x v="0"/>
    <n v="5042340"/>
    <s v="DevOps_RPA_CICDPipeline"/>
    <s v="vmukkavilli@chevron.com"/>
    <x v="0"/>
    <s v="APES - AUTOMATION"/>
    <s v="No"/>
  </r>
  <r>
    <s v="Google"/>
    <s v="Google Chrome"/>
    <s v="rpa-tapp00.s02.chevron.net"/>
    <s v="rpa-tapp00"/>
    <d v="2025-04-12T00:00:00"/>
    <x v="0"/>
    <d v="2025-04-12T00:00:00"/>
    <s v="Uninitialized - waiting for login"/>
    <s v="Windows Server 2016 Datacenter"/>
    <s v="Windows"/>
    <s v="10.74.168.4"/>
    <s v="QA/Test"/>
    <s v="In Maintenance"/>
    <s v="Pending"/>
    <x v="0"/>
    <n v="5042340"/>
    <s v="DevOps_RPA_CICDPipeline"/>
    <s v="vmukkavilli@chevron.com"/>
    <x v="0"/>
    <s v="APES - AUTOMATION"/>
    <s v="No"/>
  </r>
  <r>
    <s v="Google"/>
    <s v="Google Chrome"/>
    <s v="gcwcnappv01783.gdc0.chevron.net"/>
    <s v="gcwcnappv01783"/>
    <d v="2025-04-24T00:00:00"/>
    <x v="0"/>
    <d v="2025-04-24T00:00:00"/>
    <s v="CT\!rkjd"/>
    <s v="Windows Server 2016 Datacenter"/>
    <s v="Windows"/>
    <s v="136.171.82.177"/>
    <s v="Development"/>
    <s v="Deployed"/>
    <s v="Pending"/>
    <x v="0"/>
    <n v="11977"/>
    <s v="PI Historian"/>
    <s v="wbcrosby@chevron.com"/>
    <x v="0"/>
    <s v="NAU MCBU - RTM SUPPORT"/>
    <s v="No"/>
  </r>
  <r>
    <s v="Google"/>
    <s v="Google Chrome"/>
    <s v="homcbudpian1.hou150.chevrontexaco.net"/>
    <s v="homcbudpian1"/>
    <d v="2025-04-23T00:00:00"/>
    <x v="0"/>
    <d v="2025-04-24T00:00:00"/>
    <s v="CT\!mcgq"/>
    <s v="Windows Server 2016 Standard"/>
    <s v="Windows"/>
    <s v="146.36.54.10"/>
    <s v="Development"/>
    <s v="Deployed"/>
    <s v="Pending"/>
    <x v="0"/>
    <n v="11977"/>
    <s v="PI Historian"/>
    <s v="wbcrosby@chevron.com"/>
    <x v="0"/>
    <s v="NAU MCBU - RTM SUPPORT"/>
    <s v="No"/>
  </r>
  <r>
    <s v="Google"/>
    <s v="Google Chrome"/>
    <s v="homcbudpivs1.hou150.chevrontexaco.net"/>
    <s v="homcbudpivs1"/>
    <d v="2025-04-23T00:00:00"/>
    <x v="2"/>
    <d v="2025-04-24T00:00:00"/>
    <s v="CT\!osys"/>
    <s v="Windows Server 2016 Standard"/>
    <s v="Windows"/>
    <s v="146.36.54.34"/>
    <s v="Development"/>
    <s v="Deployed"/>
    <s v="Pending"/>
    <x v="0"/>
    <n v="1500000547"/>
    <s v="PI Vision"/>
    <s v="wbcrosby@chevron.com"/>
    <x v="0"/>
    <s v="NAU MCBU - RTM SUPPORT"/>
    <s v="No"/>
  </r>
  <r>
    <s v="Google"/>
    <s v="Google Chrome"/>
    <s v="homcbupian1.mid.chevrontexaco.net"/>
    <s v="homcbupian1"/>
    <d v="2025-04-24T00:00:00"/>
    <x v="0"/>
    <d v="2025-04-24T00:00:00"/>
    <s v="CT\mgmt"/>
    <s v="Windows Server 2016 Standard"/>
    <s v="Windows"/>
    <s v="146.36.54.36"/>
    <s v="Production"/>
    <s v="Deployed"/>
    <s v="Pending"/>
    <x v="0"/>
    <n v="11977"/>
    <s v="PI Historian"/>
    <s v="wbcrosby@chevron.com"/>
    <x v="0"/>
    <s v="NAU MCBU - RTM SUPPORT"/>
    <s v="No"/>
  </r>
  <r>
    <s v="Google"/>
    <s v="Google Chrome"/>
    <s v="homcbupiint1.hou150.chevrontexaco.net"/>
    <s v="homcbupiint1"/>
    <d v="2025-04-24T00:00:00"/>
    <x v="0"/>
    <d v="2025-04-24T00:00:00"/>
    <s v="CT\!mcgq"/>
    <s v="Windows Server 2016 Standard"/>
    <s v="Windows"/>
    <s v="146.36.54.38"/>
    <s v="Production"/>
    <s v="Deployed"/>
    <s v="Pending"/>
    <x v="0"/>
    <n v="11977"/>
    <s v="PI Historian"/>
    <s v="wbcrosby@chevron.com"/>
    <x v="0"/>
    <s v="NAU MCBU - RTM SUPPORT"/>
    <s v="No"/>
  </r>
  <r>
    <s v="Google"/>
    <s v="Google Chrome"/>
    <s v="homcbupiint2.hou150.chevrontexaco.net"/>
    <s v="homcbupiint2"/>
    <d v="2025-04-24T00:00:00"/>
    <x v="0"/>
    <d v="2025-04-24T00:00:00"/>
    <s v="CT\mgmt"/>
    <s v="Windows Server 2016 Standard"/>
    <s v="Windows"/>
    <s v="146.36.54.37"/>
    <s v="Production"/>
    <s v="Deployed"/>
    <s v="Pending"/>
    <x v="0"/>
    <n v="11977"/>
    <s v="PI Historian"/>
    <s v="wbcrosby@chevron.com"/>
    <x v="0"/>
    <s v="NAU MCBU - RTM SUPPORT"/>
    <s v="No"/>
  </r>
  <r>
    <s v="Google"/>
    <s v="Google Chrome"/>
    <s v="homcbupisql1.mid.chevrontexaco.net"/>
    <s v="homcbupisql1"/>
    <d v="2025-04-24T00:00:00"/>
    <x v="0"/>
    <d v="2025-04-24T00:00:00"/>
    <s v="CT\!itir"/>
    <s v="Windows Server 2016 Standard"/>
    <s v="Windows"/>
    <s v="146.36.54.40"/>
    <s v="Production"/>
    <s v="Deployed"/>
    <s v="Pending"/>
    <x v="0"/>
    <n v="11977"/>
    <s v="PI Historian"/>
    <s v="wbcrosby@chevron.com"/>
    <x v="0"/>
    <s v="NAU MCBU - RTM SUPPORT"/>
    <s v="No"/>
  </r>
  <r>
    <s v="Google"/>
    <s v="Google Chrome"/>
    <s v="homcbupivs1.hou150.chevrontexaco.net"/>
    <s v="homcbupivs1"/>
    <d v="2025-04-23T00:00:00"/>
    <x v="0"/>
    <d v="2025-04-24T00:00:00"/>
    <s v="CT\mgmt"/>
    <s v="Windows Server 2016 Standard"/>
    <s v="Windows"/>
    <s v="146.36.54.17"/>
    <s v="Production"/>
    <s v="Deployed"/>
    <s v="Pending"/>
    <x v="0"/>
    <n v="11977"/>
    <s v="PI Historian"/>
    <s v="wbcrosby@chevron.com"/>
    <x v="0"/>
    <s v="NAU MCBU - RTM SUPPORT"/>
    <s v="No"/>
  </r>
  <r>
    <s v="Google"/>
    <s v="Google Chrome"/>
    <s v="homcbupiweb1.hou150.chevrontexaco.net"/>
    <s v="homcbupiweb1"/>
    <d v="2025-04-23T00:00:00"/>
    <x v="0"/>
    <d v="2025-04-24T00:00:00"/>
    <s v="CT\!rkjd"/>
    <s v="Windows Server 2016 Standard"/>
    <s v="Windows"/>
    <s v="146.36.54.21"/>
    <s v="Production"/>
    <s v="Deployed"/>
    <s v="Pending"/>
    <x v="0"/>
    <n v="11977"/>
    <s v="PI Historian"/>
    <s v="wbcrosby@chevron.com"/>
    <x v="0"/>
    <s v="NAU MCBU - RTM SUPPORT"/>
    <s v="No"/>
  </r>
  <r>
    <s v="Google"/>
    <s v="Google Chrome"/>
    <s v="homcbutestpivs1.hou150.chevrontexaco.net"/>
    <s v="homcbutestpivs1"/>
    <d v="2025-04-23T00:00:00"/>
    <x v="0"/>
    <d v="2025-04-24T00:00:00"/>
    <s v="CT\mgmt"/>
    <s v="Windows Server 2016 Standard"/>
    <s v="Windows"/>
    <s v="146.36.54.9"/>
    <s v="QA/Test"/>
    <s v="Deployed"/>
    <s v="Pending"/>
    <x v="0"/>
    <n v="1500000547"/>
    <s v="PI Vision"/>
    <s v="wbcrosby@chevron.com"/>
    <x v="0"/>
    <s v="NAU MCBU - RTM SUPPORT"/>
    <s v="No"/>
  </r>
  <r>
    <s v="Google"/>
    <s v="Google Chrome"/>
    <s v="homcbutpisql1.mid.chevrontexaco.net"/>
    <s v="homcbutpisql1"/>
    <d v="2025-04-24T00:00:00"/>
    <x v="0"/>
    <d v="2025-04-24T00:00:00"/>
    <s v="CT\!xzsk"/>
    <s v="Windows Server 2016 Standard"/>
    <s v="Windows"/>
    <s v="146.36.54.25"/>
    <s v="QA/Test"/>
    <s v="Deployed"/>
    <s v="Pending"/>
    <x v="0"/>
    <n v="11977"/>
    <s v="PI Historian"/>
    <s v="wbcrosby@chevron.com"/>
    <x v="0"/>
    <s v="NAU MCBU - RTM SUPPORT"/>
    <s v="No"/>
  </r>
  <r>
    <s v="Google"/>
    <s v="Google Chrome"/>
    <s v="homcbutpiweb1.hou150.chevrontexaco.net"/>
    <s v="homcbutpiweb1"/>
    <d v="2025-04-23T00:00:00"/>
    <x v="0"/>
    <d v="2025-04-24T00:00:00"/>
    <s v="CT\!osys"/>
    <s v="Windows Server 2016 Standard"/>
    <s v="Windows"/>
    <s v="146.36.54.19"/>
    <s v="QA/Test"/>
    <s v="Deployed"/>
    <s v="Pending"/>
    <x v="0"/>
    <n v="11977"/>
    <s v="PI Historian"/>
    <s v="wbcrosby@chevron.com"/>
    <x v="0"/>
    <s v="NAU MCBU - RTM SUPPORT"/>
    <s v="No"/>
  </r>
  <r>
    <s v="Google"/>
    <s v="Google Chrome"/>
    <s v="midpivs1.mid.chevrontexaco.net"/>
    <s v="midpivs1"/>
    <d v="2025-04-24T00:00:00"/>
    <x v="2"/>
    <d v="2025-04-24T00:00:00"/>
    <s v="CT\mgmt"/>
    <s v="Windows Server 2016 Standard"/>
    <s v="Windows"/>
    <s v="146.24.136.105"/>
    <s v="Production"/>
    <s v="Deployed"/>
    <s v="Pending"/>
    <x v="0"/>
    <n v="11977"/>
    <s v="PI Historian"/>
    <s v="wbcrosby@chevron.com"/>
    <x v="0"/>
    <s v="NAU MCBU - RTM SUPPORT"/>
    <s v="No"/>
  </r>
  <r>
    <s v="Google"/>
    <s v="Google Chrome"/>
    <s v="hougnrw1.gdc0.chevron.net"/>
    <s v="hougnrw1"/>
    <d v="2024-12-11T00:00:00"/>
    <x v="0"/>
    <d v="2025-02-10T00:00:00"/>
    <s v="CT\!mgax"/>
    <s v="Windows Server 2016 Standard"/>
    <s v="Windows"/>
    <e v="#N/A"/>
    <e v="#N/A"/>
    <e v="#N/A"/>
    <s v="Pending"/>
    <x v="0"/>
    <n v="73065166"/>
    <s v="[PDCE] "/>
    <s v="Will.Kreutzer@chevron.com"/>
    <x v="0"/>
    <s v="Not Found"/>
    <s v="No"/>
  </r>
  <r>
    <s v="Google"/>
    <s v="Google Chrome"/>
    <s v="gbanrw16vapp05.gbanr.chevrontexaco.net"/>
    <s v="gbanrw16vapp05"/>
    <d v="2025-04-24T00:00:00"/>
    <x v="0"/>
    <d v="2025-04-24T00:00:00"/>
    <s v="CT\!nvzk"/>
    <s v="Windows Server 2016 Datacenter"/>
    <s v="Windows"/>
    <s v="146.42.140.156"/>
    <s v="Production"/>
    <s v="Deployed"/>
    <s v="Pending"/>
    <x v="0"/>
    <n v="13053"/>
    <s v="Energy Components Reporting Portal XI"/>
    <s v="williams.odufisan@chevron.com"/>
    <x v="0"/>
    <s v="NMA - SURFACE PLATFORM CO-LOCATED SUPPORT"/>
    <s v="No"/>
  </r>
  <r>
    <s v="Google"/>
    <s v="Google Chrome"/>
    <s v="lagnrqsqlt1.lagnr.chevrontexaco.net"/>
    <s v="lagnrqsqlt1"/>
    <d v="2025-04-24T00:00:00"/>
    <x v="0"/>
    <d v="2025-04-24T00:00:00"/>
    <s v="CT\!iahg"/>
    <s v="Windows Server 2016 Datacenter"/>
    <s v="Windows"/>
    <s v="146.42.252.26"/>
    <s v="Production"/>
    <s v="Deployed"/>
    <s v="Pending"/>
    <x v="0"/>
    <s v="Not Found"/>
    <s v="Not Found"/>
    <s v="Williams.Odufisan@chevron.com"/>
    <x v="0"/>
    <s v="Not Found"/>
    <s v="No"/>
  </r>
  <r>
    <s v="Google"/>
    <s v="Google Chrome"/>
    <s v="lagnrw16vahpp.lagnr.chevrontexaco.net"/>
    <s v="lagnrw16vahpp"/>
    <d v="2025-04-23T00:00:00"/>
    <x v="0"/>
    <d v="2025-04-24T00:00:00"/>
    <s v="CT\!MJUA"/>
    <s v="Windows Server 2016 Datacenter"/>
    <s v="Windows"/>
    <s v="146.42.133.46"/>
    <s v="Production"/>
    <s v="Deployed"/>
    <s v="Pending"/>
    <x v="0"/>
    <n v="23429"/>
    <s v="ProSource (NMA) "/>
    <s v="williams.odufisan@chevron.com"/>
    <x v="0"/>
    <s v="NMA - SUBSURFACE PLATFORM CO-LOCATED SUPPORT"/>
    <s v="No"/>
  </r>
  <r>
    <s v="Google"/>
    <s v="Google Chrome"/>
    <s v="dataga-peuw00.s02.chevron.net"/>
    <s v="dataga-peuw00"/>
    <d v="2025-04-24T00:00:00"/>
    <x v="0"/>
    <d v="2025-04-24T00:00:00"/>
    <s v="CT\!zlgx"/>
    <s v="Windows Server 2016 Datacenter"/>
    <s v="Windows"/>
    <s v="10.69.27.37"/>
    <s v="Production"/>
    <s v="Deployed"/>
    <s v="Pending"/>
    <x v="0"/>
    <n v="5038326"/>
    <s v="Enterprise Data Gateway "/>
    <s v="williamtan@chevron.com"/>
    <x v="0"/>
    <s v="DATA MANAGEMENT - OPERATIONS"/>
    <s v="No"/>
  </r>
  <r>
    <s v="Google"/>
    <s v="Google Chrome"/>
    <s v="dataga-ppba00.s02.chevron.net"/>
    <s v="dataga-ppba00"/>
    <d v="2025-04-24T00:00:00"/>
    <x v="0"/>
    <d v="2025-04-24T00:00:00"/>
    <s v="CT\!vaxg"/>
    <s v="Windows Server 2016 Datacenter"/>
    <s v="Windows"/>
    <s v="10.73.39.37"/>
    <s v="Production"/>
    <s v="Deployed"/>
    <s v="Pending"/>
    <x v="0"/>
    <n v="5038326"/>
    <s v="Enterprise Data Gateway "/>
    <s v="williamtan@chevron.com"/>
    <x v="0"/>
    <s v="DATA MANAGEMENT - OPERATIONS"/>
    <s v="No"/>
  </r>
  <r>
    <s v="Google"/>
    <s v="Google Chrome"/>
    <s v="escnrw12ahvp01.escnr.chevrontexaco.net"/>
    <s v="escnrw12ahvp01"/>
    <d v="2025-04-24T00:00:00"/>
    <x v="0"/>
    <d v="2025-04-24T00:00:00"/>
    <s v="CT\!bvyg"/>
    <s v="Windows Server 2019 Datacenter"/>
    <s v="Windows"/>
    <s v="146.42.156.22"/>
    <s v="Production"/>
    <s v="Deployed"/>
    <s v="Pending"/>
    <x v="0"/>
    <n v="1500001300"/>
    <s v="SQL Server System Database Administration by ITFP"/>
    <s v="PaulNjoku@chevron.com"/>
    <x v="0"/>
    <s v="NMA - ITFP WE/CLOUD ESCRAVOS SUPPORT"/>
    <s v="No"/>
  </r>
  <r>
    <s v="Google"/>
    <s v="Google Chrome"/>
    <s v="onemap-dagr00.s02.chevron.net"/>
    <s v="onemap-dagr00"/>
    <d v="2025-04-23T00:00:00"/>
    <x v="0"/>
    <d v="2025-04-24T00:00:00"/>
    <s v="CT\wnkl"/>
    <s v="Windows Server 2019 Datacenter"/>
    <s v="Windows"/>
    <s v="10.69.88.39"/>
    <s v="Development"/>
    <s v="Deployed"/>
    <s v="Pending"/>
    <x v="0"/>
    <n v="5058771"/>
    <s v="TCO One Map"/>
    <s v="winsup@tengizchevroil"/>
    <x v="0"/>
    <s v="TCO - DIGITAL GIS"/>
    <s v="No"/>
  </r>
  <r>
    <s v="Google"/>
    <s v="Google Chrome"/>
    <s v="onemap-dags00.s02.chevron.net"/>
    <s v="onemap-dags00"/>
    <d v="2025-04-24T00:00:00"/>
    <x v="0"/>
    <d v="2025-04-24T00:00:00"/>
    <s v="CT\xehe"/>
    <s v="Windows Server 2016 Datacenter"/>
    <s v="Windows"/>
    <s v="10.69.88.132"/>
    <s v="Development"/>
    <s v="Deployed"/>
    <s v="Pending"/>
    <x v="0"/>
    <n v="5058771"/>
    <s v="TCO One Map"/>
    <s v="winsup@tengizchevroil"/>
    <x v="0"/>
    <s v="TCO - DIGITAL GIS"/>
    <s v="No"/>
  </r>
  <r>
    <s v="Google"/>
    <s v="Google Chrome"/>
    <s v="onemap-dlnd00.s02.chevron.net"/>
    <s v="onemap-dlnd00"/>
    <d v="2025-04-24T00:00:00"/>
    <x v="1"/>
    <d v="2025-04-24T00:00:00"/>
    <s v="CT\wvka"/>
    <s v="Windows Server 2019 Datacenter"/>
    <s v="Windows"/>
    <s v="10.69.88.84"/>
    <s v="Development"/>
    <s v="Deployed"/>
    <s v="Pending"/>
    <x v="0"/>
    <n v="5058771"/>
    <s v="TCO One Map"/>
    <s v="winsup@tengizchevroil"/>
    <x v="0"/>
    <s v="TCO - DIGITAL GIS"/>
    <s v="No"/>
  </r>
  <r>
    <s v="Google"/>
    <s v="Google Chrome"/>
    <s v="sqlse-wpsql001.s02.chevron.net"/>
    <s v="sqlse-wpsql001"/>
    <d v="2025-04-24T00:00:00"/>
    <x v="0"/>
    <d v="2025-04-24T00:00:00"/>
    <s v="CT\!mgax"/>
    <s v="Windows Server 2016 Datacenter"/>
    <s v="Windows"/>
    <s v="10.68.248.12"/>
    <s v="Production"/>
    <s v="Deployed"/>
    <s v="Pending"/>
    <x v="0"/>
    <n v="3044952"/>
    <s v="FGP Information Management Database"/>
    <s v="ozgurhakanoglu@chevron.com"/>
    <x v="0"/>
    <s v="TCO - DIGITAL PROJECTS"/>
    <s v="No"/>
  </r>
  <r>
    <s v="Google"/>
    <s v="Google Chrome"/>
    <s v="tcotrk-dapp00.s02.chevron.net"/>
    <s v="tcotrk-dapp00"/>
    <d v="2025-04-23T00:00:00"/>
    <x v="0"/>
    <d v="2025-04-24T00:00:00"/>
    <s v="CT\!bibq"/>
    <s v="Windows Server 2016 Datacenter"/>
    <s v="Windows"/>
    <s v="10.69.88.92"/>
    <s v="Development"/>
    <s v="Deployed"/>
    <s v="Pending"/>
    <x v="0"/>
    <n v="1500001632"/>
    <s v="Traka Web Pro Plus Administration (TCO) "/>
    <s v="winsup@tengizchevroil"/>
    <x v="0"/>
    <s v="TCO - MANAGED SERVICE 1"/>
    <s v="No"/>
  </r>
  <r>
    <s v="Google"/>
    <s v="Google Chrome"/>
    <s v="intrac-psql00.s02.chevron.net"/>
    <s v="intrac-psql00"/>
    <m/>
    <x v="3"/>
    <d v="2025-02-03T00:00:00"/>
    <s v="CT\!ymng"/>
    <s v="Windows Server 2016 Datacenter"/>
    <s v="Windows"/>
    <e v="#N/A"/>
    <e v="#N/A"/>
    <e v="#N/A"/>
    <s v="Pending"/>
    <x v="0"/>
    <n v="22699"/>
    <s v="IntelaTrac (TCO"/>
    <s v="winsup@tengizchevroil"/>
    <x v="0"/>
    <s v="TCO - DIGITAL PRODUCTION OPTIMIZATION SYSTEM TEAM"/>
    <s v="No"/>
  </r>
  <r>
    <s v="Google"/>
    <s v="Google Chrome"/>
    <s v="intrac-dsql00.s02.chevron.net"/>
    <s v="intrac-dsql00"/>
    <m/>
    <x v="4"/>
    <d v="2025-01-30T00:00:00"/>
    <s v="CT\!ppse"/>
    <s v="Windows Server 2016 Datacenter"/>
    <s v="Windows"/>
    <e v="#N/A"/>
    <e v="#N/A"/>
    <e v="#N/A"/>
    <s v="Pending"/>
    <x v="0"/>
    <n v="22699"/>
    <s v="IntelaTrac (TCO"/>
    <s v="winsup@tengizchevroil"/>
    <x v="0"/>
    <s v="TCO - DIGITAL PRODUCTION OPTIMIZATION SYSTEM TEAM"/>
    <s v="No"/>
  </r>
  <r>
    <s v="Google"/>
    <s v="Google Chrome"/>
    <s v="gmwcpappv00986.gdc0.chevron.net"/>
    <s v="gmwcpappv00986"/>
    <d v="2025-04-24T00:00:00"/>
    <x v="0"/>
    <d v="2025-04-24T00:00:00"/>
    <s v="CT\!xrur"/>
    <s v="Windows Server 2016 Datacenter"/>
    <s v="Windows"/>
    <s v="146.40.81.179"/>
    <s v="Production"/>
    <s v="Deployed"/>
    <s v="Pending"/>
    <x v="0"/>
    <n v="15590"/>
    <s v="PI Historian"/>
    <s v="worasakc@chevron.com"/>
    <x v="0"/>
    <s v="TBU - OSISOFT PI SUPPORT"/>
    <s v="No"/>
  </r>
  <r>
    <s v="Google"/>
    <s v="Google Chrome"/>
    <s v="gmwcpiisv00376.bkkhq.chevrontexaco.net"/>
    <s v="gmwcpiisv00376"/>
    <d v="2025-04-23T00:00:00"/>
    <x v="0"/>
    <d v="2025-04-24T00:00:00"/>
    <s v="CT\!axws"/>
    <s v="Windows Server 2016 Datacenter"/>
    <s v="Windows"/>
    <s v="146.40.240.51"/>
    <s v="Production"/>
    <s v="Deployed"/>
    <s v="Pending"/>
    <x v="0"/>
    <n v="15590"/>
    <s v="PI Historian"/>
    <s v="worasakc@chevron.com"/>
    <x v="0"/>
    <s v="TBU - OSISOFT PI SUPPORT"/>
    <s v="No"/>
  </r>
  <r>
    <s v="Google"/>
    <s v="Google Chrome"/>
    <s v="gmwcpiisv00392.gdc0.chevron.net"/>
    <s v="gmwcpiisv00392"/>
    <d v="2025-04-23T00:00:00"/>
    <x v="0"/>
    <d v="2025-04-24T00:00:00"/>
    <s v="CT\!axws"/>
    <s v="Windows Server 2016 Datacenter"/>
    <s v="Windows"/>
    <s v="146.40.240.118"/>
    <s v="Production"/>
    <s v="Deployed"/>
    <s v="Pending"/>
    <x v="0"/>
    <n v="15590"/>
    <s v="PI Historian"/>
    <s v="worasakc@chevron.com"/>
    <x v="0"/>
    <s v="TBU - OSISOFT PI SUPPORT"/>
    <s v="No"/>
  </r>
  <r>
    <s v="Google"/>
    <s v="Google Chrome"/>
    <s v="gswcpdlgvaed516.gdc0.chevron.net"/>
    <s v="gswcpdlgvaed516"/>
    <d v="2025-04-24T00:00:00"/>
    <x v="0"/>
    <d v="2025-04-24T00:00:00"/>
    <s v="CT\!slaq"/>
    <s v="Windows Server 2016 Standard"/>
    <s v="Windows"/>
    <s v="146.46.25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aen516.gdc0.chevron.net"/>
    <s v="gswcpdlgvaen516"/>
    <d v="2025-04-23T00:00:00"/>
    <x v="0"/>
    <d v="2025-04-24T00:00:00"/>
    <s v="CT\!zjxc"/>
    <s v="Windows Server 2016 Standard"/>
    <s v="Windows"/>
    <s v="146.46.55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aex516.gdc0.chevron.net"/>
    <s v="gswcpdlgvaex516"/>
    <d v="2025-04-23T00:00:00"/>
    <x v="0"/>
    <d v="2025-04-24T00:00:00"/>
    <s v="CT\!ucwb"/>
    <s v="Windows Server 2016 Standard"/>
    <s v="Windows"/>
    <s v="146.46.56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ain516.gdc0.chevron.net"/>
    <s v="gswcpdlgvain516"/>
    <d v="2025-04-23T00:00:00"/>
    <x v="0"/>
    <d v="2025-04-24T00:00:00"/>
    <s v="CT\!jipr"/>
    <s v="Windows Server 2016 Standard"/>
    <s v="Windows"/>
    <s v="146.46.27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apv516.gdc0.chevron.net"/>
    <s v="gswcpdlgvapv516"/>
    <d v="2025-04-24T00:00:00"/>
    <x v="0"/>
    <d v="2025-04-24T00:00:00"/>
    <s v="CT\!slaq"/>
    <s v="Windows Server 2016 Standard"/>
    <s v="Windows"/>
    <s v="146.46.50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art516.gdc0.chevron.net"/>
    <s v="gswcpdlgvart516"/>
    <d v="2025-04-24T00:00:00"/>
    <x v="0"/>
    <d v="2025-04-24T00:00:00"/>
    <s v="CT\!slaq"/>
    <s v="Windows Server 2016 Standard"/>
    <s v="Windows"/>
    <s v="146.46.51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ave516.gdc0.chevron.net"/>
    <s v="gswcpdlgvave516"/>
    <d v="2025-04-23T00:00:00"/>
    <x v="0"/>
    <d v="2025-04-24T00:00:00"/>
    <s v="CT\!jipr"/>
    <s v="Windows Server 2016 Standard"/>
    <s v="Windows"/>
    <s v="146.46.26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avs516.gdc0.chevron.net"/>
    <s v="gswcpdlgvavs516"/>
    <d v="2025-04-24T00:00:00"/>
    <x v="0"/>
    <d v="2025-04-24T00:00:00"/>
    <s v="CT\!slaq"/>
    <s v="Windows Server 2016 Standard"/>
    <s v="Windows"/>
    <s v="146.46.57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ben516.gdc0.chevron.net"/>
    <s v="gswcpdlgvben516"/>
    <d v="2025-04-23T00:00:00"/>
    <x v="2"/>
    <d v="2025-04-24T00:00:00"/>
    <s v="CT\!zcjs"/>
    <s v="Windows Server 2016 Standard"/>
    <s v="Windows"/>
    <s v="146.46.38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blu516.gdc0.chevron.net"/>
    <s v="gswcpdlgvblu516"/>
    <m/>
    <x v="3"/>
    <d v="2025-04-24T00:00:00"/>
    <s v="CT\!zjxc"/>
    <s v="Windows Server 2016 Standard"/>
    <s v="Windows"/>
    <s v="146.46.62.67"/>
    <s v="Development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can516.gdc0.chevron.net"/>
    <s v="gswcpdlgvcan516"/>
    <m/>
    <x v="3"/>
    <d v="2025-04-24T00:00:00"/>
    <s v="CT\!slaq"/>
    <s v="Windows Server 2016 Standard"/>
    <s v="Windows"/>
    <s v="146.46.29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car516.gdc0.chevron.net"/>
    <s v="gswcpdlgvcar516"/>
    <d v="2025-04-24T00:00:00"/>
    <x v="0"/>
    <d v="2025-04-24T00:00:00"/>
    <s v="CT\!jipr"/>
    <s v="Windows Server 2016 Standard"/>
    <s v="Windows"/>
    <s v="146.46.28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cav519.gdc0.chevron.net"/>
    <s v="gswcpdlgvcav519"/>
    <d v="2025-04-23T00:00:00"/>
    <x v="0"/>
    <d v="2025-04-24T00:00:00"/>
    <s v="CT\!slaq"/>
    <s v="Windows Server 2019 Datacenter"/>
    <s v="Windows"/>
    <s v="146.46.47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clv519.gdc0.chevron.net"/>
    <s v="gswcpdlgvclv519"/>
    <d v="2025-04-24T00:00:00"/>
    <x v="0"/>
    <d v="2025-04-24T00:00:00"/>
    <s v="CT\!jipr"/>
    <s v="Windows Server 2019 Datacenter"/>
    <s v="Windows"/>
    <s v="146.46.35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dev516.gdc0.chevron.net"/>
    <s v="gswcpdlgvdev516"/>
    <m/>
    <x v="3"/>
    <d v="2025-04-24T00:00:00"/>
    <s v="CT\!wsch"/>
    <s v="Windows Server 2016 Standard"/>
    <s v="Windows"/>
    <s v="146.46.61.67"/>
    <s v="Development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esv519.gdc0.chevron.net"/>
    <s v="gswcpdlgvesv519"/>
    <d v="2025-04-23T00:00:00"/>
    <x v="0"/>
    <d v="2025-04-24T00:00:00"/>
    <s v="CT\!ucwb"/>
    <s v="Windows Server 2019 Datacenter"/>
    <s v="Windows"/>
    <s v="146.46.53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eto516.gdc0.chevron.net"/>
    <s v="gswcpdlgveto516"/>
    <d v="2025-04-04T00:00:00"/>
    <x v="0"/>
    <d v="2025-04-24T00:00:00"/>
    <s v="CT\!wsch"/>
    <s v="Windows Server 2016 Standard"/>
    <s v="Windows"/>
    <s v="146.46.43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flo519.gdc0.chevron.net"/>
    <s v="gswcpdlgvflo519"/>
    <d v="2025-04-24T00:00:00"/>
    <x v="2"/>
    <d v="2025-04-24T00:00:00"/>
    <s v="CT\!zjxc"/>
    <s v="Windows Server 2019 Datacenter"/>
    <s v="Windows"/>
    <s v="146.46.44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gls516.gdc0.chevron.net"/>
    <s v="gswcpdlgvgls516"/>
    <d v="2025-04-17T00:00:00"/>
    <x v="0"/>
    <d v="2025-04-24T00:00:00"/>
    <s v="CT\!jipr"/>
    <s v="Windows Server 2016 Standard"/>
    <s v="Windows"/>
    <s v="146.46.37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hov519.gdc0.chevron.net"/>
    <s v="gswcpdlgvhov519"/>
    <d v="2025-04-23T00:00:00"/>
    <x v="0"/>
    <d v="2025-04-24T00:00:00"/>
    <s v="CT\!vkft"/>
    <s v="Windows Server 2019 Datacenter"/>
    <s v="Windows"/>
    <s v="146.46.34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lov519.gdc0.chevron.net"/>
    <s v="gswcpdlgvlov519"/>
    <d v="2025-04-23T00:00:00"/>
    <x v="0"/>
    <d v="2025-04-24T00:00:00"/>
    <s v="CT\!zjxc"/>
    <s v="Windows Server 2019 Datacenter"/>
    <s v="Windows"/>
    <s v="146.46.33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mev519.gdc0.chevron.net"/>
    <s v="gswcpdlgvmev519"/>
    <d v="2025-04-24T00:00:00"/>
    <x v="2"/>
    <d v="2025-04-24T00:00:00"/>
    <s v="CT\!jipr"/>
    <s v="Windows Server 2019 Datacenter"/>
    <s v="Windows"/>
    <s v="146.46.46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pav519.gdc0.chevron.net"/>
    <s v="gswcpdlgvpav519"/>
    <d v="2025-04-24T00:00:00"/>
    <x v="2"/>
    <d v="2025-04-24T00:00:00"/>
    <s v="CT\!zjxc"/>
    <s v="Windows Server 2019 Datacenter"/>
    <s v="Windows"/>
    <s v="146.46.54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pgv516.gdc0.chevron.net"/>
    <s v="gswcpdlgvpgv516"/>
    <d v="2025-04-24T00:00:00"/>
    <x v="0"/>
    <d v="2025-04-24T00:00:00"/>
    <s v="CT\!jipr"/>
    <s v="Windows Server 2016 Standard"/>
    <s v="Windows"/>
    <s v="146.46.59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plv516.gdc0.chevron.net"/>
    <s v="gswcpdlgvplv516"/>
    <d v="2025-04-23T00:00:00"/>
    <x v="0"/>
    <d v="2025-04-24T00:00:00"/>
    <s v="CT\!qjrn"/>
    <s v="Windows Server 2016 Standard"/>
    <s v="Windows"/>
    <s v="146.46.60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riv519.gdc0.chevron.net"/>
    <s v="gswcpdlgvriv519"/>
    <d v="2025-04-24T00:00:00"/>
    <x v="0"/>
    <d v="2025-04-24T00:00:00"/>
    <s v="CT\!zjxc"/>
    <s v="Windows Server 2019 Datacenter"/>
    <s v="Windows"/>
    <s v="146.46.49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sam516.gdc0.chevron.net"/>
    <s v="gswcpdlgvsam516"/>
    <d v="2025-03-19T00:00:00"/>
    <x v="2"/>
    <d v="2025-04-24T00:00:00"/>
    <s v="CT\!slaq"/>
    <s v="Windows Server 2016 Standard"/>
    <s v="Windows"/>
    <s v="146.46.52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sgv519.gdc0.chevron.net"/>
    <s v="gswcpdlgvsgv519"/>
    <d v="2025-04-23T00:00:00"/>
    <x v="0"/>
    <d v="2025-04-24T00:00:00"/>
    <s v="CT\!jipr"/>
    <s v="Windows Server 2019 Datacenter"/>
    <s v="Windows"/>
    <s v="146.46.36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srv519.gdc0.chevron.net"/>
    <s v="gswcpdlgvsrv519"/>
    <d v="2025-04-24T00:00:00"/>
    <x v="0"/>
    <d v="2025-04-24T00:00:00"/>
    <s v="CT\!slaq"/>
    <s v="Windows Server 2019 Datacenter"/>
    <s v="Windows"/>
    <s v="146.46.39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txv516.gdc0.chevron.net"/>
    <s v="gswcpdlgvtxv516"/>
    <d v="2025-04-24T00:00:00"/>
    <x v="0"/>
    <d v="2025-04-24T00:00:00"/>
    <s v="CT\!mgax"/>
    <s v="Windows Server 2016 Standard"/>
    <s v="Windows"/>
    <s v="146.46.40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dlgvutv519.gdc0.chevron.net"/>
    <s v="gswcpdlgvutv519"/>
    <d v="2025-04-24T00:00:00"/>
    <x v="0"/>
    <d v="2025-04-24T00:00:00"/>
    <s v="CT\!wsch"/>
    <s v="Windows Server 2019 Datacenter"/>
    <s v="Windows"/>
    <s v="146.46.58.67"/>
    <s v="Production"/>
    <s v="Deployed"/>
    <s v="Pending"/>
    <x v="2"/>
    <n v="15823"/>
    <s v="Dualog "/>
    <s v="wrschaeffer@chevron.com"/>
    <x v="0"/>
    <s v="SURFACE - FE - MARINE IT"/>
    <s v="No"/>
  </r>
  <r>
    <s v="Google"/>
    <s v="Google Chrome"/>
    <s v="gswcpinfvaed616.gdc0.chevron.net"/>
    <s v="gswcpinfvaed616"/>
    <d v="2025-04-24T00:00:00"/>
    <x v="0"/>
    <d v="2025-04-24T00:00:00"/>
    <s v="CT\!ypjb"/>
    <s v="Windows Server 2016 Standard"/>
    <s v="Windows"/>
    <s v="146.46.25.68"/>
    <s v="Production"/>
    <s v="Deployed"/>
    <s v="Pending"/>
    <x v="2"/>
    <n v="1500000057"/>
    <s v="C"/>
    <s v="wrschaeffer@chevron.com"/>
    <x v="0"/>
    <s v="SURFACE - FE - MARINE IT"/>
    <s v="No"/>
  </r>
  <r>
    <s v="Google"/>
    <s v="Google Chrome"/>
    <s v="gswcpinfvapv616.gdc0.chevron.net"/>
    <s v="gswcpinfvapv616"/>
    <d v="2025-04-23T00:00:00"/>
    <x v="0"/>
    <d v="2025-04-24T00:00:00"/>
    <s v="CT\!jipr"/>
    <s v="Windows Server 2016 Standard"/>
    <s v="Windows"/>
    <s v="146.46.50.68"/>
    <s v="Production"/>
    <s v="Deployed"/>
    <s v="Pending"/>
    <x v="2"/>
    <n v="1500000057"/>
    <s v="C"/>
    <s v="wrschaeffer@chevron.com"/>
    <x v="0"/>
    <s v="SURFACE - FE - MARINE IT"/>
    <s v="No"/>
  </r>
  <r>
    <s v="Google"/>
    <s v="Google Chrome"/>
    <s v="gswcpinfvart616.gdc0.chevron.net"/>
    <s v="gswcpinfvart616"/>
    <d v="2025-04-24T00:00:00"/>
    <x v="0"/>
    <d v="2025-04-24T00:00:00"/>
    <s v="CT\!slaq"/>
    <s v="Windows Server 2016 Standard"/>
    <s v="Windows"/>
    <s v="146.46.51.68"/>
    <s v="Production"/>
    <s v="Deployed"/>
    <s v="Pending"/>
    <x v="2"/>
    <n v="1500000057"/>
    <s v="C"/>
    <s v="wrschaeffer@chevron.com"/>
    <x v="0"/>
    <s v="SURFACE - FE - MARINE IT"/>
    <s v="No"/>
  </r>
  <r>
    <s v="Google"/>
    <s v="Google Chrome"/>
    <s v="gswcpinfvben616.gdc0.chevron.net"/>
    <s v="gswcpinfvben616"/>
    <d v="2025-04-24T00:00:00"/>
    <x v="0"/>
    <d v="2025-04-24T00:00:00"/>
    <s v="CT\!jipr"/>
    <s v="Windows Server 2016 Standard"/>
    <s v="Windows"/>
    <s v="146.46.38.68"/>
    <s v="Production"/>
    <s v="Deployed"/>
    <s v="Pending"/>
    <x v="2"/>
    <n v="1500000057"/>
    <s v="C"/>
    <s v="wrschaeffer@chevron.com"/>
    <x v="0"/>
    <s v="SURFACE - FE - MARINE IT"/>
    <s v="No"/>
  </r>
  <r>
    <s v="Google"/>
    <s v="Google Chrome"/>
    <s v="gswcpinfvblu616.gdc0.chevron.net"/>
    <s v="gswcpinfvblu616"/>
    <m/>
    <x v="3"/>
    <d v="2025-04-24T00:00:00"/>
    <s v="CT\!mgax"/>
    <s v="Windows Server 2016 Standard"/>
    <s v="Windows"/>
    <s v="146.46.62.68"/>
    <s v="Development"/>
    <s v="Deployed"/>
    <s v="Pending"/>
    <x v="2"/>
    <n v="1500000057"/>
    <s v="C"/>
    <s v="wrschaeffer@chevron.com"/>
    <x v="0"/>
    <s v="SURFACE - FE - MARINE IT"/>
    <s v="No"/>
  </r>
  <r>
    <s v="Google"/>
    <s v="Google Chrome"/>
    <s v="gswcpinfvcan616.gdc0.chevron.net"/>
    <s v="gswcpinfvcan616"/>
    <m/>
    <x v="3"/>
    <d v="2025-04-24T00:00:00"/>
    <s v="CT\!jipr"/>
    <s v="Windows Server 2016 Standard"/>
    <s v="Windows"/>
    <s v="146.46.29.68"/>
    <s v="Production"/>
    <s v="Deployed"/>
    <s v="Pending"/>
    <x v="2"/>
    <n v="1500000057"/>
    <s v="C"/>
    <s v="wrschaeffer@chevron.com"/>
    <x v="0"/>
    <s v="SURFACE - FE - MARINE IT"/>
    <s v="No"/>
  </r>
  <r>
    <s v="Google"/>
    <s v="Google Chrome"/>
    <s v="gswcpinfvclv619.gdc0.chevron.net"/>
    <s v="gswcpinfvclv619"/>
    <d v="2025-04-24T00:00:00"/>
    <x v="0"/>
    <d v="2025-04-24T00:00:00"/>
    <s v="CT\!jipr"/>
    <s v="Windows Server 2019 Datacenter"/>
    <s v="Windows"/>
    <s v="146.46.35.68"/>
    <s v="Production"/>
    <s v="Retired"/>
    <s v="Pending"/>
    <x v="2"/>
    <n v="1500000057"/>
    <s v="C"/>
    <s v="wrschaeffer@chevron.com"/>
    <x v="0"/>
    <s v="SURFACE - FE - MARINE IT"/>
    <s v="No"/>
  </r>
  <r>
    <s v="Google"/>
    <s v="Google Chrome"/>
    <s v="gswcpinfvesv619.gdc0.chevron.net"/>
    <s v="gswcpinfvesv619"/>
    <d v="2025-04-23T00:00:00"/>
    <x v="0"/>
    <d v="2025-04-24T00:00:00"/>
    <s v="CT\!jipr"/>
    <s v="Windows Server 2019 Datacenter"/>
    <s v="Windows"/>
    <s v="146.46.53.68"/>
    <s v="Production"/>
    <s v="Deployed"/>
    <s v="Pending"/>
    <x v="2"/>
    <n v="1500000057"/>
    <s v="C"/>
    <s v="wrschaeffer@chevron.com"/>
    <x v="0"/>
    <s v="SURFACE - FE - MARINE IT"/>
    <s v="No"/>
  </r>
  <r>
    <s v="Google"/>
    <s v="Google Chrome"/>
    <s v="gswcpinfvgls616.gdc0.chevron.net"/>
    <s v="gswcpinfvgls616"/>
    <m/>
    <x v="3"/>
    <d v="2025-04-24T00:00:00"/>
    <s v="CT\!jipr"/>
    <s v="Windows Server 2016 Standard"/>
    <s v="Windows"/>
    <s v="146.46.37.68"/>
    <s v="Production"/>
    <s v="Deployed"/>
    <s v="Pending"/>
    <x v="2"/>
    <n v="1500000057"/>
    <s v="C"/>
    <s v="wrschaeffer@chevron.com"/>
    <x v="0"/>
    <s v="SURFACE - FE - MARINE IT"/>
    <s v="No"/>
  </r>
  <r>
    <s v="Google"/>
    <s v="Google Chrome"/>
    <s v="gswcpinfvmev619.gdc0.chevron.net"/>
    <s v="gswcpinfvmev619"/>
    <d v="2025-04-24T00:00:00"/>
    <x v="0"/>
    <d v="2025-04-24T00:00:00"/>
    <s v="CT\!jipr"/>
    <s v="Windows Server 2019 Datacenter"/>
    <s v="Windows"/>
    <s v="146.46.46.68"/>
    <s v="Production"/>
    <s v="Deployed"/>
    <s v="Pending"/>
    <x v="2"/>
    <n v="1500000057"/>
    <s v="C"/>
    <s v="wrschaeffer@chevron.com"/>
    <x v="0"/>
    <s v="SURFACE - FE - MARINE IT"/>
    <s v="No"/>
  </r>
  <r>
    <s v="Google"/>
    <s v="Google Chrome"/>
    <s v="gswcpinfvpgv616.gdc0.chevron.net"/>
    <s v="gswcpinfvpgv616"/>
    <d v="2025-04-24T00:00:00"/>
    <x v="0"/>
    <d v="2025-04-24T00:00:00"/>
    <s v="CT\!slaq"/>
    <s v="Windows Server 2016 Standard"/>
    <s v="Windows"/>
    <s v="146.46.59.68"/>
    <s v="Production"/>
    <s v="Deployed"/>
    <s v="Pending"/>
    <x v="2"/>
    <n v="1500000057"/>
    <s v="C"/>
    <s v="wrschaeffer@chevron.com"/>
    <x v="0"/>
    <s v="SURFACE - FE - MARINE IT"/>
    <s v="No"/>
  </r>
  <r>
    <s v="Google"/>
    <s v="Google Chrome"/>
    <s v="gswcpinfvplv616.gdc0.chevron.net"/>
    <s v="gswcpinfvplv616"/>
    <d v="2025-04-23T00:00:00"/>
    <x v="0"/>
    <d v="2025-04-24T00:00:00"/>
    <s v="CT\!jipr"/>
    <s v="Windows Server 2016 Standard"/>
    <s v="Windows"/>
    <s v="146.46.60.68"/>
    <s v="Production"/>
    <s v="Deployed"/>
    <s v="Pending"/>
    <x v="2"/>
    <n v="1500000057"/>
    <s v="C"/>
    <s v="wrschaeffer@chevron.com"/>
    <x v="0"/>
    <s v="SURFACE - FE - MARINE IT"/>
    <s v="No"/>
  </r>
  <r>
    <s v="Google"/>
    <s v="Google Chrome"/>
    <s v="gswcpinfvutv619.gdc0.chevron.net"/>
    <s v="gswcpinfvutv619"/>
    <d v="2025-04-24T00:00:00"/>
    <x v="0"/>
    <d v="2025-04-24T00:00:00"/>
    <s v="CT\!slaq"/>
    <s v="Windows Server 2019 Datacenter"/>
    <s v="Windows"/>
    <s v="146.46.58.68"/>
    <s v="Production"/>
    <s v="Deployed"/>
    <s v="Pending"/>
    <x v="2"/>
    <n v="1500000057"/>
    <s v="C"/>
    <s v="wrschaeffer@chevron.com"/>
    <x v="0"/>
    <s v="SURFACE - FE - MARINE IT"/>
    <s v="No"/>
  </r>
  <r>
    <s v="Google"/>
    <s v="Google Chrome"/>
    <s v="herdbautil1t.gdc0.chevron.net"/>
    <s v="herdbautil1t"/>
    <d v="2025-04-24T00:00:00"/>
    <x v="0"/>
    <d v="2025-04-24T00:00:00"/>
    <s v="CT\!pyrx"/>
    <s v="Windows Server 2016 Standard"/>
    <s v="Windows"/>
    <s v="146.30.172.54"/>
    <s v="Production"/>
    <s v="Deployed"/>
    <s v="Pending"/>
    <x v="0"/>
    <n v="5055750"/>
    <s v="Energy Components EMED "/>
    <s v="yanivelbaz@chevron.com"/>
    <x v="0"/>
    <s v="EMED CORP PLATFORMS"/>
    <s v="No"/>
  </r>
  <r>
    <s v="Google"/>
    <s v="Google Chrome"/>
    <s v="herecwebdev1.gdc0.chevron.net"/>
    <s v="herecwebdev1"/>
    <d v="2025-04-23T00:00:00"/>
    <x v="0"/>
    <d v="2025-04-24T00:00:00"/>
    <s v="CT\!ppse"/>
    <s v="Windows Server 2016 Standard"/>
    <s v="Windows"/>
    <s v="146.30.172.123"/>
    <s v="Production"/>
    <s v="Deployed"/>
    <s v="Pending"/>
    <x v="0"/>
    <n v="5055750"/>
    <s v="Energy Components EMED "/>
    <s v="yanivelbaz@chevron.com"/>
    <x v="0"/>
    <s v="EMED CORP PLATFORMS"/>
    <s v="No"/>
  </r>
  <r>
    <s v="Google"/>
    <s v="Google Chrome"/>
    <s v="ubms-puia00.s02.chevron.net"/>
    <s v="ubms-puia00"/>
    <d v="2025-04-24T00:00:00"/>
    <x v="1"/>
    <d v="2025-04-24T00:00:00"/>
    <s v="CT\!ddtq"/>
    <s v="Windows Server 2016 Datacenter"/>
    <s v="Windows"/>
    <s v="10.73.240.24"/>
    <s v="Production"/>
    <s v="Deployed"/>
    <s v="Pending"/>
    <x v="0"/>
    <n v="1500001291"/>
    <s v="Universal Building Management Solution "/>
    <s v="YashSharma@chevron.com"/>
    <x v="0"/>
    <s v="CLOUD WINDOWS OPERATIONS"/>
    <s v="No"/>
  </r>
  <r>
    <s v="Google"/>
    <s v="Google Chrome"/>
    <s v="cmsabu-papp00.s02.chevron.net"/>
    <s v="cmsabu-papp00"/>
    <d v="2025-04-24T00:00:00"/>
    <x v="0"/>
    <d v="2025-04-24T00:00:00"/>
    <s v="CT\!zcjs"/>
    <s v="Windows Server 2016 Datacenter"/>
    <s v="Windows"/>
    <s v="10.66.64.5"/>
    <s v="Production"/>
    <s v="In Maintenance"/>
    <s v="Pending"/>
    <x v="0"/>
    <n v="20225059221"/>
    <s v="Visual Studio Professional 2022"/>
    <s v="YGunner-Thomas@chevron.com"/>
    <x v="0"/>
    <s v="Not Found"/>
    <s v="No"/>
  </r>
  <r>
    <s v="Google"/>
    <s v="Google Chrome"/>
    <s v="inow-pwvd00.ct.chevrontexaco.net"/>
    <s v="inow-pwvd00"/>
    <d v="2025-04-24T00:00:00"/>
    <x v="0"/>
    <d v="2025-04-24T00:00:00"/>
    <s v="CT\svc-identity-now"/>
    <s v="Windows Server 2019 Datacenter"/>
    <s v="Windows"/>
    <s v="10.75.96.179"/>
    <s v="Production"/>
    <s v="Deployed"/>
    <s v="Pending"/>
    <x v="0"/>
    <n v="5046596"/>
    <s v="Sailpoint "/>
    <s v="Ishmael.Primus@chevron.com"/>
    <x v="0"/>
    <s v="IAM APPLICATIONS"/>
    <s v="No"/>
  </r>
  <r>
    <s v="Google"/>
    <s v="Google Chrome"/>
    <s v="inow-pwvd01.ct.chevrontexaco.net"/>
    <s v="inow-pwvd01"/>
    <d v="2025-04-24T00:00:00"/>
    <x v="0"/>
    <d v="2025-04-24T00:00:00"/>
    <s v="CT\svc-identity-now"/>
    <s v="Windows Server 2019 Datacenter"/>
    <s v="Windows"/>
    <s v="10.75.96.188"/>
    <s v="Production"/>
    <s v="Deployed"/>
    <s v="Pending"/>
    <x v="0"/>
    <n v="5046596"/>
    <s v="Sailpoint "/>
    <s v="Ishmael.Primus@chevron.com"/>
    <x v="0"/>
    <s v="IAM APPLICATIONS"/>
    <s v="No"/>
  </r>
  <r>
    <s v="Google"/>
    <s v="Google Chrome"/>
    <s v="inow-twvd00.ctq.chevrontexaco.qnet"/>
    <s v="inow-twvd00"/>
    <d v="2025-04-24T00:00:00"/>
    <x v="0"/>
    <d v="2025-04-24T00:00:00"/>
    <s v="CTQ\eldon.kativu_adm"/>
    <s v="Windows Server 2019 Datacenter"/>
    <s v="Windows"/>
    <s v="10.76.156.20"/>
    <s v="QA/Test"/>
    <s v="Deployed"/>
    <s v="Pending"/>
    <x v="0"/>
    <n v="5046596"/>
    <s v="Sailpoint "/>
    <s v="Ishmael.Primus@chevron.com"/>
    <x v="0"/>
    <s v="IAM APPLICATIONS"/>
    <s v="No"/>
  </r>
  <r>
    <s v="Google"/>
    <s v="Google Chrome"/>
    <s v="ames416dc01.reg.ent"/>
    <s v="ames416dc01"/>
    <d v="2025-04-20T00:00:00"/>
    <x v="0"/>
    <d v="2025-04-24T00:00:00"/>
    <s v="REG\dom.richard.fincham"/>
    <s v="Windows Server 2016 Standard"/>
    <s v="Windows"/>
    <e v="#N/A"/>
    <e v="#N/A"/>
    <e v="#N/A"/>
    <s v="Out of Scope"/>
    <x v="0"/>
    <e v="#N/A"/>
    <e v="#N/A"/>
    <e v="#N/A"/>
    <x v="1"/>
    <e v="#N/A"/>
    <s v="No"/>
  </r>
  <r>
    <s v="Google"/>
    <s v="Google Chrome"/>
    <s v="amescvxts01.reg.ent"/>
    <s v="amescvxts01"/>
    <d v="2025-04-24T00:00:00"/>
    <x v="0"/>
    <d v="2025-04-24T00:00:00"/>
    <s v="REG\LordRainier.Bides"/>
    <s v="Windows Server 2019 Standard"/>
    <s v="Windows"/>
    <e v="#N/A"/>
    <e v="#N/A"/>
    <e v="#N/A"/>
    <s v="Out of Scope"/>
    <x v="0"/>
    <e v="#N/A"/>
    <e v="#N/A"/>
    <e v="#N/A"/>
    <x v="1"/>
    <e v="#N/A"/>
    <s v="No"/>
  </r>
  <r>
    <s v="Google"/>
    <s v="Google Chrome"/>
    <s v="amesjdets2.reg.ent"/>
    <s v="amesjdets2"/>
    <d v="2025-04-23T00:00:00"/>
    <x v="0"/>
    <d v="2025-04-24T00:00:00"/>
    <s v="REG\davejohn.ravina"/>
    <s v="Windows Server 2019 Standard"/>
    <s v="Windows"/>
    <e v="#N/A"/>
    <e v="#N/A"/>
    <e v="#N/A"/>
    <s v="Out of Scope"/>
    <x v="0"/>
    <e v="#N/A"/>
    <e v="#N/A"/>
    <e v="#N/A"/>
    <x v="1"/>
    <e v="#N/A"/>
    <s v="No"/>
  </r>
  <r>
    <s v="Google"/>
    <s v="Google Chrome"/>
    <s v="amessql16b.reg.ent"/>
    <s v="amessql16b"/>
    <d v="2025-04-23T00:00:00"/>
    <x v="0"/>
    <d v="2025-04-24T00:00:00"/>
    <s v="REG\dom.quinton.rau"/>
    <s v="Windows Server 2016 Datacenter"/>
    <s v="Windows"/>
    <e v="#N/A"/>
    <e v="#N/A"/>
    <e v="#N/A"/>
    <s v="Out of Scope"/>
    <x v="0"/>
    <e v="#N/A"/>
    <e v="#N/A"/>
    <e v="#N/A"/>
    <x v="1"/>
    <e v="#N/A"/>
    <s v="No"/>
  </r>
  <r>
    <s v="Google"/>
    <s v="Google Chrome"/>
    <s v="amsslc-pmhm00.p.ussc.az.chevron.net"/>
    <s v="amsslc-pmhm00"/>
    <d v="2025-04-24T00:00:00"/>
    <x v="0"/>
    <d v="2025-04-24T00:00:00"/>
    <s v="Local\cvx_admin_user"/>
    <s v="Windows Server 2019 Datacenter"/>
    <s v="Windows"/>
    <s v="10.75.96.29"/>
    <s v="Other"/>
    <s v="Retired"/>
    <s v="Pending"/>
    <x v="0"/>
    <n v="501033"/>
    <s v="AMS (Machinery Health Manager)"/>
    <s v="Dhrupad.Dhar@chevron.com"/>
    <x v="0"/>
    <n v="0"/>
    <s v="No"/>
  </r>
  <r>
    <s v="Google"/>
    <s v="Google Chrome"/>
    <s v="app000001"/>
    <s v="app000001"/>
    <d v="2025-04-23T00:00:00"/>
    <x v="0"/>
    <d v="2025-04-24T00:00:00"/>
    <s v="Local\opemsadmin"/>
    <s v="Windows Server 2019 Datacenter"/>
    <s v="Windows"/>
    <e v="#N/A"/>
    <e v="#N/A"/>
    <e v="#N/A"/>
    <s v="Pending"/>
    <x v="0"/>
    <s v="Not Found"/>
    <s v="Not Found"/>
    <e v="#VALUE!"/>
    <x v="2"/>
    <e v="#VALUE!"/>
    <s v="No"/>
  </r>
  <r>
    <s v="Google"/>
    <s v="Google Chrome"/>
    <s v="as01-t10301-cvx.gvdi.chevron.net"/>
    <s v="as01-t10301-cvx"/>
    <d v="2025-04-24T00:00:00"/>
    <x v="2"/>
    <d v="2025-04-24T00:00:00"/>
    <s v="Uninitialized - waiting for login"/>
    <s v="Windows Server 2016 Datacenter"/>
    <s v="Windows"/>
    <s v="10.74.204.4"/>
    <s v="QA/Test"/>
    <s v="Deployed"/>
    <s v="Out of Scope"/>
    <x v="0"/>
    <e v="#N/A"/>
    <e v="#N/A"/>
    <e v="#N/A"/>
    <x v="1"/>
    <e v="#N/A"/>
    <s v="No"/>
  </r>
  <r>
    <s v="Google"/>
    <s v="Google Chrome"/>
    <s v="azna1ctad01.gdc0.chevron.net"/>
    <s v="azna1ctad01"/>
    <d v="2025-04-23T00:00:00"/>
    <x v="0"/>
    <d v="2025-04-24T00:00:00"/>
    <s v="CT\!upbc"/>
    <s v="Windows Server 2016 Datacenter"/>
    <s v="Windows"/>
    <s v="10.73.24.133"/>
    <s v="Production"/>
    <s v="Deployed"/>
    <s v="Pending"/>
    <x v="0"/>
    <n v="9208"/>
    <s v="Active Directory/DNS "/>
    <s v="ACN-CVX-IAM-Infra-Manila@chevron.com - DO NOT EMAIL"/>
    <x v="0"/>
    <s v="IAM INFRASTRUCTURE"/>
    <s v="No"/>
  </r>
  <r>
    <s v="Google"/>
    <s v="Google Chrome"/>
    <s v="buearw16pist1.buear.chevrontexaco.net"/>
    <s v="buearw16pist1"/>
    <d v="2025-04-14T00:00:00"/>
    <x v="0"/>
    <d v="2025-04-24T00:00:00"/>
    <s v="CT\!tfsf"/>
    <s v="Windows Server 2016 Standard"/>
    <s v="Windows"/>
    <e v="#N/A"/>
    <e v="#N/A"/>
    <e v="#N/A"/>
    <s v="Pending"/>
    <x v="0"/>
    <n v="5043822"/>
    <s v="PI Data Archive "/>
    <s v="sperez@chevron.com"/>
    <x v="0"/>
    <s v="LABU - ARG - SURFACE"/>
    <s v="No"/>
  </r>
  <r>
    <s v="Google"/>
    <s v="Google Chrome"/>
    <s v="burcatrin.reg.ent"/>
    <s v="burcatrin"/>
    <d v="2025-04-24T00:00:00"/>
    <x v="0"/>
    <d v="2025-04-24T00:00:00"/>
    <s v="REG\dom.brett.tesdall"/>
    <s v="Windows Server 2019 Standard"/>
    <s v="Windows"/>
    <e v="#N/A"/>
    <e v="#N/A"/>
    <e v="#N/A"/>
    <s v="Out of Scope"/>
    <x v="0"/>
    <e v="#N/A"/>
    <e v="#N/A"/>
    <e v="#N/A"/>
    <x v="1"/>
    <e v="#N/A"/>
    <s v="No"/>
  </r>
  <r>
    <s v="Google"/>
    <s v="Google Chrome"/>
    <s v="burfile2.reg.ent"/>
    <s v="burfile2"/>
    <d v="2025-04-24T00:00:00"/>
    <x v="0"/>
    <d v="2025-04-24T00:00:00"/>
    <s v="REG\LordRainier.Bides"/>
    <s v="Windows Server 2019 Standard"/>
    <s v="Windows"/>
    <e v="#N/A"/>
    <e v="#N/A"/>
    <e v="#N/A"/>
    <s v="Out of Scope"/>
    <x v="0"/>
    <e v="#N/A"/>
    <e v="#N/A"/>
    <e v="#N/A"/>
    <x v="1"/>
    <e v="#N/A"/>
    <s v="No"/>
  </r>
  <r>
    <s v="Google"/>
    <s v="Google Chrome"/>
    <s v="burproficash.reg.ent"/>
    <s v="burproficash"/>
    <d v="2025-04-23T00:00:00"/>
    <x v="0"/>
    <d v="2025-04-24T00:00:00"/>
    <s v="REG\Larysa.Mueller"/>
    <s v="Windows Server 2016 Standard"/>
    <s v="Windows"/>
    <e v="#N/A"/>
    <e v="#N/A"/>
    <e v="#N/A"/>
    <s v="Out of Scope"/>
    <x v="0"/>
    <e v="#N/A"/>
    <e v="#N/A"/>
    <e v="#N/A"/>
    <x v="1"/>
    <e v="#N/A"/>
    <s v="No"/>
  </r>
  <r>
    <s v="Google"/>
    <s v="Google Chrome"/>
    <s v="ca-210.pki.chevron.net"/>
    <s v="ca-210"/>
    <d v="2025-04-24T00:00:00"/>
    <x v="0"/>
    <d v="2025-04-24T00:00:00"/>
    <s v="PKI\trang.tran_adm"/>
    <s v="Windows Server 2016 Datacenter"/>
    <s v="Windows"/>
    <e v="#N/A"/>
    <e v="#N/A"/>
    <e v="#N/A"/>
    <s v="Pending"/>
    <x v="0"/>
    <s v="Not Found"/>
    <s v="Not Found"/>
    <s v="ACN-CVX-IAM-Infra-Manila@chevron.com - DO NOT EMAIL"/>
    <x v="0"/>
    <n v="0"/>
    <s v="No"/>
  </r>
  <r>
    <s v="Google"/>
    <s v="Google Chrome"/>
    <s v="citrix-p3cc02.gvdi.chevron.net"/>
    <s v="citrix-p3cc02"/>
    <d v="2025-04-24T00:00:00"/>
    <x v="0"/>
    <d v="2025-04-24T00:00:00"/>
    <s v="Uninitialized - waiting for login"/>
    <s v="Windows Server 2016 Datacenter"/>
    <s v="Windows"/>
    <s v="10.74.204.231"/>
    <s v=""/>
    <s v="Deployed"/>
    <s v="Out of Scope"/>
    <x v="0"/>
    <s v="Not Found"/>
    <s v="Not Found"/>
    <s v="Christopher.Schneider@chevron.com"/>
    <x v="1"/>
    <e v="#VALUE!"/>
    <s v="No"/>
  </r>
  <r>
    <s v="Google"/>
    <s v="Google Chrome"/>
    <s v="colojmpbox01.pdc.local"/>
    <s v="colojmpbox01"/>
    <d v="2025-04-24T00:00:00"/>
    <x v="1"/>
    <d v="2025-04-24T00:00:00"/>
    <s v="PDC\a.rbides"/>
    <s v="Windows Server 2022 Standard"/>
    <s v="Windows"/>
    <s v="10.190.50.91"/>
    <s v=""/>
    <s v="Deployed"/>
    <s v="Out of Scope"/>
    <x v="0"/>
    <s v="Not Found"/>
    <s v="Not Found"/>
    <e v="#VALUE!"/>
    <x v="1"/>
    <e v="#VALUE!"/>
    <s v="No"/>
  </r>
  <r>
    <s v="Google"/>
    <s v="Google Chrome"/>
    <s v="colojmpbox02.pdc.local"/>
    <s v="colojmpbox02"/>
    <d v="2025-04-24T00:00:00"/>
    <x v="1"/>
    <d v="2025-04-24T00:00:00"/>
    <s v="PDC\a.dravina"/>
    <s v="Windows Server 2022 Standard"/>
    <s v="Windows"/>
    <s v="10.190.50.92"/>
    <s v=""/>
    <s v="Deployed"/>
    <s v="Out of Scope"/>
    <x v="0"/>
    <e v="#N/A"/>
    <e v="#N/A"/>
    <e v="#N/A"/>
    <x v="1"/>
    <e v="#N/A"/>
    <s v="No"/>
  </r>
  <r>
    <s v="Google"/>
    <s v="Google Chrome"/>
    <s v="cscmdf-dreg100.s02.chevron.net"/>
    <s v="cscmdf-dreg100"/>
    <d v="2025-04-24T00:00:00"/>
    <x v="0"/>
    <d v="2025-04-24T00:00:00"/>
    <s v="CT\ghdx"/>
    <s v="Windows Server 2016 Datacenter"/>
    <s v="Windows"/>
    <s v="10.74.84.54"/>
    <s v="Development"/>
    <s v="Deployed"/>
    <s v="Pending"/>
    <x v="0"/>
    <n v="5045642"/>
    <s v="Commodity Supply Chain Management Data Foundation "/>
    <s v="RejiE@chevron.com"/>
    <x v="0"/>
    <s v="CSCM - MSP - DATA AND INSIGHTS"/>
    <s v="No"/>
  </r>
  <r>
    <s v="Google"/>
    <s v="Google Chrome"/>
    <s v="dsmdc01.reg.ent"/>
    <s v="dsmdc01"/>
    <d v="2025-04-23T00:00:00"/>
    <x v="0"/>
    <d v="2025-04-24T00:00:00"/>
    <s v="REG\dom.richard.fincham"/>
    <s v="Windows Server 2016 Standard"/>
    <s v="Windows"/>
    <e v="#N/A"/>
    <e v="#N/A"/>
    <e v="#N/A"/>
    <s v="Out of Scope"/>
    <x v="0"/>
    <e v="#N/A"/>
    <e v="#N/A"/>
    <e v="#N/A"/>
    <x v="1"/>
    <e v="#N/A"/>
    <s v="No"/>
  </r>
  <r>
    <s v="Google"/>
    <s v="Google Chrome"/>
    <s v="ess-s1ap100.s02.chevron.net"/>
    <s v="ess-s1ap100"/>
    <d v="2025-04-23T00:00:00"/>
    <x v="0"/>
    <d v="2025-04-24T00:00:00"/>
    <s v="Uninitialized - waiting for login"/>
    <s v="Windows Server 2016 Datacenter"/>
    <s v="Windows"/>
    <s v="10.75.68.6"/>
    <s v="Staging"/>
    <s v="Deployed"/>
    <s v="Pending"/>
    <x v="0"/>
    <n v="3052800"/>
    <s v="Sphera Essential"/>
    <s v="Joe.OBryant@chevron.com"/>
    <x v="0"/>
    <s v="HSE - ENV &amp; SUSTAIN - MSP SUPPORT"/>
    <s v="No"/>
  </r>
  <r>
    <s v="Google"/>
    <s v="Google Chrome"/>
    <s v="gmw1nappv00230.s01.chevron.net"/>
    <s v="gmw1nappv00230"/>
    <d v="2025-04-24T00:00:00"/>
    <x v="2"/>
    <d v="2025-04-24T00:00:00"/>
    <s v="CT\!mgax"/>
    <s v="Windows Server 2016 Datacenter"/>
    <s v="Windows"/>
    <s v="10.76.172.32"/>
    <s v="QA/Test"/>
    <s v="Retired"/>
    <s v="Pending"/>
    <x v="0"/>
    <s v="Not Found"/>
    <s v="Not Found"/>
    <n v="0"/>
    <x v="2"/>
    <n v="0"/>
    <s v="No"/>
  </r>
  <r>
    <s v="Google"/>
    <s v="Google Chrome"/>
    <s v="gmwcpappv01407.gdc0.chevron.net"/>
    <s v="gmwcpappv01407"/>
    <d v="2025-04-23T00:00:00"/>
    <x v="4"/>
    <d v="2025-04-24T00:00:00"/>
    <s v="CT\!vcmz"/>
    <s v="Windows Server 2022 Datacenter"/>
    <s v="Windows"/>
    <s v="146.30.172.210"/>
    <s v="Production"/>
    <s v="In Maintenance"/>
    <s v="Pending"/>
    <x v="0"/>
    <s v="Not Found"/>
    <s v="Not Found"/>
    <s v="guy.oz@chevron.com"/>
    <x v="0"/>
    <n v="0"/>
    <s v="No"/>
  </r>
  <r>
    <s v="Google"/>
    <s v="Google Chrome"/>
    <s v="gmwcpiisv00369.gdc0.chevron.net"/>
    <s v="gmwcpiisv00369"/>
    <d v="2025-04-24T00:00:00"/>
    <x v="0"/>
    <d v="2025-04-24T00:00:00"/>
    <s v="CT\!DEXV"/>
    <s v="Windows Server 2016 Datacenter"/>
    <s v="Windows"/>
    <e v="#N/A"/>
    <e v="#N/A"/>
    <e v="#N/A"/>
    <s v="Pending"/>
    <x v="0"/>
    <s v="Not Found"/>
    <s v="Not Found"/>
    <s v="David.CHATEL@chevron.com"/>
    <x v="0"/>
    <e v="#VALUE!"/>
    <s v="No"/>
  </r>
  <r>
    <s v="Google"/>
    <s v="Google Chrome"/>
    <s v="gmwcpwfsdmrbp01.ct.chevrontexaco.net"/>
    <s v="gmwcpwfsdmrbp01"/>
    <d v="2025-04-23T00:00:00"/>
    <x v="0"/>
    <d v="2025-04-24T00:00:00"/>
    <s v="Local\opc"/>
    <s v="Windows Server 2022 Standard"/>
    <s v="Windows"/>
    <s v="10.80.105.119"/>
    <s v="Production"/>
    <s v="Deployed"/>
    <s v="Pending"/>
    <x v="0"/>
    <s v="Not Found"/>
    <s v="Not Found"/>
    <n v="0"/>
    <x v="2"/>
    <s v="CLOUD WINDOWS OPERATIONS"/>
    <s v="No"/>
  </r>
  <r>
    <s v="Google"/>
    <s v="Google Chrome"/>
    <s v="hcm-p1ap101.s02.chevron.net"/>
    <s v="hcm-p1ap101"/>
    <d v="2025-04-24T00:00:00"/>
    <x v="0"/>
    <d v="2025-04-24T00:00:00"/>
    <s v="CT\!rvdd"/>
    <s v="Windows Server 2016 Datacenter"/>
    <s v="Windows"/>
    <s v="10.68.1.101"/>
    <s v="Production"/>
    <s v="Deployed"/>
    <s v="Pending"/>
    <x v="0"/>
    <n v="5047900"/>
    <s v="Azure HCM Hybrid Connection Manager "/>
    <s v="philip.crawford@chevron.com"/>
    <x v="0"/>
    <s v="CLOUD PLATFORM OPERATIONS"/>
    <s v="No"/>
  </r>
  <r>
    <s v="Google"/>
    <s v="Google Chrome"/>
    <s v="hernetadm.gdc0.chevron.net"/>
    <s v="hernetadm"/>
    <d v="2025-04-23T00:00:00"/>
    <x v="1"/>
    <d v="2025-04-24T00:00:00"/>
    <s v="CT\!rgvk"/>
    <s v="Windows Server 2019 Standard"/>
    <s v="Windows"/>
    <s v="146.30.172.243"/>
    <s v="Production"/>
    <s v="Deployed"/>
    <s v="Pending"/>
    <x v="0"/>
    <n v="3063366"/>
    <s v="Ivanti "/>
    <s v="Tzachi.Asaf@chevron.com"/>
    <x v="0"/>
    <s v="EMED PCN/CLOUD"/>
    <s v="No"/>
  </r>
  <r>
    <s v="Google"/>
    <s v="Google Chrome"/>
    <s v="hou140w16dcc09.hou140.chevrontexaco.net"/>
    <s v="hou140w16dcc09"/>
    <d v="2025-04-23T00:00:00"/>
    <x v="0"/>
    <d v="2025-04-24T00:00:00"/>
    <s v="CT\!zbsc"/>
    <s v="Windows Server 2016 Standard"/>
    <s v="Windows"/>
    <s v="136.171.170.72"/>
    <s v="Development"/>
    <s v="Deployed"/>
    <s v="Pending"/>
    <x v="0"/>
    <s v="Not Found"/>
    <s v="Not Found"/>
    <s v="Danny.Kerley@chevron.com"/>
    <x v="0"/>
    <s v="CTC-FDS OSISOFT PI DATA HISTORIAN SUPPORT"/>
    <s v="No"/>
  </r>
  <r>
    <s v="Google"/>
    <s v="Google Chrome"/>
    <s v="keckfile1.reg.ent"/>
    <s v="keckfile1"/>
    <d v="2025-04-23T00:00:00"/>
    <x v="0"/>
    <d v="2025-04-24T00:00:00"/>
    <s v="REG\dom.tom.brix"/>
    <s v="Windows Server 2016 Standard"/>
    <s v="Windows"/>
    <e v="#N/A"/>
    <e v="#N/A"/>
    <e v="#N/A"/>
    <s v="Out of Scope"/>
    <x v="0"/>
    <e v="#N/A"/>
    <e v="#N/A"/>
    <e v="#N/A"/>
    <x v="1"/>
    <e v="#N/A"/>
    <s v="No"/>
  </r>
  <r>
    <s v="Google"/>
    <s v="Google Chrome"/>
    <s v="keckts1.reg.ent"/>
    <s v="keckts1"/>
    <d v="2025-04-23T00:00:00"/>
    <x v="0"/>
    <d v="2025-04-24T00:00:00"/>
    <s v="REG\dom.tom.brix"/>
    <s v="Windows Server 2016 Standard"/>
    <s v="Windows"/>
    <e v="#N/A"/>
    <e v="#N/A"/>
    <e v="#N/A"/>
    <s v="Out of Scope"/>
    <x v="0"/>
    <e v="#N/A"/>
    <e v="#N/A"/>
    <e v="#N/A"/>
    <x v="1"/>
    <e v="#N/A"/>
    <s v="No"/>
  </r>
  <r>
    <s v="Google"/>
    <s v="Google Chrome"/>
    <s v="lagnrw16vmed01.lagnr.chevrontexaco.net"/>
    <s v="lagnrw16vmed01"/>
    <d v="2025-04-07T00:00:00"/>
    <x v="0"/>
    <d v="2025-04-24T00:00:00"/>
    <s v="CT\!ppse"/>
    <s v="Windows Server 2016 Datacenter"/>
    <s v="Windows"/>
    <s v="146.42.133.50"/>
    <s v="Production"/>
    <s v="Deployed"/>
    <s v="Pending"/>
    <x v="0"/>
    <n v="13112"/>
    <s v="Medical Systems (Meditech) "/>
    <s v="bukenzo@chevron.com"/>
    <x v="0"/>
    <s v="NMA - CROSSPLATFORM APPLICATION SUPPORT"/>
    <s v="No"/>
  </r>
  <r>
    <s v="Google"/>
    <s v="Google Chrome"/>
    <s v="map-ap-tpro00.s02.chevron.net"/>
    <s v="map-ap-tpro00"/>
    <d v="2025-04-20T00:00:00"/>
    <x v="0"/>
    <d v="2025-04-24T00:00:00"/>
    <s v="CT\zgxi"/>
    <s v="Windows Server 2019 Datacenter"/>
    <s v="Windows"/>
    <s v="10.67.154.5"/>
    <s v="QA/Test"/>
    <s v="Deployed"/>
    <s v="Pending"/>
    <x v="0"/>
    <n v="1500001148"/>
    <s v="ABU Map Hub "/>
    <s v="rpdeguzman@chevron.com"/>
    <x v="0"/>
    <s v="GEOSPATIAL TECHNICAL SUPPORT"/>
    <s v="No"/>
  </r>
  <r>
    <s v="Google"/>
    <s v="Google Chrome"/>
    <s v="map-ap-tpro02.s02.chevron.net"/>
    <s v="map-ap-tpro02"/>
    <m/>
    <x v="3"/>
    <d v="2025-04-24T00:00:00"/>
    <s v="Local\patch_admin"/>
    <s v="Windows Server 2019 Datacenter"/>
    <s v="Windows"/>
    <s v="10.67.154.7"/>
    <s v="QA/Test"/>
    <s v="Deployed"/>
    <s v="Pending"/>
    <x v="0"/>
    <n v="1500001148"/>
    <s v="ABU Map Hub "/>
    <s v="rpdeguzman@chevron.com"/>
    <x v="0"/>
    <s v="GEOSPATIAL TECHNICAL SUPPORT"/>
    <s v="No"/>
  </r>
  <r>
    <s v="Google"/>
    <s v="Google Chrome"/>
    <s v="mcbrs-psql00.s02.chevron.net"/>
    <s v="mcbrs-psql00"/>
    <d v="2025-04-24T00:00:00"/>
    <x v="0"/>
    <d v="2025-04-24T00:00:00"/>
    <s v="CT\svc-mpr-ssis-prod"/>
    <s v="Windows Server 2016 Datacenter"/>
    <s v="Windows"/>
    <s v="10.73.112.4"/>
    <s v="Production"/>
    <s v="Deployed"/>
    <s v="Pending"/>
    <x v="0"/>
    <n v="1500001407"/>
    <s v="MCBU "/>
    <s v="Guillermo.Gonzalez@chevron.com"/>
    <x v="0"/>
    <s v="CTC IT - DATA AND INSIGHTS WEST DW - RUN AND MAINTAIN"/>
    <s v="No"/>
  </r>
  <r>
    <s v="Google"/>
    <s v="Google Chrome"/>
    <s v="mermfg-pap100.s02.chevron.net"/>
    <s v="mermfg-pap100"/>
    <d v="2025-04-23T00:00:00"/>
    <x v="0"/>
    <d v="2025-04-24T00:00:00"/>
    <s v="CT\svc-apmconnect-admin"/>
    <s v="Windows Server 2019 Datacenter"/>
    <s v="Windows"/>
    <s v="10.74.64.174"/>
    <s v="Production"/>
    <s v="Deployed"/>
    <s v="Pending"/>
    <x v="0"/>
    <n v="3059756"/>
    <s v="Predix "/>
    <s v="Pandiarajan.Ravaneswaran@chevron.com"/>
    <x v="0"/>
    <s v="SURFACE-APPLICATION SUPPORT-POD MI-ART2"/>
    <s v="No"/>
  </r>
  <r>
    <s v="Google"/>
    <s v="Google Chrome"/>
    <s v="mese-pmese00.p.usw1.az.chevron.net"/>
    <s v="mese-pmese00"/>
    <d v="2025-04-23T00:00:00"/>
    <x v="0"/>
    <d v="2025-04-24T00:00:00"/>
    <s v="CT\!ywmy"/>
    <s v="Windows Server 2019 Datacenter"/>
    <s v="Windows"/>
    <s v="10.74.216.6"/>
    <s v="Production"/>
    <s v="Deployed"/>
    <s v="Pending"/>
    <x v="0"/>
    <n v="3063528"/>
    <s v="Marine Enterprise Suite El Segundo"/>
    <s v="Madhusmita.Dhall@chevron.com"/>
    <x v="0"/>
    <s v="CSCM - MSP - SOURCE SCHEDULE"/>
    <s v="No"/>
  </r>
  <r>
    <s v="Google"/>
    <s v="Google Chrome"/>
    <s v="nimbus-psql00.s02.chevron.net"/>
    <s v="nimbus-psql00"/>
    <d v="2025-04-24T00:00:00"/>
    <x v="0"/>
    <d v="2025-04-24T00:00:00"/>
    <s v="CT\!rgfm"/>
    <s v="Windows Server 2016 Datacenter"/>
    <s v="Windows"/>
    <s v="10.75.96.75"/>
    <s v="Production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psql01.s02.chevron.net"/>
    <s v="nimbus-psql01"/>
    <d v="2025-04-24T00:00:00"/>
    <x v="0"/>
    <d v="2025-04-24T00:00:00"/>
    <s v="CT\!agaw"/>
    <s v="Windows Server 2016 Datacenter"/>
    <s v="Windows"/>
    <s v="10.75.96.74"/>
    <s v="Production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nimbus-tap200.t.ussc.az.chevron.net"/>
    <s v="nimbus-tap200"/>
    <d v="2025-04-24T00:00:00"/>
    <x v="0"/>
    <d v="2025-04-24T00:00:00"/>
    <s v="CT\!ycyx"/>
    <s v="Windows Server 2016 Datacenter"/>
    <s v="Windows"/>
    <s v="10.75.104.242"/>
    <s v="QA/Test"/>
    <s v="Deployed"/>
    <s v="Pending"/>
    <x v="0"/>
    <s v="Not Found"/>
    <s v="Not Found"/>
    <s v="daniel.pazmino@chevron.com"/>
    <x v="0"/>
    <n v="0"/>
    <s v="No"/>
  </r>
  <r>
    <s v="Google"/>
    <s v="Google Chrome"/>
    <s v="nimbus-taux01.s02.chevron.net"/>
    <s v="nimbus-taux01"/>
    <d v="2025-04-24T00:00:00"/>
    <x v="0"/>
    <d v="2025-04-24T00:00:00"/>
    <s v="CT\!rqkg"/>
    <s v="Windows Server 2016 Datacenter"/>
    <s v="Windows"/>
    <s v="10.75.104.75"/>
    <s v="Staging"/>
    <s v="Deployed"/>
    <s v="Pending"/>
    <x v="0"/>
    <n v="1500001938"/>
    <s v="NIMBUS BLACK RAINBOW (Parent) "/>
    <s v="daniel.pazmino@chevron.com"/>
    <x v="0"/>
    <s v="CYBER INVESTIGATIONS SUPPORT TEAM"/>
    <s v="No"/>
  </r>
  <r>
    <s v="Google"/>
    <s v="Google Chrome"/>
    <s v="pdcntcrpadev02.pdc.local"/>
    <s v="pdcntcrpadev02"/>
    <d v="2025-04-24T00:00:00"/>
    <x v="0"/>
    <d v="2025-04-24T00:00:00"/>
    <s v="PDC\a.ssrikara"/>
    <s v="Windows Server 2019 Standard"/>
    <s v="Windows"/>
    <s v="10.207.255.32"/>
    <s v="Development"/>
    <s v="Deployed"/>
    <s v="Out of Scope"/>
    <x v="0"/>
    <e v="#N/A"/>
    <e v="#N/A"/>
    <e v="#N/A"/>
    <x v="1"/>
    <e v="#N/A"/>
    <s v="No"/>
  </r>
  <r>
    <s v="Google"/>
    <s v="Google Chrome"/>
    <s v="pdcntcrpadev03.pdc.local"/>
    <s v="pdcntcrpadev03"/>
    <d v="2025-04-23T00:00:00"/>
    <x v="0"/>
    <d v="2025-04-24T00:00:00"/>
    <s v="PDC\s.dyadav"/>
    <s v="Windows Server 2019 Standard"/>
    <s v="Windows"/>
    <s v="10.207.255.33"/>
    <s v="Development"/>
    <s v="Deployed"/>
    <s v="Out of Scope"/>
    <x v="0"/>
    <e v="#N/A"/>
    <e v="#N/A"/>
    <e v="#N/A"/>
    <x v="1"/>
    <e v="#N/A"/>
    <s v="No"/>
  </r>
  <r>
    <s v="Google"/>
    <s v="Google Chrome"/>
    <s v="pdcrpaprod02.pdc.local"/>
    <s v="pdcrpaprod02"/>
    <d v="2025-04-24T00:00:00"/>
    <x v="2"/>
    <d v="2025-04-24T00:00:00"/>
    <s v="PDC\svc-RPA1"/>
    <s v="Windows Server 2022 Standard"/>
    <s v="Windows"/>
    <s v="10.207.255.37"/>
    <s v="Production"/>
    <s v="Deployed"/>
    <s v="Out of Scope"/>
    <x v="0"/>
    <e v="#N/A"/>
    <e v="#N/A"/>
    <e v="#N/A"/>
    <x v="1"/>
    <e v="#N/A"/>
    <s v="No"/>
  </r>
  <r>
    <s v="Google"/>
    <s v="Google Chrome"/>
    <s v="pdcrpaprod03.pdc.local"/>
    <s v="pdcrpaprod03"/>
    <d v="2025-04-24T00:00:00"/>
    <x v="0"/>
    <d v="2025-04-24T00:00:00"/>
    <s v="PDC\svc-RPA1"/>
    <s v="Windows Server 2022 Standard"/>
    <s v="Windows"/>
    <s v="10.207.255.38"/>
    <s v="Production"/>
    <s v="Deployed"/>
    <s v="Out of Scope"/>
    <x v="0"/>
    <e v="#N/A"/>
    <e v="#N/A"/>
    <e v="#N/A"/>
    <x v="1"/>
    <e v="#N/A"/>
    <s v="No"/>
  </r>
  <r>
    <s v="Google"/>
    <s v="Google Chrome"/>
    <s v="pdcrpaprod04.pdc.local"/>
    <s v="pdcrpaprod04"/>
    <d v="2025-04-23T00:00:00"/>
    <x v="0"/>
    <d v="2025-04-24T00:00:00"/>
    <s v="PDC\svc-RPA1"/>
    <s v="Windows Server 2019 Standard"/>
    <s v="Windows"/>
    <s v="10.190.50.114"/>
    <s v="Production"/>
    <s v="Deployed"/>
    <s v="Out of Scope"/>
    <x v="0"/>
    <e v="#N/A"/>
    <e v="#N/A"/>
    <e v="#N/A"/>
    <x v="1"/>
    <e v="#N/A"/>
    <s v="No"/>
  </r>
  <r>
    <s v="Google"/>
    <s v="Google Chrome"/>
    <s v="pdcrpaprod05.pdc.local"/>
    <s v="pdcrpaprod05"/>
    <d v="2025-04-23T00:00:00"/>
    <x v="0"/>
    <d v="2025-04-24T00:00:00"/>
    <s v="PDC\svc-RPA1"/>
    <s v="Windows Server 2019 Standard"/>
    <s v="Windows"/>
    <s v="10.190.50.115"/>
    <s v="Production"/>
    <s v="Deployed"/>
    <s v="Out of Scope"/>
    <x v="0"/>
    <e v="#N/A"/>
    <e v="#N/A"/>
    <e v="#N/A"/>
    <x v="1"/>
    <e v="#N/A"/>
    <s v="No"/>
  </r>
  <r>
    <s v="Google"/>
    <s v="Google Chrome"/>
    <s v="pws-pdb00.s02.chevron.net"/>
    <s v="pws-pdb00"/>
    <d v="2025-04-24T00:00:00"/>
    <x v="0"/>
    <d v="2025-04-24T00:00:00"/>
    <s v="CT\!icsg"/>
    <s v="Windows Server 2016 Datacenter"/>
    <s v="Windows"/>
    <s v="10.74.80.4"/>
    <s v="Production"/>
    <s v="Deployed"/>
    <s v="Pending"/>
    <x v="0"/>
    <n v="3138"/>
    <s v="Planning Workspace "/>
    <s v="NEETAAGGARWAL@chevron.com"/>
    <x v="0"/>
    <s v="CSCM - MSP - PLAN"/>
    <s v="No"/>
  </r>
  <r>
    <s v="Google"/>
    <s v="Google Chrome"/>
    <s v="ric100w12dat09.ric100.chevrontexaco.net"/>
    <s v="ric100w12dat09"/>
    <d v="2025-04-23T00:00:00"/>
    <x v="0"/>
    <d v="2025-04-24T00:00:00"/>
    <s v="CT\!gdzi"/>
    <s v="Windows Server 2019 Datacenter"/>
    <s v="Windows"/>
    <s v="146.28.152.38"/>
    <s v="Production"/>
    <s v="Deployed"/>
    <s v="Pending"/>
    <x v="0"/>
    <n v="3075111"/>
    <s v="Utility Servers "/>
    <s v="Ghodrat.Azimian@chevron.com"/>
    <x v="0"/>
    <s v="ETC - DT&amp;S - INFORMATION DELIVERY SYSTEMS"/>
    <s v="No"/>
  </r>
  <r>
    <s v="Google"/>
    <s v="Google Chrome"/>
    <s v="ric100w12pad3.ric100.chevrontexaco.net"/>
    <s v="ric100w12pad3"/>
    <d v="2025-04-24T00:00:00"/>
    <x v="0"/>
    <d v="2025-04-24T00:00:00"/>
    <s v="CT\!gdzi"/>
    <s v="Windows Server 2019 Standard"/>
    <s v="Windows"/>
    <s v="146.28.155.16"/>
    <s v="Production"/>
    <s v="Deployed"/>
    <s v="Out of Scope"/>
    <x v="1"/>
    <n v="3075111"/>
    <s v="Utility Servers "/>
    <s v="Ghodrat.Azimian@chevron.com"/>
    <x v="1"/>
    <s v="ETC - DT&amp;S - INFORMATION DELIVERY SYSTEMS"/>
    <s v="Yes"/>
  </r>
  <r>
    <s v="Google"/>
    <s v="Google Chrome"/>
    <s v="ric100-ww-gr01.ric100.chevrontexaco.net"/>
    <s v="ric100-ww-gr01"/>
    <d v="2025-04-24T00:00:00"/>
    <x v="2"/>
    <d v="2025-04-24T00:00:00"/>
    <s v="CT\!thfn"/>
    <s v="Windows Server 2016 Datacenter"/>
    <s v="Windows"/>
    <s v="146.28.155.111"/>
    <s v="Production"/>
    <s v="Deployed"/>
    <s v="Out of Scope"/>
    <x v="1"/>
    <n v="15866"/>
    <s v="Wonderware Historian"/>
    <s v="Ghodrat.Azimian@chevron.com"/>
    <x v="1"/>
    <s v="ETC - DT&amp;S - INFORMATION DELIVERY SYSTEMS"/>
    <s v="Yes"/>
  </r>
  <r>
    <s v="Google"/>
    <s v="Google Chrome"/>
    <s v="ric841ntapp1.ric841.chevrontexaco.net"/>
    <s v="ric841ntapp1"/>
    <d v="2025-04-24T00:00:00"/>
    <x v="0"/>
    <d v="2025-04-24T00:00:00"/>
    <s v="CT\svc-anyfilebk"/>
    <s v="Windows Server 2016 Standard"/>
    <s v="Windows"/>
    <s v="146.28.190.192"/>
    <s v="Production"/>
    <s v="Deployed"/>
    <s v="Pending"/>
    <x v="0"/>
    <n v="5599"/>
    <s v="PI Manual Entry Web Page"/>
    <s v="campos.rudy@chevron.com"/>
    <x v="0"/>
    <s v="DS - MFG - RIC841 - REFINERY APPLICATION SUPPORT"/>
    <s v="No"/>
  </r>
  <r>
    <s v="Google"/>
    <s v="Google Chrome"/>
    <s v="ric841v19admin.ric841.chevrontexaco.net"/>
    <s v="ric841v19admin"/>
    <d v="2025-04-24T00:00:00"/>
    <x v="2"/>
    <d v="2025-04-24T00:00:00"/>
    <s v="CT\!rczu"/>
    <s v="Windows Server 2019 Datacenter"/>
    <s v="Windows"/>
    <s v="146.28.190.128"/>
    <s v="Other"/>
    <s v="Deployed"/>
    <s v="Pending"/>
    <x v="0"/>
    <n v="3053098"/>
    <s v="AMS Machine Works - MFG (RIC841)"/>
    <s v="OIyamu@chevron.com"/>
    <x v="0"/>
    <s v="DS - MFG - RIC841 - REFINERY SERVER SUPPORT"/>
    <s v="No"/>
  </r>
  <r>
    <s v="Google"/>
    <s v="Google Chrome"/>
    <s v="ric841vm16webp2.ric841.chevrontexaco.net"/>
    <s v="ric841vm16webp2"/>
    <d v="2025-04-24T00:00:00"/>
    <x v="0"/>
    <d v="2025-04-24T00:00:00"/>
    <s v="CT\!cuig"/>
    <s v="Windows Server 2016 Standard"/>
    <s v="Windows"/>
    <s v="146.28.190.58"/>
    <s v="Production"/>
    <s v="Deployed"/>
    <s v="Pending"/>
    <x v="0"/>
    <n v="3072362"/>
    <s v="AVEVA System Platform (PASMS CSI)"/>
    <s v="jasonphillips@chevron.com"/>
    <x v="0"/>
    <s v="DS - MFG - PASCAGOULA - CONTROL SYSTEMS SUPPORT"/>
    <s v="No"/>
  </r>
  <r>
    <s v="Google"/>
    <s v="Google Chrome"/>
    <s v="rpa-papp01.s02.chevron.net"/>
    <s v="rpa-papp01"/>
    <d v="2025-04-24T00:00:00"/>
    <x v="1"/>
    <d v="2025-04-24T00:00:00"/>
    <s v="CT\!ilho"/>
    <s v="Windows Server 2016 Datacenter"/>
    <s v="Windows"/>
    <s v="10.74.160.5"/>
    <s v="Production"/>
    <s v="Deployed"/>
    <s v="Pending"/>
    <x v="0"/>
    <n v="5042340"/>
    <s v="DevOps_RPA_CICDPipeline"/>
    <s v="VMukkavilli@chevron.com"/>
    <x v="0"/>
    <s v="APES - AUTOMATION"/>
    <s v="No"/>
  </r>
  <r>
    <s v="Google"/>
    <s v="Google Chrome"/>
    <s v="rparet-drpa00.t.ussc.az.chevron.net"/>
    <s v="rparet-drpa00"/>
    <d v="2025-04-23T00:00:00"/>
    <x v="0"/>
    <d v="2025-04-24T00:00:00"/>
    <s v="Local\cvx_admin_user"/>
    <s v="Windows Server 2022 Datacenter"/>
    <s v="Windows"/>
    <s v="10.74.85.232"/>
    <s v="Development"/>
    <s v="Deployed"/>
    <s v="Pending"/>
    <x v="0"/>
    <n v="1500001399"/>
    <s v="RPA_AmericasProducts_Retain "/>
    <s v="mleonard@chevron.com"/>
    <x v="0"/>
    <s v="CSCM - MSP - DELIVER"/>
    <s v="No"/>
  </r>
  <r>
    <s v="Google"/>
    <s v="Google Chrome"/>
    <s v="rtotest.ct.chevrontexaco.net"/>
    <s v="rtotest"/>
    <m/>
    <x v="3"/>
    <d v="2025-04-24T00:00:00"/>
    <s v="Uninitialized - waiting for login"/>
    <s v="Windows Server 2016 Datacenter"/>
    <s v="Windows"/>
    <e v="#N/A"/>
    <e v="#N/A"/>
    <e v="#N/A"/>
    <s v="Pending"/>
    <x v="0"/>
    <s v="Not Found"/>
    <s v="Not Found"/>
    <s v="daniel.word@chevron.com"/>
    <x v="0"/>
    <e v="#VALUE!"/>
    <s v="No"/>
  </r>
  <r>
    <s v="Google"/>
    <s v="Google Chrome"/>
    <s v="rtsn03w16rputil.rtsn.chevrontexaco.net"/>
    <s v="rtsn03w16rputil"/>
    <m/>
    <x v="3"/>
    <d v="2025-04-24T00:00:00"/>
    <s v="CT\!yyii"/>
    <s v="Windows Server 2016 Datacenter"/>
    <s v="Windows"/>
    <e v="#N/A"/>
    <e v="#N/A"/>
    <e v="#N/A"/>
    <s v="Pending"/>
    <x v="0"/>
    <n v="4430"/>
    <s v="BlueCube "/>
    <s v="rameshjeyagopalan@chevron.com"/>
    <x v="0"/>
    <s v="SPM - AP - RTSC BLUECUBE"/>
    <s v="No"/>
  </r>
  <r>
    <s v="Google"/>
    <s v="Google Chrome"/>
    <s v="rtsn04w16trp.gdc0.chevron.net"/>
    <s v="rtsn04w16trp"/>
    <d v="2025-04-24T00:00:00"/>
    <x v="2"/>
    <d v="2025-04-24T00:00:00"/>
    <s v="CT\!yyii"/>
    <s v="Windows Server 2016 Datacenter"/>
    <s v="Windows"/>
    <s v="10.2.50.5"/>
    <s v=""/>
    <s v="Deployed"/>
    <s v="Pending"/>
    <x v="0"/>
    <s v="Not Found"/>
    <s v="Not Found"/>
    <s v="PatrickMartin@chevron.com"/>
    <x v="0"/>
    <e v="#VALUE!"/>
    <s v="No"/>
  </r>
  <r>
    <s v="Google"/>
    <s v="Google Chrome"/>
    <s v="saputi-drds04"/>
    <s v="saputi-drds04"/>
    <d v="2025-04-24T00:00:00"/>
    <x v="0"/>
    <d v="2025-04-24T00:00:00"/>
    <s v=".\IGZW"/>
    <s v="Windows Server 2016 Datacenter"/>
    <s v="Windows"/>
    <s v="10.72.40.117"/>
    <s v="Development"/>
    <s v="Deployed"/>
    <s v="Pending"/>
    <x v="0"/>
    <s v="Not Found"/>
    <s v="Not Found"/>
    <s v="KCollins@chevron.com"/>
    <x v="0"/>
    <e v="#VALUE!"/>
    <s v="No"/>
  </r>
  <r>
    <s v="Google"/>
    <s v="Google Chrome"/>
    <s v="sazchevad1.shc.chevron.com"/>
    <s v="sazchevad1"/>
    <d v="2025-04-24T00:00:00"/>
    <x v="0"/>
    <d v="2025-04-24T00:00:00"/>
    <s v="Uninitialized - waiting for login"/>
    <s v="Windows Server 2019 Datacenter"/>
    <s v="Windows"/>
    <s v="10.72.56.6"/>
    <s v=""/>
    <s v="Retired"/>
    <s v="Pending"/>
    <x v="0"/>
    <s v="Not Found"/>
    <s v="Not Found"/>
    <s v="KCollins@chevron.com"/>
    <x v="0"/>
    <e v="#VALUE!"/>
    <s v="No"/>
  </r>
  <r>
    <s v="Google"/>
    <s v="Google Chrome"/>
    <s v="sazchevad2.shc.chevron.com"/>
    <s v="sazchevad2"/>
    <d v="2025-04-23T00:00:00"/>
    <x v="0"/>
    <d v="2025-04-24T00:00:00"/>
    <s v="Uninitialized - waiting for login"/>
    <s v="Windows Server 2019 Datacenter"/>
    <s v="Windows"/>
    <s v="10.72.56.28"/>
    <s v=""/>
    <s v="Retired"/>
    <s v="Pending"/>
    <x v="0"/>
    <s v="Not Found"/>
    <s v="Not Found"/>
    <s v="KCollins@chevron.com"/>
    <x v="0"/>
    <e v="#VALUE!"/>
    <s v="No"/>
  </r>
  <r>
    <s v="Google"/>
    <s v="Google Chrome"/>
    <s v="sazchevaddr1.shc.chevron.com"/>
    <s v="sazchevaddr1"/>
    <d v="2025-04-23T00:00:00"/>
    <x v="0"/>
    <d v="2025-04-24T00:00:00"/>
    <s v="Uninitialized - waiting for login"/>
    <s v="Windows Server 2019 Datacenter"/>
    <s v="Windows"/>
    <s v="10.72.184.4"/>
    <s v=""/>
    <s v="Retired"/>
    <s v="Pending"/>
    <x v="0"/>
    <s v="Not Found"/>
    <s v="Not Found"/>
    <s v="KCollins@chevron.com"/>
    <x v="0"/>
    <e v="#VALUE!"/>
    <s v="No"/>
  </r>
  <r>
    <s v="Google"/>
    <s v="Google Chrome"/>
    <s v="sazchevaddr2.shc.chevron.com"/>
    <s v="sazchevaddr2"/>
    <d v="2025-04-24T00:00:00"/>
    <x v="0"/>
    <d v="2025-04-24T00:00:00"/>
    <s v="Uninitialized - waiting for login"/>
    <s v="Windows Server 2019 Datacenter"/>
    <s v="Windows"/>
    <s v="10.72.184.5"/>
    <s v=""/>
    <s v="Retired"/>
    <s v="Pending"/>
    <x v="0"/>
    <s v="Not Found"/>
    <s v="Not Found"/>
    <s v="KCollins@chevron.com"/>
    <x v="0"/>
    <e v="#VALUE!"/>
    <s v="No"/>
  </r>
  <r>
    <s v="Google"/>
    <s v="Google Chrome"/>
    <s v="sazchevbastdr.shc.chevron.com"/>
    <s v="sazchevbastdr"/>
    <d v="2025-04-23T00:00:00"/>
    <x v="1"/>
    <d v="2025-04-24T00:00:00"/>
    <s v="SHC\C5372997"/>
    <s v="Windows Server 2019 Datacenter"/>
    <s v="Windows"/>
    <s v="10.72.184.8"/>
    <s v=""/>
    <s v="Retired"/>
    <s v="Pending"/>
    <x v="0"/>
    <s v="Not Found"/>
    <s v="Not Found"/>
    <s v="KCollins@chevron.com"/>
    <x v="0"/>
    <e v="#VALUE!"/>
    <s v="No"/>
  </r>
  <r>
    <s v="Google"/>
    <s v="Google Chrome"/>
    <s v="sazcvxpwts.shc.chevron.com"/>
    <s v="sazcvxpwts"/>
    <d v="2025-04-16T00:00:00"/>
    <x v="0"/>
    <d v="2025-04-24T00:00:00"/>
    <s v="SHC\C5350792"/>
    <s v="Windows Server 2019 Datacenter"/>
    <s v="Windows"/>
    <s v="10.72.60.29"/>
    <s v="Production"/>
    <s v="Deployed"/>
    <s v="Pending"/>
    <x v="0"/>
    <n v="3074147"/>
    <s v="SAP Windows Servers"/>
    <s v="KCollins@chevron.com"/>
    <x v="0"/>
    <e v="#VALUE!"/>
    <s v="No"/>
  </r>
  <r>
    <s v="Google"/>
    <s v="Google Chrome"/>
    <s v="sazcvxpwtsdr.shc.chevron.com"/>
    <s v="sazcvxpwtsdr"/>
    <d v="2025-04-23T00:00:00"/>
    <x v="0"/>
    <d v="2025-04-24T00:00:00"/>
    <s v="SHC\C5350792"/>
    <s v="Windows Server 2019 Datacenter"/>
    <s v="Windows"/>
    <s v="10.72.186.29"/>
    <s v="Production"/>
    <s v="Deployed"/>
    <s v="Pending"/>
    <x v="0"/>
    <n v="3062508"/>
    <s v="SAP DRC (Document and Reporting Compliance)"/>
    <s v="KCollins@chevron.com"/>
    <x v="0"/>
    <s v="ECORE - BTP"/>
    <s v="No"/>
  </r>
  <r>
    <s v="Google"/>
    <s v="Google Chrome"/>
    <s v="sazcvxqwts.shc.chevron.com"/>
    <s v="sazcvxqwts"/>
    <d v="2025-04-23T00:00:00"/>
    <x v="0"/>
    <d v="2025-04-24T00:00:00"/>
    <s v="SHC\90002714"/>
    <s v="Windows Server 2019 Datacenter"/>
    <s v="Windows"/>
    <s v="10.72.59.199"/>
    <s v="Staging"/>
    <s v="Deployed"/>
    <s v="Pending"/>
    <x v="0"/>
    <n v="3074147"/>
    <s v="SAP Windows Servers"/>
    <s v="KCollins@chevron.com"/>
    <x v="0"/>
    <e v="#VALUE!"/>
    <s v="No"/>
  </r>
  <r>
    <s v="Google"/>
    <s v="Google Chrome"/>
    <s v="sazcvxswts.shc.chevron.com"/>
    <s v="sazcvxswts"/>
    <d v="2025-04-23T00:00:00"/>
    <x v="0"/>
    <d v="2025-04-24T00:00:00"/>
    <s v="SHC\90008105"/>
    <s v="Windows Server 2019 Datacenter"/>
    <s v="Windows"/>
    <s v="10.72.59.155"/>
    <s v="Staging"/>
    <s v="Deployed"/>
    <s v="Pending"/>
    <x v="0"/>
    <n v="3074147"/>
    <s v="SAP Windows Servers"/>
    <s v="KCollins@chevron.com"/>
    <x v="0"/>
    <e v="#VALUE!"/>
    <s v="No"/>
  </r>
  <r>
    <s v="Google"/>
    <s v="Google Chrome"/>
    <s v="sazcvxwtsci.shc.chevron.com"/>
    <s v="sazcvxwtsci"/>
    <d v="2025-04-24T00:00:00"/>
    <x v="0"/>
    <d v="2025-04-24T00:00:00"/>
    <s v="SHC\90002714"/>
    <s v="Windows Server 2019 Datacenter"/>
    <s v="Windows"/>
    <s v="10.72.58.16"/>
    <s v="Development"/>
    <s v="Deployed"/>
    <s v="Pending"/>
    <x v="0"/>
    <n v="3074147"/>
    <s v="SAP Windows Servers"/>
    <s v="KCollins@chevron.com"/>
    <x v="0"/>
    <e v="#VALUE!"/>
    <s v="No"/>
  </r>
  <r>
    <s v="Google"/>
    <s v="Google Chrome"/>
    <s v="sdppi-pba00.p.ussc.az.chevron.net"/>
    <s v="sdppi-pba00"/>
    <d v="2025-04-23T00:00:00"/>
    <x v="0"/>
    <d v="2025-04-24T00:00:00"/>
    <s v="CT\!zqmo"/>
    <s v="Windows Server 2022 Datacenter"/>
    <s v="Windows"/>
    <s v="10.74.64.83"/>
    <s v="Production"/>
    <s v="Deployed"/>
    <s v="Pending"/>
    <x v="0"/>
    <n v="5060179"/>
    <s v="Surface"/>
    <s v="markgrondin@chevron.com"/>
    <x v="0"/>
    <n v="0"/>
    <s v="No"/>
  </r>
  <r>
    <s v="Google"/>
    <s v="Google Chrome"/>
    <s v="spisi-wpapp001.s02.chevron.net"/>
    <s v="spisi-wpapp001"/>
    <d v="2025-04-23T00:00:00"/>
    <x v="0"/>
    <d v="2025-04-24T00:00:00"/>
    <s v="CT\!jajy"/>
    <s v="Windows Server 2016 Datacenter"/>
    <s v="Windows"/>
    <s v="134.248.197.71"/>
    <s v="Production"/>
    <s v="Deployed"/>
    <s v="Pending"/>
    <x v="0"/>
    <n v="13568"/>
    <s v="Sistema Personal Integrado "/>
    <s v="davidcanache@chevron.com"/>
    <x v="0"/>
    <s v="LABU - VNZ - APPLICATIONS (BUSINESS)"/>
    <s v="No"/>
  </r>
  <r>
    <s v="Google"/>
    <s v="Google Chrome"/>
    <s v="stlamr-papp00.s02.chevron.net"/>
    <s v="stlamr-papp00"/>
    <d v="2025-04-10T00:00:00"/>
    <x v="0"/>
    <d v="2025-04-24T00:00:00"/>
    <s v="CT\!zkwq"/>
    <s v="Windows Server 2016 Datacenter"/>
    <s v="Windows"/>
    <s v="10.73.208.6"/>
    <s v="Production"/>
    <s v="Deployed"/>
    <s v="Pending"/>
    <x v="0"/>
    <n v="20392"/>
    <s v="STARLIMS AMR "/>
    <s v="sarithaandugula@chevron.com"/>
    <x v="0"/>
    <s v="SURFACE-APPLICATION SUPPORT-POD1C"/>
    <s v="No"/>
  </r>
  <r>
    <s v="Google"/>
    <s v="Google Chrome"/>
    <s v="tcofgp-pweb00.s02.chevron.net"/>
    <s v="tcofgp-pweb00"/>
    <d v="2025-04-23T00:00:00"/>
    <x v="0"/>
    <d v="2025-04-24T00:00:00"/>
    <s v="CT\svc-itc-kcmp"/>
    <s v="Windows Server 2016 Datacenter"/>
    <s v="Windows"/>
    <s v="10.69.80.104"/>
    <s v="Production"/>
    <s v="Deployed"/>
    <s v="Pending"/>
    <x v="0"/>
    <n v="31500001951"/>
    <s v="Kildrummy Cost Manager 3 (MCP/SCP) "/>
    <s v="calvin.matthewsjr@chevron.com"/>
    <x v="0"/>
    <s v="SURFACE-APPLICATION SUPPORT-PODPM"/>
    <s v="No"/>
  </r>
  <r>
    <s v="Google"/>
    <s v="Google Chrome"/>
    <s v="tosrep-psdx21.s02.chevron.net"/>
    <s v="tosrep-psdx21"/>
    <d v="2025-04-23T00:00:00"/>
    <x v="0"/>
    <d v="2025-04-24T00:00:00"/>
    <s v="CT\gzly"/>
    <s v="Windows Server 2019 Datacenter"/>
    <s v="Windows"/>
    <s v="10.75.96.236"/>
    <s v="Production"/>
    <s v="Deployed"/>
    <s v="Pending"/>
    <x v="0"/>
    <n v="5055698"/>
    <s v="Tricentis Tosca "/>
    <s v="ndvh@chevron.com"/>
    <x v="0"/>
    <s v="ERP QUALITY ENGINEERING OPERATIONS"/>
    <s v="No"/>
  </r>
  <r>
    <s v="Google"/>
    <s v="Google Chrome"/>
    <s v="pdcvscts01.pdc.local"/>
    <s v="pdcvscts01"/>
    <d v="2025-03-31T00:00:00"/>
    <x v="0"/>
    <d v="2025-04-22T00:00:00"/>
    <s v="PDC\s.shorn"/>
    <s v="Windows Server 2016 Datacenter"/>
    <s v="Windows"/>
    <s v="10.190.20.110"/>
    <s v="Production"/>
    <s v="Deployed"/>
    <s v="Out of Scope"/>
    <x v="0"/>
    <e v="#N/A"/>
    <e v="#N/A"/>
    <e v="#N/A"/>
    <x v="1"/>
    <e v="#N/A"/>
    <s v="No"/>
  </r>
  <r>
    <s v="Google"/>
    <s v="Google Chrome"/>
    <s v="mfstwe-tapp00.s02.chevron.net"/>
    <s v="mfstwe-tapp00"/>
    <d v="2025-04-17T00:00:00"/>
    <x v="0"/>
    <d v="2025-04-18T00:00:00"/>
    <s v="CT\qvrq"/>
    <s v="Windows Server 2016 Datacenter"/>
    <s v="Windows"/>
    <s v="10.73.196.11"/>
    <s v="QA/Test"/>
    <s v="Deployed"/>
    <s v="Pending"/>
    <x v="0"/>
    <n v="21277"/>
    <s v="Shift Turnover With Excellence "/>
    <s v="kalyangorai@chevron.com"/>
    <x v="0"/>
    <s v="SURFACE-APPLICATION SUPPORT-POD1C"/>
    <s v="No"/>
  </r>
  <r>
    <s v="Google"/>
    <s v="Google Chrome"/>
    <s v="resdev-dapp00.t.ussc.az.chevron.net"/>
    <s v="resdev-dapp00"/>
    <d v="2025-04-17T00:00:00"/>
    <x v="0"/>
    <d v="2025-04-17T00:00:00"/>
    <s v="CT\wezo"/>
    <s v="Windows Server 2022 Datacenter"/>
    <s v="Windows"/>
    <s v="10.75.56.136"/>
    <s v="Development"/>
    <s v="In Maintenance"/>
    <s v="Pending"/>
    <x v="0"/>
    <n v="5065334"/>
    <s v="ResFracPro"/>
    <s v="LeslieJones@chevron.com"/>
    <x v="0"/>
    <n v="0"/>
    <s v="No"/>
  </r>
  <r>
    <s v="Google"/>
    <s v="Google Chrome"/>
    <s v="amespcms-pd.reg.ent"/>
    <s v="amespcms-pd"/>
    <d v="2025-04-16T00:00:00"/>
    <x v="2"/>
    <d v="2025-04-16T00:00:00"/>
    <s v="REG\davejohn.ravina"/>
    <s v="Windows Server 2019 Standard"/>
    <s v="Windows"/>
    <e v="#N/A"/>
    <e v="#N/A"/>
    <e v="#N/A"/>
    <s v="Out of Scope"/>
    <x v="0"/>
    <e v="#N/A"/>
    <e v="#N/A"/>
    <e v="#N/A"/>
    <x v="1"/>
    <e v="#N/A"/>
    <s v="No"/>
  </r>
  <r>
    <s v="Google"/>
    <s v="Google Chrome"/>
    <s v="gmwcpiisv00363.gdc0.chevron.net"/>
    <s v="gmwcpiisv00363"/>
    <d v="2025-04-16T00:00:00"/>
    <x v="2"/>
    <d v="2025-04-16T00:00:00"/>
    <s v="CT\!kicx"/>
    <s v="Windows Server 2016 Datacenter"/>
    <s v="Windows"/>
    <s v="134.248.64.182"/>
    <s v="Production"/>
    <s v="Retired"/>
    <s v="Pending"/>
    <x v="0"/>
    <s v="Not Found"/>
    <s v="Not Found"/>
    <e v="#VALUE!"/>
    <x v="2"/>
    <e v="#VALUE!"/>
    <s v="No"/>
  </r>
  <r>
    <s v="Google"/>
    <s v="Google Chrome"/>
    <s v="rparet-dmd300.t.ussc.az.chevron.net"/>
    <s v="rparet-dmd300"/>
    <d v="2025-04-14T00:00:00"/>
    <x v="0"/>
    <d v="2025-04-14T00:00:00"/>
    <s v="CT\SVC-RUSL03"/>
    <s v="Windows Server 2022 Datacenter"/>
    <s v="Windows"/>
    <s v="10.74.84.70"/>
    <s v="Other"/>
    <s v="Deployed"/>
    <s v="Pending"/>
    <x v="0"/>
    <n v="1500001399"/>
    <s v="RPA_AmericasProducts_Retain "/>
    <s v="mleonard@chevron.com"/>
    <x v="0"/>
    <n v="0"/>
    <s v="No"/>
  </r>
  <r>
    <s v="Google"/>
    <s v="Google Chrome"/>
    <s v="labvtg-dapp00.s02.chevron.net"/>
    <s v="labvtg-dapp00"/>
    <d v="2025-04-11T00:00:00"/>
    <x v="0"/>
    <d v="2025-04-12T00:00:00"/>
    <s v="CT\!muwt"/>
    <s v="Windows Server 2022 Datacenter"/>
    <s v="Windows"/>
    <s v="10.75.56.171"/>
    <s v="Development"/>
    <s v="In Maintenance"/>
    <s v="Pending"/>
    <x v="0"/>
    <n v="5057017"/>
    <s v="LabVantage"/>
    <s v="zacharykerls@chevron.com"/>
    <x v="0"/>
    <n v="0"/>
    <s v="No"/>
  </r>
  <r>
    <s v="Google"/>
    <s v="Google Chrome"/>
    <s v="orbisp-t1app00"/>
    <s v="orbisp-t1app00"/>
    <d v="2025-04-11T00:00:00"/>
    <x v="1"/>
    <d v="2025-04-12T00:00:00"/>
    <s v="Local\opemsadmin"/>
    <s v="Windows Server 2019 Datacenter"/>
    <s v="Windows"/>
    <s v="172.27.151.39"/>
    <s v="QA/Test"/>
    <s v="In Maintenance"/>
    <s v="Pending"/>
    <x v="0"/>
    <n v="5059661"/>
    <s v="Orbis POS Enterprise Management System "/>
    <s v="ReynaldoJr.Conge@chevron.com"/>
    <x v="0"/>
    <s v="IFL-SPM RETAIL OPERATIONS"/>
    <s v="No"/>
  </r>
  <r>
    <s v="Google"/>
    <s v="Google Chrome"/>
    <s v="dsmsnapcenter.reg.ent"/>
    <s v="dsmsnapcenter"/>
    <d v="2025-04-09T00:00:00"/>
    <x v="0"/>
    <d v="2025-04-09T00:00:00"/>
    <s v="REG\Mervin.Valena"/>
    <s v="Windows Server 2016 Standard"/>
    <s v="Windows"/>
    <e v="#N/A"/>
    <e v="#N/A"/>
    <e v="#N/A"/>
    <s v="Out of Scope"/>
    <x v="0"/>
    <e v="#N/A"/>
    <e v="#N/A"/>
    <e v="#N/A"/>
    <x v="1"/>
    <e v="#N/A"/>
    <s v="No"/>
  </r>
  <r>
    <s v="Google"/>
    <s v="Google Chrome"/>
    <s v="amesaxxis-pd.reg.ent"/>
    <s v="amesaxxis-pd"/>
    <d v="2025-04-08T00:00:00"/>
    <x v="1"/>
    <d v="2025-04-08T00:00:00"/>
    <s v="CT\!xxod"/>
    <s v="Windows Server 2022 Datacenter"/>
    <s v="Windows"/>
    <e v="#N/A"/>
    <e v="#N/A"/>
    <e v="#N/A"/>
    <s v="Out of Scope"/>
    <x v="0"/>
    <e v="#N/A"/>
    <e v="#N/A"/>
    <e v="#N/A"/>
    <x v="1"/>
    <e v="#N/A"/>
    <s v="No"/>
  </r>
  <r>
    <s v="Google"/>
    <s v="Google Chrome"/>
    <s v="slmric-papp00.s02.chevron.net"/>
    <s v="slmric-papp00"/>
    <d v="2025-03-13T00:00:00"/>
    <x v="0"/>
    <d v="2025-03-13T00:00:00"/>
    <s v="CT\gdzi"/>
    <s v="Windows Server 2016 Datacenter"/>
    <s v="Windows"/>
    <e v="#N/A"/>
    <e v="#N/A"/>
    <e v="#N/A"/>
    <s v="Pending"/>
    <x v="0"/>
    <n v="1112927"/>
    <s v="StarLims11 "/>
    <s v="Ghodrat.Azimian@chevron.com"/>
    <x v="0"/>
    <n v="0"/>
    <s v="No"/>
  </r>
  <r>
    <s v="Google"/>
    <s v="Google Chrome"/>
    <s v="hou150util1.gdc0.chevron.net"/>
    <s v="hou150util1"/>
    <d v="2025-02-24T00:00:00"/>
    <x v="0"/>
    <d v="2025-02-28T00:00:00"/>
    <s v="CT\!emhx"/>
    <s v="Windows Server 2016 Datacenter"/>
    <s v="Windows"/>
    <e v="#N/A"/>
    <e v="#N/A"/>
    <e v="#N/A"/>
    <s v="Pending"/>
    <x v="0"/>
    <s v="Not Found"/>
    <s v="Not Found"/>
    <n v="0"/>
    <x v="2"/>
    <n v="0"/>
    <s v="No"/>
  </r>
  <r>
    <s v="Google"/>
    <s v="Google Chrome"/>
    <s v="hou140w16dcc15.hou140.chevrontexaco.net"/>
    <s v="hou140w16dcc15"/>
    <d v="2025-02-03T00:00:00"/>
    <x v="0"/>
    <d v="2025-02-25T00:00:00"/>
    <s v=".\!."/>
    <s v="Windows Server 2016 Standard"/>
    <s v="Windows"/>
    <e v="#N/A"/>
    <e v="#N/A"/>
    <e v="#N/A"/>
    <s v="Pending"/>
    <x v="0"/>
    <s v="Not Found"/>
    <s v="Not Found"/>
    <s v="Danny.Kerley@chevron.com"/>
    <x v="0"/>
    <s v="CTC-FDS OSISOFT PI DATA HISTORIAN SUPPORT"/>
    <s v="No"/>
  </r>
  <r>
    <s v="Google"/>
    <s v="Google Chrome"/>
    <s v="mccamera.reg.ent"/>
    <s v="mccamera"/>
    <d v="2025-01-08T00:00:00"/>
    <x v="0"/>
    <d v="2025-02-11T00:00:00"/>
    <s v=".\Administrator"/>
    <s v="Windows Server 2016 Datacenter"/>
    <s v="Windows"/>
    <e v="#N/A"/>
    <e v="#N/A"/>
    <e v="#N/A"/>
    <s v="Out of Scope"/>
    <x v="0"/>
    <e v="#N/A"/>
    <e v="#N/A"/>
    <e v="#N/A"/>
    <x v="1"/>
    <e v="#N/A"/>
    <s v="No"/>
  </r>
  <r>
    <s v="Google"/>
    <s v="Google Chrome"/>
    <s v="amesosmdv-gen.reg.ent"/>
    <s v="amesosmdv-gen"/>
    <d v="2024-11-18T00:00:00"/>
    <x v="0"/>
    <d v="2025-01-28T00:00:00"/>
    <s v=".\Administrator"/>
    <s v="Windows Server 2019 Standard"/>
    <s v="Windows"/>
    <e v="#N/A"/>
    <e v="#N/A"/>
    <e v="#N/A"/>
    <s v="Out of Scope"/>
    <x v="0"/>
    <e v="#N/A"/>
    <e v="#N/A"/>
    <e v="#N/A"/>
    <x v="1"/>
    <e v="#N/A"/>
    <s v="No"/>
  </r>
  <r>
    <s v="Google"/>
    <s v="Google Chrome"/>
    <s v="amesosmpy-con.reg.ent"/>
    <s v="amesosmpy-con"/>
    <d v="2025-01-03T00:00:00"/>
    <x v="0"/>
    <d v="2025-01-28T00:00:00"/>
    <s v=".\Administrator"/>
    <s v="Windows Server 2019 Standard"/>
    <s v="Windows"/>
    <e v="#N/A"/>
    <e v="#N/A"/>
    <e v="#N/A"/>
    <s v="Out of Scope"/>
    <x v="0"/>
    <e v="#N/A"/>
    <e v="#N/A"/>
    <e v="#N/A"/>
    <x v="1"/>
    <e v="#N/A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0">
  <r>
    <s v="map-ea-tpro100.s02.chevron.net"/>
    <s v="map-ea-tpro100"/>
    <s v="Windows Server 2019 Datacenter"/>
    <s v="Google Chrome"/>
    <s v="135.0.7049.85"/>
    <s v="MsiExec.exe /X{A5CBFB3A-D606-3A13-8C8F-9068AE58B64E}"/>
    <s v="Is Uninstallable"/>
    <n v="1"/>
    <x v="0"/>
    <e v="#N/A"/>
    <s v="10.69.184.21"/>
    <x v="0"/>
    <s v="Retired"/>
    <x v="0"/>
    <e v="#N/A"/>
    <x v="0"/>
    <x v="0"/>
    <n v="101500000000"/>
    <s v="Chevron Eurasia and Africa Map Hub 1.0 "/>
    <x v="0"/>
    <s v="Yes"/>
    <m/>
    <x v="0"/>
    <s v="Not Found"/>
    <s v="No"/>
    <e v="#REF!"/>
    <s v="CLOUD WINDOWS OPERATIONS"/>
  </r>
  <r>
    <s v="ALNDC1.nblenergy.com"/>
    <s v="ALNDC1"/>
    <s v="Windows Server 2019 Standard"/>
    <s v="Google Chrome"/>
    <s v="135.0.7049.115"/>
    <s v="MsiExec.exe /X{FB5A6B22-71AB-36B9-AC32-02EAC075DEC3}"/>
    <s v="Is Uninstallable"/>
    <n v="1"/>
    <x v="0"/>
    <e v="#N/A"/>
    <s v="146.30.164.5"/>
    <x v="1"/>
    <s v="In Maintenance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AOT-ADC2.nblenergy.com"/>
    <s v="AOT-ADC2"/>
    <s v="Windows Server 2019 Standard"/>
    <s v="Google Chrome"/>
    <s v="135.0.7049.115"/>
    <s v="MsiExec.exe /X{FB5A6B22-71AB-36B9-AC32-02EAC075DEC3}"/>
    <s v="Is Uninstallable"/>
    <n v="1"/>
    <x v="0"/>
    <e v="#N/A"/>
    <s v="10.63.200.51"/>
    <x v="1"/>
    <s v="In Maintenance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AOTDC1.nblenergy.com"/>
    <s v="AOTDC1"/>
    <s v="Windows Server 2019 Standard"/>
    <s v="Google Chrome"/>
    <s v="135.0.7049.115"/>
    <s v="MsiExec.exe /X{FB5A6B22-71AB-36B9-AC32-02EAC075DEC3}"/>
    <s v="Is Uninstallable"/>
    <n v="1"/>
    <x v="0"/>
    <e v="#N/A"/>
    <s v="146.30.170.2"/>
    <x v="1"/>
    <s v="In Maintenance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gswcpappvplv216.gdc0.chevron.net"/>
    <s v="gswcpappvplv216"/>
    <s v="Windows Server 2016 Standard"/>
    <s v="Google Chrome"/>
    <s v="137.0.7151.41"/>
    <s v="MsiExec.exe /X{3D57F0B3-5C71-3C2C-8795-2A150BB58C33}"/>
    <s v="Is Uninstallable"/>
    <n v="1"/>
    <x v="1"/>
    <d v="2025-07-16T00:00:00"/>
    <s v="146.46.60.64"/>
    <x v="1"/>
    <s v="Deployed"/>
    <x v="1"/>
    <e v="#N/A"/>
    <x v="1"/>
    <x v="2"/>
    <n v="20028"/>
    <s v="WatchKeeper "/>
    <x v="2"/>
    <s v="Yes"/>
    <m/>
    <x v="0"/>
    <s v="SURFACE - FE - MARINE IT"/>
    <s v="No"/>
    <e v="#REF!"/>
    <s v="CLOUD WINDOWS OPERATIONS"/>
  </r>
  <r>
    <s v="gswcpappvplv216.gdc0.chevron.net"/>
    <s v="gswcpappvplv216"/>
    <s v="Windows Server 2016 Standard"/>
    <s v="Google Chrome"/>
    <s v="137.0.7151.41"/>
    <s v="MsiExec.exe /X{3D57F0B3-5C71-3C2C-8795-2A150BB58C33}"/>
    <s v="Is Uninstallable"/>
    <n v="1"/>
    <x v="1"/>
    <d v="2025-07-16T00:00:00"/>
    <s v="146.46.60.64"/>
    <x v="1"/>
    <s v="Deployed"/>
    <x v="1"/>
    <e v="#N/A"/>
    <x v="1"/>
    <x v="2"/>
    <n v="20028"/>
    <s v="WatchKeeper "/>
    <x v="2"/>
    <s v="Yes"/>
    <m/>
    <x v="0"/>
    <s v="SURFACE - FE - MARINE IT"/>
    <s v="No"/>
    <e v="#REF!"/>
    <s v="CLOUD WINDOWS OPERATIONS"/>
  </r>
  <r>
    <s v="arcgis-d1dst00.s02.chevron.net"/>
    <s v="arcgis-d1dst00"/>
    <s v="Windows Server 2019 Datacenter"/>
    <s v="Google Chrome"/>
    <s v="135.0.7049.115"/>
    <s v="MsiExec.exe /X{00715A53-6C1B-35AC-BDC9-597DCF53D022}"/>
    <s v="Is Uninstallable"/>
    <n v="1"/>
    <x v="0"/>
    <e v="#N/A"/>
    <s v="10.76.156.134"/>
    <x v="2"/>
    <s v="Deployed"/>
    <x v="0"/>
    <e v="#N/A"/>
    <x v="0"/>
    <x v="3"/>
    <n v="5055130"/>
    <s v="Map Hub "/>
    <x v="0"/>
    <s v="Yes"/>
    <m/>
    <x v="0"/>
    <s v="GEOSPATIAL TECHNICAL SUPPORT"/>
    <s v="No"/>
    <e v="#REF!"/>
    <s v="CLOUD WINDOWS OPERATIONS"/>
  </r>
  <r>
    <s v="arcgis-d1dsv00.s02.chevron.net"/>
    <s v="arcgis-d1dsv00"/>
    <s v="Windows Server 2019 Datacenter"/>
    <s v="Google Chrome"/>
    <s v="135.0.7049.115"/>
    <s v="MsiExec.exe /X{00715A53-6C1B-35AC-BDC9-597DCF53D022}"/>
    <s v="Is Uninstallable"/>
    <n v="1"/>
    <x v="0"/>
    <e v="#N/A"/>
    <s v="10.76.156.82"/>
    <x v="2"/>
    <s v="Deployed"/>
    <x v="0"/>
    <e v="#N/A"/>
    <x v="0"/>
    <x v="3"/>
    <n v="5055130"/>
    <s v="Map Hub "/>
    <x v="0"/>
    <s v="Yes"/>
    <m/>
    <x v="0"/>
    <s v="GEOSPATIAL TECHNICAL SUPPORT"/>
    <s v="No"/>
    <e v="#REF!"/>
    <s v="CLOUD WINDOWS OPERATIONS"/>
  </r>
  <r>
    <s v="arcgis-d1img00.s02.chevron.net"/>
    <s v="arcgis-d1img00"/>
    <s v="Windows Server 2019 Datacenter"/>
    <s v="Google Chrome"/>
    <s v="135.0.7049.115"/>
    <s v="MsiExec.exe /X{00715A53-6C1B-35AC-BDC9-597DCF53D022}"/>
    <s v="Is Uninstallable"/>
    <n v="1"/>
    <x v="0"/>
    <e v="#N/A"/>
    <s v="10.76.156.45"/>
    <x v="2"/>
    <s v="Deployed"/>
    <x v="0"/>
    <e v="#N/A"/>
    <x v="0"/>
    <x v="3"/>
    <n v="5055130"/>
    <s v="Map Hub "/>
    <x v="0"/>
    <s v="Yes"/>
    <m/>
    <x v="0"/>
    <s v="GEOSPATIAL TECHNICAL SUPPORT"/>
    <s v="No"/>
    <e v="#REF!"/>
    <s v="CLOUD WINDOWS OPERATIONS"/>
  </r>
  <r>
    <s v="arcgis-d1prt00.s02.chevron.net"/>
    <s v="arcgis-d1prt00"/>
    <s v="Windows Server 2019 Datacenter"/>
    <s v="Google Chrome"/>
    <s v="135.0.7049.115"/>
    <s v="MsiExec.exe /X{3D57F0B3-5C71-3C2C-8795-2A150BB58C33}"/>
    <s v="Is Uninstallable"/>
    <n v="1"/>
    <x v="0"/>
    <e v="#N/A"/>
    <s v="10.76.156.32"/>
    <x v="2"/>
    <s v="Deployed"/>
    <x v="0"/>
    <e v="#N/A"/>
    <x v="0"/>
    <x v="3"/>
    <n v="5055130"/>
    <s v="Map Hub "/>
    <x v="0"/>
    <s v="Yes"/>
    <m/>
    <x v="0"/>
    <s v="GEOSPATIAL TECHNICAL SUPPORT"/>
    <s v="No"/>
    <e v="#REF!"/>
    <s v="CLOUD WINDOWS OPERATIONS"/>
  </r>
  <r>
    <s v="BASEO-WNAPP002.s01.chevron.net"/>
    <s v="BASEO-WNAPP002"/>
    <s v="Windows Server 2016 Datacenter"/>
    <s v="Google Chrome"/>
    <s v="137.0.7151.41"/>
    <s v="MsiExec.exe /X{3D57F0B3-5C71-3C2C-8795-2A150BB58C33}"/>
    <s v="Is Uninstallable"/>
    <n v="1"/>
    <x v="1"/>
    <d v="2025-06-26T00:00:00"/>
    <s v="146.40.9.101"/>
    <x v="2"/>
    <s v="In Maintenance"/>
    <x v="1"/>
    <s v="Scream Test"/>
    <x v="0"/>
    <x v="4"/>
    <s v="Not Found"/>
    <s v="Not Found"/>
    <x v="3"/>
    <s v="No"/>
    <m/>
    <x v="0"/>
    <n v="0"/>
    <s v="No"/>
    <e v="#REF!"/>
    <s v="CLOUD WINDOWS OPERATIONS"/>
  </r>
  <r>
    <s v="gmw1nsqlv00075.gdc0.chevron.net"/>
    <s v="gmw1nsqlv00075"/>
    <s v="Windows Server 2016 Datacenter"/>
    <s v="Google Chrome"/>
    <s v="137.0.7151.41"/>
    <s v="MsiExec.exe /X{FB5A6B22-71AB-36B9-AC32-02EAC075DEC3}"/>
    <s v="Is Uninstallable"/>
    <n v="1"/>
    <x v="1"/>
    <d v="2025-06-26T00:00:00"/>
    <s v="146.29.178.45"/>
    <x v="1"/>
    <s v="In Maintenance"/>
    <x v="1"/>
    <s v="Scream Test"/>
    <x v="0"/>
    <x v="4"/>
    <s v="Not Found"/>
    <s v="Not Found"/>
    <x v="3"/>
    <s v="No"/>
    <s v="Yes"/>
    <x v="0"/>
    <s v="CLOUD WINDOWS OPERATIONS"/>
    <s v="No"/>
    <e v="#REF!"/>
    <s v="CLOUD WINDOWS OPERATIONS"/>
  </r>
  <r>
    <s v="bue355w16nvrvp1.bue355.chevrontexaco.net"/>
    <s v="bue355w16nvrvp1"/>
    <s v="Windows Server 2016 Standard"/>
    <s v="Google Chrome"/>
    <s v="135.0.7049.115"/>
    <s v="MsiExec.exe /X{9AA42FEF-FBFA-3788-9CB4-3A148DC7AA52}"/>
    <s v="Is Uninstallable"/>
    <n v="1"/>
    <x v="0"/>
    <e v="#N/A"/>
    <s v="146.34.191.4"/>
    <x v="1"/>
    <s v="Deployed"/>
    <x v="0"/>
    <e v="#N/A"/>
    <x v="0"/>
    <x v="3"/>
    <n v="20698"/>
    <s v="Lenel Network Video Suite ENT "/>
    <x v="4"/>
    <s v="Yes"/>
    <m/>
    <x v="0"/>
    <s v="GSOF SUPPORT - SECURITY OF PERSONNEL AND ASSETS - MSP"/>
    <s v="No"/>
    <e v="#REF!"/>
    <s v="CLOUD WINDOWS OPERATIONS"/>
  </r>
  <r>
    <s v="CAIDC1.nblenergy.com"/>
    <s v="CAIDC1"/>
    <s v="Windows Server 2019 Standard"/>
    <s v="Google Chrome"/>
    <s v="134.0.6998.178"/>
    <s v="&quot;C:\Program Files\Google\Chrome\Application\134.0.6998.178\Installer\setup.exe&quot; --uninstall --system-level"/>
    <s v="Not Uninstallable"/>
    <n v="1"/>
    <x v="0"/>
    <e v="#N/A"/>
    <s v="146.30.176.50"/>
    <x v="1"/>
    <s v="Retired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gmwcpappv00630.gdc0.chevron.net"/>
    <s v="gmwcpappv00630"/>
    <s v="Windows Server 2016 Datacenter"/>
    <s v="Google Chrome"/>
    <s v="137.0.7151.41"/>
    <s v="MsiExec.exe /X{3D57F0B3-5C71-3C2C-8795-2A150BB58C33}"/>
    <s v="Is Uninstallable"/>
    <n v="1"/>
    <x v="1"/>
    <d v="2025-06-26T00:00:00"/>
    <s v="134.248.64.168"/>
    <x v="1"/>
    <s v="In Maintenance"/>
    <x v="1"/>
    <s v="Scream Test"/>
    <x v="0"/>
    <x v="4"/>
    <n v="0"/>
    <n v="0"/>
    <x v="3"/>
    <s v="No"/>
    <s v="Yes"/>
    <x v="0"/>
    <s v="CLOUD WINDOWS OPERATIONS"/>
    <s v="No"/>
    <e v="#REF!"/>
    <s v="CLOUD WINDOWS OPERATIONS"/>
  </r>
  <r>
    <s v="chvpkv16vmsm.chvpk.chevrontexaco.net"/>
    <s v="chvpkv16vmsm"/>
    <s v="Windows Server 2016 Standard"/>
    <s v="Google Chrome"/>
    <s v="135.0.7049.115"/>
    <s v="MsiExec.exe /X{9AA42FEF-FBFA-3788-9CB4-3A148DC7AA52}"/>
    <s v="Is Uninstallable"/>
    <n v="1"/>
    <x v="0"/>
    <e v="#N/A"/>
    <s v="146.27.68.17"/>
    <x v="1"/>
    <s v="Deployed"/>
    <x v="0"/>
    <e v="#N/A"/>
    <x v="0"/>
    <x v="3"/>
    <n v="1500001716"/>
    <s v="Milestone xProtect "/>
    <x v="5"/>
    <s v="Yes"/>
    <m/>
    <x v="0"/>
    <s v="CLOUD WINDOWS OPERATIONS"/>
    <s v="No"/>
    <e v="#REF!"/>
    <s v="CLOUD WINDOWS OPERATIONS"/>
  </r>
  <r>
    <s v="COV100W16RDS1U.cov100.chevrontexaco.net"/>
    <s v="COV100W16RDS1U"/>
    <s v="Windows Server 2016 Datacenter"/>
    <s v="Google Chrome"/>
    <s v="135.0.7049.115"/>
    <s v="MsiExec.exe /X{9AA42FEF-FBFA-3788-9CB4-3A148DC7AA52}"/>
    <s v="Is Uninstallable"/>
    <n v="1"/>
    <x v="0"/>
    <e v="#N/A"/>
    <s v="146.24.240.55"/>
    <x v="2"/>
    <s v="Deployed"/>
    <x v="0"/>
    <e v="#N/A"/>
    <x v="0"/>
    <x v="3"/>
    <n v="24619"/>
    <s v="PI Asset Framework, COV"/>
    <x v="6"/>
    <s v="Yes"/>
    <m/>
    <x v="0"/>
    <s v="NAU GOM - AUTOMATION PCN"/>
    <s v="No"/>
    <e v="#REF!"/>
    <s v="CLOUD WINDOWS OPERATIONS"/>
  </r>
  <r>
    <s v="CYPADC2.nblenergy.com"/>
    <s v="CYPADC2"/>
    <s v="Windows Server 2019 Datacenter"/>
    <s v="Google Chrome"/>
    <s v="135.0.7049.115"/>
    <s v="MsiExec.exe /X{55D919B1-E2BB-3FAE-8D27-8B0E0E0F3A90}"/>
    <s v="Is Uninstallable"/>
    <n v="1"/>
    <x v="0"/>
    <e v="#N/A"/>
    <s v="146.30.171.99"/>
    <x v="1"/>
    <s v="Deployed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GMWCPWFSDMRBP01.ct.chevrontexaco.net"/>
    <s v="GMWCPWFSDMRBP01"/>
    <s v="Windows Server 2022 Standard"/>
    <s v="Google Chrome"/>
    <s v="137.0.7151.41"/>
    <s v="&quot;C:\Program Files\Google\Chrome\Application\135.0.7049.115\Installer\setup.exe&quot; --uninstall --channel=stable --system-level --verbose-logging"/>
    <s v="Not Uninstallable"/>
    <n v="1"/>
    <x v="1"/>
    <d v="2025-07-16T00:00:00"/>
    <s v="10.80.105.119"/>
    <x v="1"/>
    <s v="Deployed"/>
    <x v="0"/>
    <s v="Completed"/>
    <x v="0"/>
    <x v="5"/>
    <s v="Not Found"/>
    <s v="Not Found"/>
    <x v="3"/>
    <s v="No"/>
    <s v="Yes"/>
    <x v="0"/>
    <s v="CLOUD WINDOWS OPERATIONS"/>
    <s v="No"/>
    <e v="#REF!"/>
    <s v="CLOUD WINDOWS OPERATIONS"/>
  </r>
  <r>
    <s v="ecomfg-ptom00.s02.chevron.net"/>
    <s v="ecomfg-ptom00"/>
    <s v="Windows Server 2022 Datacenter"/>
    <s v="Google Chrome"/>
    <s v="135.0.7049.115"/>
    <s v="MsiExec.exe /X{00715A53-6C1B-35AC-BDC9-597DCF53D022}"/>
    <s v="Is Uninstallable"/>
    <n v="1"/>
    <x v="0"/>
    <e v="#N/A"/>
    <s v="10.74.64.85"/>
    <x v="1"/>
    <s v="Deployed"/>
    <x v="0"/>
    <e v="#N/A"/>
    <x v="0"/>
    <x v="3"/>
    <n v="5060911"/>
    <s v="Ecosys "/>
    <x v="7"/>
    <s v="Yes"/>
    <m/>
    <x v="0"/>
    <s v="SURFACE-APPLICATION SUPPORT-PODPM"/>
    <s v="No"/>
    <e v="#REF!"/>
    <s v="SURFACE-APPLICATION SUPPORT-PODPM"/>
  </r>
  <r>
    <s v="fdc-dapp00.s02.chevron.net"/>
    <s v="fdc-dapp00"/>
    <s v="Windows Server 2019 Datacenter"/>
    <s v="Google Chrome"/>
    <s v="136.0.7103.48"/>
    <s v="MsiExec.exe /X{9AA42FEF-FBFA-3788-9CB4-3A148DC7AA52}"/>
    <s v="Is Uninstallable"/>
    <n v="1"/>
    <x v="0"/>
    <e v="#N/A"/>
    <s v="10.75.184.24"/>
    <x v="2"/>
    <s v="Deployed"/>
    <x v="0"/>
    <e v="#N/A"/>
    <x v="0"/>
    <x v="3"/>
    <n v="21504"/>
    <s v="Field Data Collection – CPP "/>
    <x v="8"/>
    <s v="Yes"/>
    <m/>
    <x v="0"/>
    <s v="CTC IT - DATA AND INSIGHTS GIS - RUN AND MAINTAIN"/>
    <s v="No"/>
    <e v="#REF!"/>
    <s v="CLOUD WINDOWS OPERATIONS"/>
  </r>
  <r>
    <s v="fdc-t1app00.s02.chevron.net"/>
    <s v="fdc-t1app00"/>
    <s v="Windows Server 2019 Datacenter"/>
    <s v="Google Chrome"/>
    <s v="135.0.7049.115"/>
    <s v="MsiExec.exe /X{9AA42FEF-FBFA-3788-9CB4-3A148DC7AA52}"/>
    <s v="Is Uninstallable"/>
    <n v="1"/>
    <x v="0"/>
    <e v="#N/A"/>
    <s v="10.75.184.33"/>
    <x v="0"/>
    <s v="Retired"/>
    <x v="0"/>
    <e v="#N/A"/>
    <x v="0"/>
    <x v="3"/>
    <n v="21504"/>
    <s v="Field Data Collection – CPP "/>
    <x v="8"/>
    <s v="Yes"/>
    <m/>
    <x v="0"/>
    <s v="CTC IT - DATA AND INSIGHTS GIS - RUN AND MAINTAIN"/>
    <s v="No"/>
    <e v="#REF!"/>
    <s v="CPP SOLUTION DELIVERY &amp; OPERATIONS"/>
  </r>
  <r>
    <s v="GCW2PAPPV00043.s02.chevron.net"/>
    <s v="GCW2PAPPV00043"/>
    <s v="Windows Server 2016 Datacenter"/>
    <s v="Google Chrome"/>
    <s v="135.0.7049.115"/>
    <s v="MsiExec.exe /X{3D57F0B3-5C71-3C2C-8795-2A150BB58C33}"/>
    <s v="Is Uninstallable"/>
    <n v="1"/>
    <x v="0"/>
    <e v="#N/A"/>
    <s v="10.76.123.116"/>
    <x v="1"/>
    <s v="Deployed"/>
    <x v="0"/>
    <e v="#N/A"/>
    <x v="0"/>
    <x v="0"/>
    <n v="1500000129"/>
    <s v="Facilities Information Portal "/>
    <x v="9"/>
    <s v="Yes"/>
    <m/>
    <x v="0"/>
    <s v="ITC - FEIM PORTAL SUPPORT"/>
    <s v="No"/>
    <e v="#REF!"/>
    <s v="CLOUD WINDOWS OPERATIONS"/>
  </r>
  <r>
    <s v="GCW2PAPPV00218.s02.chevron.net"/>
    <s v="GCW2PAPPV00218"/>
    <s v="Windows Server 2016 Datacenter"/>
    <s v="Google Chrome"/>
    <s v="135.0.7049.115"/>
    <s v="MsiExec.exe /X{3D57F0B3-5C71-3C2C-8795-2A150BB58C33}"/>
    <s v="Is Uninstallable"/>
    <n v="1"/>
    <x v="0"/>
    <e v="#N/A"/>
    <s v="10.76.123.134"/>
    <x v="1"/>
    <s v="Deployed"/>
    <x v="0"/>
    <e v="#N/A"/>
    <x v="0"/>
    <x v="3"/>
    <n v="21932"/>
    <s v="DCA Infrastructure Utility Support "/>
    <x v="10"/>
    <s v="Yes"/>
    <s v="Yes"/>
    <x v="0"/>
    <s v="CLOUD WINDOWS OPERATIONS"/>
    <s v="No"/>
    <e v="#REF!"/>
    <s v="CLOUD WINDOWS OPERATIONS"/>
  </r>
  <r>
    <s v="gmw2pappv00282.s02.chevron.net"/>
    <s v="gmw2pappv00282"/>
    <s v="Windows Server 2019 Datacenter"/>
    <s v="Google Chrome"/>
    <s v="135.0.7049.115"/>
    <s v="MsiExec.exe /X{3D57F0B3-5C71-3C2C-8795-2A150BB58C33}"/>
    <s v="Is Uninstallable"/>
    <n v="1"/>
    <x v="0"/>
    <e v="#N/A"/>
    <s v="10.76.218.31"/>
    <x v="1"/>
    <s v="Deployed"/>
    <x v="0"/>
    <e v="#N/A"/>
    <x v="0"/>
    <x v="3"/>
    <n v="1500000616"/>
    <s v="Veeam Availability Suite "/>
    <x v="11"/>
    <s v="Yes"/>
    <m/>
    <x v="0"/>
    <s v="CLOUD DATA PROTECTION OPERATIONS"/>
    <s v="No"/>
    <e v="#REF!"/>
    <s v="CLOUD WINDOWS OPERATIONS"/>
  </r>
  <r>
    <s v="herilntns1.gdc0.chevron.net"/>
    <s v="herilntns1"/>
    <s v="Windows Server 2019 Datacenter"/>
    <s v="Google Chrome"/>
    <s v="135.0.7049.115"/>
    <s v="MsiExec.exe /X{00715A53-6C1B-35AC-BDC9-597DCF53D022}"/>
    <s v="Is Uninstallable"/>
    <n v="1"/>
    <x v="0"/>
    <e v="#N/A"/>
    <s v="146.30.172.5"/>
    <x v="1"/>
    <s v="Deployed"/>
    <x v="0"/>
    <e v="#N/A"/>
    <x v="0"/>
    <x v="3"/>
    <n v="3071354"/>
    <s v="DHCP "/>
    <x v="12"/>
    <s v="Yes"/>
    <m/>
    <x v="0"/>
    <s v="NETWORK - DDI&amp;LB - OPERATIONS"/>
    <s v="No"/>
    <e v="#REF!"/>
    <s v="CLOUD WINDOWS OPERATIONS"/>
  </r>
  <r>
    <s v="hou150w8tooltst.hou150.chevrontexaco.net"/>
    <s v="hou150w8tooltst"/>
    <s v="Windows Server 2016 Datacenter"/>
    <s v="Google Chrome"/>
    <s v="135.0.7049.115"/>
    <s v="MsiExec.exe /X{9AA42FEF-FBFA-3788-9CB4-3A148DC7AA52}"/>
    <s v="Is Uninstallable"/>
    <n v="1"/>
    <x v="0"/>
    <e v="#N/A"/>
    <s v="10.76.120.40"/>
    <x v="2"/>
    <s v="Retired"/>
    <x v="0"/>
    <e v="#N/A"/>
    <x v="0"/>
    <x v="3"/>
    <n v="21932"/>
    <s v="DCA Infrastructure Utility Support "/>
    <x v="13"/>
    <s v="Yes"/>
    <s v="Yes"/>
    <x v="0"/>
    <s v="CLOUD WINDOWS OPERATIONS"/>
    <s v="No"/>
    <e v="#REF!"/>
    <s v="CLOUD WINDOWS OPERATIONS"/>
  </r>
  <r>
    <s v="LEVDC2.nblenergy.com"/>
    <s v="LEVDC2"/>
    <s v="Windows Server 2019 Standard"/>
    <s v="Google Chrome"/>
    <s v="135.0.7049.115"/>
    <s v="MsiExec.exe /X{FB5A6B22-71AB-36B9-AC32-02EAC075DEC3}"/>
    <s v="Is Uninstallable"/>
    <n v="1"/>
    <x v="0"/>
    <e v="#N/A"/>
    <s v="146.30.178.130"/>
    <x v="1"/>
    <s v="Deployed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map-ap-pfme00.s02.chevron.net"/>
    <s v="map-ap-pfme00"/>
    <s v="Windows Server 2019 Datacenter"/>
    <s v="Google Chrome"/>
    <s v="135.0.7049.115"/>
    <s v="MsiExec.exe /X{3D57F0B3-5C71-3C2C-8795-2A150BB58C33}"/>
    <s v="Is Uninstallable"/>
    <n v="1"/>
    <x v="0"/>
    <e v="#N/A"/>
    <s v="10.67.152.15"/>
    <x v="1"/>
    <s v="Retired"/>
    <x v="0"/>
    <e v="#N/A"/>
    <x v="0"/>
    <x v="3"/>
    <n v="1500001148"/>
    <s v="ABU Map Hub "/>
    <x v="0"/>
    <s v="Yes"/>
    <m/>
    <x v="0"/>
    <s v="Not Found"/>
    <s v="No"/>
    <e v="#REF!"/>
    <s v="CLOUD WINDOWS OPERATIONS"/>
  </r>
  <r>
    <s v="map-ap-tfme00.s02.chevron.net"/>
    <s v="map-ap-tfme00"/>
    <s v="Windows Server 2019 Datacenter"/>
    <s v="Google Chrome"/>
    <s v="135.0.7049.115"/>
    <s v="MsiExec.exe /X{9AA42FEF-FBFA-3788-9CB4-3A148DC7AA52}"/>
    <s v="Is Uninstallable"/>
    <n v="1"/>
    <x v="0"/>
    <e v="#N/A"/>
    <s v="10.67.154.16"/>
    <x v="0"/>
    <s v="Retired"/>
    <x v="0"/>
    <e v="#N/A"/>
    <x v="0"/>
    <x v="3"/>
    <n v="1500001148"/>
    <s v="ABU Map Hub "/>
    <x v="0"/>
    <s v="Yes"/>
    <m/>
    <x v="0"/>
    <s v="GEOSPATIAL TECHNICAL SUPPORT"/>
    <s v="No"/>
    <e v="#REF!"/>
    <s v="CLOUD WINDOWS OPERATIONS"/>
  </r>
  <r>
    <s v="map-ap-tpro02.s02.chevron.net"/>
    <s v="map-ap-tpro02"/>
    <s v="Windows Server 2019 Datacenter"/>
    <s v="Google Chrome"/>
    <s v="135.0.7049.115"/>
    <s v="MsiExec.exe /X{3D57F0B3-5C71-3C2C-8795-2A150BB58C33}"/>
    <s v="Is Uninstallable"/>
    <n v="1"/>
    <x v="0"/>
    <e v="#N/A"/>
    <s v="10.67.154.7"/>
    <x v="0"/>
    <s v="Retired"/>
    <x v="0"/>
    <e v="#N/A"/>
    <x v="0"/>
    <x v="3"/>
    <n v="1500001148"/>
    <s v="ABU Map Hub "/>
    <x v="0"/>
    <s v="Yes"/>
    <m/>
    <x v="0"/>
    <s v="GEOSPATIAL TECHNICAL SUPPORT"/>
    <s v="No"/>
    <e v="#REF!"/>
    <s v="CLOUD WINDOWS OPERATIONS"/>
  </r>
  <r>
    <s v="maphub-plic00.s02.chevron.net"/>
    <s v="maphub-plic00"/>
    <s v="Windows Server 2019 Datacenter"/>
    <s v="Google Chrome"/>
    <s v="135.0.7049.115"/>
    <s v="MsiExec.exe /X{3D57F0B3-5C71-3C2C-8795-2A150BB58C33}"/>
    <s v="Is Uninstallable"/>
    <n v="1"/>
    <x v="0"/>
    <e v="#N/A"/>
    <s v="10.75.96.62"/>
    <x v="1"/>
    <s v="Deployed"/>
    <x v="0"/>
    <e v="#N/A"/>
    <x v="0"/>
    <x v="3"/>
    <n v="1023754"/>
    <s v="Chevron North America Map Hub 1.0 "/>
    <x v="0"/>
    <s v="Yes"/>
    <m/>
    <x v="0"/>
    <s v="Not Found"/>
    <s v="No"/>
    <e v="#REF!"/>
    <s v="CLOUD WINDOWS OPERATIONS"/>
  </r>
  <r>
    <s v="maphub-tlic00.s02.chevron.net"/>
    <s v="maphub-tlic00"/>
    <s v="Windows Server 2019 Datacenter"/>
    <s v="Google Chrome"/>
    <s v="135.0.7049.115"/>
    <s v="MsiExec.exe /X{3D57F0B3-5C71-3C2C-8795-2A150BB58C33}"/>
    <s v="Is Uninstallable"/>
    <n v="1"/>
    <x v="0"/>
    <e v="#N/A"/>
    <s v="10.76.158.142"/>
    <x v="0"/>
    <s v="Deployed"/>
    <x v="0"/>
    <e v="#N/A"/>
    <x v="0"/>
    <x v="3"/>
    <n v="1023754"/>
    <s v="Chevron North America Map Hub 1.0 "/>
    <x v="0"/>
    <s v="Yes"/>
    <m/>
    <x v="0"/>
    <s v="Not Found"/>
    <s v="No"/>
    <e v="#REF!"/>
    <s v="CLOUD WINDOWS OPERATIONS"/>
  </r>
  <r>
    <s v="HOUCERT1.nblenergy.com"/>
    <s v="HOUCERT1"/>
    <s v="Windows Server 2019 Standard"/>
    <s v="Google Chrome"/>
    <s v="137.0.7151.55"/>
    <s v="MsiExec.exe /X{3D57F0B3-5C71-3C2C-8795-2A150BB58C33}"/>
    <s v="Is Uninstallable"/>
    <n v="1"/>
    <x v="1"/>
    <d v="2025-07-16T00:00:00"/>
    <s v="10.76.226.56"/>
    <x v="1"/>
    <s v="Deployed"/>
    <x v="0"/>
    <s v="Completed"/>
    <x v="0"/>
    <x v="5"/>
    <n v="0"/>
    <n v="0"/>
    <x v="3"/>
    <s v="No"/>
    <s v="Yes"/>
    <x v="0"/>
    <s v="Not Found"/>
    <s v="No"/>
    <e v="#REF!"/>
    <s v="CLOUD WINDOWS OPERATIONS"/>
  </r>
  <r>
    <s v="labvtg-dapp00.s02.chevron.net"/>
    <s v="labvtg-dapp00"/>
    <s v="Windows Server 2022 Datacenter"/>
    <s v="Google Chrome"/>
    <s v="135.0.7049.85"/>
    <s v="MsiExec.exe /X{3D57F0B3-5C71-3C2C-8795-2A150BB58C33}"/>
    <s v="Is Uninstallable"/>
    <n v="1"/>
    <x v="0"/>
    <e v="#N/A"/>
    <s v="10.75.56.171"/>
    <x v="2"/>
    <s v="Deployed"/>
    <x v="0"/>
    <e v="#N/A"/>
    <x v="0"/>
    <x v="6"/>
    <n v="5057017"/>
    <s v="LabVantage"/>
    <x v="14"/>
    <s v="Yes"/>
    <s v="Yes"/>
    <x v="0"/>
    <n v="0"/>
    <s v="No"/>
    <e v="#REF!"/>
    <s v="SUBSURFACE-D&amp;I-ROCK-FLUIDS-LABAPPS"/>
  </r>
  <r>
    <s v="maphub-tpro01.s02.chevron.net"/>
    <s v="maphub-tpro01"/>
    <s v="Windows Server 2019 Datacenter"/>
    <s v="Google Chrome"/>
    <s v="135.0.7049.115"/>
    <s v="MsiExec.exe /X{55D919B1-E2BB-3FAE-8D27-8B0E0E0F3A90}"/>
    <s v="Is Uninstallable"/>
    <n v="1"/>
    <x v="0"/>
    <e v="#N/A"/>
    <s v="10.75.104.178"/>
    <x v="0"/>
    <s v="Retired"/>
    <x v="0"/>
    <e v="#N/A"/>
    <x v="0"/>
    <x v="3"/>
    <n v="1023754"/>
    <s v="Chevron North America Map Hub 1.0 "/>
    <x v="0"/>
    <s v="Yes"/>
    <m/>
    <x v="0"/>
    <s v="Not Found"/>
    <s v="No"/>
    <e v="#REF!"/>
    <s v="CLOUD WINDOWS OPERATIONS"/>
  </r>
  <r>
    <s v="HOUDELLSANHQ.gdc0.chevron.net"/>
    <s v="HOUDELLSANHQ"/>
    <s v="Windows Server 2016 Standard"/>
    <s v="Google Chrome"/>
    <s v="137.0.7151.41"/>
    <s v="MsiExec.exe /X{9AA42FEF-FBFA-3788-9CB4-3A148DC7AA52}"/>
    <s v="Is Uninstallable"/>
    <n v="1"/>
    <x v="1"/>
    <d v="2025-07-16T00:00:00"/>
    <s v="10.76.226.95"/>
    <x v="1"/>
    <s v="Deployed"/>
    <x v="0"/>
    <s v="Completed"/>
    <x v="0"/>
    <x v="5"/>
    <n v="0"/>
    <n v="0"/>
    <x v="3"/>
    <s v="No"/>
    <s v="Yes"/>
    <x v="0"/>
    <s v="Not Found"/>
    <s v="No"/>
    <e v="#REF!"/>
    <s v="CLOUD WINDOWS OPERATIONS"/>
  </r>
  <r>
    <s v="maphub-tpro04.s02.chevron.net"/>
    <s v="maphub-tpro04"/>
    <s v="Windows Server 2019 Datacenter"/>
    <s v="Google Chrome"/>
    <s v="135.0.7049.115"/>
    <s v="MsiExec.exe /X{4B1A29D5-BC9F-32E0-8F5B-FF8755A3D6BF}"/>
    <s v="Is Uninstallable"/>
    <n v="1"/>
    <x v="0"/>
    <e v="#N/A"/>
    <s v="10.75.104.176"/>
    <x v="0"/>
    <s v="Retired"/>
    <x v="0"/>
    <e v="#N/A"/>
    <x v="0"/>
    <x v="3"/>
    <n v="1023754"/>
    <s v="Chevron North America Map Hub 1.0 "/>
    <x v="0"/>
    <s v="Yes"/>
    <m/>
    <x v="0"/>
    <s v="Not Found"/>
    <s v="No"/>
    <e v="#REF!"/>
    <s v="CLOUD WINDOWS OPERATIONS"/>
  </r>
  <r>
    <s v="netspa-p1app11.s02.chevron.net"/>
    <s v="netspa-p1app11"/>
    <s v="Windows Server 2016 Datacenter"/>
    <s v="Google Chrome"/>
    <s v="135.0.7049.115"/>
    <s v="MsiExec.exe /X{3D57F0B3-5C71-3C2C-8795-2A150BB58C33}"/>
    <s v="Is Uninstallable"/>
    <n v="1"/>
    <x v="0"/>
    <e v="#N/A"/>
    <s v="10.75.96.155"/>
    <x v="1"/>
    <s v="Deployed"/>
    <x v="0"/>
    <e v="#N/A"/>
    <x v="0"/>
    <x v="0"/>
    <n v="5045982"/>
    <s v="Netsparker "/>
    <x v="15"/>
    <s v="Yes"/>
    <m/>
    <x v="0"/>
    <s v="CYBERPRODUCTLINE-VM-APPLICATIONSCANNING"/>
    <s v="No"/>
    <e v="#REF!"/>
    <s v="CYBERPRODUCTLINE-VM-APPLICATIONSCANNING"/>
  </r>
  <r>
    <s v="pws-ddb00.s02.chevron.net"/>
    <s v="pws-ddb00"/>
    <s v="Windows Server 2016 Datacenter"/>
    <s v="Google Chrome"/>
    <s v="135.0.7049.115"/>
    <s v="MsiExec.exe /X{3D57F0B3-5C71-3C2C-8795-2A150BB58C33}"/>
    <s v="Is Uninstallable"/>
    <n v="1"/>
    <x v="0"/>
    <e v="#N/A"/>
    <s v="10.74.84.5"/>
    <x v="2"/>
    <s v="Deployed"/>
    <x v="0"/>
    <e v="#N/A"/>
    <x v="0"/>
    <x v="0"/>
    <n v="3138"/>
    <s v="Planning Workspace "/>
    <x v="16"/>
    <s v="Yes"/>
    <m/>
    <x v="0"/>
    <s v="CSCM - MSP - PLAN"/>
    <s v="No"/>
    <e v="#REF!"/>
    <s v="CLOUD WINDOWS OPERATIONS"/>
  </r>
  <r>
    <s v="RUEIL1W16NVRP1.parfr.chevrontexaco.net"/>
    <s v="RUEIL1W16NVRP1"/>
    <s v="Windows Server 2016 Standard"/>
    <s v="Google Chrome"/>
    <s v="135.0.7049.115"/>
    <s v="MsiExec.exe /X{3D57F0B3-5C71-3C2C-8795-2A150BB58C33}"/>
    <s v="Is Uninstallable"/>
    <n v="1"/>
    <x v="0"/>
    <e v="#N/A"/>
    <s v="146.30.143.150"/>
    <x v="1"/>
    <s v="Deployed"/>
    <x v="0"/>
    <e v="#N/A"/>
    <x v="0"/>
    <x v="3"/>
    <n v="20698"/>
    <s v="Lenel Network Video Suite ENT "/>
    <x v="4"/>
    <s v="Yes"/>
    <m/>
    <x v="0"/>
    <s v="GSOF SUPPORT - SECURITY OF PERSONNEL AND ASSETS - MSP"/>
    <s v="No"/>
    <e v="#REF!"/>
    <s v="CLOUD WINDOWS OPERATIONS"/>
  </r>
  <r>
    <s v="TAMADC1.nblenergy.com"/>
    <s v="TAMADC1"/>
    <s v="Windows Server 2019 Standard"/>
    <s v="Google Chrome"/>
    <s v="135.0.7049.116"/>
    <s v="MsiExec.exe /X{FB5A6B22-71AB-36B9-AC32-02EAC075DEC3}"/>
    <s v="Is Uninstallable"/>
    <n v="1"/>
    <x v="0"/>
    <e v="#N/A"/>
    <s v="146.30.177.140"/>
    <x v="1"/>
    <s v="In Maintenance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lngpvt-tapp00.s02.chevron.net"/>
    <s v="lngpvt-tapp00"/>
    <s v="Windows Server 2019 Datacenter"/>
    <s v="Google Chrome"/>
    <s v="134.0.6998.89"/>
    <m/>
    <s v="Not Uninstallable"/>
    <n v="1"/>
    <x v="1"/>
    <e v="#N/A"/>
    <s v="10.67.148.8"/>
    <x v="0"/>
    <s v="Deployed"/>
    <x v="0"/>
    <e v="#N/A"/>
    <x v="0"/>
    <x v="7"/>
    <n v="5047662"/>
    <s v="LNG Portfolio Valuation Tool"/>
    <x v="17"/>
    <s v="Yes"/>
    <m/>
    <x v="0"/>
    <s v="CSCM - MSP - APPLISTRUCTURE"/>
    <s v="No"/>
    <e v="#REF!"/>
    <s v="CSCM - MSP - APPLISTRUCTURE"/>
  </r>
  <r>
    <s v="asgdc1.nblenergy.com"/>
    <s v="ASGDC1"/>
    <m/>
    <m/>
    <s v="146.30.163.10"/>
    <m/>
    <m/>
    <m/>
    <x v="0"/>
    <e v="#N/A"/>
    <s v="146.30.163.10"/>
    <x v="1"/>
    <s v="Deployed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HOUENTMAN2018.gdc0.chevron.net"/>
    <s v="HOUENTMAN2018"/>
    <s v="Windows Server 2016 Standard"/>
    <s v="Google Chrome"/>
    <s v="137.0.7151.41"/>
    <s v="MsiExec.exe /X{9AA42FEF-FBFA-3788-9CB4-3A148DC7AA52}"/>
    <s v="Is Uninstallable"/>
    <n v="1"/>
    <x v="2"/>
    <d v="2025-07-16T00:00:00"/>
    <s v="10.76.226.94"/>
    <x v="1"/>
    <s v="Deployed"/>
    <x v="1"/>
    <e v="#N/A"/>
    <x v="1"/>
    <x v="8"/>
    <n v="0"/>
    <n v="0"/>
    <x v="3"/>
    <s v="No"/>
    <s v="Yes"/>
    <x v="0"/>
    <s v="Not Found"/>
    <s v="No"/>
    <e v="#REF!"/>
    <s v="CLOUD WINDOWS OPERATIONS"/>
  </r>
  <r>
    <s v="azpdc1.nblenergy.com"/>
    <s v="AZPDC1"/>
    <m/>
    <m/>
    <s v="10.220.200.9"/>
    <m/>
    <m/>
    <m/>
    <x v="0"/>
    <e v="#N/A"/>
    <s v="10.220.200.9"/>
    <x v="1"/>
    <s v="In Maintenance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ioscpc-pjump00.s02.chevron.net"/>
    <s v="ioscpc-pjump00"/>
    <s v="Windows Server 2016 Datacenter"/>
    <s v="Google Chrome"/>
    <s v="137.0.7151.55"/>
    <s v="MsiExec.exe /X{3D57F0B3-5C71-3C2C-8795-2A150BB58C33}"/>
    <s v="Is Uninstallable"/>
    <n v="1"/>
    <x v="1"/>
    <d v="2025-07-16T00:00:00"/>
    <s v="10.75.96.85"/>
    <x v="1"/>
    <s v="Deployed"/>
    <x v="1"/>
    <e v="#N/A"/>
    <x v="0"/>
    <x v="8"/>
    <n v="5038742"/>
    <s v="I&amp;OS Cloud Platform Compliance "/>
    <x v="3"/>
    <s v="Yes"/>
    <s v="Yes"/>
    <x v="0"/>
    <s v="CLOUD VMWARE OPERATIONS"/>
    <s v="No"/>
    <e v="#REF!"/>
    <s v="CLOUD VMWARE OPERATIONS"/>
  </r>
  <r>
    <s v="cypadc1.nblenergy.com"/>
    <s v="cypadc1"/>
    <m/>
    <m/>
    <s v="146.30.171.98"/>
    <m/>
    <m/>
    <m/>
    <x v="0"/>
    <e v="#N/A"/>
    <s v="146.30.171.98"/>
    <x v="1"/>
    <s v="Deployed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her-adc1.nblenergy.com"/>
    <s v="HER-ADC1"/>
    <m/>
    <m/>
    <s v="10.62.200.60"/>
    <m/>
    <m/>
    <m/>
    <x v="0"/>
    <e v="#N/A"/>
    <s v="10.62.200.60"/>
    <x v="1"/>
    <s v="In Maintenance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her-adc2.nblenergy.com"/>
    <s v="HER-ADC2"/>
    <m/>
    <m/>
    <s v="10.62.200.50"/>
    <m/>
    <m/>
    <m/>
    <x v="0"/>
    <e v="#N/A"/>
    <s v="10.62.200.50"/>
    <x v="1"/>
    <s v="In Maintenance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slmgon-dana00.s02.chevron.net"/>
    <s v="slmgon-dana00"/>
    <s v="Windows Server 2016 Datacenter"/>
    <s v="Google Chrome"/>
    <s v="137.0.7151.55"/>
    <s v="MsiExec.exe /X{75A6439F-9D0F-3B04-BD7B-7717220E31BE}"/>
    <s v="Is Uninstallable"/>
    <n v="1"/>
    <x v="0"/>
    <e v="#N/A"/>
    <s v="10.69.152.9"/>
    <x v="2"/>
    <s v="Deployed"/>
    <x v="0"/>
    <e v="#N/A"/>
    <x v="0"/>
    <x v="0"/>
    <n v="21854"/>
    <s v="STARLIMS Gonfreville "/>
    <x v="18"/>
    <s v="Yes"/>
    <s v="Yes"/>
    <x v="0"/>
    <s v="SURFACE-APPLICATION SUPPORT-POD1C"/>
    <s v="No"/>
    <e v="#REF!"/>
    <s v="SURFACE-APPLICATION SUPPORT-POD1C"/>
  </r>
  <r>
    <s v="mal-adc1.nblenergy.com"/>
    <s v="MAL-ADC1"/>
    <m/>
    <m/>
    <s v="146.30.168.10"/>
    <m/>
    <m/>
    <m/>
    <x v="0"/>
    <e v="#N/A"/>
    <s v="10.70.200.249"/>
    <x v="1"/>
    <s v="In Maintenance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mal-adc2.nblenergy.com"/>
    <s v="MAL-ADC2"/>
    <m/>
    <m/>
    <s v="146.30.168.11"/>
    <m/>
    <m/>
    <m/>
    <x v="0"/>
    <e v="#N/A"/>
    <s v="10.70.200.51"/>
    <x v="1"/>
    <s v="In Maintenance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surevw-damr00.t.ussc.az.chevron.net"/>
    <s v="surevw-damr00"/>
    <s v="Windows Server 2022 Datacenter"/>
    <s v="Google Chrome"/>
    <s v="137.0.7151.41"/>
    <s v="&quot;C:\Program Files\Google\Chrome\Application\135.0.7049.85\Installer\setup.exe&quot; --uninstall --channel=stable --system-level --verbose-logging"/>
    <s v="Not Uninstallable"/>
    <n v="1"/>
    <x v="0"/>
    <e v="#N/A"/>
    <s v="10.73.248.28"/>
    <x v="2"/>
    <s v="Deployed"/>
    <x v="0"/>
    <e v="#N/A"/>
    <x v="0"/>
    <x v="9"/>
    <n v="3066022"/>
    <s v="SureView Security Monitoring"/>
    <x v="19"/>
    <s v="Yes"/>
    <s v="Yes"/>
    <x v="0"/>
    <s v="GSOF SUPPORT - SECURITY OF PERSONNEL AND ASSETS - MSP"/>
    <s v="No"/>
    <e v="#REF!"/>
    <s v="GSOF SUPPORT - SECURITY OF PERSONNEL AND ASSETS - MSP"/>
  </r>
  <r>
    <s v="marib-dc1.nblenergy.com"/>
    <s v="MariB-DC1"/>
    <m/>
    <m/>
    <s v="146.30.176.234"/>
    <m/>
    <m/>
    <m/>
    <x v="0"/>
    <e v="#N/A"/>
    <s v="146.30.176.234"/>
    <x v="1"/>
    <s v="In Maintenance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pecdc01.nblenergy.com"/>
    <s v="PECDC01"/>
    <m/>
    <m/>
    <s v="146.33.150.18"/>
    <m/>
    <m/>
    <m/>
    <x v="0"/>
    <e v="#N/A"/>
    <s v="10.58.200.25"/>
    <x v="1"/>
    <s v="In Maintenance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yaodc1.nblenergy.com"/>
    <s v="YAODC1"/>
    <m/>
    <m/>
    <s v="146.30.161.210"/>
    <m/>
    <m/>
    <m/>
    <x v="0"/>
    <e v="#N/A"/>
    <s v="146.30.161.210"/>
    <x v="1"/>
    <s v="Deployed"/>
    <x v="0"/>
    <e v="#N/A"/>
    <x v="0"/>
    <x v="1"/>
    <n v="9208"/>
    <s v="Active Directory/DNS "/>
    <x v="1"/>
    <s v="Yes"/>
    <m/>
    <x v="0"/>
    <s v="IAM INFRASTRUCTURE"/>
    <s v="No"/>
    <e v="#REF!"/>
    <s v="IDENTITY ACCESS (OPERATIONS)"/>
  </r>
  <r>
    <s v="gmw2psqlv00027.s02.chevron.net"/>
    <s v="gmw2psqlv00027"/>
    <s v="Windows Server 2016 Datacenter"/>
    <s v="Google Chrome"/>
    <s v="135.0.7049.115"/>
    <s v="MsiExec.exe /X{3D57F0B3-5C71-3C2C-8795-2A150BB58C33}"/>
    <s v="Is Uninstallable"/>
    <n v="1"/>
    <x v="1"/>
    <d v="2025-05-29T00:00:00"/>
    <s v="134.248.88.51"/>
    <x v="1"/>
    <s v="Retired"/>
    <x v="2"/>
    <e v="#N/A"/>
    <x v="0"/>
    <x v="10"/>
    <n v="24136"/>
    <s v="SmartPlant Instrumentation (SASBU) "/>
    <x v="20"/>
    <s v="Yes"/>
    <s v="Yes"/>
    <x v="1"/>
    <s v="SURFACE-SE-SMARTPLANT SUPPORT"/>
    <s v="No"/>
    <e v="#REF!"/>
    <s v="CLOUD WINDOWS OPERATIONS"/>
  </r>
  <r>
    <s v="iiotpf-p1app00"/>
    <s v="iiotpf-p1app00"/>
    <s v="Windows Server 2022 Datacenter"/>
    <s v="Google Chrome"/>
    <s v="137.0.7151.41"/>
    <s v="MsiExec.exe /X{FB5A6B22-71AB-36B9-AC32-02EAC075DEC3}"/>
    <s v="Is Uninstallable"/>
    <n v="1"/>
    <x v="1"/>
    <d v="2025-06-16T00:00:00"/>
    <s v="10.75.96.64"/>
    <x v="1"/>
    <s v="Retired"/>
    <x v="2"/>
    <e v="#N/A"/>
    <x v="0"/>
    <x v="0"/>
    <n v="5042782"/>
    <s v="IIoT Platform"/>
    <x v="21"/>
    <s v="Yes"/>
    <s v="Yes"/>
    <x v="2"/>
    <s v="IIOT PLATFORM SUPPORT - SNOW"/>
    <s v="No"/>
    <e v="#REF!"/>
    <s v="IIOT PLATFORM SUPPORT - SNOW"/>
  </r>
  <r>
    <s v="CCure.pdc.local"/>
    <s v="CCure"/>
    <s v="Windows Server 2019 Standard"/>
    <s v="Google Chrome"/>
    <s v="135.0.7049.116"/>
    <s v="&quot;C:\Program Files\Google\Chrome\Application\135.0.7049.116\Installer\setup.exe&quot; --uninstall --channel=stable --system-level --verbose-logging"/>
    <s v="Not Uninstallable"/>
    <n v="1"/>
    <x v="1"/>
    <d v="2025-05-29T00:00:00"/>
    <s v="10.190.0.26"/>
    <x v="1"/>
    <s v="Retired"/>
    <x v="2"/>
    <e v="#N/A"/>
    <x v="0"/>
    <x v="0"/>
    <n v="3071672"/>
    <s v="[PDCE] "/>
    <x v="22"/>
    <s v="Yes"/>
    <m/>
    <x v="0"/>
    <e v="#VALUE!"/>
    <s v="No"/>
    <e v="#REF!"/>
    <s v="RBU-PDCE-INFRASTRUCTURE TEAM - SYSADMINS"/>
  </r>
  <r>
    <s v="CA-210.pki.chevron.net"/>
    <s v="CA-210"/>
    <s v="Windows Server 2016 Datacenter"/>
    <s v="Google Chrome"/>
    <s v="137.0.7151.41"/>
    <s v="MsiExec.exe /X{3D57F0B3-5C71-3C2C-8795-2A150BB58C33}"/>
    <s v="Is Uninstallable"/>
    <n v="1"/>
    <x v="1"/>
    <d v="2025-07-16T00:00:00"/>
    <e v="#N/A"/>
    <x v="3"/>
    <e v="#N/A"/>
    <x v="1"/>
    <e v="#N/A"/>
    <x v="1"/>
    <x v="11"/>
    <s v="Not Found"/>
    <s v="Not Found"/>
    <x v="1"/>
    <s v="Yes"/>
    <m/>
    <x v="0"/>
    <n v="0"/>
    <s v="No"/>
    <e v="#N/A"/>
    <e v="#N/A"/>
  </r>
  <r>
    <s v="herilntad1.gdc0.chevron.net"/>
    <s v="herilntad1"/>
    <s v="Windows Server 2019 Datacenter"/>
    <s v="Google Chrome"/>
    <s v="135.0.7049.115"/>
    <s v="MsiExec.exe /X{FB5A6B22-71AB-36B9-AC32-02EAC075DEC3}"/>
    <s v="Is Uninstallable"/>
    <n v="1"/>
    <x v="1"/>
    <d v="2025-07-16T00:00:00"/>
    <s v="146.30.172.250"/>
    <x v="1"/>
    <s v="In Maintenance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ARDXDC1.nblenergy.com"/>
    <s v="ARDXDC1"/>
    <s v="Windows Server 2016 Standard"/>
    <s v="Google Chrome"/>
    <s v="137.0.7151.41"/>
    <s v="MsiExec.exe /X{3D57F0B3-5C71-3C2C-8795-2A150BB58C33}"/>
    <s v="Is Uninstallable"/>
    <n v="1"/>
    <x v="1"/>
    <d v="2025-07-16T00:00:00"/>
    <s v="10.76.226.41"/>
    <x v="4"/>
    <s v="Deployed"/>
    <x v="1"/>
    <e v="#N/A"/>
    <x v="1"/>
    <x v="11"/>
    <n v="9208"/>
    <s v="Active Directory/DNS "/>
    <x v="1"/>
    <s v="Yes"/>
    <m/>
    <x v="0"/>
    <s v="IAM INFRASTRUCTURE"/>
    <s v="No"/>
    <e v="#REF!"/>
    <s v="CLOUD NETGIL OPERATIONS"/>
  </r>
  <r>
    <s v="apsmbo-pdb00.s02.chevron.net"/>
    <s v="apsmbo-pdb00"/>
    <s v="Windows Server 2019 Datacenter"/>
    <s v="Google Chrome"/>
    <s v="137.0.7151.41"/>
    <s v="MsiExec.exe /X{3D57F0B3-5C71-3C2C-8795-2A150BB58C33}"/>
    <s v="Is Uninstallable"/>
    <n v="1"/>
    <x v="0"/>
    <e v="#N/A"/>
    <s v="10.74.80.20"/>
    <x v="1"/>
    <s v="Deployed"/>
    <x v="0"/>
    <e v="#N/A"/>
    <x v="0"/>
    <x v="10"/>
    <n v="25803"/>
    <s v="Aspen MBO "/>
    <x v="23"/>
    <s v="Yes"/>
    <s v="Yes"/>
    <x v="0"/>
    <s v="CSCM - MSP - SOURCE SCHEDULE"/>
    <s v="No"/>
    <e v="#REF!"/>
    <s v="CLOUD WINDOWS OPERATIONS"/>
  </r>
  <r>
    <s v="azap1s02ad02.s02.chevron.net"/>
    <s v="azap1s02ad02"/>
    <s v="Windows Server 2016 Datacenter"/>
    <s v="Google Chrome"/>
    <s v="137.0.7151.41"/>
    <s v="MsiExec.exe /X{E3F24F22-6113-339A-BFD2-049E083FAA33}"/>
    <s v="Is Uninstallable"/>
    <n v="1"/>
    <x v="1"/>
    <d v="2025-07-16T00:00:00"/>
    <s v="10.66.0.101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gswcpdlgvaen516.gdc0.chevron.net"/>
    <s v="gswcpdlgvaen516"/>
    <s v="Windows Server 2016 Standard"/>
    <s v="Google Chrome"/>
    <s v="135.0.7049.115"/>
    <s v="MsiExec.exe /X{9AA42FEF-FBFA-3788-9CB4-3A148DC7AA52}"/>
    <s v="Is Uninstallable"/>
    <n v="1"/>
    <x v="1"/>
    <d v="2025-07-16T00:00:00"/>
    <s v="146.46.55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blu516.gdc0.chevron.net"/>
    <s v="gswcpdlgvblu516"/>
    <s v="Windows Server 2016 Standard"/>
    <s v="Google Chrome"/>
    <s v="136.0.7103.48"/>
    <s v="MsiExec.exe /X{9AA42FEF-FBFA-3788-9CB4-3A148DC7AA52}"/>
    <s v="Is Uninstallable"/>
    <n v="1"/>
    <x v="3"/>
    <d v="2025-07-16T00:00:00"/>
    <s v="146.46.62.67"/>
    <x v="2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gls516.gdc0.chevron.net"/>
    <s v="gswcpdlgvgls516"/>
    <s v="Windows Server 2016 Standard"/>
    <s v="Google Chrome"/>
    <s v="135.0.7049.115"/>
    <s v="MsiExec.exe /X{9AA42FEF-FBFA-3788-9CB4-3A148DC7AA52}"/>
    <s v="Is Uninstallable"/>
    <n v="1"/>
    <x v="1"/>
    <d v="2025-07-16T00:00:00"/>
    <s v="146.46.37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PIHIS-WPAPP003.s02.chevron.net"/>
    <s v="PIHIS-WPAPP003"/>
    <s v="Windows Server 2016 Datacenter"/>
    <s v="Google Chrome"/>
    <s v="135.0.7049.115"/>
    <s v="MsiExec.exe /X{3D57F0B3-5C71-3C2C-8795-2A150BB58C33}"/>
    <s v="Is Uninstallable"/>
    <n v="1"/>
    <x v="0"/>
    <e v="#N/A"/>
    <s v="146.40.164.92"/>
    <x v="1"/>
    <s v="Retired"/>
    <x v="2"/>
    <e v="#N/A"/>
    <x v="0"/>
    <x v="12"/>
    <n v="5037100"/>
    <s v="PI Suite "/>
    <x v="25"/>
    <s v="Yes"/>
    <s v="Yes"/>
    <x v="0"/>
    <s v="ABU - PCN SUPPORT"/>
    <s v="No"/>
    <e v="#REF!"/>
    <s v="CLOUD WINDOWS OPERATIONS"/>
  </r>
  <r>
    <s v="azna1ctad01.gdc0.chevron.net"/>
    <s v="azna1ctad01"/>
    <s v="Windows Server 2016 Datacenter"/>
    <s v="Google Chrome"/>
    <s v="137.0.7151.41"/>
    <s v="MsiExec.exe /X{55D919B1-E2BB-3FAE-8D27-8B0E0E0F3A90}"/>
    <s v="Is Uninstallable"/>
    <n v="1"/>
    <x v="1"/>
    <d v="2025-07-16T00:00:00"/>
    <s v="10.73.24.133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netspa-p1app08.s02.chevron.net"/>
    <s v="netspa-p1app08"/>
    <s v="Windows Server 2016 Datacenter"/>
    <s v="Google Chrome"/>
    <s v="135.0.7049.115"/>
    <s v="MsiExec.exe /X{3D57F0B3-5C71-3C2C-8795-2A150BB58C33}"/>
    <s v="Is Uninstallable"/>
    <n v="1"/>
    <x v="2"/>
    <d v="2025-07-16T00:00:00"/>
    <s v="10.75.96.119"/>
    <x v="1"/>
    <s v="Deployed"/>
    <x v="1"/>
    <e v="#N/A"/>
    <x v="2"/>
    <x v="13"/>
    <n v="5045982"/>
    <s v="Netsparker "/>
    <x v="15"/>
    <s v="Yes"/>
    <s v="Yes"/>
    <x v="3"/>
    <s v="CYBERPRODUCTLINE-VM-APPLICATIONSCANNING"/>
    <s v="No"/>
    <e v="#REF!"/>
    <s v="CYBERPRODUCTLINE-VM-APPLICATIONSCANNING"/>
  </r>
  <r>
    <s v="apsmbo-sdb00.s02.chevron.net"/>
    <s v="apsmbo-sdb00"/>
    <s v="Windows Server 2019 Datacenter"/>
    <s v="Google Chrome"/>
    <s v="137.0.7151.55"/>
    <s v="MsiExec.exe /X{3D57F0B3-5C71-3C2C-8795-2A150BB58C33}"/>
    <s v="Is Uninstallable"/>
    <n v="1"/>
    <x v="0"/>
    <e v="#N/A"/>
    <s v="10.74.80.8"/>
    <x v="5"/>
    <s v="Deployed"/>
    <x v="0"/>
    <e v="#N/A"/>
    <x v="0"/>
    <x v="10"/>
    <n v="25803"/>
    <s v="Aspen MBO "/>
    <x v="23"/>
    <s v="Yes"/>
    <s v="Yes"/>
    <x v="0"/>
    <s v="CSCM - MSP - SOURCE SCHEDULE"/>
    <s v="No"/>
    <e v="#REF!"/>
    <s v="CLOUD WINDOWS OPERATIONS"/>
  </r>
  <r>
    <s v="azna1ctad02.gdc0.chevron.net"/>
    <s v="azna1ctad02"/>
    <s v="Windows Server 2016 Datacenter"/>
    <s v="Google Chrome"/>
    <s v="137.0.7151.41"/>
    <s v="MsiExec.exe /X{55D919B1-E2BB-3FAE-8D27-8B0E0E0F3A90}"/>
    <s v="Is Uninstallable"/>
    <n v="1"/>
    <x v="1"/>
    <d v="2025-07-16T00:00:00"/>
    <s v="10.73.24.132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qvscri-tpvmp00.s02.chevron.net"/>
    <s v="qvscri-tpvmp00"/>
    <s v="Windows Server 2019 Datacenter"/>
    <s v="Google Chrome"/>
    <s v="136.0.7103.114"/>
    <s v="MsiExec.exe /X{3D57F0B3-5C71-3C2C-8795-2A150BB58C33}"/>
    <s v="Is Uninstallable"/>
    <n v="1"/>
    <x v="0"/>
    <e v="#N/A"/>
    <s v="10.70.184.155"/>
    <x v="0"/>
    <s v="Deployed"/>
    <x v="0"/>
    <e v="#N/A"/>
    <x v="0"/>
    <x v="0"/>
    <n v="5041690"/>
    <s v="QV Scribe"/>
    <x v="26"/>
    <s v="Yes"/>
    <s v="Yes"/>
    <x v="0"/>
    <s v="WELLS DIGITAL PLATFORM – POLARION SUPPORT"/>
    <s v="No"/>
    <e v="#REF!"/>
    <s v="SURFACE-APPLICATION SUPPORT-POD SE"/>
  </r>
  <r>
    <s v="apsmbo-tdb00.s02.chevron.net"/>
    <s v="apsmbo-tdb00"/>
    <s v="Windows Server 2019 Datacenter"/>
    <s v="Google Chrome"/>
    <s v="137.0.7151.41"/>
    <s v="MsiExec.exe /X{3D57F0B3-5C71-3C2C-8795-2A150BB58C33}"/>
    <s v="Is Uninstallable"/>
    <n v="1"/>
    <x v="0"/>
    <e v="#N/A"/>
    <s v="10.74.84.131"/>
    <x v="0"/>
    <s v="Deployed"/>
    <x v="0"/>
    <e v="#N/A"/>
    <x v="0"/>
    <x v="10"/>
    <n v="25803"/>
    <s v="Aspen MBO "/>
    <x v="23"/>
    <s v="Yes"/>
    <s v="Yes"/>
    <x v="0"/>
    <s v="CSCM - MSP - SOURCE SCHEDULE"/>
    <s v="No"/>
    <e v="#REF!"/>
    <s v="CSCM - MSP - SOURCE SCHEDULE"/>
  </r>
  <r>
    <s v="stlrtm-tapp00.s02.chevron.net"/>
    <s v="stlrtm-tapp00"/>
    <s v="Windows Server 2016 Datacenter"/>
    <s v="Google Chrome"/>
    <s v="137.0.7151.55"/>
    <s v="MsiExec.exe /X{75A6439F-9D0F-3B04-BD7B-7717220E31BE}"/>
    <s v="Is Uninstallable"/>
    <n v="1"/>
    <x v="0"/>
    <e v="#N/A"/>
    <s v="10.69.152.10"/>
    <x v="0"/>
    <s v="Deployed"/>
    <x v="0"/>
    <e v="#N/A"/>
    <x v="0"/>
    <x v="0"/>
    <n v="18034"/>
    <s v="STARLIMS "/>
    <x v="27"/>
    <s v="Yes"/>
    <s v="Yes"/>
    <x v="0"/>
    <s v="SURFACE-APPLICATION SUPPORT-POD1C"/>
    <s v="No"/>
    <e v="#REF!"/>
    <s v="CLOUD WINDOWS OPERATIONS"/>
  </r>
  <r>
    <s v="blendr-dir00.s02.chevron.net"/>
    <s v="blendr-dir00"/>
    <s v="Windows Server 2019 Datacenter"/>
    <s v="Google Chrome"/>
    <s v="137.0.7151.55"/>
    <s v="MsiExec.exe /X{3D57F0B3-5C71-3C2C-8795-2A150BB58C33}"/>
    <s v="Is Uninstallable"/>
    <n v="1"/>
    <x v="0"/>
    <e v="#N/A"/>
    <s v="10.74.84.60"/>
    <x v="2"/>
    <s v="Deployed"/>
    <x v="0"/>
    <e v="#N/A"/>
    <x v="0"/>
    <x v="10"/>
    <n v="5041892"/>
    <s v="Blend Reports Next Gen"/>
    <x v="23"/>
    <s v="Yes"/>
    <s v="Yes"/>
    <x v="0"/>
    <s v="CSCM - MSP - SOURCE SCHEDULE"/>
    <s v="No"/>
    <e v="#REF!"/>
    <s v="CSCM - MSP - SOURCE SCHEDULE"/>
  </r>
  <r>
    <s v="sazcvxpwts.shc.chevron.com"/>
    <s v="sazcvxpwts"/>
    <s v="Windows Server 2019 Datacenter"/>
    <s v="Google Chrome"/>
    <s v="135.0.7049.115"/>
    <s v="MsiExec.exe /X{A5CBFB3A-D606-3A13-8C8F-9068AE58B64E}"/>
    <s v="Is Uninstallable"/>
    <n v="1"/>
    <x v="4"/>
    <d v="2025-07-16T00:00:00"/>
    <s v="10.72.60.29"/>
    <x v="1"/>
    <s v="Deployed"/>
    <x v="3"/>
    <e v="#N/A"/>
    <x v="0"/>
    <x v="14"/>
    <n v="3074147"/>
    <s v="SAP Windows Servers"/>
    <x v="28"/>
    <s v="Yes"/>
    <m/>
    <x v="0"/>
    <e v="#VALUE!"/>
    <s v="No"/>
    <e v="#REF!"/>
    <s v="PLATFORM - SAP RELIABILITY"/>
  </r>
  <r>
    <s v="blendr-tir00.s02.chevron.net"/>
    <s v="blendr-tir00"/>
    <s v="Windows Server 2019 Datacenter"/>
    <s v="Google Chrome"/>
    <s v="137.0.7151.41"/>
    <s v="MsiExec.exe /X{3D57F0B3-5C71-3C2C-8795-2A150BB58C33}"/>
    <s v="Is Uninstallable"/>
    <n v="1"/>
    <x v="0"/>
    <e v="#N/A"/>
    <s v="10.74.84.147"/>
    <x v="0"/>
    <s v="Deployed"/>
    <x v="0"/>
    <e v="#N/A"/>
    <x v="0"/>
    <x v="10"/>
    <n v="5041892"/>
    <s v="Blend Reports Next Gen SALT LAKE  "/>
    <x v="23"/>
    <s v="Yes"/>
    <s v="Yes"/>
    <x v="0"/>
    <s v="CSCM - MSP - SOURCE SCHEDULE"/>
    <s v="No"/>
    <e v="#REF!"/>
    <s v="CSCM - MSP - SOURCE SCHEDULE"/>
  </r>
  <r>
    <s v="distri-sapp00.s02.chevron.net"/>
    <s v="distri-sapp00"/>
    <s v="Windows Server 2016 Datacenter"/>
    <s v="Google Chrome"/>
    <s v="137.0.7151.41"/>
    <s v="MsiExec.exe /X{3D57F0B3-5C71-3C2C-8795-2A150BB58C33}"/>
    <s v="Is Uninstallable"/>
    <n v="1"/>
    <x v="0"/>
    <e v="#N/A"/>
    <s v="10.74.80.24"/>
    <x v="5"/>
    <s v="Deployed"/>
    <x v="0"/>
    <e v="#N/A"/>
    <x v="0"/>
    <x v="10"/>
    <n v="5039436"/>
    <s v="Distribution Optimizer "/>
    <x v="23"/>
    <s v="Yes"/>
    <s v="Yes"/>
    <x v="0"/>
    <s v="CSCM - MSP - SOURCE SCHEDULE"/>
    <s v="No"/>
    <e v="#REF!"/>
    <s v="CLOUD WINDOWS OPERATIONS"/>
  </r>
  <r>
    <s v="gmwcpsqlv00398.sinsi2.chevrontexaco.net"/>
    <s v="gmwcpsqlv00398"/>
    <s v="Windows Server 2016 Datacenter"/>
    <s v="Google Chrome"/>
    <s v="137.0.7151.41"/>
    <s v="MsiExec.exe /X{3D57F0B3-5C71-3C2C-8795-2A150BB58C33}"/>
    <s v="Is Uninstallable"/>
    <n v="1"/>
    <x v="0"/>
    <e v="#N/A"/>
    <s v="146.40.18.40"/>
    <x v="1"/>
    <s v="Retired"/>
    <x v="0"/>
    <e v="#N/A"/>
    <x v="0"/>
    <x v="10"/>
    <n v="9427"/>
    <s v="Materials Movement System (MMS) "/>
    <x v="23"/>
    <s v="Yes"/>
    <s v="Yes"/>
    <x v="0"/>
    <s v="CSCM - MSP - SOURCE SCHEDULE"/>
    <s v="No"/>
    <e v="#REF!"/>
    <s v="CLOUD WINDOWS OPERATIONS"/>
  </r>
  <r>
    <s v="DHAK94NTAD2.dha57.chevrontexaco.net"/>
    <s v="DHAK94NTAD2"/>
    <s v="Windows Server 2016 Standard"/>
    <s v="Google Chrome"/>
    <s v="137.0.7151.41"/>
    <s v="MsiExec.exe /X{55D919B1-E2BB-3FAE-8D27-8B0E0E0F3A90}"/>
    <s v="Is Uninstallable"/>
    <n v="1"/>
    <x v="1"/>
    <d v="2025-07-16T00:00:00"/>
    <s v="146.40.156.136"/>
    <x v="1"/>
    <s v="In Maintenance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mese-dmese00.s02.chevron.net"/>
    <s v="mese-dmese00"/>
    <s v="Windows Server 2019 Datacenter"/>
    <s v="Google Chrome"/>
    <s v="137.0.7151.41"/>
    <s v="MsiExec.exe /X{3D57F0B3-5C71-3C2C-8795-2A150BB58C33}"/>
    <s v="Is Uninstallable"/>
    <n v="1"/>
    <x v="0"/>
    <e v="#N/A"/>
    <s v="10.74.220.9"/>
    <x v="2"/>
    <s v="Deployed"/>
    <x v="0"/>
    <e v="#N/A"/>
    <x v="0"/>
    <x v="10"/>
    <n v="3063528"/>
    <s v="Marine Enterprise Suite El Segundo"/>
    <x v="23"/>
    <s v="Yes"/>
    <s v="Yes"/>
    <x v="0"/>
    <s v="CSCM - MSP - SOURCE SCHEDULE"/>
    <s v="No"/>
    <e v="#REF!"/>
    <s v="CSCM - MSP - SOURCE SCHEDULE"/>
  </r>
  <r>
    <s v="mese-smese00.p.usw1.az.chevron.net"/>
    <s v="mese-smese00"/>
    <s v="Windows Server 2019 Datacenter"/>
    <s v="Google Chrome"/>
    <s v="137.0.7151.41"/>
    <s v="MsiExec.exe /X{FB5A6B22-71AB-36B9-AC32-02EAC075DEC3}"/>
    <s v="Is Uninstallable"/>
    <n v="1"/>
    <x v="0"/>
    <e v="#N/A"/>
    <s v="10.74.216.4"/>
    <x v="5"/>
    <s v="Deployed"/>
    <x v="0"/>
    <e v="#N/A"/>
    <x v="0"/>
    <x v="10"/>
    <n v="3063528"/>
    <s v="Marine Enterprise Suite El Segundo"/>
    <x v="23"/>
    <s v="Yes"/>
    <s v="Yes"/>
    <x v="0"/>
    <s v="CSCM - MSP - SOURCE SCHEDULE"/>
    <s v="No"/>
    <e v="#REF!"/>
    <s v="CSCM - MSP - SOURCE SCHEDULE"/>
  </r>
  <r>
    <s v="eam-dapp00.s02.chevron.net"/>
    <s v="eam-dapp00"/>
    <s v="Windows Server 2016 Datacenter"/>
    <s v="Google Chrome"/>
    <s v="136.0.7103.114"/>
    <s v="MsiExec.exe /X{C55CC4EB-C63D-3C4A-BC46-A1FBE98A0AD5}"/>
    <s v="Is Uninstallable"/>
    <n v="1"/>
    <x v="0"/>
    <e v="#N/A"/>
    <s v="10.74.136.6"/>
    <x v="2"/>
    <s v="Deployed"/>
    <x v="0"/>
    <e v="#N/A"/>
    <x v="0"/>
    <x v="10"/>
    <n v="76827"/>
    <s v="Infor EAM (DataStream 7i)"/>
    <x v="29"/>
    <s v="Yes"/>
    <s v="Yes"/>
    <x v="0"/>
    <s v="Not Found"/>
    <s v="No"/>
    <e v="#REF!"/>
    <s v="CLOUD WINDOWS OPERATIONS"/>
  </r>
  <r>
    <s v="docaks-t1CAD00"/>
    <s v="docaks-t1CAD00"/>
    <s v="Windows Server 2019 Datacenter"/>
    <s v="Google Chrome"/>
    <s v="136.0.7103.114"/>
    <s v="MsiExec.exe /X{FB5A6B22-71AB-36B9-AC32-02EAC075DEC3}"/>
    <s v="Is Uninstallable"/>
    <n v="1"/>
    <x v="0"/>
    <e v="#N/A"/>
    <s v="10.2.1.10"/>
    <x v="0"/>
    <s v="Deployed"/>
    <x v="0"/>
    <e v="#N/A"/>
    <x v="0"/>
    <x v="0"/>
    <n v="1500001772"/>
    <s v="Documentum AKS External US"/>
    <x v="30"/>
    <s v="Yes"/>
    <s v="Yes"/>
    <x v="3"/>
    <s v="SCM &amp; ALCM - DOCUMENT MANAGEMENT"/>
    <s v="No"/>
    <e v="#REF!"/>
    <s v="SCM &amp; ALCM - DOCUMENT MANAGEMENT"/>
  </r>
  <r>
    <s v="eamt-tapp00.s02.chevron.net"/>
    <s v="eamt-tapp00"/>
    <s v="Windows Server 2016 Datacenter"/>
    <s v="Google Chrome"/>
    <s v="135.0.7049.85"/>
    <s v="MsiExec.exe /X{A6A8A820-1396-378F-ABE5-4EBDEA19FE69}"/>
    <s v="Is Uninstallable"/>
    <n v="1"/>
    <x v="0"/>
    <e v="#N/A"/>
    <s v="10.74.136.7"/>
    <x v="0"/>
    <s v="In Maintenance"/>
    <x v="0"/>
    <e v="#N/A"/>
    <x v="0"/>
    <x v="10"/>
    <n v="76827"/>
    <s v="Infor EAM (DataStream 7i)"/>
    <x v="29"/>
    <s v="Yes"/>
    <s v="Yes"/>
    <x v="0"/>
    <s v="Not Found"/>
    <s v="No"/>
    <e v="#REF!"/>
    <s v="CLOUD WINDOWS OPERATIONS"/>
  </r>
  <r>
    <s v="gmwcnappv00765.gdc0.chevron.net"/>
    <s v="gmwcnappv00765"/>
    <s v="Windows Server 2019 Datacenter"/>
    <s v="Google Chrome"/>
    <s v="137.0.7151.41"/>
    <s v="MsiExec.exe /X{3D57F0B3-5C71-3C2C-8795-2A150BB58C33}"/>
    <s v="Is Uninstallable"/>
    <n v="1"/>
    <x v="0"/>
    <e v="#N/A"/>
    <s v="10.76.126.210"/>
    <x v="2"/>
    <s v="Deployed"/>
    <x v="0"/>
    <e v="#N/A"/>
    <x v="0"/>
    <x v="10"/>
    <n v="76827"/>
    <s v="Infor EAM (DataStream 7i)"/>
    <x v="29"/>
    <s v="Yes"/>
    <s v="Yes"/>
    <x v="0"/>
    <s v="Not Found"/>
    <s v="No"/>
    <e v="#REF!"/>
    <s v="CLOUD WINDOWS OPERATIONS"/>
  </r>
  <r>
    <s v="gmwcnappv00767.gdc0.chevron.net"/>
    <s v="gmwcnappv00767"/>
    <s v="Windows Server 2019 Datacenter"/>
    <s v="Google Chrome"/>
    <s v="137.0.7151.41"/>
    <s v="MsiExec.exe /X{3D57F0B3-5C71-3C2C-8795-2A150BB58C33}"/>
    <s v="Is Uninstallable"/>
    <n v="1"/>
    <x v="0"/>
    <e v="#N/A"/>
    <s v="10.76.126.212"/>
    <x v="2"/>
    <s v="Deployed"/>
    <x v="0"/>
    <e v="#N/A"/>
    <x v="0"/>
    <x v="10"/>
    <n v="76827"/>
    <s v="Infor EAM (DataStream 7i)"/>
    <x v="29"/>
    <s v="Yes"/>
    <s v="Yes"/>
    <x v="0"/>
    <s v="Not Found"/>
    <s v="No"/>
    <e v="#REF!"/>
    <s v="CLOUD WINDOWS OPERATIONS"/>
  </r>
  <r>
    <s v="onemap-dlnd00.s02.chevron.net"/>
    <s v="onemap-dlnd00"/>
    <s v="Windows Server 2019 Datacenter"/>
    <s v="Google Chrome"/>
    <s v="137.0.7151.56"/>
    <s v="MsiExec.exe /X{FB5A6B22-71AB-36B9-AC32-02EAC075DEC3}"/>
    <s v="Is Uninstallable"/>
    <n v="1"/>
    <x v="0"/>
    <e v="#N/A"/>
    <s v="10.69.88.84"/>
    <x v="2"/>
    <s v="Retired"/>
    <x v="0"/>
    <e v="#N/A"/>
    <x v="0"/>
    <x v="0"/>
    <n v="5058771"/>
    <s v="TCO One Map"/>
    <x v="31"/>
    <s v="Yes"/>
    <s v="Yes"/>
    <x v="0"/>
    <s v="TCO - DIGITAL GIS"/>
    <s v="No"/>
    <e v="#REF!"/>
    <s v="TCO - DIGITAL GIS"/>
  </r>
  <r>
    <s v="gmwcnappv00768.gdc0.chevron.net"/>
    <s v="gmwcnappv00768"/>
    <s v="Windows Server 2019 Datacenter"/>
    <s v="Google Chrome"/>
    <s v="137.0.7151.41"/>
    <s v="MsiExec.exe /X{3D57F0B3-5C71-3C2C-8795-2A150BB58C33}"/>
    <s v="Is Uninstallable"/>
    <n v="1"/>
    <x v="0"/>
    <e v="#N/A"/>
    <s v="10.76.126.213"/>
    <x v="2"/>
    <s v="Deployed"/>
    <x v="0"/>
    <e v="#N/A"/>
    <x v="0"/>
    <x v="10"/>
    <n v="76827"/>
    <s v="Infor EAM (DataStream 7i)"/>
    <x v="29"/>
    <s v="Yes"/>
    <s v="Yes"/>
    <x v="0"/>
    <s v="Not Found"/>
    <s v="No"/>
    <e v="#REF!"/>
    <s v="CLOUD WINDOWS OPERATIONS"/>
  </r>
  <r>
    <s v="gmwcpappv01215.gdc0.chevron.net"/>
    <s v="gmwcpappv01215"/>
    <s v="Windows Server 2019 Datacenter"/>
    <s v="Google Chrome"/>
    <s v="137.0.7151.41"/>
    <s v="MsiExec.exe /X{3D57F0B3-5C71-3C2C-8795-2A150BB58C33}"/>
    <s v="Is Uninstallable"/>
    <n v="1"/>
    <x v="0"/>
    <e v="#N/A"/>
    <s v="10.76.126.214"/>
    <x v="2"/>
    <s v="Deployed"/>
    <x v="0"/>
    <e v="#N/A"/>
    <x v="0"/>
    <x v="10"/>
    <n v="76827"/>
    <s v="Infor EAM (DataStream 7i)"/>
    <x v="29"/>
    <s v="Yes"/>
    <s v="Yes"/>
    <x v="0"/>
    <s v="Not Found"/>
    <s v="No"/>
    <e v="#REF!"/>
    <s v="CLOUD WINDOWS OPERATIONS"/>
  </r>
  <r>
    <s v="gmwcpappv01237.gdc0.chevron.net"/>
    <s v="gmwcpappv01237"/>
    <s v="Windows Server 2019 Datacenter"/>
    <s v="Google Chrome"/>
    <s v="137.0.7151.41"/>
    <s v="MsiExec.exe /X{3D57F0B3-5C71-3C2C-8795-2A150BB58C33}"/>
    <s v="Is Uninstallable"/>
    <n v="1"/>
    <x v="0"/>
    <e v="#N/A"/>
    <s v="136.171.93.88"/>
    <x v="1"/>
    <s v="Deployed"/>
    <x v="0"/>
    <e v="#N/A"/>
    <x v="0"/>
    <x v="10"/>
    <n v="76827"/>
    <s v="Infor EAM (DataStream 7i)"/>
    <x v="29"/>
    <s v="Yes"/>
    <s v="Yes"/>
    <x v="0"/>
    <s v="Not Found"/>
    <s v="No"/>
    <e v="#REF!"/>
    <s v="CLOUD WINDOWS OPERATIONS"/>
  </r>
  <r>
    <s v="gmwcpappv01238.gdc0.chevron.net"/>
    <s v="gmwcpappv01238"/>
    <s v="Windows Server 2019 Datacenter"/>
    <s v="Google Chrome"/>
    <s v="137.0.7151.41"/>
    <s v="MsiExec.exe /X{3D57F0B3-5C71-3C2C-8795-2A150BB58C33}"/>
    <s v="Is Uninstallable"/>
    <n v="1"/>
    <x v="0"/>
    <e v="#N/A"/>
    <s v="136.171.93.100"/>
    <x v="1"/>
    <s v="Deployed"/>
    <x v="0"/>
    <e v="#N/A"/>
    <x v="0"/>
    <x v="10"/>
    <n v="76827"/>
    <s v="Infor EAM (DataStream 7i)"/>
    <x v="29"/>
    <s v="Yes"/>
    <s v="Yes"/>
    <x v="0"/>
    <s v="Not Found"/>
    <s v="No"/>
    <e v="#REF!"/>
    <s v="CLOUD WINDOWS OPERATIONS"/>
  </r>
  <r>
    <s v="ALNDB03.gdc0.chevron.net"/>
    <s v="ALNDB03"/>
    <s v="Windows Server 2019 Datacenter"/>
    <s v="Google Chrome"/>
    <s v="137.0.7151.41"/>
    <s v="MsiExec.exe /X{3D57F0B3-5C71-3C2C-8795-2A150BB58C33}"/>
    <s v="Is Uninstallable"/>
    <n v="1"/>
    <x v="0"/>
    <e v="#N/A"/>
    <s v="146.30.164.28"/>
    <x v="1"/>
    <s v="Deployed"/>
    <x v="0"/>
    <e v="#N/A"/>
    <x v="0"/>
    <x v="10"/>
    <n v="5057533"/>
    <s v="PI Suite (EG) "/>
    <x v="32"/>
    <s v="Yes"/>
    <s v="Yes"/>
    <x v="0"/>
    <s v="MID-AFRICA - EG AVEVA PI SUPPORT"/>
    <s v="No"/>
    <e v="#REF!"/>
    <s v="CLOUD WINDOWS OPERATIONS"/>
  </r>
  <r>
    <s v="pcars-tsql00.s02.chevron.net"/>
    <s v="pcars-tsql00"/>
    <s v="Windows Server 2016 Datacenter"/>
    <s v="Google Chrome"/>
    <s v="135.0.7049.115"/>
    <s v="MsiExec.exe /X{3D57F0B3-5C71-3C2C-8795-2A150BB58C33}"/>
    <s v="Is Uninstallable"/>
    <n v="1"/>
    <x v="1"/>
    <d v="2025-05-28T00:00:00"/>
    <s v="10.71.116.182"/>
    <x v="0"/>
    <s v="Retired"/>
    <x v="2"/>
    <e v="#N/A"/>
    <x v="0"/>
    <x v="0"/>
    <n v="7759"/>
    <s v="Personnel Change Application "/>
    <x v="33"/>
    <s v="Yes"/>
    <s v="Yes"/>
    <x v="0"/>
    <s v="HR - OTHER MANAGED SERVICES"/>
    <s v="No"/>
    <e v="#REF!"/>
    <s v="HR - OTHER MANAGED SERVICES"/>
  </r>
  <r>
    <s v="ADFGW01.pdc.local"/>
    <s v="ADFGW01"/>
    <s v="Windows Server 2022 Standard"/>
    <s v="Google Chrome"/>
    <s v="136.0.7103.114"/>
    <s v="&quot;C:\Program Files\Google\Chrome\Application\135.0.7049.115\Installer\setup.exe&quot; --uninstall --channel=stable --system-level --verbose-logging"/>
    <s v="Not Uninstallable"/>
    <n v="1"/>
    <x v="2"/>
    <d v="2025-07-16T00:00:00"/>
    <s v="10.190.20.112"/>
    <x v="1"/>
    <s v="Deployed"/>
    <x v="4"/>
    <e v="#N/A"/>
    <x v="0"/>
    <x v="0"/>
    <n v="3063080"/>
    <s v="[PDCE] "/>
    <x v="34"/>
    <s v="Yes"/>
    <m/>
    <x v="0"/>
    <s v="LEGACY PDC ENERGY APPLICATIONS"/>
    <s v="No"/>
    <e v="#REF!"/>
    <s v="RBU-PDCE-INFRASTRUCTURE TEAM - SYSADMINS"/>
  </r>
  <r>
    <s v="ADFGW02.pdc.local"/>
    <s v="ADFGW02"/>
    <s v="Windows Server 2022 Standard"/>
    <s v="Google Chrome"/>
    <s v="136.0.7103.114"/>
    <s v="MsiExec.exe /X{3DB8DBDE-882A-36D1-AACA-946F454DC118}"/>
    <s v="Is Uninstallable"/>
    <n v="1"/>
    <x v="2"/>
    <d v="2025-07-16T00:00:00"/>
    <s v="10.190.20.113"/>
    <x v="1"/>
    <s v="Deployed"/>
    <x v="4"/>
    <e v="#N/A"/>
    <x v="0"/>
    <x v="0"/>
    <n v="3063080"/>
    <s v="[PDCE] "/>
    <x v="34"/>
    <s v="Yes"/>
    <m/>
    <x v="0"/>
    <s v="LEGACY PDC ENERGY APPLICATIONS"/>
    <s v="No"/>
    <e v="#REF!"/>
    <s v="RBU-PDCE-INFRASTRUCTURE TEAM - SYSADMINS"/>
  </r>
  <r>
    <s v="ALNPI04.gdc0.chevron.net"/>
    <s v="ALNPI04"/>
    <s v="Windows Server 2016 Standard"/>
    <s v="Google Chrome"/>
    <s v="137.0.7151.41"/>
    <s v="MsiExec.exe /X{3D57F0B3-5C71-3C2C-8795-2A150BB58C33}"/>
    <s v="Is Uninstallable"/>
    <n v="1"/>
    <x v="0"/>
    <e v="#N/A"/>
    <s v="146.30.164.11"/>
    <x v="1"/>
    <s v="Deployed"/>
    <x v="0"/>
    <e v="#N/A"/>
    <x v="0"/>
    <x v="10"/>
    <n v="5057533"/>
    <s v="PI Suite (EG) "/>
    <x v="32"/>
    <s v="Yes"/>
    <s v="Yes"/>
    <x v="0"/>
    <s v="MID-AFRICA - EG AVEVA PI SUPPORT"/>
    <s v="No"/>
    <e v="#REF!"/>
    <s v="CLOUD WINDOWS OPERATIONS"/>
  </r>
  <r>
    <s v="ALNPIAF02.gdc0.chevron.net"/>
    <s v="ALNPIAF02"/>
    <s v="Windows Server 2019 Datacenter"/>
    <s v="Google Chrome"/>
    <s v="137.0.7151.41"/>
    <s v="MsiExec.exe /X{3D57F0B3-5C71-3C2C-8795-2A150BB58C33}"/>
    <s v="Is Uninstallable"/>
    <n v="1"/>
    <x v="0"/>
    <e v="#N/A"/>
    <s v="146.30.164.26"/>
    <x v="1"/>
    <s v="Deployed"/>
    <x v="0"/>
    <e v="#N/A"/>
    <x v="0"/>
    <x v="10"/>
    <n v="5057533"/>
    <s v="PI Suite (EG) "/>
    <x v="32"/>
    <s v="Yes"/>
    <s v="Yes"/>
    <x v="0"/>
    <s v="MID-AFRICA - EG AVEVA PI SUPPORT"/>
    <s v="No"/>
    <e v="#REF!"/>
    <s v="CLOUD WINDOWS OPERATIONS"/>
  </r>
  <r>
    <s v="ALNPIANL01.gdc0.chevron.net"/>
    <s v="ALNPIANL01"/>
    <s v="Windows Server 2016 Standard"/>
    <s v="Google Chrome"/>
    <s v="137.0.7151.41"/>
    <s v="MsiExec.exe /X{3D57F0B3-5C71-3C2C-8795-2A150BB58C33}"/>
    <s v="Is Uninstallable"/>
    <n v="1"/>
    <x v="0"/>
    <e v="#N/A"/>
    <s v="146.30.164.14"/>
    <x v="1"/>
    <s v="Deployed"/>
    <x v="0"/>
    <e v="#N/A"/>
    <x v="0"/>
    <x v="10"/>
    <n v="5057533"/>
    <s v="PI Suite (EG) "/>
    <x v="32"/>
    <s v="Yes"/>
    <s v="Yes"/>
    <x v="0"/>
    <s v="MID-AFRICA - EG AVEVA PI SUPPORT"/>
    <s v="No"/>
    <e v="#REF!"/>
    <s v="CLOUD WINDOWS OPERATIONS"/>
  </r>
  <r>
    <s v="b2bi-dsql00.s02.chevron.net"/>
    <s v="b2bi-dsql00"/>
    <s v="Windows Server 2016 Datacenter"/>
    <s v="Google Chrome"/>
    <s v="137.0.7151.41"/>
    <s v="MsiExec.exe /X{3D57F0B3-5C71-3C2C-8795-2A150BB58C33}"/>
    <s v="Is Uninstallable"/>
    <n v="1"/>
    <x v="1"/>
    <d v="2025-06-16T00:00:00"/>
    <s v="10.75.104.227"/>
    <x v="2"/>
    <s v="Retired"/>
    <x v="0"/>
    <e v="#N/A"/>
    <x v="0"/>
    <x v="15"/>
    <n v="22454"/>
    <s v="IBM/Sterling B2Bi "/>
    <x v="35"/>
    <s v="Yes"/>
    <s v="Yes"/>
    <x v="4"/>
    <s v="APPLICATION INTEGRATION MANAGEMENT"/>
    <s v="No"/>
    <e v="#REF!"/>
    <s v="CLOUD WINDOWS OPERATIONS"/>
  </r>
  <r>
    <s v="ALNPIVIS01.gdc0.chevron.net"/>
    <s v="ALNPIVIS01"/>
    <s v="Windows Server 2016 Standard"/>
    <s v="Google Chrome"/>
    <s v="137.0.7151.41"/>
    <s v="MsiExec.exe /X{3D57F0B3-5C71-3C2C-8795-2A150BB58C33}"/>
    <s v="Is Uninstallable"/>
    <n v="1"/>
    <x v="0"/>
    <e v="#N/A"/>
    <s v="146.30.164.17"/>
    <x v="1"/>
    <s v="Deployed"/>
    <x v="0"/>
    <e v="#N/A"/>
    <x v="0"/>
    <x v="10"/>
    <n v="5057533"/>
    <s v="PI Suite (EG) "/>
    <x v="32"/>
    <s v="Yes"/>
    <s v="Yes"/>
    <x v="0"/>
    <s v="MID-AFRICA - EG AVEVA PI SUPPORT"/>
    <s v="No"/>
    <e v="#REF!"/>
    <s v="CLOUD WINDOWS OPERATIONS"/>
  </r>
  <r>
    <s v="ARDPIANLEG01T.gdc0.chevron.net"/>
    <s v="ARDPIANLEG01T"/>
    <s v="Windows Server 2016 Standard"/>
    <s v="Google Chrome"/>
    <s v="137.0.7151.41"/>
    <s v="MsiExec.exe /X{3D57F0B3-5C71-3C2C-8795-2A150BB58C33}"/>
    <s v="Is Uninstallable"/>
    <n v="1"/>
    <x v="0"/>
    <e v="#N/A"/>
    <s v="10.76.126.41"/>
    <x v="2"/>
    <s v="Deployed"/>
    <x v="0"/>
    <e v="#N/A"/>
    <x v="0"/>
    <x v="10"/>
    <n v="5058571"/>
    <s v="PI Suite (EG) "/>
    <x v="32"/>
    <s v="Yes"/>
    <s v="Yes"/>
    <x v="0"/>
    <s v="MID-AFRICA - EG AVEVA PI SUPPORT"/>
    <s v="No"/>
    <e v="#REF!"/>
    <s v="CLOUD WINDOWS OPERATIONS"/>
  </r>
  <r>
    <s v="ARDPIEG01T.gdc0.chevron.net"/>
    <s v="ARDPIEG01T"/>
    <s v="Windows Server 2016 Standard"/>
    <s v="Google Chrome"/>
    <s v="137.0.7151.41"/>
    <s v="MsiExec.exe /X{3D57F0B3-5C71-3C2C-8795-2A150BB58C33}"/>
    <s v="Is Uninstallable"/>
    <n v="1"/>
    <x v="0"/>
    <e v="#N/A"/>
    <s v="10.76.126.38"/>
    <x v="2"/>
    <s v="Deployed"/>
    <x v="0"/>
    <e v="#N/A"/>
    <x v="0"/>
    <x v="10"/>
    <n v="5058571"/>
    <s v="PI Suite (EG) "/>
    <x v="32"/>
    <s v="Yes"/>
    <s v="Yes"/>
    <x v="0"/>
    <s v="MID-AFRICA - EG AVEVA PI SUPPORT"/>
    <s v="No"/>
    <e v="#REF!"/>
    <s v="CLOUD WINDOWS OPERATIONS"/>
  </r>
  <r>
    <s v="ARDPIIFEG01T.gdc0.chevron.net"/>
    <s v="ARDPIIFEG01T"/>
    <s v="Windows Server 2016 Standard"/>
    <s v="Google Chrome"/>
    <s v="137.0.7151.41"/>
    <s v="MsiExec.exe /X{3D57F0B3-5C71-3C2C-8795-2A150BB58C33}"/>
    <s v="Is Uninstallable"/>
    <n v="1"/>
    <x v="0"/>
    <e v="#N/A"/>
    <s v="10.76.126.42"/>
    <x v="2"/>
    <s v="Deployed"/>
    <x v="0"/>
    <e v="#N/A"/>
    <x v="0"/>
    <x v="10"/>
    <n v="5058571"/>
    <s v="PI Suite (EG) "/>
    <x v="32"/>
    <s v="Yes"/>
    <s v="Yes"/>
    <x v="0"/>
    <s v="MID-AFRICA - EG AVEVA PI SUPPORT"/>
    <s v="No"/>
    <e v="#REF!"/>
    <s v="CLOUD WINDOWS OPERATIONS"/>
  </r>
  <r>
    <s v="b2bi-dsql00.s02.chevron.net"/>
    <s v="b2bi-dsql00"/>
    <s v="Windows Server 2016 Datacenter"/>
    <s v="Google Chrome"/>
    <s v="137.0.7151.41"/>
    <s v="MsiExec.exe /X{FB5A6B22-71AB-36B9-AC32-02EAC075DEC3}"/>
    <s v="Is Uninstallable"/>
    <n v="1"/>
    <x v="1"/>
    <d v="2025-06-16T00:00:00"/>
    <s v="10.75.104.227"/>
    <x v="2"/>
    <s v="Retired"/>
    <x v="0"/>
    <e v="#N/A"/>
    <x v="0"/>
    <x v="15"/>
    <n v="22454"/>
    <s v="IBM/Sterling B2Bi "/>
    <x v="35"/>
    <s v="Yes"/>
    <s v="Yes"/>
    <x v="4"/>
    <s v="APPLICATION INTEGRATION MANAGEMENT"/>
    <s v="No"/>
    <e v="#REF!"/>
    <s v="CLOUD WINDOWS OPERATIONS"/>
  </r>
  <r>
    <s v="HOUPIAF2.gdc0.chevron.net"/>
    <s v="HOUPIAF2"/>
    <s v="Windows Server 2016 Standard"/>
    <s v="Google Chrome"/>
    <s v="137.0.7151.41"/>
    <s v="MsiExec.exe /X{FB5A6B22-71AB-36B9-AC32-02EAC075DEC3}"/>
    <s v="Is Uninstallable"/>
    <n v="1"/>
    <x v="0"/>
    <e v="#N/A"/>
    <s v="10.76.226.140"/>
    <x v="1"/>
    <s v="Deployed"/>
    <x v="0"/>
    <e v="#N/A"/>
    <x v="0"/>
    <x v="10"/>
    <n v="5058571"/>
    <s v="PI Suite (EG) "/>
    <x v="32"/>
    <s v="Yes"/>
    <s v="Yes"/>
    <x v="0"/>
    <s v="MID-AFRICA - EG AVEVA PI SUPPORT"/>
    <s v="No"/>
    <e v="#REF!"/>
    <s v="CLOUD WINDOWS OPERATIONS"/>
  </r>
  <r>
    <s v="HOUPIAFEG01.gdc0.chevron.net"/>
    <s v="HOUPIAFEG01"/>
    <s v="Windows Server 2016 Standard"/>
    <s v="Google Chrome"/>
    <s v="137.0.7151.41"/>
    <s v="MsiExec.exe /X{3D57F0B3-5C71-3C2C-8795-2A150BB58C33}"/>
    <s v="Is Uninstallable"/>
    <n v="1"/>
    <x v="0"/>
    <e v="#N/A"/>
    <s v="10.76.226.141"/>
    <x v="1"/>
    <s v="Deployed"/>
    <x v="0"/>
    <e v="#N/A"/>
    <x v="0"/>
    <x v="10"/>
    <n v="5058571"/>
    <s v="PI Suite (EG) "/>
    <x v="32"/>
    <s v="Yes"/>
    <s v="Yes"/>
    <x v="0"/>
    <s v="MID-AFRICA - EG AVEVA PI SUPPORT"/>
    <s v="No"/>
    <e v="#REF!"/>
    <s v="CLOUD WINDOWS OPERATIONS"/>
  </r>
  <r>
    <s v="HOUPIAFEMED01.gdc0.chevron.net"/>
    <s v="HOUPIAFEMED01"/>
    <s v="Windows Server 2019 Standard"/>
    <s v="Google Chrome"/>
    <s v="137.0.7151.55"/>
    <s v="MsiExec.exe /X{3D57F0B3-5C71-3C2C-8795-2A150BB58C33}"/>
    <s v="Is Uninstallable"/>
    <n v="1"/>
    <x v="0"/>
    <e v="#N/A"/>
    <s v="10.76.226.142"/>
    <x v="1"/>
    <s v="Deployed"/>
    <x v="0"/>
    <e v="#N/A"/>
    <x v="0"/>
    <x v="10"/>
    <n v="5058029"/>
    <s v="PI Suite (EMED) "/>
    <x v="32"/>
    <s v="Yes"/>
    <s v="Yes"/>
    <x v="0"/>
    <s v="MID-AFRICA - EG AVEVA PI SUPPORT"/>
    <s v="No"/>
    <e v="#REF!"/>
    <s v="CLOUD WINDOWS OPERATIONS"/>
  </r>
  <r>
    <s v="HOUPIANL2.gdc0.chevron.net"/>
    <s v="HOUPIANL2"/>
    <s v="Windows Server 2016 Standard"/>
    <s v="Google Chrome"/>
    <s v="137.0.7151.41"/>
    <s v="MsiExec.exe /X{FB5A6B22-71AB-36B9-AC32-02EAC075DEC3}"/>
    <s v="Is Uninstallable"/>
    <n v="1"/>
    <x v="0"/>
    <e v="#N/A"/>
    <s v="10.76.226.143"/>
    <x v="1"/>
    <s v="Deployed"/>
    <x v="0"/>
    <e v="#N/A"/>
    <x v="0"/>
    <x v="10"/>
    <n v="5058571"/>
    <s v="PI Suite (EG) "/>
    <x v="32"/>
    <s v="Yes"/>
    <s v="Yes"/>
    <x v="0"/>
    <s v="MID-AFRICA - EG AVEVA PI SUPPORT"/>
    <s v="No"/>
    <e v="#REF!"/>
    <s v="CLOUD WINDOWS OPERATIONS"/>
  </r>
  <r>
    <s v="HOUPIEG02.gdc0.chevron.net"/>
    <s v="HOUPIEG02"/>
    <s v="Windows Server 2016 Standard"/>
    <s v="Google Chrome"/>
    <s v="137.0.7151.41"/>
    <s v="MsiExec.exe /X{3D57F0B3-5C71-3C2C-8795-2A150BB58C33}"/>
    <s v="Is Uninstallable"/>
    <n v="1"/>
    <x v="0"/>
    <e v="#N/A"/>
    <s v="10.76.226.147"/>
    <x v="1"/>
    <s v="Deployed"/>
    <x v="0"/>
    <e v="#N/A"/>
    <x v="0"/>
    <x v="10"/>
    <n v="5058571"/>
    <s v="PI Suite (EG) "/>
    <x v="32"/>
    <s v="Yes"/>
    <s v="Yes"/>
    <x v="0"/>
    <s v="MID-AFRICA - EG AVEVA PI SUPPORT"/>
    <s v="No"/>
    <e v="#REF!"/>
    <s v="CLOUD WINDOWS OPERATIONS"/>
  </r>
  <r>
    <s v="anscdh-d3XP600.s02.chevron.net"/>
    <s v="anscdh-d3XP600"/>
    <s v="Windows Server 2022 Datacenter"/>
    <s v="Google Chrome"/>
    <s v="137.0.7151.41"/>
    <s v="MsiExec.exe /X{3D57F0B3-5C71-3C2C-8795-2A150BB58C33}"/>
    <s v="Is Uninstallable"/>
    <n v="1"/>
    <x v="1"/>
    <d v="2025-07-16T00:00:00"/>
    <s v="10.76.159.4"/>
    <x v="2"/>
    <s v="Deployed"/>
    <x v="1"/>
    <e v="#N/A"/>
    <x v="1"/>
    <x v="11"/>
    <n v="5055964"/>
    <s v="Ansible"/>
    <x v="36"/>
    <s v="Yes"/>
    <s v="Yes"/>
    <x v="0"/>
    <s v="CLOUD DATA STORAGE DESIGN"/>
    <s v="No"/>
    <e v="#REF!"/>
    <s v="CLOUD WINDOWS OPERATIONS"/>
  </r>
  <r>
    <s v="HOUPIEMED02.gdc0.chevron.net"/>
    <s v="HOUPIEMED02"/>
    <s v="Windows Server 2019 Standard"/>
    <s v="Google Chrome"/>
    <s v="137.0.7151.41"/>
    <s v="MsiExec.exe /X{3D57F0B3-5C71-3C2C-8795-2A150BB58C33}"/>
    <s v="Is Uninstallable"/>
    <n v="1"/>
    <x v="0"/>
    <e v="#N/A"/>
    <s v="10.76.226.149"/>
    <x v="1"/>
    <s v="Deployed"/>
    <x v="0"/>
    <e v="#N/A"/>
    <x v="0"/>
    <x v="10"/>
    <n v="5058029"/>
    <s v="PI Suite (EMED) "/>
    <x v="32"/>
    <s v="Yes"/>
    <s v="Yes"/>
    <x v="0"/>
    <s v="MID-AFRICA - EG AVEVA PI SUPPORT"/>
    <s v="No"/>
    <e v="#REF!"/>
    <s v="CLOUD WINDOWS OPERATIONS"/>
  </r>
  <r>
    <s v="dof3v5-dctrl00.s02.chevron.net"/>
    <s v="dof3v5-dctrl00"/>
    <s v="Windows Server 2016 Datacenter"/>
    <s v="Google Chrome"/>
    <s v="135.0.7049.115"/>
    <s v="MsiExec.exe /X{FB5A6B22-71AB-36B9-AC32-02EAC075DEC3}"/>
    <s v="Is Uninstallable"/>
    <n v="1"/>
    <x v="0"/>
    <e v="#N/A"/>
    <s v="10.75.56.11"/>
    <x v="2"/>
    <s v="Deployed"/>
    <x v="0"/>
    <e v="#N/A"/>
    <x v="0"/>
    <x v="0"/>
    <n v="5048824"/>
    <s v="Integrated Visualization Management "/>
    <x v="37"/>
    <s v="Yes"/>
    <s v="Yes"/>
    <x v="0"/>
    <s v="SUBSURFACE-SA&amp;O-DIGITAL OILFIELD"/>
    <s v="No"/>
    <e v="#REF!"/>
    <s v="SUBSURFACE-SA&amp;O-DIGITAL OILFIELD"/>
  </r>
  <r>
    <s v="HOUPIIFEMED02.gdc0.chevron.net"/>
    <s v="HOUPIIFEMED02"/>
    <s v="Windows Server 2019 Standard"/>
    <s v="Google Chrome"/>
    <s v="137.0.7151.41"/>
    <s v="MsiExec.exe /X{3D57F0B3-5C71-3C2C-8795-2A150BB58C33}"/>
    <s v="Is Uninstallable"/>
    <n v="1"/>
    <x v="0"/>
    <e v="#N/A"/>
    <s v="10.76.226.153"/>
    <x v="1"/>
    <s v="Deployed"/>
    <x v="0"/>
    <e v="#N/A"/>
    <x v="0"/>
    <x v="10"/>
    <n v="5058029"/>
    <s v="PI Suite (EMED) "/>
    <x v="32"/>
    <s v="Yes"/>
    <s v="Yes"/>
    <x v="0"/>
    <s v="MID-AFRICA - EG AVEVA PI SUPPORT"/>
    <s v="No"/>
    <e v="#REF!"/>
    <s v="CLOUD WINDOWS OPERATIONS"/>
  </r>
  <r>
    <s v="emeas02ad01.s02.chevron.net"/>
    <s v="emeas02ad01"/>
    <s v="Windows Server 2019 Datacenter"/>
    <s v="Google Chrome"/>
    <s v="137.0.7151.55"/>
    <s v="MsiExec.exe /X{FB5A6B22-71AB-36B9-AC32-02EAC075DEC3}"/>
    <s v="Is Uninstallable"/>
    <n v="1"/>
    <x v="1"/>
    <d v="2025-07-16T00:00:00"/>
    <s v="146.38.89.4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HOUPINOTIF2.gdc0.chevron.net"/>
    <s v="HOUPINOTIF2"/>
    <s v="Windows Server 2016 Standard"/>
    <s v="Google Chrome"/>
    <s v="137.0.7151.41"/>
    <s v="MsiExec.exe /X{FB5A6B22-71AB-36B9-AC32-02EAC075DEC3}"/>
    <s v="Is Uninstallable"/>
    <n v="1"/>
    <x v="0"/>
    <e v="#N/A"/>
    <s v="10.76.226.157"/>
    <x v="1"/>
    <s v="Deployed"/>
    <x v="0"/>
    <e v="#N/A"/>
    <x v="0"/>
    <x v="10"/>
    <n v="5058571"/>
    <s v="PI Suite (EG) "/>
    <x v="32"/>
    <s v="Yes"/>
    <s v="Yes"/>
    <x v="0"/>
    <s v="MID-AFRICA - EG AVEVA PI SUPPORT"/>
    <s v="No"/>
    <e v="#REF!"/>
    <s v="CLOUD WINDOWS OPERATIONS"/>
  </r>
  <r>
    <s v="HOUPISQL02.gdc0.chevron.net"/>
    <s v="HOUPISQL02"/>
    <s v="Windows Server 2019 Standard"/>
    <s v="Google Chrome"/>
    <s v="137.0.7151.41"/>
    <s v="MsiExec.exe /X{3D57F0B3-5C71-3C2C-8795-2A150BB58C33}"/>
    <s v="Is Uninstallable"/>
    <n v="1"/>
    <x v="0"/>
    <e v="#N/A"/>
    <s v="10.76.226.159"/>
    <x v="1"/>
    <s v="Deployed"/>
    <x v="0"/>
    <e v="#N/A"/>
    <x v="0"/>
    <x v="10"/>
    <n v="5058571"/>
    <s v="PI Suite (EG) "/>
    <x v="32"/>
    <s v="Yes"/>
    <s v="Yes"/>
    <x v="0"/>
    <s v="MID-AFRICA - EG AVEVA PI SUPPORT"/>
    <s v="No"/>
    <e v="#REF!"/>
    <s v="CLOUD WINDOWS OPERATIONS"/>
  </r>
  <r>
    <s v="HOUPIVISEG01.gdc0.chevron.net"/>
    <s v="HOUPIVISEG01"/>
    <s v="Windows Server 2016 Standard"/>
    <s v="Google Chrome"/>
    <s v="137.0.7151.41"/>
    <s v="MsiExec.exe /X{3D57F0B3-5C71-3C2C-8795-2A150BB58C33}"/>
    <s v="Is Uninstallable"/>
    <n v="1"/>
    <x v="0"/>
    <e v="#N/A"/>
    <s v="10.76.226.160"/>
    <x v="1"/>
    <s v="Deployed"/>
    <x v="0"/>
    <e v="#N/A"/>
    <x v="0"/>
    <x v="10"/>
    <n v="5058571"/>
    <s v="PI Suite (EG) "/>
    <x v="32"/>
    <s v="Yes"/>
    <s v="Yes"/>
    <x v="0"/>
    <s v="MID-AFRICA - EG AVEVA PI SUPPORT"/>
    <s v="No"/>
    <e v="#REF!"/>
    <s v="CLOUD WINDOWS OPERATIONS"/>
  </r>
  <r>
    <s v="app000001"/>
    <s v="app000001"/>
    <s v="Windows Server 2019 Datacenter"/>
    <s v="Google Chrome"/>
    <s v="137.0.7151.41"/>
    <s v="MsiExec.exe /X{FB5A6B22-71AB-36B9-AC32-02EAC075DEC3}"/>
    <s v="Is Uninstallable"/>
    <n v="6"/>
    <x v="1"/>
    <d v="2025-07-16T00:00:00"/>
    <e v="#N/A"/>
    <x v="3"/>
    <e v="#N/A"/>
    <x v="1"/>
    <e v="#N/A"/>
    <x v="1"/>
    <x v="11"/>
    <s v="Not Found"/>
    <s v="Not Found"/>
    <x v="38"/>
    <s v="No"/>
    <m/>
    <x v="0"/>
    <e v="#VALUE!"/>
    <s v="No"/>
    <e v="#N/A"/>
    <e v="#N/A"/>
  </r>
  <r>
    <s v="app000001"/>
    <s v="app000001"/>
    <s v="Windows Server 2019 Datacenter"/>
    <s v="Google Chrome"/>
    <s v="137.0.7151.41"/>
    <s v="MsiExec.exe /X{FB5A6B22-71AB-36B9-AC32-02EAC075DEC3}"/>
    <s v="Is Uninstallable"/>
    <n v="2"/>
    <x v="1"/>
    <d v="2025-07-16T00:00:00"/>
    <e v="#N/A"/>
    <x v="3"/>
    <e v="#N/A"/>
    <x v="1"/>
    <e v="#N/A"/>
    <x v="1"/>
    <x v="11"/>
    <s v="Not Found"/>
    <s v="Not Found"/>
    <x v="38"/>
    <s v="No"/>
    <m/>
    <x v="0"/>
    <e v="#VALUE!"/>
    <s v="No"/>
    <e v="#N/A"/>
    <e v="#N/A"/>
  </r>
  <r>
    <s v="HOUPIVISEMED01.gdc0.chevron.net"/>
    <s v="HOUPIVISEMED01"/>
    <s v="Windows Server 2019 Standard"/>
    <s v="Google Chrome"/>
    <s v="137.0.7151.55"/>
    <s v="MsiExec.exe /X{3D57F0B3-5C71-3C2C-8795-2A150BB58C33}"/>
    <s v="Is Uninstallable"/>
    <n v="1"/>
    <x v="0"/>
    <e v="#N/A"/>
    <s v="10.76.226.161"/>
    <x v="1"/>
    <s v="Deployed"/>
    <x v="0"/>
    <e v="#N/A"/>
    <x v="0"/>
    <x v="10"/>
    <n v="5058029"/>
    <s v="PI Suite (EMED) "/>
    <x v="32"/>
    <s v="Yes"/>
    <s v="Yes"/>
    <x v="0"/>
    <s v="MID-AFRICA - EG AVEVA PI SUPPORT"/>
    <s v="No"/>
    <e v="#REF!"/>
    <s v="CLOUD WINDOWS OPERATIONS"/>
  </r>
  <r>
    <s v="WS16PMOPISQL1.ct.chevrontexaco.net"/>
    <s v="WS16PMOPISQL1"/>
    <s v="Windows Server 2016 Standard"/>
    <s v="Google Chrome"/>
    <s v="137.0.7151.41"/>
    <s v="MsiExec.exe /X{FB5A6B22-71AB-36B9-AC32-02EAC075DEC3}"/>
    <s v="Is Uninstallable"/>
    <n v="1"/>
    <x v="0"/>
    <e v="#N/A"/>
    <s v="136.171.170.130"/>
    <x v="1"/>
    <s v="Deployed"/>
    <x v="0"/>
    <e v="#N/A"/>
    <x v="0"/>
    <x v="10"/>
    <n v="5058571"/>
    <s v="PI Suite (EG) "/>
    <x v="32"/>
    <s v="Yes"/>
    <s v="Yes"/>
    <x v="0"/>
    <s v="MID-AFRICA - EG AVEVA PI SUPPORT"/>
    <s v="No"/>
    <e v="#REF!"/>
    <s v="CLOUD WINDOWS OPERATIONS"/>
  </r>
  <r>
    <s v="PRODU-WPIIS002.s02.chevron.net"/>
    <s v="PRODU-WPIIS002"/>
    <s v="Windows Server 2016 Datacenter"/>
    <s v="Google Chrome"/>
    <s v="137.0.7151.41"/>
    <s v="MsiExec.exe /X{3D57F0B3-5C71-3C2C-8795-2A150BB58C33}"/>
    <s v="Is Uninstallable"/>
    <n v="1"/>
    <x v="0"/>
    <e v="#N/A"/>
    <s v="10.76.123.70"/>
    <x v="1"/>
    <s v="Deployed"/>
    <x v="0"/>
    <e v="#N/A"/>
    <x v="0"/>
    <x v="10"/>
    <n v="20420"/>
    <s v="Base Oil MOS "/>
    <x v="39"/>
    <s v="Yes"/>
    <s v="Yes"/>
    <x v="0"/>
    <s v="SPM-MOS-SUPPORT"/>
    <s v="No"/>
    <e v="#REF!"/>
    <s v="CLOUD WINDOWS OPERATIONS"/>
  </r>
  <r>
    <s v="kspice-pins100.s02.chevron.net"/>
    <s v="kspice-pins100"/>
    <s v="Windows Server 2019 Datacenter"/>
    <s v="Google Chrome"/>
    <s v="137.0.7151.41"/>
    <s v="MsiExec.exe /X{3D57F0B3-5C71-3C2C-8795-2A150BB58C33}"/>
    <s v="Is Uninstallable"/>
    <n v="1"/>
    <x v="0"/>
    <e v="#N/A"/>
    <s v="10.73.96.4"/>
    <x v="1"/>
    <s v="In Maintenance"/>
    <x v="0"/>
    <e v="#N/A"/>
    <x v="0"/>
    <x v="10"/>
    <n v="5064400"/>
    <s v="K"/>
    <x v="40"/>
    <s v="Yes"/>
    <s v="Yes"/>
    <x v="0"/>
    <s v="NAU GOM - AUTOMATION PCN"/>
    <s v="No"/>
    <e v="#REF!"/>
    <s v="CLOUD WINDOWS OPERATIONS"/>
  </r>
  <r>
    <s v="GMWCPAPPV00962.gdc0.chevron.net"/>
    <s v="GMWCPAPPV00962"/>
    <s v="Windows Server 2016 Datacenter"/>
    <s v="Google Chrome"/>
    <s v="136.0.7103.48"/>
    <s v="MsiExec.exe /X{3D57F0B3-5C71-3C2C-8795-2A150BB58C33}"/>
    <s v="Is Uninstallable"/>
    <n v="1"/>
    <x v="1"/>
    <d v="2025-05-22T00:00:00"/>
    <s v="146.38.53.39"/>
    <x v="1"/>
    <s v="Retired"/>
    <x v="2"/>
    <e v="#N/A"/>
    <x v="0"/>
    <x v="16"/>
    <n v="724376"/>
    <s v="NetGIL 7.x "/>
    <x v="41"/>
    <s v="Yes"/>
    <s v="Yes"/>
    <x v="3"/>
    <s v="CLOUD WINDOWS OPERATIONS"/>
    <s v="No"/>
    <e v="#REF!"/>
    <s v="CLOUD WINDOWS OPERATIONS"/>
  </r>
  <r>
    <s v="GMWCPAPPV00963.gdc0.chevron.net"/>
    <s v="GMWCPAPPV00963"/>
    <s v="Windows Server 2016 Datacenter"/>
    <s v="Google Chrome"/>
    <s v="136.0.7103.48"/>
    <s v="MsiExec.exe /X{3D57F0B3-5C71-3C2C-8795-2A150BB58C33}"/>
    <s v="Is Uninstallable"/>
    <n v="1"/>
    <x v="1"/>
    <d v="2025-05-22T00:00:00"/>
    <s v="146.38.53.54"/>
    <x v="1"/>
    <s v="Retired"/>
    <x v="2"/>
    <e v="#N/A"/>
    <x v="0"/>
    <x v="16"/>
    <n v="724376"/>
    <s v="NetGIL 7.x "/>
    <x v="41"/>
    <s v="Yes"/>
    <s v="Yes"/>
    <x v="3"/>
    <s v="CLOUD WINDOWS OPERATIONS"/>
    <s v="No"/>
    <e v="#REF!"/>
    <s v="CLOUD WINDOWS OPERATIONS"/>
  </r>
  <r>
    <s v="kspice-pstu100.s02.chevron.net"/>
    <s v="kspice-pstu100"/>
    <s v="Windows Server 2019 Datacenter"/>
    <s v="Google Chrome"/>
    <s v="137.0.7151.55"/>
    <s v="MsiExec.exe /X{3D57F0B3-5C71-3C2C-8795-2A150BB58C33}"/>
    <s v="Is Uninstallable"/>
    <n v="1"/>
    <x v="0"/>
    <e v="#N/A"/>
    <s v="10.73.96.7"/>
    <x v="1"/>
    <s v="Retired"/>
    <x v="0"/>
    <e v="#N/A"/>
    <x v="0"/>
    <x v="10"/>
    <n v="5064400"/>
    <s v="K"/>
    <x v="40"/>
    <s v="Yes"/>
    <s v="Yes"/>
    <x v="0"/>
    <s v="NAU GOM - AUTOMATION PCN"/>
    <s v="No"/>
    <e v="#REF!"/>
    <s v="CLOUD WINDOWS OPERATIONS"/>
  </r>
  <r>
    <s v="GMWCPAPPV00964.gdc0.chevron.net"/>
    <s v="GMWCPAPPV00964"/>
    <s v="Windows Server 2016 Datacenter"/>
    <s v="Google Chrome"/>
    <s v="135.0.7049.115"/>
    <s v="MsiExec.exe /X{3D57F0B3-5C71-3C2C-8795-2A150BB58C33}"/>
    <s v="Is Uninstallable"/>
    <n v="1"/>
    <x v="1"/>
    <d v="2025-05-22T00:00:00"/>
    <s v="146.38.53.63"/>
    <x v="1"/>
    <s v="Retired"/>
    <x v="2"/>
    <e v="#N/A"/>
    <x v="0"/>
    <x v="16"/>
    <n v="724376"/>
    <s v="NetGIL 7.x "/>
    <x v="41"/>
    <s v="Yes"/>
    <s v="Yes"/>
    <x v="3"/>
    <s v="CLOUD WINDOWS OPERATIONS"/>
    <s v="No"/>
    <e v="#REF!"/>
    <s v="CLOUD WINDOWS OPERATIONS"/>
  </r>
  <r>
    <s v="GMWCPAPPV00965.gdc0.chevron.net"/>
    <s v="GMWCPAPPV00965"/>
    <s v="Windows Server 2016 Datacenter"/>
    <s v="Google Chrome"/>
    <s v="135.0.7049.115"/>
    <s v="MsiExec.exe /X{FB5A6B22-71AB-36B9-AC32-02EAC075DEC3}"/>
    <s v="Is Uninstallable"/>
    <n v="1"/>
    <x v="1"/>
    <d v="2025-05-22T00:00:00"/>
    <s v="146.38.53.80"/>
    <x v="1"/>
    <s v="Retired"/>
    <x v="2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kspice-pstu200.s02.chevron.net"/>
    <s v="kspice-pstu200"/>
    <s v="Windows Server 2019 Datacenter"/>
    <s v="Google Chrome"/>
    <s v="137.0.7151.41"/>
    <s v="MsiExec.exe /X{3D57F0B3-5C71-3C2C-8795-2A150BB58C33}"/>
    <s v="Is Uninstallable"/>
    <n v="1"/>
    <x v="0"/>
    <e v="#N/A"/>
    <s v="10.73.96.29"/>
    <x v="1"/>
    <s v="Retired"/>
    <x v="0"/>
    <e v="#N/A"/>
    <x v="0"/>
    <x v="10"/>
    <n v="5064400"/>
    <s v="K"/>
    <x v="40"/>
    <s v="Yes"/>
    <s v="Yes"/>
    <x v="0"/>
    <s v="NAU GOM - AUTOMATION PCN"/>
    <s v="No"/>
    <e v="#REF!"/>
    <s v="CLOUD WINDOWS OPERATIONS"/>
  </r>
  <r>
    <s v="kspice-pstu300.s02.chevron.net"/>
    <s v="kspice-pstu300"/>
    <s v="Windows Server 2019 Datacenter"/>
    <s v="Google Chrome"/>
    <s v="137.0.7151.41"/>
    <s v="MsiExec.exe /X{3D57F0B3-5C71-3C2C-8795-2A150BB58C33}"/>
    <s v="Is Uninstallable"/>
    <n v="1"/>
    <x v="0"/>
    <e v="#N/A"/>
    <s v="10.73.96.32"/>
    <x v="1"/>
    <s v="In Maintenance"/>
    <x v="0"/>
    <e v="#N/A"/>
    <x v="0"/>
    <x v="10"/>
    <n v="5064400"/>
    <s v="K"/>
    <x v="40"/>
    <s v="Yes"/>
    <s v="Yes"/>
    <x v="0"/>
    <s v="NAU GOM - AUTOMATION PCN"/>
    <s v="No"/>
    <e v="#REF!"/>
    <s v="CLOUD WINDOWS OPERATIONS"/>
  </r>
  <r>
    <s v="kspice-pstu400.s02.chevron.net"/>
    <s v="kspice-pstu400"/>
    <s v="Windows Server 2019 Datacenter"/>
    <s v="Google Chrome"/>
    <s v="137.0.7151.41"/>
    <s v="MsiExec.exe /X{3D57F0B3-5C71-3C2C-8795-2A150BB58C33}"/>
    <s v="Is Uninstallable"/>
    <n v="1"/>
    <x v="0"/>
    <e v="#N/A"/>
    <s v="10.73.96.33"/>
    <x v="1"/>
    <s v="In Maintenance"/>
    <x v="0"/>
    <e v="#N/A"/>
    <x v="0"/>
    <x v="10"/>
    <n v="5064400"/>
    <s v="K"/>
    <x v="40"/>
    <s v="Yes"/>
    <s v="Yes"/>
    <x v="0"/>
    <s v="NAU GOM - AUTOMATION PCN"/>
    <s v="No"/>
    <e v="#REF!"/>
    <s v="CLOUD WINDOWS OPERATIONS"/>
  </r>
  <r>
    <s v="kspice-pstu500.s02.chevron.net"/>
    <s v="kspice-pstu500"/>
    <s v="Windows Server 2019 Datacenter"/>
    <s v="Google Chrome"/>
    <s v="137.0.7151.41"/>
    <s v="MsiExec.exe /X{3D57F0B3-5C71-3C2C-8795-2A150BB58C33}"/>
    <s v="Is Uninstallable"/>
    <n v="1"/>
    <x v="0"/>
    <e v="#N/A"/>
    <s v="10.73.96.34"/>
    <x v="1"/>
    <s v="Retired"/>
    <x v="0"/>
    <e v="#N/A"/>
    <x v="0"/>
    <x v="10"/>
    <n v="5064400"/>
    <s v="K"/>
    <x v="40"/>
    <s v="Yes"/>
    <s v="Yes"/>
    <x v="0"/>
    <s v="NAU GOM - AUTOMATION PCN"/>
    <s v="No"/>
    <e v="#REF!"/>
    <s v="CLOUD WINDOWS OPERATIONS"/>
  </r>
  <r>
    <s v="kspice-pstu600.s02.chevron.net"/>
    <s v="kspice-pstu600"/>
    <s v="Windows Server 2019 Datacenter"/>
    <s v="Google Chrome"/>
    <s v="137.0.7151.41"/>
    <s v="MsiExec.exe /X{3D57F0B3-5C71-3C2C-8795-2A150BB58C33}"/>
    <s v="Is Uninstallable"/>
    <n v="1"/>
    <x v="0"/>
    <e v="#N/A"/>
    <s v="10.73.96.35"/>
    <x v="1"/>
    <s v="Retired"/>
    <x v="0"/>
    <e v="#N/A"/>
    <x v="0"/>
    <x v="10"/>
    <n v="5064400"/>
    <s v="K"/>
    <x v="40"/>
    <s v="Yes"/>
    <s v="Yes"/>
    <x v="0"/>
    <s v="NAU GOM - AUTOMATION PCN"/>
    <s v="No"/>
    <e v="#REF!"/>
    <s v="CLOUD WINDOWS OPERATIONS"/>
  </r>
  <r>
    <s v="emeas02ad02.s02.chevron.net"/>
    <s v="emeas02ad02"/>
    <s v="Windows Server 2019 Datacenter"/>
    <s v="Google Chrome"/>
    <s v="137.0.7151.41"/>
    <s v="MsiExec.exe /X{FB5A6B22-71AB-36B9-AC32-02EAC075DEC3}"/>
    <s v="Is Uninstallable"/>
    <n v="1"/>
    <x v="1"/>
    <d v="2025-07-16T00:00:00"/>
    <s v="146.38.89.5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as01-t10301-cvx.gvdi.chevron.net"/>
    <s v="as01-t10301-cvx"/>
    <s v="Windows Server 2016 Datacenter"/>
    <s v="Google Chrome"/>
    <s v="132.0.6834.111"/>
    <s v="MsiExec.exe /X{00715A53-6C1B-35AC-BDC9-597DCF53D022}"/>
    <s v="Is Uninstallable"/>
    <n v="1"/>
    <x v="4"/>
    <d v="2025-07-16T00:00:00"/>
    <s v="10.74.204.4"/>
    <x v="0"/>
    <s v="Deployed"/>
    <x v="4"/>
    <e v="#N/A"/>
    <x v="0"/>
    <x v="0"/>
    <e v="#N/A"/>
    <e v="#N/A"/>
    <x v="42"/>
    <e v="#N/A"/>
    <m/>
    <x v="0"/>
    <e v="#N/A"/>
    <s v="No"/>
    <e v="#REF!"/>
    <s v="CLOUD WINDOWS OPERATIONS"/>
  </r>
  <r>
    <s v="kspice-pstu700.s02.chevron.net"/>
    <s v="kspice-pstu700"/>
    <s v="Windows Server 2019 Datacenter"/>
    <s v="Google Chrome"/>
    <s v="137.0.7151.41"/>
    <s v="MsiExec.exe /X{3D57F0B3-5C71-3C2C-8795-2A150BB58C33}"/>
    <s v="Is Uninstallable"/>
    <n v="1"/>
    <x v="0"/>
    <e v="#N/A"/>
    <s v="10.73.96.36"/>
    <x v="1"/>
    <s v="In Maintenance"/>
    <x v="0"/>
    <e v="#N/A"/>
    <x v="0"/>
    <x v="10"/>
    <n v="5064400"/>
    <s v="K"/>
    <x v="40"/>
    <s v="Yes"/>
    <s v="Yes"/>
    <x v="0"/>
    <s v="NAU GOM - AUTOMATION PCN"/>
    <s v="No"/>
    <e v="#REF!"/>
    <s v="CLOUD WINDOWS OPERATIONS"/>
  </r>
  <r>
    <s v="kspice-pstu800.s02.chevron.net"/>
    <s v="kspice-pstu800"/>
    <s v="Windows Server 2019 Datacenter"/>
    <s v="Google Chrome"/>
    <s v="137.0.7151.41"/>
    <s v="MsiExec.exe /X{3D57F0B3-5C71-3C2C-8795-2A150BB58C33}"/>
    <s v="Is Uninstallable"/>
    <n v="1"/>
    <x v="0"/>
    <e v="#N/A"/>
    <s v="10.73.96.37"/>
    <x v="1"/>
    <s v="Retired"/>
    <x v="0"/>
    <e v="#N/A"/>
    <x v="0"/>
    <x v="10"/>
    <n v="5064400"/>
    <s v="K"/>
    <x v="40"/>
    <s v="Yes"/>
    <s v="Yes"/>
    <x v="0"/>
    <s v="NAU GOM - AUTOMATION PCN"/>
    <s v="No"/>
    <e v="#REF!"/>
    <s v="CLOUD WINDOWS OPERATIONS"/>
  </r>
  <r>
    <s v="F07058NS02.gdmz0.chevron.net"/>
    <s v="F07058NS02"/>
    <s v="Windows Server 2019 Datacenter"/>
    <s v="Google Chrome"/>
    <s v="137.0.7151.41"/>
    <s v="MsiExec.exe /X{FB5A6B22-71AB-36B9-AC32-02EAC075DEC3}"/>
    <s v="Is Uninstallable"/>
    <n v="1"/>
    <x v="1"/>
    <d v="2025-07-16T00:00:00"/>
    <s v="146.23.57.11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CLOUD WINDOWS OPERATIONS"/>
  </r>
  <r>
    <s v="saphcm-tvs00.s02.chevron.net"/>
    <s v="saphcm-tvs00"/>
    <s v="Windows Server 2016 Datacenter"/>
    <s v="Google Chrome"/>
    <s v="137.0.7151.41"/>
    <s v="MsiExec.exe /X{3D57F0B3-5C71-3C2C-8795-2A150BB58C33}"/>
    <s v="Is Uninstallable"/>
    <n v="1"/>
    <x v="1"/>
    <d v="2025-07-16T00:00:00"/>
    <s v="10.69.91.101"/>
    <x v="0"/>
    <s v="Deployed"/>
    <x v="1"/>
    <e v="#N/A"/>
    <x v="1"/>
    <x v="11"/>
    <n v="45038344"/>
    <s v="TCO SAP HCM S/4 HANA"/>
    <x v="43"/>
    <s v="Yes"/>
    <s v="Yes"/>
    <x v="0"/>
    <s v="Not Found"/>
    <s v="No"/>
    <e v="#REF!"/>
    <s v="CLOUD WINDOWS OPERATIONS"/>
  </r>
  <r>
    <s v="F09020NTAD1.f09020.chevrontexaco.net"/>
    <s v="F09020NTAD1"/>
    <s v="Windows Server 2016 Standard"/>
    <s v="Google Chrome"/>
    <s v="137.0.7151.41"/>
    <s v="MsiExec.exe /X{FB5A6B22-71AB-36B9-AC32-02EAC075DEC3}"/>
    <s v="Is Uninstallable"/>
    <n v="1"/>
    <x v="1"/>
    <d v="2025-07-16T00:00:00"/>
    <s v="10.199.240.71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gmw2pappv0004.s02.chevron.net"/>
    <s v="gmw2pappv0004"/>
    <s v="Windows Server 2019 Datacenter"/>
    <s v="Google Chrome"/>
    <s v="137.0.7151.55"/>
    <s v="MsiExec.exe /X{3D57F0B3-5C71-3C2C-8795-2A150BB58C33}"/>
    <s v="Is Uninstallable"/>
    <n v="1"/>
    <x v="1"/>
    <d v="2025-07-16T00:00:00"/>
    <s v="134.248.89.37"/>
    <x v="1"/>
    <s v="Deployed"/>
    <x v="1"/>
    <e v="#N/A"/>
    <x v="1"/>
    <x v="11"/>
    <n v="22010"/>
    <s v="AD Recovery Manager "/>
    <x v="1"/>
    <s v="Yes"/>
    <m/>
    <x v="0"/>
    <s v="IAM INFRASTRUCTURE"/>
    <s v="No"/>
    <e v="#REF!"/>
    <s v="CLOUD WINDOWS OPERATIONS"/>
  </r>
  <r>
    <s v="gmwcpappv00756.gdc0.chevron.net"/>
    <s v="gmwcpappv00756"/>
    <s v="Windows Server 2022 Datacenter"/>
    <s v="Google Chrome"/>
    <s v="137.0.7151.41"/>
    <s v="MsiExec.exe /X{FB5A6B22-71AB-36B9-AC32-02EAC075DEC3}"/>
    <s v="Is Uninstallable"/>
    <n v="1"/>
    <x v="2"/>
    <d v="2025-07-16T00:00:00"/>
    <s v="136.171.184.114"/>
    <x v="1"/>
    <s v="Deployed"/>
    <x v="1"/>
    <e v="#N/A"/>
    <x v="0"/>
    <x v="8"/>
    <n v="12496"/>
    <s v="Domino Index "/>
    <x v="44"/>
    <s v="Yes"/>
    <s v="Yes"/>
    <x v="0"/>
    <s v="DS - ITOPS - MANILA DS - IIIT OPS SVCS"/>
    <s v="No"/>
    <e v="#REF!"/>
    <s v="CLOUD WINDOWS OPERATIONS"/>
  </r>
  <r>
    <s v="AZUREGW02.pdc.local"/>
    <s v="AZUREGW02"/>
    <s v="Windows Server 2022 Standard"/>
    <s v="Google Chrome"/>
    <s v="137.0.7151.41"/>
    <s v="MsiExec.exe /X{FCE0E5B5-4F2D-3501-B9E0-920FE7BCE211}"/>
    <s v="Is Uninstallable"/>
    <n v="1"/>
    <x v="2"/>
    <d v="2025-07-16T00:00:00"/>
    <s v="10.190.50.104"/>
    <x v="1"/>
    <s v="Deployed"/>
    <x v="4"/>
    <e v="#N/A"/>
    <x v="0"/>
    <x v="0"/>
    <n v="3071670"/>
    <s v="[PDCE] "/>
    <x v="45"/>
    <s v="Yes"/>
    <m/>
    <x v="0"/>
    <n v="0"/>
    <s v="No"/>
    <e v="#REF!"/>
    <s v="RBU-PDCE-INFRASTRUCTURE TEAM - SYSADMINS"/>
  </r>
  <r>
    <s v="gmwcnappv00745.gdc0.chevron.net"/>
    <s v="gmwcnappv00745"/>
    <s v="Windows Server 2022 Datacenter"/>
    <s v="Google Chrome"/>
    <s v="137.0.7151.41"/>
    <s v="MsiExec.exe /X{3D57F0B3-5C71-3C2C-8795-2A150BB58C33}"/>
    <s v="Is Uninstallable"/>
    <n v="1"/>
    <x v="1"/>
    <d v="2025-07-16T00:00:00"/>
    <s v="134.248.68.32"/>
    <x v="0"/>
    <s v="Deployed"/>
    <x v="1"/>
    <e v="#N/A"/>
    <x v="1"/>
    <x v="11"/>
    <n v="7227"/>
    <s v="PKI "/>
    <x v="1"/>
    <s v="Yes"/>
    <m/>
    <x v="0"/>
    <s v="IAM INFRASTRUCTURE"/>
    <s v="No"/>
    <e v="#REF!"/>
    <s v="CLOUD GODZILLA"/>
  </r>
  <r>
    <s v="gmwcpappv00685.gdc0.chevron.net"/>
    <s v="gmwcpappv00685"/>
    <s v="Windows Server 2016 Datacenter"/>
    <s v="Google Chrome"/>
    <s v="137.0.7151.41"/>
    <s v="MsiExec.exe /X{3D57F0B3-5C71-3C2C-8795-2A150BB58C33}"/>
    <s v="Is Uninstallable"/>
    <n v="1"/>
    <x v="1"/>
    <d v="2025-07-16T00:00:00"/>
    <s v="134.248.64.215"/>
    <x v="1"/>
    <s v="Deployed"/>
    <x v="1"/>
    <e v="#N/A"/>
    <x v="1"/>
    <x v="11"/>
    <n v="23202"/>
    <s v="ADFS (CT) "/>
    <x v="1"/>
    <s v="Yes"/>
    <m/>
    <x v="0"/>
    <s v="IAM INFRASTRUCTURE"/>
    <s v="No"/>
    <e v="#REF!"/>
    <s v="CLOUD WINDOWS OPERATIONS"/>
  </r>
  <r>
    <s v="HOU150NTAD36.gdc0.chevron.net"/>
    <s v="HOU150NTAD36"/>
    <s v="Windows Server 2019 Datacenter"/>
    <s v="Google Chrome"/>
    <s v="137.0.7151.41"/>
    <s v="MsiExec.exe /X{FB5A6B22-71AB-36B9-AC32-02EAC075DEC3}"/>
    <s v="Is Uninstallable"/>
    <n v="1"/>
    <x v="1"/>
    <d v="2025-07-16T00:00:00"/>
    <s v="136.171.94.136"/>
    <x v="1"/>
    <s v="In Maintenance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BARIJRW16NVRP1.barijr.chevrontexaco.net"/>
    <s v="BARIJRW16NVRP1"/>
    <s v="Windows Server 2016 Standard"/>
    <s v="Google Chrome"/>
    <s v="137.0.7151.41"/>
    <s v="MsiExec.exe /X{3D57F0B3-5C71-3C2C-8795-2A150BB58C33}"/>
    <s v="Is Uninstallable"/>
    <n v="1"/>
    <x v="0"/>
    <e v="#N/A"/>
    <s v="146.39.116.15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hou150s01ad01.s01.chevron.net"/>
    <s v="hou150s01ad01"/>
    <s v="Windows Server 2019 Datacenter"/>
    <s v="Google Chrome"/>
    <s v="137.0.7151.41"/>
    <s v="MsiExec.exe /X{FB5A6B22-71AB-36B9-AC32-02EAC075DEC3}"/>
    <s v="Is Uninstallable"/>
    <n v="1"/>
    <x v="1"/>
    <d v="2025-07-16T00:00:00"/>
    <s v="136.171.186.32"/>
    <x v="1"/>
    <s v="In Maintenance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gmwcpngfv00371.gdc0.chevron.net"/>
    <s v="gmwcpngfv00371"/>
    <s v="Windows Server 2022 Datacenter"/>
    <s v="Google Chrome"/>
    <s v="135.0.7049.116"/>
    <s v="MsiExec.exe /X{3D57F0B3-5C71-3C2C-8795-2A150BB58C33}"/>
    <s v="Is Uninstallable"/>
    <n v="1"/>
    <x v="1"/>
    <d v="2025-05-22T00:00:00"/>
    <s v="146.27.71.137"/>
    <x v="1"/>
    <s v="Retired"/>
    <x v="2"/>
    <e v="#N/A"/>
    <x v="0"/>
    <x v="0"/>
    <n v="5046902"/>
    <s v="Citrix "/>
    <x v="46"/>
    <s v="Yes"/>
    <s v="Yes"/>
    <x v="0"/>
    <s v="CLOUD NETGIL OPERATIONS"/>
    <s v="No"/>
    <e v="#REF!"/>
    <s v="CLOUD NETGIL OPERATIONS"/>
  </r>
  <r>
    <s v="cc1-p40uk-cvx.ct.chevrontexaco.net"/>
    <s v="cc1-p40uk-cvx"/>
    <s v="Windows Server 2016 Datacenter"/>
    <s v="Google Chrome"/>
    <s v="137.0.7151.41"/>
    <s v="MsiExec.exe /X{3D57F0B3-5C71-3C2C-8795-2A150BB58C33}"/>
    <s v="Is Uninstallable"/>
    <n v="1"/>
    <x v="1"/>
    <d v="2025-06-04T00:00:00"/>
    <s v="10.68.248.35"/>
    <x v="1"/>
    <s v="Retired"/>
    <x v="2"/>
    <e v="#N/A"/>
    <x v="0"/>
    <x v="0"/>
    <n v="1500001219"/>
    <s v="Citrix Cloud Services "/>
    <x v="46"/>
    <s v="Yes"/>
    <s v="Yes"/>
    <x v="0"/>
    <s v="CLOUD NETGIL OPERATIONS"/>
    <s v="No"/>
    <e v="#REF!"/>
    <s v="CLOUD WINDOWS OPERATIONS"/>
  </r>
  <r>
    <s v="cc1-p40us-cvx.ct.chevrontexaco.net"/>
    <s v="cc1-p40us-cvx"/>
    <s v="Windows Server 2016 Datacenter"/>
    <s v="Google Chrome"/>
    <s v="137.0.7151.41"/>
    <s v="MsiExec.exe /X{3D57F0B3-5C71-3C2C-8795-2A150BB58C33}"/>
    <s v="Is Uninstallable"/>
    <n v="1"/>
    <x v="1"/>
    <d v="2025-06-05T00:00:00"/>
    <s v="10.71.128.14"/>
    <x v="1"/>
    <s v="Retired"/>
    <x v="2"/>
    <e v="#N/A"/>
    <x v="0"/>
    <x v="0"/>
    <n v="1500001219"/>
    <s v="Citrix Cloud Services "/>
    <x v="46"/>
    <s v="Yes"/>
    <s v="Yes"/>
    <x v="0"/>
    <s v="CLOUD NETGIL OPERATIONS"/>
    <s v="No"/>
    <e v="#REF!"/>
    <s v="CLOUD WINDOWS OPERATIONS"/>
  </r>
  <r>
    <s v="cc2-p40ap-cvx.ct.chevrontexaco.net"/>
    <s v="cc2-p40ap-cvx"/>
    <s v="Windows Server 2016 Datacenter"/>
    <s v="Google Chrome"/>
    <s v="137.0.7151.41"/>
    <s v="MsiExec.exe /X{3D57F0B3-5C71-3C2C-8795-2A150BB58C33}"/>
    <s v="Is Uninstallable"/>
    <n v="1"/>
    <x v="1"/>
    <d v="2025-06-05T00:00:00"/>
    <s v="10.66.252.5"/>
    <x v="1"/>
    <s v="Retired"/>
    <x v="2"/>
    <e v="#N/A"/>
    <x v="0"/>
    <x v="0"/>
    <n v="1500001219"/>
    <s v="Citrix Cloud Services "/>
    <x v="46"/>
    <s v="Yes"/>
    <s v="Yes"/>
    <x v="0"/>
    <s v="CLOUD NETGIL OPERATIONS"/>
    <s v="No"/>
    <e v="#REF!"/>
    <s v="CLOUD WINDOWS OPERATIONS"/>
  </r>
  <r>
    <s v="cc2-p40us-cvx.ct.chevrontexaco.net"/>
    <s v="cc2-p40us-cvx"/>
    <s v="Windows Server 2016 Datacenter"/>
    <s v="Google Chrome"/>
    <s v="137.0.7151.41"/>
    <s v="MsiExec.exe /X{3D57F0B3-5C71-3C2C-8795-2A150BB58C33}"/>
    <s v="Is Uninstallable"/>
    <n v="1"/>
    <x v="1"/>
    <d v="2025-06-05T00:00:00"/>
    <s v="10.71.128.15"/>
    <x v="1"/>
    <s v="Retired"/>
    <x v="2"/>
    <e v="#N/A"/>
    <x v="0"/>
    <x v="0"/>
    <n v="1500001219"/>
    <s v="Citrix Cloud Services "/>
    <x v="46"/>
    <s v="Yes"/>
    <s v="Yes"/>
    <x v="0"/>
    <s v="CLOUD NETGIL OPERATIONS"/>
    <s v="No"/>
    <e v="#REF!"/>
    <s v="CLOUD WINDOWS OPERATIONS"/>
  </r>
  <r>
    <s v="HOUW16ADMIN01.hou150.chevrontexaco.net"/>
    <s v="HOUW16ADMIN01"/>
    <s v="Windows Server 2016 Datacenter"/>
    <s v="Google Chrome"/>
    <s v="137.0.7151.41"/>
    <s v="MsiExec.exe /X{A5CBFB3A-D606-3A13-8C8F-9068AE58B64E}"/>
    <s v="Is Uninstallable"/>
    <n v="1"/>
    <x v="1"/>
    <d v="2025-07-16T00:00:00"/>
    <s v="136.171.89.28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gmwcpappp00140.bwi.chevrontexaco.net"/>
    <s v="gmwcpappp00140"/>
    <s v="Windows Server 2016 Standard"/>
    <s v="Google Chrome"/>
    <s v="137.0.7151.41"/>
    <s v="MsiExec.exe /X{FB5A6B22-71AB-36B9-AC32-02EAC075DEC3}"/>
    <s v="Is Uninstallable"/>
    <n v="1"/>
    <x v="0"/>
    <e v="#N/A"/>
    <s v="146.29.135.70"/>
    <x v="1"/>
    <s v="Deployed"/>
    <x v="0"/>
    <e v="#N/A"/>
    <x v="0"/>
    <x v="0"/>
    <n v="0"/>
    <n v="0"/>
    <x v="47"/>
    <s v="Yes"/>
    <s v="Yes"/>
    <x v="0"/>
    <s v="CLOUD WINDOWS OPERATIONS"/>
    <s v="No"/>
    <e v="#REF!"/>
    <s v="CLOUD WINDOWS OPERATIONS"/>
  </r>
  <r>
    <s v="HOUW16VM4V01.gdc0.chevron.net"/>
    <s v="HOUW16VM4V01"/>
    <s v="Windows Server 2016 Datacenter"/>
    <s v="Google Chrome"/>
    <s v="137.0.7151.41"/>
    <s v="MsiExec.exe /X{A5CBFB3A-D606-3A13-8C8F-9068AE58B64E}"/>
    <s v="Is Uninstallable"/>
    <n v="1"/>
    <x v="1"/>
    <d v="2025-07-16T00:00:00"/>
    <s v="10.76.123.197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CLOUD WINDOWS OPERATIONS"/>
  </r>
  <r>
    <s v="malegntns1.ct.chevrontexaco.net"/>
    <s v="malegntns1"/>
    <s v="Windows Server 2019 Datacenter"/>
    <s v="Google Chrome"/>
    <s v="137.0.7151.41"/>
    <s v="MsiExec.exe /X{3D57F0B3-5C71-3C2C-8795-2A150BB58C33}"/>
    <s v="Is Uninstallable"/>
    <n v="1"/>
    <x v="1"/>
    <d v="2025-07-16T00:00:00"/>
    <s v="146.30.168.17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CLOUD WINDOWS OPERATIONS"/>
  </r>
  <r>
    <s v="BDOV16COMMP2.BDO.chevrontexaco.net"/>
    <s v="BDOV16COMMP2"/>
    <s v="Windows Server 2016 Standard"/>
    <s v="Google Chrome"/>
    <s v="137.0.7151.41"/>
    <s v="MsiExec.exe /X{3D57F0B3-5C71-3C2C-8795-2A150BB58C33}"/>
    <s v="Is Uninstallable"/>
    <n v="1"/>
    <x v="0"/>
    <e v="#N/A"/>
    <s v="146.35.129.202"/>
    <x v="1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BDOV16COMMP3.BDO.chevrontexaco.net"/>
    <s v="BDOV16COMMP3"/>
    <s v="Windows Server 2016 Standard"/>
    <s v="Google Chrome"/>
    <s v="137.0.7151.41"/>
    <s v="MsiExec.exe /X{3D57F0B3-5C71-3C2C-8795-2A150BB58C33}"/>
    <s v="Is Uninstallable"/>
    <n v="1"/>
    <x v="0"/>
    <e v="#N/A"/>
    <s v="146.35.129.203"/>
    <x v="1"/>
    <s v="In Maintenance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BDOW16NVRVP2.BDO.chevrontexaco.net"/>
    <s v="BDOW16NVRVP2"/>
    <s v="Windows Server 2016 Standard"/>
    <s v="Google Chrome"/>
    <s v="137.0.7151.41"/>
    <s v="MsiExec.exe /X{3D57F0B3-5C71-3C2C-8795-2A150BB58C33}"/>
    <s v="Is Uninstallable"/>
    <n v="1"/>
    <x v="0"/>
    <e v="#N/A"/>
    <s v="146.35.129.221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prim-psql00.s02.chevron.net"/>
    <s v="prim-psql00"/>
    <s v="Windows Server 2016 Datacenter"/>
    <s v="Google Chrome"/>
    <s v="135.0.7049.115"/>
    <s v="MsiExec.exe /X{FB5A6B22-71AB-36B9-AC32-02EAC075DEC3}"/>
    <s v="Is Uninstallable"/>
    <n v="1"/>
    <x v="1"/>
    <d v="2025-05-27T00:00:00"/>
    <s v="10.69.112.5"/>
    <x v="1"/>
    <s v="In Maintenance"/>
    <x v="5"/>
    <e v="#N/A"/>
    <x v="0"/>
    <x v="10"/>
    <n v="65045124"/>
    <s v="Primavera p6 (SASBU) "/>
    <x v="7"/>
    <s v="Yes"/>
    <s v="Yes"/>
    <x v="0"/>
    <s v="Not Found"/>
    <s v="No"/>
    <e v="#REF!"/>
    <s v="SURFACE-APPLICATION SUPPORT-PODPM"/>
  </r>
  <r>
    <s v="ecomfg-pir00.s02.chevron.net"/>
    <s v="ecomfg-pir00"/>
    <s v="Windows Server 2016 Datacenter"/>
    <s v="Google Chrome"/>
    <s v="137.0.7151.41"/>
    <s v="MsiExec.exe /X{3D57F0B3-5C71-3C2C-8795-2A150BB58C33}"/>
    <s v="Is Uninstallable"/>
    <n v="1"/>
    <x v="0"/>
    <e v="#N/A"/>
    <s v="10.74.64.54"/>
    <x v="1"/>
    <s v="Deployed"/>
    <x v="0"/>
    <e v="#N/A"/>
    <x v="0"/>
    <x v="10"/>
    <n v="5060911"/>
    <s v="Ecosys "/>
    <x v="7"/>
    <s v="Yes"/>
    <s v="Yes"/>
    <x v="0"/>
    <s v="SURFACE-APPLICATION SUPPORT-PODPM"/>
    <s v="No"/>
    <e v="#REF!"/>
    <s v="SURFACE-APPLICATION SUPPORT-PODPM"/>
  </r>
  <r>
    <s v="onws01v16vmsm.onws01.chevrontexaco.net"/>
    <s v="onws01v16vmsm"/>
    <s v="Windows Server 2016 Standard"/>
    <s v="Google Chrome"/>
    <s v="137.0.7151.41"/>
    <s v="MsiExec.exe /X{3D57F0B3-5C71-3C2C-8795-2A150BB58C33}"/>
    <s v="Is Uninstallable"/>
    <n v="1"/>
    <x v="0"/>
    <e v="#N/A"/>
    <s v="146.29.167.42"/>
    <x v="1"/>
    <s v="Deployed"/>
    <x v="0"/>
    <e v="#N/A"/>
    <x v="0"/>
    <x v="10"/>
    <n v="1500001716"/>
    <s v="Milestone xProtect "/>
    <x v="7"/>
    <s v="Yes"/>
    <s v="Yes"/>
    <x v="0"/>
    <s v="SURFACE - PM - JADE"/>
    <s v="No"/>
    <e v="#REF!"/>
    <s v="CLOUD WINDOWS OPERATIONS"/>
  </r>
  <r>
    <s v="tcofgp-pweb00.s02.chevron.net"/>
    <s v="tcofgp-pweb00"/>
    <s v="Windows Server 2016 Datacenter"/>
    <s v="Google Chrome"/>
    <s v="137.0.7151.41"/>
    <s v="MsiExec.exe /X{3D57F0B3-5C71-3C2C-8795-2A150BB58C33}"/>
    <s v="Is Uninstallable"/>
    <n v="1"/>
    <x v="0"/>
    <e v="#N/A"/>
    <s v="10.69.80.104"/>
    <x v="1"/>
    <s v="Deployed"/>
    <x v="0"/>
    <e v="#N/A"/>
    <x v="0"/>
    <x v="10"/>
    <n v="31500001951"/>
    <s v="Kildrummy Cost Manager 3 (MCP/SCP) "/>
    <x v="7"/>
    <s v="Yes"/>
    <s v="Yes"/>
    <x v="0"/>
    <s v="SURFACE-APPLICATION SUPPORT-PODPM"/>
    <s v="No"/>
    <e v="#REF!"/>
    <s v="SURFACE-APPLICATION SUPPORT-PODPM"/>
  </r>
  <r>
    <s v="tcofgp-tweb00.s02.chevron.net"/>
    <s v="tcofgp-tweb00"/>
    <s v="Windows Server 2016 Datacenter"/>
    <s v="Google Chrome"/>
    <s v="137.0.7151.55"/>
    <s v="MsiExec.exe /X{3D57F0B3-5C71-3C2C-8795-2A150BB58C33}"/>
    <s v="Is Uninstallable"/>
    <n v="1"/>
    <x v="0"/>
    <e v="#N/A"/>
    <s v="10.69.88.111"/>
    <x v="0"/>
    <s v="Deployed"/>
    <x v="0"/>
    <e v="#N/A"/>
    <x v="0"/>
    <x v="10"/>
    <n v="31500001951"/>
    <s v="Kildrummy Cost Manager 3 (MCP/SCP) "/>
    <x v="7"/>
    <s v="Yes"/>
    <s v="Yes"/>
    <x v="0"/>
    <s v="SURFACE-APPLICATION SUPPORT-PODPM"/>
    <s v="No"/>
    <e v="#REF!"/>
    <s v="SURFACE-APPLICATION SUPPORT-PODPM"/>
  </r>
  <r>
    <s v="onws01ntad3.gdc0.chevron.net"/>
    <s v="onws01ntad3"/>
    <s v="Windows Server 2019 Datacenter"/>
    <s v="Google Chrome"/>
    <s v="137.0.7151.41"/>
    <s v="MsiExec.exe /X{FB5A6B22-71AB-36B9-AC32-02EAC075DEC3}"/>
    <s v="Is Uninstallable"/>
    <n v="1"/>
    <x v="1"/>
    <d v="2025-07-16T00:00:00"/>
    <s v="146.29.167.139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onws01s02ad01.s02.chevron.net"/>
    <s v="onws01s02ad01"/>
    <s v="Windows Server 2016 Datacenter"/>
    <s v="Google Chrome"/>
    <s v="137.0.7151.41"/>
    <s v="MsiExec.exe /X{FB5A6B22-71AB-36B9-AC32-02EAC075DEC3}"/>
    <s v="Is Uninstallable"/>
    <n v="1"/>
    <x v="1"/>
    <d v="2025-07-16T00:00:00"/>
    <s v="146.29.178.50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onws01s02ad02.s02.chevron.net"/>
    <s v="onws01s02ad02"/>
    <s v="Windows Server 2016 Datacenter"/>
    <s v="Google Chrome"/>
    <s v="137.0.7151.41"/>
    <s v="MsiExec.exe /X{FB5A6B22-71AB-36B9-AC32-02EAC075DEC3}"/>
    <s v="Is Uninstallable"/>
    <n v="1"/>
    <x v="1"/>
    <d v="2025-07-16T00:00:00"/>
    <s v="146.29.178.51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BDOW16VSQLP3.bdo.chevrontexaco.net"/>
    <s v="BDOW16VSQLP3"/>
    <s v="Windows Server 2016 Datacenter"/>
    <s v="Google Chrome"/>
    <s v="137.0.7151.41"/>
    <s v="MsiExec.exe /X{3D57F0B3-5C71-3C2C-8795-2A150BB58C33}"/>
    <s v="Is Uninstallable"/>
    <n v="1"/>
    <x v="0"/>
    <e v="#N/A"/>
    <s v="10.76.150.22"/>
    <x v="1"/>
    <s v="Deployed"/>
    <x v="0"/>
    <e v="#N/A"/>
    <x v="0"/>
    <x v="0"/>
    <n v="1500000576"/>
    <s v="Foresite (SJV)"/>
    <x v="48"/>
    <s v="Yes"/>
    <s v="Yes"/>
    <x v="6"/>
    <s v="NAU SJV - WRO SUPPORT"/>
    <s v="No"/>
    <e v="#REF!"/>
    <s v="CLOUD WINDOWS OPERATIONS"/>
  </r>
  <r>
    <s v="pecusntad1.gdc0.chevron.net"/>
    <s v="pecusntad1"/>
    <s v="Windows Server 2019 Datacenter"/>
    <s v="Google Chrome"/>
    <s v="137.0.7151.41"/>
    <s v="MsiExec.exe /X{FB5A6B22-71AB-36B9-AC32-02EAC075DEC3}"/>
    <s v="Is Uninstallable"/>
    <n v="1"/>
    <x v="1"/>
    <d v="2025-07-16T00:00:00"/>
    <s v="146.33.150.23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gmw1niisv00119.s01.chevron.net"/>
    <s v="gmw1niisv00119"/>
    <s v="Windows Server 2016 Datacenter"/>
    <s v="Google Chrome"/>
    <s v="137.0.7151.41"/>
    <s v="MsiExec.exe /X{FB5A6B22-71AB-36B9-AC32-02EAC075DEC3}"/>
    <s v="Is Uninstallable"/>
    <n v="1"/>
    <x v="0"/>
    <e v="#N/A"/>
    <s v="10.76.126.84"/>
    <x v="2"/>
    <s v="Deployed"/>
    <x v="0"/>
    <e v="#N/A"/>
    <x v="0"/>
    <x v="10"/>
    <n v="5048674"/>
    <s v="AVT "/>
    <x v="49"/>
    <s v="Yes"/>
    <s v="Yes"/>
    <x v="0"/>
    <s v="ANALYTICS VISUALIZATION SUPPORT"/>
    <s v="No"/>
    <e v="#REF!"/>
    <s v="CLOUD WINDOWS OPERATIONS"/>
  </r>
  <r>
    <s v="PHRCNS01.gdmz0.chevron.net"/>
    <s v="PHRCNS01"/>
    <s v="Windows Server 2019 Datacenter"/>
    <s v="Google Chrome"/>
    <s v="137.0.7151.41"/>
    <s v="MsiExec.exe /X{FB5A6B22-71AB-36B9-AC32-02EAC075DEC3}"/>
    <s v="Is Uninstallable"/>
    <n v="1"/>
    <x v="1"/>
    <d v="2025-07-16T00:00:00"/>
    <s v="146.23.49.10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CLOUD WINDOWS OPERATIONS"/>
  </r>
  <r>
    <s v="HOU140W16DCC12.hou140.chevrontexaco.net"/>
    <s v="HOU140W16DCC12"/>
    <s v="Windows Server 2016 Standard"/>
    <s v="Google Chrome"/>
    <s v="137.0.7151.41"/>
    <s v="MsiExec.exe /X{9AA42FEF-FBFA-3788-9CB4-3A148DC7AA52}"/>
    <s v="Is Uninstallable"/>
    <n v="1"/>
    <x v="0"/>
    <e v="#N/A"/>
    <s v="136.171.170.49"/>
    <x v="2"/>
    <s v="Deployed"/>
    <x v="0"/>
    <e v="#N/A"/>
    <x v="0"/>
    <x v="15"/>
    <n v="1402000000000"/>
    <s v="PI System (PADC "/>
    <x v="50"/>
    <s v="Yes"/>
    <s v="Yes"/>
    <x v="7"/>
    <s v="SURFACE - PROCESS AUTOMATION - SUPPORT"/>
    <s v="No"/>
    <e v="#REF!"/>
    <s v="CTC-FDS-PEA-PROCESS AUTOMATION DEVELOPMENT CENTER"/>
  </r>
  <r>
    <s v="PHRCNS02.gdmz0.chevron.net"/>
    <s v="PHRCNS02"/>
    <s v="Windows Server 2019 Datacenter"/>
    <s v="Google Chrome"/>
    <s v="137.0.7151.41"/>
    <s v="MsiExec.exe /X{FB5A6B22-71AB-36B9-AC32-02EAC075DEC3}"/>
    <s v="Is Uninstallable"/>
    <n v="1"/>
    <x v="1"/>
    <d v="2025-07-16T00:00:00"/>
    <s v="146.23.49.11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CLOUD WINDOWS OPERATIONS"/>
  </r>
  <r>
    <s v="S02ADMIN01.gdc0.chevron.net"/>
    <s v="S02ADMIN01"/>
    <s v="Windows Server 2019 Datacenter"/>
    <s v="Google Chrome"/>
    <s v="137.0.7151.41"/>
    <s v="MsiExec.exe /X{3D57F0B3-5C71-3C2C-8795-2A150BB58C33}"/>
    <s v="Is Uninstallable"/>
    <n v="1"/>
    <x v="1"/>
    <d v="2025-07-16T00:00:00"/>
    <s v="10.76.151.157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CLOUD WINDOWS OPERATIONS"/>
  </r>
  <r>
    <s v="BRPW16NVRP1.BRP.CHEVRONTEXACO.NET"/>
    <s v="BRPW16NVRP1"/>
    <s v="Windows Server 2016 Standard"/>
    <s v="Google Chrome"/>
    <s v="137.0.7151.41"/>
    <s v="MsiExec.exe /X{9AA42FEF-FBFA-3788-9CB4-3A148DC7AA52}"/>
    <s v="Is Uninstallable"/>
    <n v="1"/>
    <x v="0"/>
    <e v="#N/A"/>
    <s v="136.171.244.26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BRPW16SLRP1.BRP.chevrontexaco.net"/>
    <s v="BRPW16SLRP1"/>
    <s v="Windows Server 2016 Standard"/>
    <s v="Google Chrome"/>
    <s v="137.0.7151.41"/>
    <s v="MsiExec.exe /X{3D57F0B3-5C71-3C2C-8795-2A150BB58C33}"/>
    <s v="Is Uninstallable"/>
    <n v="1"/>
    <x v="0"/>
    <e v="#N/A"/>
    <s v="136.171.245.102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calw16webd1.cal.chevrontexaco.net"/>
    <s v="calw16webd1"/>
    <s v="Windows Server 2016 Datacenter"/>
    <s v="Google Chrome"/>
    <s v="137.0.7151.41"/>
    <s v="MsiExec.exe /X{3D57F0B3-5C71-3C2C-8795-2A150BB58C33}"/>
    <s v="Is Uninstallable"/>
    <n v="1"/>
    <x v="0"/>
    <e v="#N/A"/>
    <s v="146.29.24.134"/>
    <x v="2"/>
    <s v="Deployed"/>
    <x v="0"/>
    <e v="#N/A"/>
    <x v="0"/>
    <x v="10"/>
    <n v="3073679"/>
    <s v="CBU Intranet Website"/>
    <x v="51"/>
    <s v="Yes"/>
    <s v="Yes"/>
    <x v="0"/>
    <e v="#VALUE!"/>
    <s v="No"/>
    <e v="#REF!"/>
    <s v="CLOUD WINDOWS OPERATIONS"/>
  </r>
  <r>
    <s v="calw16webt1.cal.chevrontexaco.net"/>
    <s v="calw16webt1"/>
    <s v="Windows Server 2016 Datacenter"/>
    <s v="Google Chrome"/>
    <s v="137.0.7151.41"/>
    <s v="MsiExec.exe /X{3D57F0B3-5C71-3C2C-8795-2A150BB58C33}"/>
    <s v="Is Uninstallable"/>
    <n v="1"/>
    <x v="0"/>
    <e v="#N/A"/>
    <s v="146.29.24.135"/>
    <x v="2"/>
    <s v="Deployed"/>
    <x v="0"/>
    <e v="#N/A"/>
    <x v="0"/>
    <x v="10"/>
    <n v="3073679"/>
    <s v="CBU Intranet Website"/>
    <x v="51"/>
    <s v="Yes"/>
    <s v="Yes"/>
    <x v="0"/>
    <e v="#VALUE!"/>
    <s v="No"/>
    <e v="#REF!"/>
    <s v="CLOUD WINDOWS OPERATIONS"/>
  </r>
  <r>
    <s v="calw16vendsql1.cal.chevrontexaco.net"/>
    <s v="calw16vendsql1"/>
    <s v="Windows Server 2016 Datacenter"/>
    <s v="Google Chrome"/>
    <s v="135.0.7049.115"/>
    <s v="MsiExec.exe /X{3D57F0B3-5C71-3C2C-8795-2A150BB58C33}"/>
    <s v="Is Uninstallable"/>
    <n v="1"/>
    <x v="1"/>
    <d v="2025-05-20T00:00:00"/>
    <s v="146.29.29.131"/>
    <x v="1"/>
    <s v="Retired"/>
    <x v="2"/>
    <e v="#N/A"/>
    <x v="0"/>
    <x v="10"/>
    <n v="1500000418"/>
    <s v="PI Application Suite "/>
    <x v="51"/>
    <s v="Yes"/>
    <s v="Yes"/>
    <x v="0"/>
    <s v="Not Found"/>
    <s v="No"/>
    <e v="#REF!"/>
    <s v="CLOUD WINDOWS OPERATIONS"/>
  </r>
  <r>
    <s v="BWIW16COMMVP1.bwi.chevrontexaco.net"/>
    <s v="BWIW16COMMVP1"/>
    <s v="Windows Server 2016 Datacenter"/>
    <s v="Google Chrome"/>
    <s v="137.0.7151.41"/>
    <s v="MsiExec.exe /X{9AA42FEF-FBFA-3788-9CB4-3A148DC7AA52}"/>
    <s v="Is Uninstallable"/>
    <n v="1"/>
    <x v="0"/>
    <e v="#N/A"/>
    <s v="146.29.131.40"/>
    <x v="1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BWIW16COMMVP2.bwi.chevrontexaco.net"/>
    <s v="BWIW16COMMVP2"/>
    <s v="Windows Server 2016 Datacenter"/>
    <s v="Google Chrome"/>
    <s v="137.0.7151.41"/>
    <s v="MsiExec.exe /X{3D57F0B3-5C71-3C2C-8795-2A150BB58C33}"/>
    <s v="Is Uninstallable"/>
    <n v="1"/>
    <x v="0"/>
    <e v="#N/A"/>
    <s v="146.29.131.41"/>
    <x v="1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BZMAUW16AHD01.bzrjo.chevrontexaco.net"/>
    <s v="BZMAUW16AHD01"/>
    <s v="Windows Server 2016 Standard"/>
    <s v="Google Chrome"/>
    <s v="137.0.7151.41"/>
    <s v="MsiExec.exe /X{3D57F0B3-5C71-3C2C-8795-2A150BB58C33}"/>
    <s v="Is Uninstallable"/>
    <n v="1"/>
    <x v="0"/>
    <e v="#N/A"/>
    <s v="146.39.201.67"/>
    <x v="2"/>
    <s v="Deployed"/>
    <x v="0"/>
    <e v="#N/A"/>
    <x v="0"/>
    <x v="0"/>
    <n v="22190"/>
    <s v="Plant Connector"/>
    <x v="52"/>
    <s v="Yes"/>
    <s v="Yes"/>
    <x v="0"/>
    <s v="COMMODITY SCM - ERP MII"/>
    <s v="No"/>
    <e v="#REF!"/>
    <s v="CLOUD WINDOWS OPERATIONS"/>
  </r>
  <r>
    <s v="BZMAUW16AHD02.bzrjo.chevrontexaco.net"/>
    <s v="BZMAUW16AHD02"/>
    <s v="Windows Server 2016 Standard"/>
    <s v="Google Chrome"/>
    <s v="137.0.7151.41"/>
    <s v="MsiExec.exe /X{3D57F0B3-5C71-3C2C-8795-2A150BB58C33}"/>
    <s v="Is Uninstallable"/>
    <n v="1"/>
    <x v="0"/>
    <e v="#N/A"/>
    <s v="146.39.201.65"/>
    <x v="1"/>
    <s v="Deployed"/>
    <x v="0"/>
    <e v="#N/A"/>
    <x v="0"/>
    <x v="0"/>
    <n v="22190"/>
    <s v="Plant Connector"/>
    <x v="52"/>
    <s v="Yes"/>
    <s v="Yes"/>
    <x v="0"/>
    <s v="COMMODITY SCM - ERP MII"/>
    <s v="No"/>
    <e v="#REF!"/>
    <s v="CLOUD WINDOWS OPERATIONS"/>
  </r>
  <r>
    <s v="GCWCPAPPV01818.gdc0.chevron.net"/>
    <s v="GCWCPAPPV01818"/>
    <s v="Windows Server 2016 Datacenter"/>
    <s v="Google Chrome"/>
    <s v="135.0.7049.115"/>
    <s v="MsiExec.exe /X{3D57F0B3-5C71-3C2C-8795-2A150BB58C33}"/>
    <s v="Is Uninstallable"/>
    <n v="1"/>
    <x v="0"/>
    <e v="#N/A"/>
    <s v="134.248.150.105"/>
    <x v="1"/>
    <s v="Retir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CABA0V16GSUP1.CABA0.chevrontexaco.net"/>
    <s v="CABA0V16GSUP1"/>
    <s v="Windows Server 2016 Standard"/>
    <s v="Google Chrome"/>
    <s v="137.0.7151.41"/>
    <s v="MsiExec.exe /X{9AA42FEF-FBFA-3788-9CB4-3A148DC7AA52}"/>
    <s v="Is Uninstallable"/>
    <n v="1"/>
    <x v="0"/>
    <e v="#N/A"/>
    <s v="146.42.69.228"/>
    <x v="1"/>
    <s v="Deployed"/>
    <x v="0"/>
    <e v="#N/A"/>
    <x v="0"/>
    <x v="10"/>
    <n v="5045636"/>
    <s v="OG "/>
    <x v="5"/>
    <s v="Yes"/>
    <s v="Yes"/>
    <x v="5"/>
    <s v="GSOF SUPPORT - SECURITY OF PERSONNEL AND ASSETS"/>
    <s v="No"/>
    <e v="#REF!"/>
    <s v="CLOUD WINDOWS OPERATIONS"/>
  </r>
  <r>
    <s v="CABA0V16GSUP2.CABA0.chevrontexaco.net"/>
    <s v="CABA0V16GSUP2"/>
    <s v="Windows Server 2016 Standard"/>
    <s v="Google Chrome"/>
    <s v="137.0.7151.41"/>
    <s v="MsiExec.exe /X{9AA42FEF-FBFA-3788-9CB4-3A148DC7AA52}"/>
    <s v="Is Uninstallable"/>
    <n v="1"/>
    <x v="0"/>
    <e v="#N/A"/>
    <s v="146.42.69.99"/>
    <x v="1"/>
    <s v="Deployed"/>
    <x v="0"/>
    <e v="#N/A"/>
    <x v="0"/>
    <x v="10"/>
    <n v="5045636"/>
    <s v="OG "/>
    <x v="5"/>
    <s v="Yes"/>
    <s v="Yes"/>
    <x v="5"/>
    <s v="GSOF SUPPORT - SECURITY OF PERSONNEL AND ASSETS"/>
    <s v="No"/>
    <e v="#REF!"/>
    <s v="CLOUD WINDOWS OPERATIONS"/>
  </r>
  <r>
    <s v="cypveeampx.gdc0.chevron.net"/>
    <s v="cypveeampx"/>
    <s v="Windows Server 2019 Datacenter"/>
    <s v="Google Chrome"/>
    <s v="137.0.7151.41"/>
    <s v="MsiExec.exe /X{9AA42FEF-FBFA-3788-9CB4-3A148DC7AA52}"/>
    <s v="Is Uninstallable"/>
    <n v="1"/>
    <x v="0"/>
    <e v="#N/A"/>
    <s v="146.30.171.132"/>
    <x v="1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CLOUD WINDOWS OPERATIONS"/>
  </r>
  <r>
    <s v="GCW2PAPPV00076.s02.chevron.net"/>
    <s v="GCW2PAPPV00076"/>
    <s v="Windows Server 2016 Datacenter"/>
    <s v="Google Chrome"/>
    <s v="137.0.7151.41"/>
    <s v="MsiExec.exe /X{3D57F0B3-5C71-3C2C-8795-2A150BB58C33}"/>
    <s v="Is Uninstallable"/>
    <n v="1"/>
    <x v="0"/>
    <e v="#N/A"/>
    <s v="134.248.144.101"/>
    <x v="1"/>
    <s v="Deployed"/>
    <x v="0"/>
    <e v="#N/A"/>
    <x v="0"/>
    <x v="10"/>
    <n v="1500000616"/>
    <s v="Veeam Availability Suite "/>
    <x v="11"/>
    <s v="Yes"/>
    <s v="Yes"/>
    <x v="0"/>
    <s v="CLOUD WINDOWS OPERATIONS"/>
    <s v="No"/>
    <e v="#REF!"/>
    <s v="CLOUD WINDOWS OPERATIONS"/>
  </r>
  <r>
    <s v="gmw2pappp00010.s02.chevron.net"/>
    <s v="gmw2pappp00010"/>
    <s v="Windows Server 2016 Standard"/>
    <s v="Google Chrome"/>
    <s v="137.0.7151.41"/>
    <s v="MsiExec.exe /X{3D57F0B3-5C71-3C2C-8795-2A150BB58C33}"/>
    <s v="Is Uninstallable"/>
    <n v="1"/>
    <x v="1"/>
    <d v="2025-07-16T00:00:00"/>
    <s v="146.36.61.189"/>
    <x v="1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"/>
  </r>
  <r>
    <s v="gmwcpcluv0104a.GDC0.CHEVRON.NET"/>
    <s v="gmwcpcluv0104a"/>
    <s v="Windows Server 2016 Datacenter"/>
    <s v="Google Chrome"/>
    <s v="135.0.7049.115"/>
    <s v="MsiExec.exe /X{3D57F0B3-5C71-3C2C-8795-2A150BB58C33}"/>
    <s v="Is Uninstallable"/>
    <n v="1"/>
    <x v="1"/>
    <d v="2025-05-21T00:00:00"/>
    <s v="146.38.53.192"/>
    <x v="1"/>
    <s v="Retired"/>
    <x v="2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mwcpcluv0104b.GDC0.CHEVRON.NET"/>
    <s v="gmwcpcluv0104b"/>
    <s v="Windows Server 2016 Datacenter"/>
    <s v="Google Chrome"/>
    <s v="135.0.7049.115"/>
    <s v="MsiExec.exe /X{3D57F0B3-5C71-3C2C-8795-2A150BB58C33}"/>
    <s v="Is Uninstallable"/>
    <n v="1"/>
    <x v="1"/>
    <d v="2025-05-21T00:00:00"/>
    <s v="146.38.53.193"/>
    <x v="1"/>
    <s v="Retired"/>
    <x v="2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mw2pappp00266.s02.chevron.net"/>
    <s v="gmw2pappp00266"/>
    <s v="Windows Server 2016 Standard"/>
    <s v="Google Chrome"/>
    <s v="137.0.7151.41"/>
    <s v="MsiExec.exe /X{3D57F0B3-5C71-3C2C-8795-2A150BB58C33}"/>
    <s v="Is Uninstallable"/>
    <n v="1"/>
    <x v="0"/>
    <e v="#N/A"/>
    <s v="136.171.187.35"/>
    <x v="1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CLOUD WINDOWS OPERATIONS"/>
  </r>
  <r>
    <s v="gmw2pappv00262.s02.chevron.net"/>
    <s v="gmw2pappv00262"/>
    <s v="Windows Server 2016 Datacenter"/>
    <s v="Google Chrome"/>
    <s v="137.0.7151.41"/>
    <s v="MsiExec.exe /X{3D57F0B3-5C71-3C2C-8795-2A150BB58C33}"/>
    <s v="Is Uninstallable"/>
    <n v="1"/>
    <x v="0"/>
    <e v="#N/A"/>
    <s v="134.248.82.33"/>
    <x v="1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CLOUD WINDOWS OPERATIONS"/>
  </r>
  <r>
    <s v="CARVEW16NVRP1.carve.chevrontexaco.net"/>
    <s v="CARVEW16NVRP1"/>
    <s v="Windows Server 2016 Standard"/>
    <s v="Google Chrome"/>
    <s v="137.0.7151.41"/>
    <s v="MsiExec.exe /X{3D57F0B3-5C71-3C2C-8795-2A150BB58C33}"/>
    <s v="Is Uninstallable"/>
    <n v="1"/>
    <x v="0"/>
    <e v="#N/A"/>
    <s v="146.39.109.5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gmw2piisv00060.s02.chevron.net"/>
    <s v="gmw2piisv00060"/>
    <s v="Windows Server 2016 Datacenter"/>
    <s v="Google Chrome"/>
    <s v="137.0.7151.41"/>
    <s v="MsiExec.exe /X{3D57F0B3-5C71-3C2C-8795-2A150BB58C33}"/>
    <s v="Is Uninstallable"/>
    <n v="1"/>
    <x v="0"/>
    <e v="#N/A"/>
    <s v="10.67.191.96"/>
    <x v="1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CLOUD WINDOWS OPERATIONS"/>
  </r>
  <r>
    <s v="gmw2psqlv00022.s02.chevron.net"/>
    <s v="gmw2psqlv00022"/>
    <s v="Windows Server 2016 Datacenter"/>
    <s v="Google Chrome"/>
    <s v="137.0.7151.41"/>
    <s v="MsiExec.exe /X{3D57F0B3-5C71-3C2C-8795-2A150BB58C33}"/>
    <s v="Is Uninstallable"/>
    <n v="1"/>
    <x v="0"/>
    <e v="#N/A"/>
    <s v="134.248.88.50"/>
    <x v="1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CLOUD WINDOWS OPERATIONS"/>
  </r>
  <r>
    <s v="gmw2psqlv00102.s02.chevron.net"/>
    <s v="gmw2psqlv00102"/>
    <s v="Windows Server 2019 Datacenter"/>
    <s v="Google Chrome"/>
    <s v="136.0.7103.114"/>
    <s v="MsiExec.exe /X{00715A53-6C1B-35AC-BDC9-597DCF53D022}"/>
    <s v="Is Uninstallable"/>
    <n v="1"/>
    <x v="0"/>
    <e v="#N/A"/>
    <s v="146.40.161.69"/>
    <x v="1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CLOUD WINDOWS OPERATIONS"/>
  </r>
  <r>
    <s v="GMWCPAPPP00012.gdc0.chevron.net"/>
    <s v="GMWCPAPPP00012"/>
    <s v="Windows Server 2016 Standard"/>
    <s v="Google Chrome"/>
    <s v="137.0.7151.55"/>
    <s v="MsiExec.exe /X{3D57F0B3-5C71-3C2C-8795-2A150BB58C33}"/>
    <s v="Is Uninstallable"/>
    <n v="1"/>
    <x v="0"/>
    <e v="#N/A"/>
    <s v="146.29.176.8"/>
    <x v="1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"/>
  </r>
  <r>
    <s v="GMWCPAPPP00046.gdc0.chevron.net"/>
    <s v="GMWCPAPPP00046"/>
    <s v="Windows Server 2016 Standard"/>
    <s v="Google Chrome"/>
    <s v="137.0.7151.41"/>
    <s v="MsiExec.exe /X{3D57F0B3-5C71-3C2C-8795-2A150BB58C33}"/>
    <s v="Is Uninstallable"/>
    <n v="1"/>
    <x v="0"/>
    <e v="#N/A"/>
    <s v="146.40.56.250"/>
    <x v="1"/>
    <s v="Deployed"/>
    <x v="0"/>
    <e v="#N/A"/>
    <x v="0"/>
    <x v="10"/>
    <n v="1500000616"/>
    <s v="Veeam Availability Suite "/>
    <x v="11"/>
    <s v="Yes"/>
    <s v="Yes"/>
    <x v="0"/>
    <s v="CLOUD WINDOWS OPERATIONS"/>
    <s v="No"/>
    <e v="#REF!"/>
    <s v=""/>
  </r>
  <r>
    <s v="ws-sf-pcer00.p.ussc.az.chevron.net"/>
    <s v="ws-sf-pcer00"/>
    <s v="Windows Server 2019 Datacenter"/>
    <s v="Google Chrome"/>
    <s v="135.0.7049.115"/>
    <s v="MsiExec.exe /X{FB5A6B22-71AB-36B9-AC32-02EAC075DEC3}"/>
    <s v="Is Uninstallable"/>
    <n v="1"/>
    <x v="1"/>
    <d v="2025-05-21T00:00:00"/>
    <s v="10.75.128.131"/>
    <x v="1"/>
    <s v="Retired"/>
    <x v="2"/>
    <e v="#N/A"/>
    <x v="0"/>
    <x v="0"/>
    <n v="3057954"/>
    <s v="Worksoft Execution Manager (SPM)"/>
    <x v="54"/>
    <s v="Yes"/>
    <s v="Yes"/>
    <x v="0"/>
    <s v="SPM-DEVOPS-SUPPORT"/>
    <s v="No"/>
    <e v="#REF!"/>
    <s v="SPM-DEVOPS-SUPPORT"/>
  </r>
  <r>
    <s v="CHVPKV16GSUD1.chvpk.chevrontexaco.net"/>
    <s v="CHVPKV16GSUD1"/>
    <s v="Windows Server 2016 Standard"/>
    <s v="Google Chrome"/>
    <s v="137.0.7151.41"/>
    <s v="MsiExec.exe /X{9AA42FEF-FBFA-3788-9CB4-3A148DC7AA52}"/>
    <s v="Is Uninstallable"/>
    <n v="1"/>
    <x v="0"/>
    <e v="#N/A"/>
    <s v="146.27.13.234"/>
    <x v="2"/>
    <s v="Deployed"/>
    <x v="0"/>
    <e v="#N/A"/>
    <x v="0"/>
    <x v="10"/>
    <n v="5045636"/>
    <s v="OG "/>
    <x v="5"/>
    <s v="Yes"/>
    <s v="Yes"/>
    <x v="5"/>
    <s v="GSOF SUPPORT - SECURITY OF PERSONNEL AND ASSETS"/>
    <s v="No"/>
    <e v="#REF!"/>
    <s v="CLOUD WINDOWS OPERATIONS"/>
  </r>
  <r>
    <s v="CHVPKV16GSUP1.chvpk.chevrontexaco.net"/>
    <s v="CHVPKV16GSUP1"/>
    <s v="Windows Server 2016 Standard"/>
    <s v="Google Chrome"/>
    <s v="137.0.7151.41"/>
    <s v="MsiExec.exe /X{9AA42FEF-FBFA-3788-9CB4-3A148DC7AA52}"/>
    <s v="Is Uninstallable"/>
    <n v="1"/>
    <x v="0"/>
    <e v="#N/A"/>
    <s v="146.27.68.56"/>
    <x v="1"/>
    <s v="Deployed"/>
    <x v="0"/>
    <e v="#N/A"/>
    <x v="0"/>
    <x v="10"/>
    <n v="5045636"/>
    <s v="OG "/>
    <x v="4"/>
    <s v="Yes"/>
    <s v="Yes"/>
    <x v="5"/>
    <s v="CLOUD WINDOWS OPERATIONS"/>
    <s v="No"/>
    <e v="#REF!"/>
    <s v="CLOUD WINDOWS OPERATIONS"/>
  </r>
  <r>
    <s v="CHVPKV16GSUP3.chvpk.chevrontexaco.net"/>
    <s v="CHVPKV16GSUP3"/>
    <s v="Windows Server 2016 Standard"/>
    <s v="Google Chrome"/>
    <s v="137.0.7151.41"/>
    <s v="MsiExec.exe /X{FB5A6B22-71AB-36B9-AC32-02EAC075DEC3}"/>
    <s v="Is Uninstallable"/>
    <n v="1"/>
    <x v="0"/>
    <e v="#N/A"/>
    <s v="146.27.68.75"/>
    <x v="1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CHVPKV16NVRT2.chvpk.chevrontexaco.net"/>
    <s v="CHVPKV16NVRT2"/>
    <s v="Windows Server 2016 Standard"/>
    <s v="Google Chrome"/>
    <s v="137.0.7151.41"/>
    <s v="MsiExec.exe /X{3D57F0B3-5C71-3C2C-8795-2A150BB58C33}"/>
    <s v="Is Uninstallable"/>
    <n v="1"/>
    <x v="0"/>
    <e v="#N/A"/>
    <s v="146.27.13.25"/>
    <x v="0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ws-sf-pcer01.p.ussc.az.chevron.net"/>
    <s v="ws-sf-pcer01"/>
    <s v="Windows Server 2019 Datacenter"/>
    <s v="Google Chrome"/>
    <s v="135.0.7049.115"/>
    <s v="MsiExec.exe /X{FB5A6B22-71AB-36B9-AC32-02EAC075DEC3}"/>
    <s v="Is Uninstallable"/>
    <n v="1"/>
    <x v="2"/>
    <d v="2025-05-21T00:00:00"/>
    <s v="10.75.128.134"/>
    <x v="1"/>
    <s v="Retired"/>
    <x v="2"/>
    <e v="#N/A"/>
    <x v="0"/>
    <x v="0"/>
    <n v="3057954"/>
    <s v="Worksoft Execution Manager (SPM)"/>
    <x v="54"/>
    <s v="Yes"/>
    <s v="Yes"/>
    <x v="0"/>
    <s v="SPM-DEVOPS-SUPPORT"/>
    <s v="No"/>
    <e v="#REF!"/>
    <s v="SPM-DEVOPS-SUPPORT"/>
  </r>
  <r>
    <s v="gmwcpappp00047.gdc0.chevron.net"/>
    <s v="gmwcpappp00047"/>
    <s v="Windows Server 2016 Standard"/>
    <s v="Google Chrome"/>
    <s v="137.0.7151.41"/>
    <s v="MsiExec.exe /X{3D57F0B3-5C71-3C2C-8795-2A150BB58C33}"/>
    <s v="Is Uninstallable"/>
    <n v="1"/>
    <x v="0"/>
    <e v="#N/A"/>
    <s v="146.40.173.201"/>
    <x v="1"/>
    <s v="Deployed"/>
    <x v="0"/>
    <e v="#N/A"/>
    <x v="0"/>
    <x v="10"/>
    <n v="1500000616"/>
    <s v="Veeam Availability Suite "/>
    <x v="11"/>
    <s v="Yes"/>
    <s v="Yes"/>
    <x v="0"/>
    <s v="ORPHAN - CLOUD WINDOWS OPERATIONS"/>
    <s v="No"/>
    <e v="#REF!"/>
    <s v="CLOUD WINDOWS OPERATIONS"/>
  </r>
  <r>
    <s v="CHVPKW16ANSVD1.chvpk.chevrontexaco.net"/>
    <s v="CHVPKW16ANSVD1"/>
    <s v="Windows Server 2016 Standard"/>
    <s v="Google Chrome"/>
    <s v="137.0.7151.41"/>
    <s v="MsiExec.exe /X{3D57F0B3-5C71-3C2C-8795-2A150BB58C33}"/>
    <s v="Is Uninstallable"/>
    <n v="1"/>
    <x v="0"/>
    <e v="#N/A"/>
    <s v="146.27.13.166"/>
    <x v="2"/>
    <s v="In Maintenance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chvpkw16gsdbvp1.chvpk.chevrontexaco.net"/>
    <s v="chvpkw16gsdbvp1"/>
    <s v="Windows Server 2016 Standard"/>
    <s v="Google Chrome"/>
    <s v="137.0.7151.41"/>
    <s v="MsiExec.exe /X{FB5A6B22-71AB-36B9-AC32-02EAC075DEC3}"/>
    <s v="Is Uninstallable"/>
    <n v="1"/>
    <x v="0"/>
    <e v="#N/A"/>
    <s v="146.27.68.40"/>
    <x v="1"/>
    <s v="In Maintenance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chvpkw16gsvm1.chvpk.chevrontexaco.net"/>
    <s v="chvpkw16gsvm1"/>
    <s v="Windows Server 2016 Standard"/>
    <s v="Google Chrome"/>
    <s v="137.0.7151.55"/>
    <s v="MsiExec.exe /X{9AA42FEF-FBFA-3788-9CB4-3A148DC7AA52}"/>
    <s v="Is Uninstallable"/>
    <n v="1"/>
    <x v="0"/>
    <e v="#N/A"/>
    <s v="146.27.68.41"/>
    <x v="1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chvpkw16gsvm2.chvpk.chevrontexaco.net"/>
    <s v="chvpkw16gsvm2"/>
    <s v="Windows Server 2016 Standard"/>
    <s v="Google Chrome"/>
    <s v="137.0.7151.41"/>
    <s v="MsiExec.exe /X{3D57F0B3-5C71-3C2C-8795-2A150BB58C33}"/>
    <s v="Is Uninstallable"/>
    <n v="1"/>
    <x v="0"/>
    <e v="#N/A"/>
    <s v="146.27.68.14"/>
    <x v="1"/>
    <s v="In Maintenance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CHVPKW16NVRVT1.chvpk.chevrontexaco.net"/>
    <s v="CHVPKW16NVRVT1"/>
    <s v="Windows Server 2016 Standard"/>
    <s v="Google Chrome"/>
    <s v="137.0.7151.41"/>
    <s v="MsiExec.exe /X{3D57F0B3-5C71-3C2C-8795-2A150BB58C33}"/>
    <s v="Is Uninstallable"/>
    <n v="1"/>
    <x v="0"/>
    <e v="#N/A"/>
    <s v="146.27.13.153"/>
    <x v="2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ws-sf-pcer02.p.ussc.az.chevron.net"/>
    <s v="ws-sf-pcer02"/>
    <s v="Windows Server 2019 Datacenter"/>
    <s v="Google Chrome"/>
    <s v="135.0.7049.115"/>
    <s v="MsiExec.exe /X{FB5A6B22-71AB-36B9-AC32-02EAC075DEC3}"/>
    <s v="Is Uninstallable"/>
    <n v="1"/>
    <x v="1"/>
    <d v="2025-05-21T00:00:00"/>
    <s v="10.75.128.135"/>
    <x v="1"/>
    <s v="Retired"/>
    <x v="2"/>
    <e v="#N/A"/>
    <x v="0"/>
    <x v="0"/>
    <n v="3057954"/>
    <s v="Worksoft Execution Manager (SPM)"/>
    <x v="54"/>
    <s v="Yes"/>
    <s v="Yes"/>
    <x v="0"/>
    <s v="SPM-DEVOPS-SUPPORT"/>
    <s v="No"/>
    <e v="#REF!"/>
    <s v="SPM-DEVOPS-SUPPORT"/>
  </r>
  <r>
    <s v="citrix-pcc01.gvdi.chevron.net"/>
    <s v="citrix-pcc01"/>
    <s v="Windows Server 2016 Datacenter"/>
    <s v="Google Chrome"/>
    <s v="136.0.7103.114"/>
    <s v="MsiExec.exe /X{7CDD3ACD-58F3-37C4-A790-55AAE5E9845B}"/>
    <s v="Is Uninstallable"/>
    <n v="1"/>
    <x v="1"/>
    <d v="2025-06-04T00:00:00"/>
    <s v="10.74.204.100"/>
    <x v="1"/>
    <s v="Retired"/>
    <x v="2"/>
    <e v="#N/A"/>
    <x v="0"/>
    <x v="0"/>
    <n v="1500001219"/>
    <s v="Citrix Cloud Services "/>
    <x v="46"/>
    <s v="Yes"/>
    <m/>
    <x v="0"/>
    <s v="CLOUD NETGIL OPERATIONS"/>
    <s v="No"/>
    <e v="#REF!"/>
    <s v="CLOUD WINDOWS OPERATIONS"/>
  </r>
  <r>
    <s v="citrix-pfas00.gvdi.chevron.net"/>
    <s v="citrix-pfas00"/>
    <s v="Windows Server 2016 Datacenter"/>
    <s v="Google Chrome"/>
    <s v="136.0.7103.114"/>
    <s v="MsiExec.exe /X{3D57F0B3-5C71-3C2C-8795-2A150BB58C33}"/>
    <s v="Is Uninstallable"/>
    <n v="1"/>
    <x v="1"/>
    <d v="2025-06-05T00:00:00"/>
    <s v="10.74.204.76"/>
    <x v="1"/>
    <s v="Deployed"/>
    <x v="4"/>
    <e v="#N/A"/>
    <x v="0"/>
    <x v="0"/>
    <n v="1500001219"/>
    <s v="Citrix Cloud Services "/>
    <x v="46"/>
    <s v="Yes"/>
    <m/>
    <x v="0"/>
    <s v="CLOUD NETGIL OPERATIONS"/>
    <s v="No"/>
    <e v="#REF!"/>
    <s v="CLOUD WINDOWS OPERATIONS"/>
  </r>
  <r>
    <s v="citrix-pfas02.gvdi.chevron.net"/>
    <s v="citrix-pfas02"/>
    <s v="Windows Server 2016 Datacenter"/>
    <s v="Google Chrome"/>
    <s v="136.0.7103.116"/>
    <s v="MsiExec.exe /X{3D57F0B3-5C71-3C2C-8795-2A150BB58C33}"/>
    <s v="Is Uninstallable"/>
    <n v="1"/>
    <x v="1"/>
    <d v="2025-06-21T00:00:00"/>
    <s v="10.74.204.204"/>
    <x v="1"/>
    <s v="Retired"/>
    <x v="2"/>
    <e v="#N/A"/>
    <x v="0"/>
    <x v="0"/>
    <n v="1500001219"/>
    <s v="Citrix Cloud Services "/>
    <x v="46"/>
    <s v="Yes"/>
    <m/>
    <x v="0"/>
    <s v="CLOUD NETGIL OPERATIONS"/>
    <s v="No"/>
    <e v="#REF!"/>
    <s v="CLOUD WINDOWS OPERATIONS"/>
  </r>
  <r>
    <s v="citrix-pfas03.gvdi.chevron.net"/>
    <s v="citrix-pfas03"/>
    <s v="Windows Server 2016 Datacenter"/>
    <s v="Google Chrome"/>
    <s v="136.0.7103.114"/>
    <s v="MsiExec.exe /X{3D57F0B3-5C71-3C2C-8795-2A150BB58C33}"/>
    <s v="Is Uninstallable"/>
    <n v="1"/>
    <x v="1"/>
    <d v="2025-06-05T00:00:00"/>
    <s v="10.74.204.205"/>
    <x v="1"/>
    <s v="Retired"/>
    <x v="2"/>
    <e v="#N/A"/>
    <x v="0"/>
    <x v="0"/>
    <n v="1500001219"/>
    <s v="Citrix Cloud Services "/>
    <x v="46"/>
    <s v="Yes"/>
    <m/>
    <x v="0"/>
    <s v="CLOUD NETGIL OPERATIONS"/>
    <s v="No"/>
    <e v="#REF!"/>
    <s v="CLOUD WINDOWS OPERATIONS"/>
  </r>
  <r>
    <s v="HOU140W19DCC99.ct.chevrontexaco.net"/>
    <s v="HOU140W19DCC99"/>
    <s v="Windows Server 2019 Datacenter"/>
    <s v="Google Chrome"/>
    <s v="137.0.7151.41"/>
    <s v="MsiExec.exe /X{A5CBFB3A-D606-3A13-8C8F-9068AE58B64E}"/>
    <s v="Is Uninstallable"/>
    <n v="1"/>
    <x v="0"/>
    <e v="#N/A"/>
    <s v="136.171.170.240"/>
    <x v="2"/>
    <s v="Deployed"/>
    <x v="0"/>
    <e v="#N/A"/>
    <x v="0"/>
    <x v="0"/>
    <n v="1500002084"/>
    <s v="PI Vision"/>
    <x v="55"/>
    <s v="Yes"/>
    <s v="Yes"/>
    <x v="0"/>
    <s v="CTC-FDS-PEA-PROCESS AUTOMATION DEVELOPMENT CENTER"/>
    <s v="No"/>
    <e v="#REF!"/>
    <s v="CTC-FDS-PEA-PROCESS AUTOMATION DEVELOPMENT CENTER"/>
  </r>
  <r>
    <s v="ws-sf-pcer03.p.ussc.az.chevron.net"/>
    <s v="ws-sf-pcer03"/>
    <s v="Windows Server 2019 Datacenter"/>
    <s v="Google Chrome"/>
    <s v="136.0.7103.48"/>
    <s v="MsiExec.exe /X{3D57F0B3-5C71-3C2C-8795-2A150BB58C33}"/>
    <s v="Is Uninstallable"/>
    <n v="1"/>
    <x v="2"/>
    <d v="2025-05-21T00:00:00"/>
    <s v="10.75.128.133"/>
    <x v="1"/>
    <s v="Retired"/>
    <x v="2"/>
    <e v="#N/A"/>
    <x v="0"/>
    <x v="0"/>
    <n v="3057954"/>
    <s v="Worksoft Execution Manager (SPM)"/>
    <x v="54"/>
    <s v="Yes"/>
    <s v="Yes"/>
    <x v="0"/>
    <s v="SPM-DEVOPS-SUPPORT"/>
    <s v="No"/>
    <e v="#REF!"/>
    <s v="SPM-DEVOPS-SUPPORT"/>
  </r>
  <r>
    <s v="CNBJW16NVRP1.cnbj.chevrontexaco.net"/>
    <s v="CNBJW16NVRP1"/>
    <s v="Windows Server 2016 Standard"/>
    <s v="Google Chrome"/>
    <s v="137.0.7151.41"/>
    <s v="MsiExec.exe /X{00715A53-6C1B-35AC-BDC9-597DCF53D022}"/>
    <s v="Is Uninstallable"/>
    <n v="1"/>
    <x v="0"/>
    <e v="#N/A"/>
    <s v="146.40.148.23"/>
    <x v="1"/>
    <s v="Deployed"/>
    <x v="0"/>
    <e v="#N/A"/>
    <x v="0"/>
    <x v="10"/>
    <n v="1500001716"/>
    <s v="Milestone xProtect "/>
    <x v="4"/>
    <s v="Yes"/>
    <s v="Yes"/>
    <x v="5"/>
    <s v="GSOF SUPPORT - SECURITY OF PERSONNEL AND ASSETS - MSP"/>
    <s v="No"/>
    <e v="#REF!"/>
    <s v="CLOUD WINDOWS OPERATIONS"/>
  </r>
  <r>
    <s v="Colojmpbox01.pdc.local"/>
    <s v="Colojmpbox01"/>
    <s v="Windows Server 2022 Standard"/>
    <s v="Google Chrome"/>
    <s v="136.0.7103.114"/>
    <s v="&quot;C:\Program Files\Google\Chrome\Application\135.0.7049.115\Installer\setup.exe&quot; --uninstall --channel=stable --system-level --verbose-logging"/>
    <s v="Not Uninstallable"/>
    <n v="1"/>
    <x v="2"/>
    <d v="2025-07-16T00:00:00"/>
    <s v="10.190.50.91"/>
    <x v="1"/>
    <s v="Deployed"/>
    <x v="4"/>
    <e v="#N/A"/>
    <x v="0"/>
    <x v="0"/>
    <s v="Not Found"/>
    <s v="Not Found"/>
    <x v="38"/>
    <s v="No"/>
    <m/>
    <x v="0"/>
    <e v="#VALUE!"/>
    <s v="No"/>
    <e v="#REF!"/>
    <s v="RBU-PDCE-INFRASTRUCTURE TEAM - SYSADMINS"/>
  </r>
  <r>
    <s v="Colojmpbox02.pdc.local"/>
    <s v="Colojmpbox02"/>
    <s v="Windows Server 2022 Standard"/>
    <s v="Google Chrome"/>
    <s v="137.0.7151.41"/>
    <s v="&quot;C:\Program Files\Google\Chrome\Application\135.0.7049.115\Installer\setup.exe&quot; --uninstall --channel=stable --system-level --verbose-logging"/>
    <s v="Not Uninstallable"/>
    <n v="1"/>
    <x v="0"/>
    <e v="#N/A"/>
    <s v="10.190.50.92"/>
    <x v="1"/>
    <s v="Deployed"/>
    <x v="4"/>
    <e v="#N/A"/>
    <x v="0"/>
    <x v="0"/>
    <e v="#N/A"/>
    <e v="#N/A"/>
    <x v="42"/>
    <e v="#N/A"/>
    <m/>
    <x v="0"/>
    <e v="#N/A"/>
    <s v="No"/>
    <e v="#REF!"/>
    <s v="RBU-PDCE-INFRASTRUCTURE TEAM - SYSADMINS"/>
  </r>
  <r>
    <s v="condir-scdw00.s02.chevron.net"/>
    <s v="condir-scdw00"/>
    <s v="Windows Server 2016 Datacenter"/>
    <s v="Google Chrome"/>
    <s v="137.0.7151.55"/>
    <s v="MsiExec.exe /X{3D57F0B3-5C71-3C2C-8795-2A150BB58C33}"/>
    <s v="Is Uninstallable"/>
    <n v="1"/>
    <x v="2"/>
    <d v="2025-07-16T00:00:00"/>
    <s v="10.72.0.207"/>
    <x v="5"/>
    <s v="Deployed"/>
    <x v="3"/>
    <e v="#N/A"/>
    <x v="0"/>
    <x v="14"/>
    <n v="5056753"/>
    <s v="Connect:Direct "/>
    <x v="28"/>
    <s v="Yes"/>
    <m/>
    <x v="0"/>
    <s v="PLATFORM - SAP RELIABILITY"/>
    <s v="No"/>
    <e v="#REF!"/>
    <s v="PLATFORM - SAP RELIABILITY"/>
  </r>
  <r>
    <s v="gmwcpappp00148"/>
    <s v="gmwcpappp00148"/>
    <s v="Windows Server 2019 Standard"/>
    <s v="Google Chrome"/>
    <s v="137.0.7151.41"/>
    <s v="MsiExec.exe /X{FB5A6B22-71AB-36B9-AC32-02EAC075DEC3}"/>
    <s v="Is Uninstallable"/>
    <n v="1"/>
    <x v="0"/>
    <e v="#N/A"/>
    <s v="146.33.170.121"/>
    <x v="1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CLOUD WINDOWS OPERATIONS"/>
  </r>
  <r>
    <s v="gmwcpappv01158.sricl3.chevrontexaco.net"/>
    <s v="gmwcpappv01158"/>
    <s v="Windows Server 2016 Standard"/>
    <s v="Google Chrome"/>
    <s v="137.0.7151.41"/>
    <s v="MsiExec.exe /X{3D57F0B3-5C71-3C2C-8795-2A150BB58C33}"/>
    <s v="Is Uninstallable"/>
    <n v="1"/>
    <x v="0"/>
    <e v="#N/A"/>
    <s v="146.40.81.140"/>
    <x v="1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CLOUD WINDOWS OPERATIONS"/>
  </r>
  <r>
    <s v="gmwcpsqlv00405.gdc0.chevron.net"/>
    <s v="gmwcpsqlv00405"/>
    <s v="Windows Server 2016 Datacenter"/>
    <s v="Google Chrome"/>
    <s v="137.0.7151.41"/>
    <s v="MsiExec.exe /X{3D57F0B3-5C71-3C2C-8795-2A150BB58C33}"/>
    <s v="Is Uninstallable"/>
    <n v="1"/>
    <x v="0"/>
    <e v="#N/A"/>
    <s v="146.40.2.52"/>
    <x v="1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CLOUD WINDOWS OPERATIONS"/>
  </r>
  <r>
    <s v="KClabVM"/>
    <s v="KClabVM"/>
    <s v="Windows Server 2022 Datacenter"/>
    <s v="Google Chrome"/>
    <s v="137.0.7151.41"/>
    <s v="MsiExec.exe /X{00715A53-6C1B-35AC-BDC9-597DCF53D022}"/>
    <s v="Is Uninstallable"/>
    <n v="1"/>
    <x v="0"/>
    <e v="#N/A"/>
    <s v="172.18.0.7"/>
    <x v="6"/>
    <s v="Deployed"/>
    <x v="0"/>
    <e v="#N/A"/>
    <x v="0"/>
    <x v="0"/>
    <s v="Not Found"/>
    <s v="Not Found"/>
    <x v="56"/>
    <s v="Yes"/>
    <s v="Yes"/>
    <x v="0"/>
    <s v="I&amp;C R&amp;D"/>
    <s v="No"/>
    <e v="#REF!"/>
    <s v="I&amp;C R&amp;D"/>
  </r>
  <r>
    <s v="gmwcpsqlv00409.gdc0.chevron.net"/>
    <s v="gmwcpsqlv00409"/>
    <s v="Windows Server 2016 Datacenter"/>
    <s v="Google Chrome"/>
    <s v="137.0.7151.55"/>
    <s v="MsiExec.exe /X{3D57F0B3-5C71-3C2C-8795-2A150BB58C33}"/>
    <s v="Is Uninstallable"/>
    <n v="1"/>
    <x v="0"/>
    <e v="#N/A"/>
    <s v="146.29.135.49"/>
    <x v="1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CLOUD WINDOWS OPERATIONS"/>
  </r>
  <r>
    <s v="hou150labveeam1.gdc0.chevron.net"/>
    <s v="hou150labveeam1"/>
    <s v="Windows Server 2016 Standard"/>
    <s v="Google Chrome"/>
    <s v="137.0.7151.41"/>
    <s v="MsiExec.exe /X{00715A53-6C1B-35AC-BDC9-597DCF53D022}"/>
    <s v="Is Uninstallable"/>
    <n v="1"/>
    <x v="0"/>
    <e v="#N/A"/>
    <s v="136.171.214.225"/>
    <x v="2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CLOUD WINDOWS OPERATIONS"/>
  </r>
  <r>
    <s v="HOUVEEAMBR.gdc0.chevron.net"/>
    <s v="HOUVEEAMBR"/>
    <s v="Windows Server 2016 Standard"/>
    <s v="Google Chrome"/>
    <s v="137.0.7151.41"/>
    <s v="MsiExec.exe /X{9AA42FEF-FBFA-3788-9CB4-3A148DC7AA52}"/>
    <s v="Is Uninstallable"/>
    <n v="1"/>
    <x v="0"/>
    <e v="#N/A"/>
    <s v="10.76.151.130"/>
    <x v="1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CLOUD WINDOWS OPERATIONS"/>
  </r>
  <r>
    <s v="HOUVEEAMONET1.gdc0.chevron.net"/>
    <s v="HOUVEEAMONET1"/>
    <s v="Windows Server 2016 Standard"/>
    <s v="Google Chrome"/>
    <s v="137.0.7151.41"/>
    <s v="MsiExec.exe /X{9AA42FEF-FBFA-3788-9CB4-3A148DC7AA52}"/>
    <s v="Is Uninstallable"/>
    <n v="1"/>
    <x v="0"/>
    <e v="#N/A"/>
    <s v="10.76.226.111"/>
    <x v="1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CLOUD WINDOWS OPERATIONS"/>
  </r>
  <r>
    <s v="MALNETVAULT2.gdc0.chevron.net"/>
    <s v="MALNETVAULT2"/>
    <s v="Windows Server 2019 Standard"/>
    <s v="Google Chrome"/>
    <s v="137.0.7151.41"/>
    <s v="MsiExec.exe /X{9AA42FEF-FBFA-3788-9CB4-3A148DC7AA52}"/>
    <s v="Is Uninstallable"/>
    <n v="1"/>
    <x v="0"/>
    <e v="#N/A"/>
    <s v="146.30.168.21"/>
    <x v="1"/>
    <s v="Deployed"/>
    <x v="0"/>
    <e v="#N/A"/>
    <x v="0"/>
    <x v="10"/>
    <n v="5056251"/>
    <s v="EG Malabo Business Servers "/>
    <x v="11"/>
    <s v="Yes"/>
    <s v="Yes"/>
    <x v="0"/>
    <s v="CLOUD DATA PROTECTION DESIGN"/>
    <s v="No"/>
    <e v="#REF!"/>
    <s v=""/>
  </r>
  <r>
    <s v="MALVEEAM.gdc0.chevron.net"/>
    <s v="MALVEEAM"/>
    <s v="Windows Server 2016 Standard"/>
    <s v="Google Chrome"/>
    <s v="137.0.7151.55"/>
    <s v="MsiExec.exe /X{3D57F0B3-5C71-3C2C-8795-2A150BB58C33}"/>
    <s v="Is Uninstallable"/>
    <n v="1"/>
    <x v="0"/>
    <e v="#N/A"/>
    <s v="146.30.168.52"/>
    <x v="1"/>
    <s v="Deployed"/>
    <x v="0"/>
    <e v="#N/A"/>
    <x v="0"/>
    <x v="10"/>
    <n v="5056251"/>
    <s v="EG Malabo Business Servers "/>
    <x v="11"/>
    <s v="Yes"/>
    <s v="Yes"/>
    <x v="0"/>
    <s v="CLOUD DATA PROTECTION OPERATIONS"/>
    <s v="No"/>
    <e v="#REF!"/>
    <s v="CLOUD WINDOWS OPERATIONS"/>
  </r>
  <r>
    <s v="COV100W16NVRP1.cov100.chevrontexaco.net"/>
    <s v="COV100W16NVRP1"/>
    <s v="Windows Server 2016 Standard"/>
    <s v="Google Chrome"/>
    <s v="137.0.7151.41"/>
    <s v="MsiExec.exe /X{3D57F0B3-5C71-3C2C-8795-2A150BB58C33}"/>
    <s v="Is Uninstallable"/>
    <n v="1"/>
    <x v="0"/>
    <e v="#N/A"/>
    <s v="146.24.240.13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vbraus-p1app00.s02.chevron.net"/>
    <s v="vbraus-p1app00"/>
    <s v="Windows Server 2016 Datacenter"/>
    <s v="Google Chrome"/>
    <s v="137.0.7151.41"/>
    <s v="MsiExec.exe /X{3D57F0B3-5C71-3C2C-8795-2A150BB58C33}"/>
    <s v="Is Uninstallable"/>
    <n v="1"/>
    <x v="0"/>
    <e v="#N/A"/>
    <s v="10.66.82.5"/>
    <x v="1"/>
    <s v="Deployed"/>
    <x v="0"/>
    <e v="#N/A"/>
    <x v="0"/>
    <x v="10"/>
    <n v="205052748"/>
    <s v="Veeam AVS20 Australia "/>
    <x v="11"/>
    <s v="Yes"/>
    <s v="Yes"/>
    <x v="0"/>
    <s v="CLOUD DATA PROTECTION OPERATIONS"/>
    <s v="No"/>
    <e v="#REF!"/>
    <s v="CLOUD WINDOWS OPERATIONS"/>
  </r>
  <r>
    <s v="veeama-p2app00.s02.chevron.net"/>
    <s v="veeama-p2app00"/>
    <s v="Windows Server 2016 Datacenter"/>
    <s v="Google Chrome"/>
    <s v="137.0.7151.41"/>
    <s v="MsiExec.exe /X{3D57F0B3-5C71-3C2C-8795-2A150BB58C33}"/>
    <s v="Is Uninstallable"/>
    <n v="1"/>
    <x v="0"/>
    <e v="#N/A"/>
    <s v="10.76.227.4"/>
    <x v="1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CLOUD WINDOWS OPERATIONS"/>
  </r>
  <r>
    <s v="veeama-p2au100.s02.chevron.net"/>
    <s v="veeama-p2au100"/>
    <s v="Windows Server 2016 Datacenter"/>
    <s v="Google Chrome"/>
    <s v="137.0.7151.41"/>
    <s v="MsiExec.exe /X{3D57F0B3-5C71-3C2C-8795-2A150BB58C33}"/>
    <s v="Is Uninstallable"/>
    <n v="1"/>
    <x v="0"/>
    <e v="#N/A"/>
    <s v="10.66.82.4"/>
    <x v="1"/>
    <s v="Deployed"/>
    <x v="0"/>
    <e v="#N/A"/>
    <x v="0"/>
    <x v="10"/>
    <n v="1500000616"/>
    <s v="Veeam Availability Suite "/>
    <x v="11"/>
    <s v="Yes"/>
    <s v="Yes"/>
    <x v="0"/>
    <s v="CLOUD DATA PROTECTION OPERATIONS"/>
    <s v="No"/>
    <e v="#REF!"/>
    <s v="CLOUD WINDOWS OPERATIONS"/>
  </r>
  <r>
    <s v="MAL-PRINT.gdc0.chevron.net"/>
    <s v="MAL-PRINT"/>
    <s v="Windows Server 2019 Standard"/>
    <s v="Google Chrome"/>
    <s v="135.0.7049.115"/>
    <s v="MsiExec.exe /X{9AA42FEF-FBFA-3788-9CB4-3A148DC7AA52}"/>
    <s v="Is Uninstallable"/>
    <n v="1"/>
    <x v="0"/>
    <e v="#N/A"/>
    <s v="146.30.168.23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ws-sf-pcer04.p.ussc.az.chevron.net"/>
    <s v="ws-sf-pcer04"/>
    <s v="Windows Server 2019 Datacenter"/>
    <s v="Google Chrome"/>
    <s v="135.0.7049.115"/>
    <s v="MsiExec.exe /X{FB5A6B22-71AB-36B9-AC32-02EAC075DEC3}"/>
    <s v="Is Uninstallable"/>
    <n v="1"/>
    <x v="1"/>
    <d v="2025-05-21T00:00:00"/>
    <s v="10.75.128.132"/>
    <x v="1"/>
    <s v="Retired"/>
    <x v="2"/>
    <e v="#N/A"/>
    <x v="0"/>
    <x v="0"/>
    <n v="3057954"/>
    <s v="Worksoft Execution Manager (SPM)"/>
    <x v="54"/>
    <s v="Yes"/>
    <s v="Yes"/>
    <x v="0"/>
    <s v="SPM-DEVOPS-SUPPORT"/>
    <s v="No"/>
    <e v="#REF!"/>
    <s v="SPM-DEVOPS-SUPPORT"/>
  </r>
  <r>
    <s v="GCWCNAPPV01788.gdc0.chevron.net"/>
    <s v="GCWCNAPPV01788"/>
    <s v="Windows Server 2016 Datacenter"/>
    <s v="Google Chrome"/>
    <s v="137.0.7151.41"/>
    <s v="MsiExec.exe /X{3D57F0B3-5C71-3C2C-8795-2A150BB58C33}"/>
    <s v="Is Uninstallable"/>
    <n v="1"/>
    <x v="0"/>
    <e v="#N/A"/>
    <s v="10.76.126.159"/>
    <x v="2"/>
    <s v="Deployed"/>
    <x v="0"/>
    <e v="#N/A"/>
    <x v="0"/>
    <x v="10"/>
    <n v="1500001023"/>
    <s v="Azure Automation "/>
    <x v="57"/>
    <s v="Yes"/>
    <s v="Yes"/>
    <x v="0"/>
    <s v="MONITORING AND EVENT MANAGEMENT"/>
    <s v="No"/>
    <e v="#REF!"/>
    <s v="CLOUD WINDOWS OPERATIONS"/>
  </r>
  <r>
    <s v="GMW1NAPPV00218.S01.chevron.net"/>
    <s v="GMW1NAPPV00218"/>
    <s v="Windows Server 2016 Datacenter"/>
    <s v="Google Chrome"/>
    <s v="137.0.7151.55"/>
    <s v="MsiExec.exe /X{3D57F0B3-5C71-3C2C-8795-2A150BB58C33}"/>
    <s v="Is Uninstallable"/>
    <n v="1"/>
    <x v="0"/>
    <e v="#N/A"/>
    <s v="10.76.126.144"/>
    <x v="2"/>
    <s v="Deployed"/>
    <x v="0"/>
    <e v="#N/A"/>
    <x v="0"/>
    <x v="10"/>
    <n v="5048970"/>
    <s v="ServiceNow Event Management"/>
    <x v="57"/>
    <s v="Yes"/>
    <s v="Yes"/>
    <x v="0"/>
    <s v="MONITORING AND EVENT MANAGEMENT"/>
    <s v="No"/>
    <e v="#REF!"/>
    <s v="MONITORING AND EVENT MANAGEMENT"/>
  </r>
  <r>
    <s v="SERVI-WNAPP088.s01.chevron.net"/>
    <s v="SERVI-WNAPP088"/>
    <s v="Windows Server 2016 Datacenter"/>
    <s v="Google Chrome"/>
    <s v="137.0.7151.41"/>
    <s v="MsiExec.exe /X{3D57F0B3-5C71-3C2C-8795-2A150BB58C33}"/>
    <s v="Is Uninstallable"/>
    <n v="1"/>
    <x v="0"/>
    <e v="#N/A"/>
    <s v="10.76.126.145"/>
    <x v="2"/>
    <s v="Deployed"/>
    <x v="0"/>
    <e v="#N/A"/>
    <x v="0"/>
    <x v="10"/>
    <n v="5048970"/>
    <s v="ServiceNow Event Management"/>
    <x v="57"/>
    <s v="Yes"/>
    <s v="Yes"/>
    <x v="0"/>
    <s v="MONITORING AND EVENT MANAGEMENT"/>
    <s v="No"/>
    <e v="#REF!"/>
    <s v="CLOUD WINDOWS OPERATIONS"/>
  </r>
  <r>
    <s v="cppign-d1app00.s02.chevron.net"/>
    <s v="cppign-d1app00"/>
    <s v="Windows Server 2022 Datacenter"/>
    <s v="Google Chrome"/>
    <s v="137.0.7151.41"/>
    <s v="MsiExec.exe /X{3D57F0B3-5C71-3C2C-8795-2A150BB58C33}"/>
    <s v="Is Uninstallable"/>
    <n v="1"/>
    <x v="0"/>
    <e v="#N/A"/>
    <s v="10.75.184.53"/>
    <x v="2"/>
    <s v="Deployed"/>
    <x v="0"/>
    <e v="#N/A"/>
    <x v="0"/>
    <x v="0"/>
    <n v="5064210"/>
    <s v="CPPIgnition"/>
    <x v="58"/>
    <s v="Yes"/>
    <s v="Yes"/>
    <x v="0"/>
    <s v="CPPAUTOMATION"/>
    <s v="No"/>
    <e v="#REF!"/>
    <s v="CPPAUTOMATION"/>
  </r>
  <r>
    <s v="SERVI-WNAPP089.s01.chevron.net"/>
    <s v="SERVI-WNAPP089"/>
    <s v="Windows Server 2016 Datacenter"/>
    <s v="Google Chrome"/>
    <s v="137.0.7151.41"/>
    <s v="MsiExec.exe /X{3D57F0B3-5C71-3C2C-8795-2A150BB58C33}"/>
    <s v="Is Uninstallable"/>
    <n v="1"/>
    <x v="0"/>
    <e v="#N/A"/>
    <s v="10.76.126.146"/>
    <x v="2"/>
    <s v="Deployed"/>
    <x v="0"/>
    <e v="#N/A"/>
    <x v="0"/>
    <x v="10"/>
    <n v="5048970"/>
    <s v="ServiceNow Event Management"/>
    <x v="57"/>
    <s v="Yes"/>
    <s v="Yes"/>
    <x v="0"/>
    <s v="MONITORING AND EVENT MANAGEMENT"/>
    <s v="No"/>
    <e v="#REF!"/>
    <s v="CLOUD WINDOWS OPERATIONS"/>
  </r>
  <r>
    <s v="ALNFS1.gdc0.chevron.net"/>
    <s v="ALNFS1"/>
    <s v="Windows Server 2016 Standard"/>
    <s v="Google Chrome"/>
    <s v="137.0.7151.41"/>
    <s v="MsiExec.exe /X{9AA42FEF-FBFA-3788-9CB4-3A148DC7AA52}"/>
    <s v="Is Uninstallable"/>
    <n v="1"/>
    <x v="0"/>
    <e v="#N/A"/>
    <s v="146.30.164.8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ALNPRT1.gdc0.chevron.net"/>
    <s v="ALNPRT1"/>
    <s v="Windows Server 2016 Standard"/>
    <s v="Google Chrome"/>
    <s v="137.0.7151.41"/>
    <s v="MsiExec.exe /X{3D57F0B3-5C71-3C2C-8795-2A150BB58C33}"/>
    <s v="Is Uninstallable"/>
    <n v="1"/>
    <x v="0"/>
    <e v="#N/A"/>
    <s v="146.30.164.7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MWCNIISV00327.gdc0.chevron.net"/>
    <s v="GMWCNIISV00327"/>
    <s v="Windows Server 2016 Datacenter"/>
    <s v="Google Chrome"/>
    <s v="137.0.7151.41"/>
    <s v="MsiExec.exe /X{3D57F0B3-5C71-3C2C-8795-2A150BB58C33}"/>
    <s v="Is Uninstallable"/>
    <n v="1"/>
    <x v="0"/>
    <e v="#N/A"/>
    <s v="10.69.235.31"/>
    <x v="2"/>
    <s v="Deployed"/>
    <x v="0"/>
    <e v="#N/A"/>
    <x v="0"/>
    <x v="10"/>
    <n v="16287"/>
    <s v="Saturn "/>
    <x v="59"/>
    <s v="Yes"/>
    <s v="Yes"/>
    <x v="0"/>
    <s v="DS - ORONITE - EAME IT - APPLICATION SUPPORT"/>
    <s v="No"/>
    <e v="#REF!"/>
    <s v="CLOUD WINDOWS OPERATIONS"/>
  </r>
  <r>
    <s v="GMWCNIISV00328.gdc0.chevron.net"/>
    <s v="GMWCNIISV00328"/>
    <s v="Windows Server 2016 Datacenter"/>
    <s v="Google Chrome"/>
    <s v="137.0.7151.41"/>
    <s v="MsiExec.exe /X{3D57F0B3-5C71-3C2C-8795-2A150BB58C33}"/>
    <s v="Is Uninstallable"/>
    <n v="1"/>
    <x v="0"/>
    <e v="#N/A"/>
    <s v="10.69.235.32"/>
    <x v="2"/>
    <s v="Deployed"/>
    <x v="0"/>
    <e v="#N/A"/>
    <x v="0"/>
    <x v="10"/>
    <n v="16287"/>
    <s v="Saturn "/>
    <x v="59"/>
    <s v="Yes"/>
    <s v="Yes"/>
    <x v="0"/>
    <s v="DS - ORONITE - EAME IT - APPLICATION SUPPORT"/>
    <s v="No"/>
    <e v="#REF!"/>
    <s v="CLOUD WINDOWS OPERATIONS"/>
  </r>
  <r>
    <s v="GMWCPIISV00368.gdc0.chevron.net"/>
    <s v="GMWCPIISV00368"/>
    <s v="Windows Server 2016 Datacenter"/>
    <s v="Google Chrome"/>
    <s v="137.0.7151.41"/>
    <s v="MsiExec.exe /X{3D57F0B3-5C71-3C2C-8795-2A150BB58C33}"/>
    <s v="Is Uninstallable"/>
    <n v="1"/>
    <x v="0"/>
    <e v="#N/A"/>
    <s v="10.69.235.33"/>
    <x v="1"/>
    <s v="Deployed"/>
    <x v="0"/>
    <e v="#N/A"/>
    <x v="0"/>
    <x v="10"/>
    <n v="16287"/>
    <s v="Saturn "/>
    <x v="59"/>
    <s v="Yes"/>
    <s v="Yes"/>
    <x v="0"/>
    <s v="DS - ORONITE - EAME IT - APPLICATION SUPPORT"/>
    <s v="No"/>
    <e v="#REF!"/>
    <s v="CLOUD WINDOWS OPERATIONS"/>
  </r>
  <r>
    <s v="GMWCPIISV00369.gdc0.chevron.net"/>
    <s v="GMWCPIISV00369"/>
    <s v="Windows Server 2016 Datacenter"/>
    <s v="Google Chrome"/>
    <s v="137.0.7151.41"/>
    <s v="MsiExec.exe /X{3D57F0B3-5C71-3C2C-8795-2A150BB58C33}"/>
    <s v="Is Uninstallable"/>
    <n v="1"/>
    <x v="0"/>
    <e v="#N/A"/>
    <e v="#N/A"/>
    <x v="3"/>
    <e v="#N/A"/>
    <x v="0"/>
    <e v="#N/A"/>
    <x v="0"/>
    <x v="10"/>
    <s v="Not Found"/>
    <s v="Not Found"/>
    <x v="59"/>
    <s v="Yes"/>
    <s v="Yes"/>
    <x v="0"/>
    <e v="#VALUE!"/>
    <s v="No"/>
    <e v="#N/A"/>
    <e v="#N/A"/>
  </r>
  <r>
    <s v="AOTPRINT1.gdc0.chevron.net"/>
    <s v="AOTPRINT1"/>
    <s v="Windows Server 2019 Standard"/>
    <s v="Google Chrome"/>
    <s v="137.0.7151.41"/>
    <s v="MsiExec.exe /X{9AA42FEF-FBFA-3788-9CB4-3A148DC7AA52}"/>
    <s v="Is Uninstallable"/>
    <n v="1"/>
    <x v="0"/>
    <e v="#N/A"/>
    <s v="146.30.170.5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calw16pss1.cal.chevrontexaco.net"/>
    <s v="calw16pss1"/>
    <s v="Windows Server 2016 Datacenter"/>
    <s v="Google Chrome"/>
    <s v="135.0.7049.115"/>
    <s v="MsiExec.exe /X{3D57F0B3-5C71-3C2C-8795-2A150BB58C33}"/>
    <s v="Is Uninstallable"/>
    <n v="1"/>
    <x v="1"/>
    <d v="2025-05-20T00:00:00"/>
    <s v="146.29.24.74"/>
    <x v="1"/>
    <s v="Retired"/>
    <x v="2"/>
    <e v="#N/A"/>
    <x v="0"/>
    <x v="0"/>
    <n v="1500001762"/>
    <s v="PlantState Suite "/>
    <x v="60"/>
    <s v="Yes"/>
    <s v="Yes"/>
    <x v="0"/>
    <s v="NAU CBU - PCN SUPPORT"/>
    <s v="No"/>
    <e v="#REF!"/>
    <s v="CLOUD WINDOWS OPERATIONS"/>
  </r>
  <r>
    <s v="cypprint1.ct.chevrontexaco.net"/>
    <s v="cypprint1"/>
    <s v="Windows Server 2019 Standard"/>
    <s v="Google Chrome"/>
    <s v="137.0.7151.41"/>
    <s v="MsiExec.exe /X{9AA42FEF-FBFA-3788-9CB4-3A148DC7AA52}"/>
    <s v="Is Uninstallable"/>
    <n v="1"/>
    <x v="0"/>
    <e v="#N/A"/>
    <s v="146.30.171.101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DCAIN-WNAPP001.s01.chevron.net"/>
    <s v="DCAIN-WNAPP001"/>
    <s v="Windows Server 2016 Datacenter"/>
    <s v="Google Chrome"/>
    <s v="137.0.7151.41"/>
    <s v="MsiExec.exe /X{3D57F0B3-5C71-3C2C-8795-2A150BB58C33}"/>
    <s v="Is Uninstallable"/>
    <n v="1"/>
    <x v="0"/>
    <e v="#N/A"/>
    <s v="10.76.126.116"/>
    <x v="2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CW2PAPPV00230.s02.chevron.net"/>
    <s v="GCW2PAPPV00230"/>
    <s v="Windows Server 2016 Datacenter"/>
    <s v="Google Chrome"/>
    <s v="137.0.7151.41"/>
    <s v="MsiExec.exe /X{3D57F0B3-5C71-3C2C-8795-2A150BB58C33}"/>
    <s v="Is Uninstallable"/>
    <n v="1"/>
    <x v="0"/>
    <e v="#N/A"/>
    <s v="10.76.123.131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CW2PIISV00044.s02.chevron.net"/>
    <s v="GCW2PIISV00044"/>
    <s v="Windows Server 2016 Datacenter"/>
    <s v="Google Chrome"/>
    <s v="137.0.7151.41"/>
    <s v="MsiExec.exe /X{3D57F0B3-5C71-3C2C-8795-2A150BB58C33}"/>
    <s v="Is Uninstallable"/>
    <n v="1"/>
    <x v="0"/>
    <e v="#N/A"/>
    <s v="10.76.123.33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CW2PSQLV00023.s02.chevron.net"/>
    <s v="GCW2PSQLV00023"/>
    <s v="Windows Server 2016 Datacenter"/>
    <s v="Google Chrome"/>
    <s v="137.0.7151.41"/>
    <s v="MsiExec.exe /X{3D57F0B3-5C71-3C2C-8795-2A150BB58C33}"/>
    <s v="Is Uninstallable"/>
    <n v="1"/>
    <x v="0"/>
    <e v="#N/A"/>
    <s v="146.38.91.51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CWCPAPPV01795.gdc0.chevron.net"/>
    <s v="GCWCPAPPV01795"/>
    <s v="Windows Server 2016 Datacenter"/>
    <s v="Google Chrome"/>
    <s v="137.0.7151.41"/>
    <s v="MsiExec.exe /X{9AA42FEF-FBFA-3788-9CB4-3A148DC7AA52}"/>
    <s v="Is Uninstallable"/>
    <n v="1"/>
    <x v="0"/>
    <e v="#N/A"/>
    <s v="134.248.150.94"/>
    <x v="1"/>
    <s v="Retir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CWCPAPPV01804.gdc0.chevron.net"/>
    <s v="GCWCPAPPV01804"/>
    <s v="Windows Server 2016 Datacenter"/>
    <s v="Google Chrome"/>
    <s v="137.0.7151.41"/>
    <s v="MsiExec.exe /X{3D57F0B3-5C71-3C2C-8795-2A150BB58C33}"/>
    <s v="Is Uninstallable"/>
    <n v="1"/>
    <x v="0"/>
    <e v="#N/A"/>
    <s v="146.38.57.68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CWCPAPPV01806.gdc0.chevron.net"/>
    <s v="GCWCPAPPV01806"/>
    <s v="Windows Server 2016 Datacenter"/>
    <s v="Google Chrome"/>
    <s v="137.0.7151.41"/>
    <s v="MsiExec.exe /X{3D57F0B3-5C71-3C2C-8795-2A150BB58C33}"/>
    <s v="Is Uninstallable"/>
    <n v="1"/>
    <x v="0"/>
    <e v="#N/A"/>
    <s v="10.67.191.81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CWCPAPPV01807.gdc0.chevron.net"/>
    <s v="GCWCPAPPV01807"/>
    <s v="Windows Server 2016 Datacenter"/>
    <s v="Google Chrome"/>
    <s v="137.0.7151.41"/>
    <s v="MsiExec.exe /X{3D57F0B3-5C71-3C2C-8795-2A150BB58C33}"/>
    <s v="Is Uninstallable"/>
    <n v="1"/>
    <x v="0"/>
    <e v="#N/A"/>
    <s v="10.67.191.82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CWCPAPPV01822.gdc0.chevron.net"/>
    <s v="GCWCPAPPV01822"/>
    <s v="Windows Server 2016 Datacenter"/>
    <s v="Google Chrome"/>
    <s v="137.0.7151.41"/>
    <s v="MsiExec.exe /X{3D57F0B3-5C71-3C2C-8795-2A150BB58C33}"/>
    <s v="Is Uninstallable"/>
    <n v="1"/>
    <x v="1"/>
    <d v="2025-06-04T00:00:00"/>
    <s v="146.38.57.62"/>
    <x v="1"/>
    <s v="Retired"/>
    <x v="2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CWCPAPPV01823.gdc0.chevron.net"/>
    <s v="GCWCPAPPV01823"/>
    <s v="Windows Server 2016 Datacenter"/>
    <s v="Google Chrome"/>
    <s v="137.0.7151.41"/>
    <s v="MsiExec.exe /X{3D57F0B3-5C71-3C2C-8795-2A150BB58C33}"/>
    <s v="Is Uninstallable"/>
    <n v="1"/>
    <x v="0"/>
    <e v="#N/A"/>
    <s v="10.67.191.83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mwcnappv00636.gdc0.chevron.net"/>
    <s v="gmwcnappv00636"/>
    <s v="Windows Server 2016 Datacenter"/>
    <s v="Google Chrome"/>
    <s v="137.0.7151.41"/>
    <s v="MsiExec.exe /X{9AA42FEF-FBFA-3788-9CB4-3A148DC7AA52}"/>
    <s v="Is Uninstallable"/>
    <n v="1"/>
    <x v="0"/>
    <e v="#N/A"/>
    <s v="10.76.126.127"/>
    <x v="2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MWCPAPPV01003.gdc0.chevron.net"/>
    <s v="GMWCPAPPV01003"/>
    <s v="Windows Server 2016 Datacenter"/>
    <s v="Google Chrome"/>
    <s v="137.0.7151.41"/>
    <s v="MsiExec.exe /X{3371DEF0-A2B2-3479-B78B-6645E8021B9A}"/>
    <s v="Is Uninstallable"/>
    <n v="1"/>
    <x v="0"/>
    <e v="#N/A"/>
    <s v="146.29.176.36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RE-FS1.gdc0.chevron.net"/>
    <s v="GRE-FS1"/>
    <s v="Windows Server 2019 Standard"/>
    <s v="Google Chrome"/>
    <s v="137.0.7151.41"/>
    <s v="MsiExec.exe /X{3D57F0B3-5C71-3C2C-8795-2A150BB58C33}"/>
    <s v="Is Uninstallable"/>
    <n v="1"/>
    <x v="0"/>
    <e v="#N/A"/>
    <s v="146.33.170.23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RE-FS11.gdc0.chevron.net"/>
    <s v="GRE-FS11"/>
    <s v="Windows Server 2019 Standard"/>
    <s v="Google Chrome"/>
    <s v="137.0.7151.41"/>
    <s v="MsiExec.exe /X{3D57F0B3-5C71-3C2C-8795-2A150BB58C33}"/>
    <s v="Is Uninstallable"/>
    <n v="1"/>
    <x v="0"/>
    <e v="#N/A"/>
    <s v="146.33.170.24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RE-FS2.gdc0.chevron.net"/>
    <s v="GRE-FS2"/>
    <s v="Windows Server 2019 Standard"/>
    <s v="Google Chrome"/>
    <s v="137.0.7151.41"/>
    <s v="MsiExec.exe /X{3D57F0B3-5C71-3C2C-8795-2A150BB58C33}"/>
    <s v="Is Uninstallable"/>
    <n v="1"/>
    <x v="0"/>
    <e v="#N/A"/>
    <s v="10.76.151.184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RE-FS3.gdc0.chevron.net"/>
    <s v="GRE-FS3"/>
    <s v="Windows Server 2019 Standard"/>
    <s v="Google Chrome"/>
    <s v="137.0.7151.41"/>
    <s v="MsiExec.exe /X{3D57F0B3-5C71-3C2C-8795-2A150BB58C33}"/>
    <s v="Is Uninstallable"/>
    <n v="1"/>
    <x v="0"/>
    <e v="#N/A"/>
    <s v="10.76.151.185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RE-FS4.gdc0.chevron.net"/>
    <s v="GRE-FS4"/>
    <s v="Windows Server 2019 Standard"/>
    <s v="Google Chrome"/>
    <s v="137.0.7151.41"/>
    <s v="MsiExec.exe /X{3D57F0B3-5C71-3C2C-8795-2A150BB58C33}"/>
    <s v="Is Uninstallable"/>
    <n v="1"/>
    <x v="0"/>
    <e v="#N/A"/>
    <s v="10.76.151.186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RE-FS5.gdc0.chevron.net"/>
    <s v="GRE-FS5"/>
    <s v="Windows Server 2019 Standard"/>
    <s v="Google Chrome"/>
    <s v="137.0.7151.41"/>
    <s v="MsiExec.exe /X{3D57F0B3-5C71-3C2C-8795-2A150BB58C33}"/>
    <s v="Is Uninstallable"/>
    <n v="1"/>
    <x v="0"/>
    <e v="#N/A"/>
    <s v="10.76.151.187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RE-FS7.gdc0.chevron.net"/>
    <s v="GRE-FS7"/>
    <s v="Windows Server 2019 Standard"/>
    <s v="Google Chrome"/>
    <s v="137.0.7151.41"/>
    <s v="MsiExec.exe /X{3D57F0B3-5C71-3C2C-8795-2A150BB58C33}"/>
    <s v="Is Uninstallable"/>
    <n v="1"/>
    <x v="0"/>
    <e v="#N/A"/>
    <s v="10.76.151.189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re-fs8.gdc0.chevron.net"/>
    <s v="gre-fs8"/>
    <s v="Windows Server 2019 Standard"/>
    <s v="Google Chrome"/>
    <s v="137.0.7151.55"/>
    <s v="MsiExec.exe /X{3D57F0B3-5C71-3C2C-8795-2A150BB58C33}"/>
    <s v="Is Uninstallable"/>
    <n v="1"/>
    <x v="0"/>
    <e v="#N/A"/>
    <s v="10.76.151.190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amsslc-pmhm00.p.ussc.az.chevron.net"/>
    <s v="amsslc-pmhm00"/>
    <s v="Windows Server 2019 Datacenter"/>
    <s v="Google Chrome"/>
    <s v="137.0.7151.41"/>
    <s v="&quot;C:\Program Files\Google\Chrome\Application\136.0.7103.48\Installer\setup.exe&quot; --uninstall --channel=stable --system-level --verbose-logging"/>
    <s v="Not Uninstallable"/>
    <n v="1"/>
    <x v="0"/>
    <e v="#N/A"/>
    <s v="10.75.96.29"/>
    <x v="7"/>
    <s v="Deployed"/>
    <x v="0"/>
    <e v="#N/A"/>
    <x v="0"/>
    <x v="0"/>
    <n v="501033"/>
    <s v="AMS (Machinery Health Manager)"/>
    <x v="61"/>
    <s v="Yes"/>
    <s v="Yes"/>
    <x v="0"/>
    <s v="DS - MFG - UTX - PCN/DMZ SUPPORT"/>
    <s v="No"/>
    <e v="#REF!"/>
    <s v="DS - MFG - UTX - PCN/DMZ SUPPORT"/>
  </r>
  <r>
    <s v="HER-FS1.gdc0.chevron.net"/>
    <s v="HER-FS1"/>
    <s v="Windows Server 2019 Standard"/>
    <s v="Google Chrome"/>
    <s v="137.0.7151.41"/>
    <s v="MsiExec.exe /X{3D57F0B3-5C71-3C2C-8795-2A150BB58C33}"/>
    <s v="Is Uninstallable"/>
    <n v="1"/>
    <x v="0"/>
    <e v="#N/A"/>
    <s v="146.30.172.11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HER-FS2.gdc0.chevron.net"/>
    <s v="HER-FS2"/>
    <s v="Windows Server 2019 Standard"/>
    <s v="Google Chrome"/>
    <s v="137.0.7151.41"/>
    <s v="MsiExec.exe /X{3D57F0B3-5C71-3C2C-8795-2A150BB58C33}"/>
    <s v="Is Uninstallable"/>
    <n v="1"/>
    <x v="0"/>
    <e v="#N/A"/>
    <s v="146.30.172.12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docaks-t1UT100"/>
    <s v="docaks-t1UT100"/>
    <s v="Windows Server 2019 Datacenter"/>
    <s v="Google Chrome"/>
    <s v="137.0.7151.41"/>
    <s v="MsiExec.exe /X{FB5A6B22-71AB-36B9-AC32-02EAC075DEC3}"/>
    <s v="Is Uninstallable"/>
    <n v="1"/>
    <x v="0"/>
    <e v="#N/A"/>
    <s v="10.2.1.5"/>
    <x v="0"/>
    <s v="Deployed"/>
    <x v="0"/>
    <e v="#N/A"/>
    <x v="0"/>
    <x v="0"/>
    <n v="1500001772"/>
    <s v="Documentum AKS External US"/>
    <x v="30"/>
    <s v="Yes"/>
    <s v="Yes"/>
    <x v="3"/>
    <s v="SCM &amp; ALCM - DOCUMENT MANAGEMENT"/>
    <s v="No"/>
    <e v="#REF!"/>
    <s v="SCM &amp; ALCM - DOCUMENT MANAGEMENT"/>
  </r>
  <r>
    <s v="dofgom-tLTE00.s02.chevron.net"/>
    <s v="dofgom-tLTE00"/>
    <s v="Windows Server 2016 Datacenter"/>
    <s v="Google Chrome"/>
    <s v="136.0.7103.114"/>
    <s v="MsiExec.exe /X{3D57F0B3-5C71-3C2C-8795-2A150BB58C33}"/>
    <s v="Is Uninstallable"/>
    <n v="1"/>
    <x v="0"/>
    <e v="#N/A"/>
    <s v="10.73.100.42"/>
    <x v="0"/>
    <s v="Deployed"/>
    <x v="0"/>
    <e v="#N/A"/>
    <x v="0"/>
    <x v="0"/>
    <n v="25544"/>
    <s v="Integrated Visualization Management "/>
    <x v="37"/>
    <s v="Yes"/>
    <s v="Yes"/>
    <x v="0"/>
    <n v="0"/>
    <s v="No"/>
    <e v="#REF!"/>
    <s v="SUBSURFACE-SA&amp;O-DIGITAL OILFIELD"/>
  </r>
  <r>
    <s v="dofgom-trtc00.s02.chevron.net"/>
    <s v="dofgom-trtc00"/>
    <s v="Windows Server 2016 Datacenter"/>
    <s v="Google Chrome"/>
    <s v="137.0.7151.41"/>
    <s v="MsiExec.exe /X{3D57F0B3-5C71-3C2C-8795-2A150BB58C33}"/>
    <s v="Is Uninstallable"/>
    <n v="1"/>
    <x v="0"/>
    <e v="#N/A"/>
    <s v="10.73.100.50"/>
    <x v="0"/>
    <s v="Deployed"/>
    <x v="0"/>
    <e v="#N/A"/>
    <x v="0"/>
    <x v="0"/>
    <n v="5047616"/>
    <s v="Integrated Visualization Management "/>
    <x v="37"/>
    <s v="Yes"/>
    <s v="Yes"/>
    <x v="0"/>
    <s v="SUBSURFACE-SA&amp;O-DIGITAL OILFIELD"/>
    <s v="No"/>
    <e v="#REF!"/>
    <s v="SUBSURFACE-SA&amp;O-DIGITAL OILFIELD"/>
  </r>
  <r>
    <s v="dofgom-tsql00.s02.chevron.net"/>
    <s v="dofgom-tsql00"/>
    <s v="Windows Server 2016 Datacenter"/>
    <s v="Google Chrome"/>
    <s v="137.0.7151.41"/>
    <s v="MsiExec.exe /X{3D57F0B3-5C71-3C2C-8795-2A150BB58C33}"/>
    <s v="Is Uninstallable"/>
    <n v="1"/>
    <x v="0"/>
    <e v="#N/A"/>
    <s v="10.73.100.48"/>
    <x v="0"/>
    <s v="Deployed"/>
    <x v="0"/>
    <e v="#N/A"/>
    <x v="0"/>
    <x v="0"/>
    <n v="25544"/>
    <s v="Integrated Visualization Management "/>
    <x v="37"/>
    <s v="Yes"/>
    <s v="Yes"/>
    <x v="0"/>
    <s v="SUBSURFACE-SA&amp;O-DIGITAL OILFIELD"/>
    <s v="No"/>
    <e v="#REF!"/>
    <s v="SUBSURFACE-SA&amp;O-DIGITAL OILFIELD"/>
  </r>
  <r>
    <s v="GCW1NAPPV00046.s01.chevron.net"/>
    <s v="GCW1NAPPV00046"/>
    <s v="Windows Server 2016 Datacenter"/>
    <s v="Google Chrome"/>
    <s v="137.0.7151.41"/>
    <s v="MsiExec.exe /X{3D57F0B3-5C71-3C2C-8795-2A150BB58C33}"/>
    <s v="Is Uninstallable"/>
    <n v="1"/>
    <x v="0"/>
    <e v="#N/A"/>
    <s v="10.76.126.149"/>
    <x v="2"/>
    <s v="Deployed"/>
    <x v="0"/>
    <e v="#N/A"/>
    <x v="0"/>
    <x v="10"/>
    <n v="1500000388"/>
    <s v="eB (Enterprise Bridge) "/>
    <x v="62"/>
    <s v="Yes"/>
    <s v="Yes"/>
    <x v="0"/>
    <s v="SCM &amp; ALCM - MCPIM"/>
    <s v="No"/>
    <e v="#REF!"/>
    <s v="CLOUD WINDOWS OPERATIONS"/>
  </r>
  <r>
    <s v="dofrbu-tsql00.s02.chevron.net"/>
    <s v="dofrbu-tsql00"/>
    <s v="Windows Server 2016 Datacenter"/>
    <s v="Google Chrome"/>
    <s v="137.0.7151.41"/>
    <s v="MsiExec.exe /X{00715A53-6C1B-35AC-BDC9-597DCF53D022}"/>
    <s v="Is Uninstallable"/>
    <n v="1"/>
    <x v="0"/>
    <e v="#N/A"/>
    <s v="10.75.56.55"/>
    <x v="0"/>
    <s v="Deployed"/>
    <x v="0"/>
    <e v="#N/A"/>
    <x v="0"/>
    <x v="0"/>
    <n v="5057565"/>
    <s v="Integrated Visualization Management "/>
    <x v="37"/>
    <s v="Yes"/>
    <s v="Yes"/>
    <x v="0"/>
    <s v="SUBSURFACE-SA&amp;O-DIGITAL OILFIELD"/>
    <s v="No"/>
    <e v="#REF!"/>
    <s v="SUBSURFACE-SA&amp;O-DIGITAL OILFIELD"/>
  </r>
  <r>
    <s v="DORWFRX01.gdc0.chevron.net"/>
    <s v="DORWFRX01"/>
    <s v="Windows Server 2016 Standard"/>
    <s v="Google Chrome"/>
    <s v="137.0.7151.41"/>
    <s v="MsiExec.exe /X{3D57F0B3-5C71-3C2C-8795-2A150BB58C33}"/>
    <s v="Is Uninstallable"/>
    <n v="1"/>
    <x v="0"/>
    <e v="#N/A"/>
    <s v="146.30.178.163"/>
    <x v="1"/>
    <s v="Deployed"/>
    <x v="0"/>
    <e v="#N/A"/>
    <x v="0"/>
    <x v="17"/>
    <n v="5046714"/>
    <s v="Waterfall"/>
    <x v="63"/>
    <s v="Yes"/>
    <s v="Yes"/>
    <x v="0"/>
    <s v="EMED IRSM - INFORMATION SECURITY"/>
    <s v="No"/>
    <e v="#REF!"/>
    <s v="CLOUD WINDOWS OPERATIONS"/>
  </r>
  <r>
    <s v="GCW1NIISV00079.s01.chevron.net"/>
    <s v="GCW1NIISV00079"/>
    <s v="Windows Server 2016 Datacenter"/>
    <s v="Google Chrome"/>
    <s v="137.0.7151.41"/>
    <s v="MsiExec.exe /X{3D57F0B3-5C71-3C2C-8795-2A150BB58C33}"/>
    <s v="Is Uninstallable"/>
    <n v="1"/>
    <x v="0"/>
    <e v="#N/A"/>
    <s v="10.76.126.152"/>
    <x v="2"/>
    <s v="Deployed"/>
    <x v="0"/>
    <e v="#N/A"/>
    <x v="0"/>
    <x v="10"/>
    <n v="1500000388"/>
    <s v="eB (Enterprise Bridge) "/>
    <x v="62"/>
    <s v="Yes"/>
    <s v="Yes"/>
    <x v="0"/>
    <s v="SCM &amp; ALCM - MCPIM"/>
    <s v="No"/>
    <e v="#REF!"/>
    <s v="CLOUD WINDOWS OPERATIONS"/>
  </r>
  <r>
    <s v="GCW1NIISV00082.s01.chevron.net"/>
    <s v="GCW1NIISV00082"/>
    <s v="Windows Server 2016 Datacenter"/>
    <s v="Google Chrome"/>
    <s v="137.0.7151.41"/>
    <s v="MsiExec.exe /X{3D57F0B3-5C71-3C2C-8795-2A150BB58C33}"/>
    <s v="Is Uninstallable"/>
    <n v="1"/>
    <x v="0"/>
    <e v="#N/A"/>
    <s v="10.76.126.170"/>
    <x v="2"/>
    <s v="Deployed"/>
    <x v="0"/>
    <e v="#N/A"/>
    <x v="0"/>
    <x v="10"/>
    <n v="1500000388"/>
    <s v="eB (Enterprise Bridge) "/>
    <x v="62"/>
    <s v="Yes"/>
    <s v="Yes"/>
    <x v="0"/>
    <s v="SCM &amp; ALCM - MCPIM"/>
    <s v="No"/>
    <e v="#REF!"/>
    <s v="CLOUD WINDOWS OPERATIONS"/>
  </r>
  <r>
    <s v="KCtestVM"/>
    <s v="KCtestVM"/>
    <s v="Windows Server 2022 Datacenter"/>
    <s v="Google Chrome"/>
    <s v="137.0.7151.41"/>
    <s v="MsiExec.exe /X{FB5A6B22-71AB-36B9-AC32-02EAC075DEC3}"/>
    <s v="Is Uninstallable"/>
    <n v="1"/>
    <x v="0"/>
    <e v="#N/A"/>
    <s v="172.18.0.5"/>
    <x v="6"/>
    <s v="Deployed"/>
    <x v="0"/>
    <e v="#N/A"/>
    <x v="0"/>
    <x v="0"/>
    <s v="Not Found"/>
    <s v="Not Found"/>
    <x v="56"/>
    <s v="Yes"/>
    <s v="Yes"/>
    <x v="0"/>
    <s v="I&amp;C R&amp;D"/>
    <s v="No"/>
    <e v="#REF!"/>
    <s v="I&amp;C R&amp;D"/>
  </r>
  <r>
    <s v="ecs-wf-rx.gdc0.chevron.net"/>
    <s v="ecs-wf-rx"/>
    <s v="Windows Server 2019 Standard"/>
    <s v="Google Chrome"/>
    <s v="137.0.7151.41"/>
    <s v="MsiExec.exe /X{3D57F0B3-5C71-3C2C-8795-2A150BB58C33}"/>
    <s v="Is Uninstallable"/>
    <n v="1"/>
    <x v="0"/>
    <e v="#N/A"/>
    <s v="146.30.170.43"/>
    <x v="1"/>
    <s v="Deployed"/>
    <x v="0"/>
    <e v="#N/A"/>
    <x v="0"/>
    <x v="17"/>
    <n v="5046714"/>
    <s v="Waterfall"/>
    <x v="63"/>
    <s v="Yes"/>
    <s v="Yes"/>
    <x v="0"/>
    <s v="EMED IRSM - INFORMATION SECURITY"/>
    <s v="No"/>
    <e v="#REF!"/>
    <s v="CLOUD WINDOWS OPERATIONS"/>
  </r>
  <r>
    <s v="GCW2PAPPV00116.s02.chevron.net"/>
    <s v="GCW2PAPPV00116"/>
    <s v="Windows Server 2016 Datacenter"/>
    <s v="Google Chrome"/>
    <s v="137.0.7151.41"/>
    <s v="MsiExec.exe /X{3D57F0B3-5C71-3C2C-8795-2A150BB58C33}"/>
    <s v="Is Uninstallable"/>
    <n v="1"/>
    <x v="0"/>
    <e v="#N/A"/>
    <s v="10.76.123.114"/>
    <x v="1"/>
    <s v="Deployed"/>
    <x v="0"/>
    <e v="#N/A"/>
    <x v="0"/>
    <x v="10"/>
    <n v="1500000862"/>
    <s v="eB (Enterprise Bridge) "/>
    <x v="62"/>
    <s v="Yes"/>
    <s v="Yes"/>
    <x v="0"/>
    <s v="SCM &amp; ALCM - MCPIM"/>
    <s v="No"/>
    <e v="#REF!"/>
    <s v="CLOUD WINDOWS OPERATIONS"/>
  </r>
  <r>
    <s v="GCW2PAPPV00135.s02.chevron.net"/>
    <s v="GCW2PAPPV00135"/>
    <s v="Windows Server 2016 Datacenter"/>
    <s v="Google Chrome"/>
    <s v="137.0.7151.41"/>
    <s v="MsiExec.exe /X{3D57F0B3-5C71-3C2C-8795-2A150BB58C33}"/>
    <s v="Is Uninstallable"/>
    <n v="1"/>
    <x v="0"/>
    <e v="#N/A"/>
    <s v="10.69.234.57"/>
    <x v="1"/>
    <s v="Deployed"/>
    <x v="0"/>
    <e v="#N/A"/>
    <x v="0"/>
    <x v="10"/>
    <n v="1500000862"/>
    <s v="eB (Enterprise Bridge) "/>
    <x v="62"/>
    <s v="Yes"/>
    <s v="Yes"/>
    <x v="0"/>
    <s v="SCM &amp; ALCM - MCPIM"/>
    <s v="No"/>
    <e v="#REF!"/>
    <s v="CLOUD WINDOWS OPERATIONS"/>
  </r>
  <r>
    <s v="GCW2PIISV00056.s02.chevron.net"/>
    <s v="GCW2PIISV00056"/>
    <s v="Windows Server 2016 Datacenter"/>
    <s v="Google Chrome"/>
    <s v="137.0.7151.41"/>
    <s v="MsiExec.exe /X{3D57F0B3-5C71-3C2C-8795-2A150BB58C33}"/>
    <s v="Is Uninstallable"/>
    <n v="1"/>
    <x v="0"/>
    <e v="#N/A"/>
    <s v="134.248.144.178"/>
    <x v="1"/>
    <s v="Deployed"/>
    <x v="0"/>
    <e v="#N/A"/>
    <x v="0"/>
    <x v="10"/>
    <n v="1500000862"/>
    <s v="eB (Enterprise Bridge) "/>
    <x v="62"/>
    <s v="Yes"/>
    <s v="Yes"/>
    <x v="0"/>
    <s v="SCM &amp; ALCM - MCPIM"/>
    <s v="No"/>
    <e v="#REF!"/>
    <s v="CLOUD WINDOWS OPERATIONS"/>
  </r>
  <r>
    <s v="ELTARW16NVRP1.eltar.chevrontexaco.net"/>
    <s v="ELTARW16NVRP1"/>
    <s v="Windows Server 2016 Standard"/>
    <s v="Google Chrome"/>
    <s v="137.0.7151.41"/>
    <s v="MsiExec.exe /X{3D57F0B3-5C71-3C2C-8795-2A150BB58C33}"/>
    <s v="Is Uninstallable"/>
    <n v="1"/>
    <x v="0"/>
    <e v="#N/A"/>
    <s v="146.39.23.133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GCW2PIISV00068.s02.chevron.net"/>
    <s v="GCW2PIISV00068"/>
    <s v="Windows Server 2016 Datacenter"/>
    <s v="Google Chrome"/>
    <s v="137.0.7151.41"/>
    <s v="MsiExec.exe /X{3D57F0B3-5C71-3C2C-8795-2A150BB58C33}"/>
    <s v="Is Uninstallable"/>
    <n v="1"/>
    <x v="0"/>
    <e v="#N/A"/>
    <s v="10.76.123.121"/>
    <x v="1"/>
    <s v="Deployed"/>
    <x v="0"/>
    <e v="#N/A"/>
    <x v="0"/>
    <x v="10"/>
    <n v="1500000862"/>
    <s v="eB (Enterprise Bridge) "/>
    <x v="62"/>
    <s v="Yes"/>
    <s v="Yes"/>
    <x v="0"/>
    <s v="SCM &amp; ALCM - MCPIM"/>
    <s v="No"/>
    <e v="#REF!"/>
    <s v="CLOUD WINDOWS OPERATIONS"/>
  </r>
  <r>
    <s v="HER-FS3.gdc0.chevron.net"/>
    <s v="HER-FS3"/>
    <s v="Windows Server 2019 Standard"/>
    <s v="Google Chrome"/>
    <s v="137.0.7151.41"/>
    <s v="MsiExec.exe /X{3D57F0B3-5C71-3C2C-8795-2A150BB58C33}"/>
    <s v="Is Uninstallable"/>
    <n v="1"/>
    <x v="0"/>
    <e v="#N/A"/>
    <s v="146.30.172.13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HER-FS4.gdc0.chevron.net"/>
    <s v="HER-FS4"/>
    <s v="Windows Server 2019 Standard"/>
    <s v="Google Chrome"/>
    <s v="137.0.7151.41"/>
    <s v="MsiExec.exe /X{3D57F0B3-5C71-3C2C-8795-2A150BB58C33}"/>
    <s v="Is Uninstallable"/>
    <n v="1"/>
    <x v="0"/>
    <e v="#N/A"/>
    <s v="146.30.172.14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HER-FS5.gdc0.chevron.net"/>
    <s v="HER-FS5"/>
    <s v="Windows Server 2019 Standard"/>
    <s v="Google Chrome"/>
    <s v="137.0.7151.41"/>
    <s v="MsiExec.exe /X{3D57F0B3-5C71-3C2C-8795-2A150BB58C33}"/>
    <s v="Is Uninstallable"/>
    <n v="1"/>
    <x v="0"/>
    <e v="#N/A"/>
    <s v="146.30.172.15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CW2PIISV00069.s02.chevron.net"/>
    <s v="GCW2PIISV00069"/>
    <s v="Windows Server 2016 Datacenter"/>
    <s v="Google Chrome"/>
    <s v="137.0.7151.41"/>
    <s v="MsiExec.exe /X{3D57F0B3-5C71-3C2C-8795-2A150BB58C33}"/>
    <s v="Is Uninstallable"/>
    <n v="1"/>
    <x v="0"/>
    <e v="#N/A"/>
    <s v="10.69.234.58"/>
    <x v="1"/>
    <s v="Deployed"/>
    <x v="0"/>
    <e v="#N/A"/>
    <x v="0"/>
    <x v="10"/>
    <n v="1500000862"/>
    <s v="eB (Enterprise Bridge) "/>
    <x v="62"/>
    <s v="Yes"/>
    <s v="Yes"/>
    <x v="0"/>
    <s v="SCM &amp; ALCM - MCPIM"/>
    <s v="No"/>
    <e v="#REF!"/>
    <s v="CLOUD WINDOWS OPERATIONS"/>
  </r>
  <r>
    <s v="enviin-pir00.s02.chevron.net"/>
    <s v="enviin-pir00"/>
    <s v="Windows Server 2016 Datacenter"/>
    <s v="Google Chrome"/>
    <s v="137.0.7151.41"/>
    <s v="MsiExec.exe /X{3D57F0B3-5C71-3C2C-8795-2A150BB58C33}"/>
    <s v="Is Uninstallable"/>
    <n v="1"/>
    <x v="1"/>
    <d v="2025-06-02T00:00:00"/>
    <s v="10.75.64.7"/>
    <x v="1"/>
    <s v="Deployed"/>
    <x v="0"/>
    <e v="#N/A"/>
    <x v="0"/>
    <x v="0"/>
    <n v="5056959"/>
    <s v="MCBU Enviance  Integration "/>
    <x v="64"/>
    <s v="Yes"/>
    <m/>
    <x v="0"/>
    <s v="HSE - ENV &amp; SUSTAIN - MSP SUPPORT"/>
    <s v="No"/>
    <e v="#REF!"/>
    <s v="CLOUD WINDOWS OPERATIONS"/>
  </r>
  <r>
    <s v="GCW2PSQLV00031.s02.chevron.net"/>
    <s v="GCW2PSQLV00031"/>
    <s v="Windows Server 2016 Datacenter"/>
    <s v="Google Chrome"/>
    <s v="137.0.7151.41"/>
    <s v="MsiExec.exe /X{3D57F0B3-5C71-3C2C-8795-2A150BB58C33}"/>
    <s v="Is Uninstallable"/>
    <n v="1"/>
    <x v="0"/>
    <e v="#N/A"/>
    <s v="10.76.123.122"/>
    <x v="1"/>
    <s v="Deployed"/>
    <x v="0"/>
    <e v="#N/A"/>
    <x v="0"/>
    <x v="10"/>
    <n v="1500000862"/>
    <s v="eB (Enterprise Bridge) "/>
    <x v="62"/>
    <s v="Yes"/>
    <s v="Yes"/>
    <x v="0"/>
    <s v="SCM &amp; ALCM - MCPIM"/>
    <s v="No"/>
    <e v="#REF!"/>
    <s v="CLOUD WINDOWS OPERATIONS"/>
  </r>
  <r>
    <s v="GCW2PSQLV00033.s02.chevron.net"/>
    <s v="GCW2PSQLV00033"/>
    <s v="Windows Server 2016 Datacenter"/>
    <s v="Google Chrome"/>
    <s v="137.0.7151.41"/>
    <s v="MsiExec.exe /X{3D57F0B3-5C71-3C2C-8795-2A150BB58C33}"/>
    <s v="Is Uninstallable"/>
    <n v="1"/>
    <x v="0"/>
    <e v="#N/A"/>
    <s v="134.248.144.74"/>
    <x v="1"/>
    <s v="Deployed"/>
    <x v="0"/>
    <e v="#N/A"/>
    <x v="0"/>
    <x v="10"/>
    <n v="1500000862"/>
    <s v="eB (Enterprise Bridge) "/>
    <x v="62"/>
    <s v="Yes"/>
    <s v="Yes"/>
    <x v="0"/>
    <s v="SCM &amp; ALCM - MCPIM"/>
    <s v="No"/>
    <e v="#REF!"/>
    <s v="CLOUD WINDOWS OPERATIONS"/>
  </r>
  <r>
    <s v="GCW2PSQLV00037.s02.chevron.net"/>
    <s v="GCW2PSQLV00037"/>
    <s v="Windows Server 2016 Datacenter"/>
    <s v="Google Chrome"/>
    <s v="137.0.7151.56"/>
    <s v="MsiExec.exe /X{3D57F0B3-5C71-3C2C-8795-2A150BB58C33}"/>
    <s v="Is Uninstallable"/>
    <n v="1"/>
    <x v="0"/>
    <e v="#N/A"/>
    <s v="10.69.234.52"/>
    <x v="1"/>
    <s v="Deployed"/>
    <x v="0"/>
    <e v="#N/A"/>
    <x v="0"/>
    <x v="10"/>
    <n v="1500000388"/>
    <s v="eB (Enterprise Bridge) "/>
    <x v="62"/>
    <s v="Yes"/>
    <s v="Yes"/>
    <x v="0"/>
    <s v="SCM &amp; ALCM - MCPIM"/>
    <s v="No"/>
    <e v="#REF!"/>
    <s v="CLOUD WINDOWS OPERATIONS"/>
  </r>
  <r>
    <s v="gmwcpappv00727.gdc0.chevron.net"/>
    <s v="gmwcpappv00727"/>
    <s v="Windows Server 2016 Datacenter"/>
    <s v="Google Chrome"/>
    <s v="137.0.7151.41"/>
    <s v="MsiExec.exe /X{3D57F0B3-5C71-3C2C-8795-2A150BB58C33}"/>
    <s v="Is Uninstallable"/>
    <n v="1"/>
    <x v="0"/>
    <e v="#N/A"/>
    <s v="146.38.52.70"/>
    <x v="1"/>
    <s v="Deployed"/>
    <x v="0"/>
    <e v="#N/A"/>
    <x v="0"/>
    <x v="10"/>
    <n v="1500000388"/>
    <s v="eB (Enterprise Bridge) "/>
    <x v="62"/>
    <s v="Yes"/>
    <s v="Yes"/>
    <x v="0"/>
    <s v="SCM &amp; ALCM - MCPIM"/>
    <s v="No"/>
    <e v="#REF!"/>
    <s v="CLOUD WINDOWS OPERATIONS"/>
  </r>
  <r>
    <s v="HER-FS6.gdc0.chevron.net"/>
    <s v="HER-FS6"/>
    <s v="Windows Server 2019 Standard"/>
    <s v="Google Chrome"/>
    <s v="137.0.7151.41"/>
    <s v="MsiExec.exe /X{3D57F0B3-5C71-3C2C-8795-2A150BB58C33}"/>
    <s v="Is Uninstallable"/>
    <n v="1"/>
    <x v="0"/>
    <e v="#N/A"/>
    <s v="146.30.172.16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HER-FS7.gdc0.chevron.net"/>
    <s v="HER-FS7"/>
    <s v="Windows Server 2019 Standard"/>
    <s v="Google Chrome"/>
    <s v="137.0.7151.41"/>
    <s v="MsiExec.exe /X{3D57F0B3-5C71-3C2C-8795-2A150BB58C33}"/>
    <s v="Is Uninstallable"/>
    <n v="1"/>
    <x v="0"/>
    <e v="#N/A"/>
    <s v="146.30.172.17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gmwcnappv00743.gdc0.chevron.net"/>
    <s v="gmwcnappv00743"/>
    <s v="Windows Server 2016 Datacenter"/>
    <s v="Google Chrome"/>
    <s v="137.0.7151.41"/>
    <s v="MsiExec.exe /X{3D57F0B3-5C71-3C2C-8795-2A150BB58C33}"/>
    <s v="Is Uninstallable"/>
    <n v="1"/>
    <x v="0"/>
    <e v="#N/A"/>
    <s v="10.76.126.30"/>
    <x v="2"/>
    <s v="Deployed"/>
    <x v="0"/>
    <e v="#N/A"/>
    <x v="0"/>
    <x v="10"/>
    <n v="19115"/>
    <s v="PI historian"/>
    <x v="65"/>
    <s v="Yes"/>
    <s v="Yes"/>
    <x v="0"/>
    <s v="CPP MPSC PI SUPPORT"/>
    <s v="No"/>
    <e v="#REF!"/>
    <s v="CLOUD WINDOWS OPERATIONS"/>
  </r>
  <r>
    <s v="gmwcniisv00312.gdc0.chevron.net"/>
    <s v="gmwcniisv00312"/>
    <s v="Windows Server 2016 Datacenter"/>
    <s v="Google Chrome"/>
    <s v="137.0.7151.41"/>
    <s v="MsiExec.exe /X{9AA42FEF-FBFA-3788-9CB4-3A148DC7AA52}"/>
    <s v="Is Uninstallable"/>
    <n v="1"/>
    <x v="0"/>
    <e v="#N/A"/>
    <s v="10.76.126.49"/>
    <x v="2"/>
    <s v="Deployed"/>
    <x v="0"/>
    <e v="#N/A"/>
    <x v="0"/>
    <x v="10"/>
    <n v="19115"/>
    <s v="PI historian"/>
    <x v="65"/>
    <s v="Yes"/>
    <s v="Yes"/>
    <x v="0"/>
    <s v="CPP MPSC PI SUPPORT"/>
    <s v="No"/>
    <e v="#REF!"/>
    <s v="CLOUD WINDOWS OPERATIONS"/>
  </r>
  <r>
    <s v="gmwcpappv00568.GDC0.CHEVRON.NET"/>
    <s v="gmwcpappv00568"/>
    <s v="Windows Server 2016 Datacenter"/>
    <s v="Google Chrome"/>
    <s v="137.0.7151.41"/>
    <s v="MsiExec.exe /X{3D57F0B3-5C71-3C2C-8795-2A150BB58C33}"/>
    <s v="Is Uninstallable"/>
    <n v="1"/>
    <x v="0"/>
    <e v="#N/A"/>
    <s v="136.171.92.46"/>
    <x v="1"/>
    <s v="Deployed"/>
    <x v="0"/>
    <e v="#N/A"/>
    <x v="0"/>
    <x v="10"/>
    <n v="19115"/>
    <s v="PI historian"/>
    <x v="65"/>
    <s v="Yes"/>
    <s v="Yes"/>
    <x v="0"/>
    <s v="CPP MPSC PI SUPPORT"/>
    <s v="No"/>
    <e v="#REF!"/>
    <s v="CLOUD WINDOWS OPERATIONS"/>
  </r>
  <r>
    <s v="HERPRINT1.gdc0.chevron.net"/>
    <s v="HERPRINT1"/>
    <s v="Windows Server 2019 Standard"/>
    <s v="Google Chrome"/>
    <s v="137.0.7151.41"/>
    <s v="MsiExec.exe /X{9AA42FEF-FBFA-3788-9CB4-3A148DC7AA52}"/>
    <s v="Is Uninstallable"/>
    <n v="1"/>
    <x v="0"/>
    <e v="#N/A"/>
    <s v="146.30.172.9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HOUDFS1.nblenergy.com"/>
    <s v="HOUDFS1"/>
    <s v="Windows Server 2019 Datacenter"/>
    <s v="Google Chrome"/>
    <s v="137.0.7151.55"/>
    <s v="MsiExec.exe /X{3D57F0B3-5C71-3C2C-8795-2A150BB58C33}"/>
    <s v="Is Uninstallable"/>
    <n v="1"/>
    <x v="0"/>
    <e v="#N/A"/>
    <s v="10.76.226.106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LEVPRINT1.gdc0.chevron.net"/>
    <s v="LEVPRINT1"/>
    <s v="Windows Server 2019 Standard"/>
    <s v="Google Chrome"/>
    <s v="137.0.7151.41"/>
    <s v="MsiExec.exe /X{9AA42FEF-FBFA-3788-9CB4-3A148DC7AA52}"/>
    <s v="Is Uninstallable"/>
    <n v="1"/>
    <x v="0"/>
    <e v="#N/A"/>
    <s v="146.30.178.131"/>
    <x v="1"/>
    <s v="Deployed"/>
    <x v="0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PECFS01.ct.chevrontexaco.net"/>
    <s v="PECFS01"/>
    <s v="Windows Server 2019 Standard"/>
    <s v="Google Chrome"/>
    <s v="137.0.7151.41"/>
    <s v="MsiExec.exe /X{FB5A6B22-71AB-36B9-AC32-02EAC075DEC3}"/>
    <s v="Is Uninstallable"/>
    <n v="1"/>
    <x v="1"/>
    <d v="2025-06-18T00:00:00"/>
    <s v="146.33.150.19"/>
    <x v="1"/>
    <s v="Retired"/>
    <x v="2"/>
    <e v="#N/A"/>
    <x v="0"/>
    <x v="15"/>
    <n v="21932"/>
    <s v="DCA Infrastructure Utility Support "/>
    <x v="53"/>
    <s v="Yes"/>
    <s v="Yes"/>
    <x v="8"/>
    <s v="CLOUD WINDOWS OPERATIONS"/>
    <s v="No"/>
    <e v="#REF!"/>
    <s v="CLOUD WINDOWS OPERATIONS"/>
  </r>
  <r>
    <s v="SGDC1NTAD1.gdc0.chevron.net"/>
    <s v="SGDC1NTAD1"/>
    <s v="Windows Server 2019 Datacenter"/>
    <s v="Google Chrome"/>
    <s v="137.0.7151.41"/>
    <s v="MsiExec.exe /X{FB5A6B22-71AB-36B9-AC32-02EAC075DEC3}"/>
    <s v="Is Uninstallable"/>
    <n v="1"/>
    <x v="1"/>
    <d v="2025-07-16T00:00:00"/>
    <s v="146.40.4.32"/>
    <x v="1"/>
    <s v="In Maintenance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ESEV16NVRP1.ESE.chevrontexaco.net"/>
    <s v="ESEV16NVRP1"/>
    <s v="Windows Server 2016 Standard"/>
    <s v="Google Chrome"/>
    <s v="137.0.7151.41"/>
    <s v="MsiExec.exe /X{FB5A6B22-71AB-36B9-AC32-02EAC075DEC3}"/>
    <s v="Is Uninstallable"/>
    <n v="1"/>
    <x v="0"/>
    <e v="#N/A"/>
    <s v="146.26.180.19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SGDC1NTAD2.gdc0.chevron.net"/>
    <s v="SGDC1NTAD2"/>
    <s v="Windows Server 2019 Datacenter"/>
    <s v="Google Chrome"/>
    <s v="137.0.7151.41"/>
    <s v="MsiExec.exe /X{FB5A6B22-71AB-36B9-AC32-02EAC075DEC3}"/>
    <s v="Is Uninstallable"/>
    <n v="1"/>
    <x v="1"/>
    <d v="2025-07-16T00:00:00"/>
    <s v="146.40.4.33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SGDC1NTAD3.gdc0.chevron.net"/>
    <s v="SGDC1NTAD3"/>
    <s v="Windows Server 2019 Datacenter"/>
    <s v="Google Chrome"/>
    <s v="137.0.7151.41"/>
    <s v="MsiExec.exe /X{00715A53-6C1B-35AC-BDC9-597DCF53D022}"/>
    <s v="Is Uninstallable"/>
    <n v="1"/>
    <x v="1"/>
    <d v="2025-07-16T00:00:00"/>
    <s v="146.40.4.31"/>
    <x v="1"/>
    <s v="In Maintenance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ESEW16INTT1.ese.chevrontexaco.net"/>
    <s v="ESEW16INTT1"/>
    <s v="Windows Server 2016 Standard"/>
    <s v="Google Chrome"/>
    <s v="137.0.7151.41"/>
    <s v="MsiExec.exe /X{3D57F0B3-5C71-3C2C-8795-2A150BB58C33}"/>
    <s v="Is Uninstallable"/>
    <n v="1"/>
    <x v="1"/>
    <d v="2025-07-16T00:00:00"/>
    <s v="146.26.230.63"/>
    <x v="2"/>
    <s v="Deployed"/>
    <x v="1"/>
    <e v="#N/A"/>
    <x v="2"/>
    <x v="18"/>
    <n v="5383"/>
    <s v="Sigmafine(ESE) "/>
    <x v="66"/>
    <s v="Yes"/>
    <s v="Yes"/>
    <x v="0"/>
    <s v="CSCM-DATAINSIGHT-WIPRO-SUPPORT"/>
    <s v="No"/>
    <e v="#REF!"/>
    <s v="CLOUD WINDOWS OPERATIONS"/>
  </r>
  <r>
    <s v="ESEW16NASADMIN.ese.chevrontexaco.net"/>
    <s v="ESEW16NASADMIN"/>
    <s v="Windows Server 2016 Standard"/>
    <s v="Google Chrome"/>
    <s v="137.0.7151.41"/>
    <s v="MsiExec.exe /X{3D57F0B3-5C71-3C2C-8795-2A150BB58C33}"/>
    <s v="Is Uninstallable"/>
    <n v="1"/>
    <x v="0"/>
    <e v="#N/A"/>
    <s v="146.26.230.113"/>
    <x v="1"/>
    <s v="Deployed"/>
    <x v="0"/>
    <e v="#N/A"/>
    <x v="0"/>
    <x v="0"/>
    <n v="10728"/>
    <s v="Ivanti Security Controls "/>
    <x v="67"/>
    <s v="Yes"/>
    <s v="Yes"/>
    <x v="0"/>
    <s v="DS - MFG - EL SEGUNDO - APPLICATION SUPPORT"/>
    <s v="No"/>
    <e v="#REF!"/>
    <s v="CLOUD WINDOWS OPERATIONS"/>
  </r>
  <r>
    <s v="ESEW16PROMISD1.ese.chevrontexaco.net"/>
    <s v="ESEW16PROMISD1"/>
    <s v="Windows Server 2016 Standard"/>
    <s v="Google Chrome"/>
    <s v="137.0.7151.41"/>
    <s v="MsiExec.exe /X{3D57F0B3-5C71-3C2C-8795-2A150BB58C33}"/>
    <s v="Is Uninstallable"/>
    <n v="1"/>
    <x v="1"/>
    <d v="2025-07-16T00:00:00"/>
    <s v="10.76.216.37"/>
    <x v="2"/>
    <s v="Deployed"/>
    <x v="1"/>
    <e v="#N/A"/>
    <x v="2"/>
    <x v="18"/>
    <n v="5383"/>
    <s v="Sigmafine(ESE) "/>
    <x v="66"/>
    <s v="Yes"/>
    <s v="Yes"/>
    <x v="0"/>
    <s v="CSCM-DATAINSIGHT-WIPRO-SUPPORT"/>
    <s v="No"/>
    <e v="#REF!"/>
    <s v="CLOUD WINDOWS OPERATIONS"/>
  </r>
  <r>
    <s v="ESEW16PROMIST1.ese.chevrontexaco.net"/>
    <s v="ESEW16PROMIST1"/>
    <s v="Windows Server 2016 Standard"/>
    <s v="Google Chrome"/>
    <s v="137.0.7151.41"/>
    <s v="MsiExec.exe /X{3D57F0B3-5C71-3C2C-8795-2A150BB58C33}"/>
    <s v="Is Uninstallable"/>
    <n v="1"/>
    <x v="1"/>
    <d v="2025-07-16T00:00:00"/>
    <s v="10.76.216.52"/>
    <x v="2"/>
    <s v="Deployed"/>
    <x v="1"/>
    <e v="#N/A"/>
    <x v="2"/>
    <x v="18"/>
    <n v="5383"/>
    <s v="Sigmafine(ESE) "/>
    <x v="66"/>
    <s v="Yes"/>
    <s v="Yes"/>
    <x v="0"/>
    <s v="CSCM-DATAINSIGHT-WIPRO-SUPPORT"/>
    <s v="No"/>
    <e v="#REF!"/>
    <s v="CLOUD WINDOWS OPERATIONS"/>
  </r>
  <r>
    <s v="ESEW16WEBD1.ese.chevrontexaco.net"/>
    <s v="ESEW16WEBD1"/>
    <s v="Windows Server 2016 Standard"/>
    <s v="Google Chrome"/>
    <s v="137.0.7151.41"/>
    <s v="MsiExec.exe /X{3D57F0B3-5C71-3C2C-8795-2A150BB58C33}"/>
    <s v="Is Uninstallable"/>
    <n v="1"/>
    <x v="0"/>
    <e v="#N/A"/>
    <s v="10.76.216.45"/>
    <x v="2"/>
    <s v="Deployed"/>
    <x v="0"/>
    <e v="#N/A"/>
    <x v="0"/>
    <x v="0"/>
    <n v="24095"/>
    <s v="Emergency Response – Fire Plan (ESE) "/>
    <x v="68"/>
    <s v="Yes"/>
    <s v="Yes"/>
    <x v="0"/>
    <s v="DS - MFG - EL SEGUNDO - APPLICATION SUPPORT"/>
    <s v="No"/>
    <e v="#REF!"/>
    <s v="CLOUD WINDOWS OPERATIONS"/>
  </r>
  <r>
    <s v="WSTPF1NTAD3.gdc0.chevron.net"/>
    <s v="WSTPF1NTAD3"/>
    <s v="Windows Server 2019 Datacenter"/>
    <s v="Google Chrome"/>
    <s v="137.0.7151.41"/>
    <s v="MsiExec.exe /X{FB5A6B22-71AB-36B9-AC32-02EAC075DEC3}"/>
    <s v="Is Uninstallable"/>
    <n v="1"/>
    <x v="1"/>
    <d v="2025-07-16T00:00:00"/>
    <s v="146.29.187.12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ess-p1ap100.s02.chevron.net"/>
    <s v="ess-p1ap100"/>
    <s v="Windows Server 2016 Datacenter"/>
    <s v="Google Chrome"/>
    <s v="137.0.7151.41"/>
    <s v="MsiExec.exe /X{3D57F0B3-5C71-3C2C-8795-2A150BB58C33}"/>
    <s v="Is Uninstallable"/>
    <n v="1"/>
    <x v="1"/>
    <d v="2025-07-16T00:00:00"/>
    <s v="10.75.68.19"/>
    <x v="1"/>
    <s v="Deployed"/>
    <x v="1"/>
    <e v="#N/A"/>
    <x v="2"/>
    <x v="18"/>
    <n v="3052800"/>
    <s v="Sphera Essential "/>
    <x v="69"/>
    <s v="Yes"/>
    <s v="Yes"/>
    <x v="0"/>
    <s v="HSE - ENV &amp; SUSTAIN - MSP SUPPORT"/>
    <s v="No"/>
    <e v="#REF!"/>
    <s v="HSE - ENV &amp; SUSTAIN - MSP SUPPORT"/>
  </r>
  <r>
    <s v="ess-p1db200.s02.chevron.net"/>
    <s v="ess-p1db200"/>
    <s v="Windows Server 2016 Datacenter"/>
    <s v="Google Chrome"/>
    <s v="137.0.7151.41"/>
    <s v="MsiExec.exe /X{3D57F0B3-5C71-3C2C-8795-2A150BB58C33}"/>
    <s v="Is Uninstallable"/>
    <n v="1"/>
    <x v="1"/>
    <d v="2025-07-16T00:00:00"/>
    <s v="10.75.68.15"/>
    <x v="1"/>
    <s v="Deployed"/>
    <x v="1"/>
    <e v="#N/A"/>
    <x v="2"/>
    <x v="18"/>
    <n v="3052800"/>
    <s v="Sphera Essential "/>
    <x v="69"/>
    <s v="Yes"/>
    <s v="Yes"/>
    <x v="0"/>
    <s v="HSE - ENV &amp; SUSTAIN - MSP SUPPORT"/>
    <s v="No"/>
    <e v="#REF!"/>
    <s v="HSE - LEVEL 1 - MSP SUPPORT"/>
  </r>
  <r>
    <s v="ess-s1ap100.s02.chevron.net"/>
    <s v="ess-s1ap100"/>
    <s v="Windows Server 2016 Datacenter"/>
    <s v="Google Chrome"/>
    <s v="137.0.7151.41"/>
    <s v="MsiExec.exe /X{3D57F0B3-5C71-3C2C-8795-2A150BB58C33}"/>
    <s v="Is Uninstallable"/>
    <n v="1"/>
    <x v="1"/>
    <d v="2025-07-16T00:00:00"/>
    <s v="10.75.68.6"/>
    <x v="5"/>
    <s v="Deployed"/>
    <x v="1"/>
    <e v="#N/A"/>
    <x v="2"/>
    <x v="18"/>
    <n v="3052800"/>
    <s v="Sphera Essential"/>
    <x v="69"/>
    <s v="Yes"/>
    <s v="Yes"/>
    <x v="0"/>
    <s v="HSE - ENV &amp; SUSTAIN - MSP SUPPORT"/>
    <s v="No"/>
    <e v="#REF!"/>
    <s v="HSE - ENV &amp; SUSTAIN - MSP SUPPORT"/>
  </r>
  <r>
    <s v="ess-s1ap200.s02.chevron.net"/>
    <s v="ess-s1ap200"/>
    <s v="Windows Server 2016 Datacenter"/>
    <s v="Google Chrome"/>
    <s v="137.0.7151.41"/>
    <s v="MsiExec.exe /X{3D57F0B3-5C71-3C2C-8795-2A150BB58C33}"/>
    <s v="Is Uninstallable"/>
    <n v="1"/>
    <x v="1"/>
    <d v="2025-07-16T00:00:00"/>
    <s v="10.75.68.8"/>
    <x v="5"/>
    <s v="Deployed"/>
    <x v="1"/>
    <e v="#N/A"/>
    <x v="2"/>
    <x v="18"/>
    <n v="3052800"/>
    <s v="Sphera Essential"/>
    <x v="69"/>
    <s v="Yes"/>
    <s v="Yes"/>
    <x v="0"/>
    <s v="HSE - ENV &amp; SUSTAIN - MSP SUPPORT"/>
    <s v="No"/>
    <e v="#REF!"/>
    <s v="HSE - ENV &amp; SUSTAIN - MSP SUPPORT"/>
  </r>
  <r>
    <s v="ess-s1ap300.s02.chevron.net"/>
    <s v="ess-s1ap300"/>
    <s v="Windows Server 2016 Datacenter"/>
    <s v="Google Chrome"/>
    <s v="137.0.7151.41"/>
    <s v="MsiExec.exe /X{3D57F0B3-5C71-3C2C-8795-2A150BB58C33}"/>
    <s v="Is Uninstallable"/>
    <n v="1"/>
    <x v="1"/>
    <d v="2025-07-16T00:00:00"/>
    <s v="10.75.68.10"/>
    <x v="5"/>
    <s v="Deployed"/>
    <x v="1"/>
    <e v="#N/A"/>
    <x v="2"/>
    <x v="18"/>
    <n v="3052800"/>
    <s v="Sphera Essential"/>
    <x v="69"/>
    <s v="Yes"/>
    <s v="Yes"/>
    <x v="0"/>
    <s v="HSE - ENV &amp; SUSTAIN - MSP SUPPORT"/>
    <s v="No"/>
    <e v="#REF!"/>
    <s v="HSE - ENV &amp; SUSTAIN - MSP SUPPORT"/>
  </r>
  <r>
    <s v="ess-s1db100.s02.chevron.net"/>
    <s v="ess-s1db100"/>
    <s v="Windows Server 2016 Datacenter"/>
    <s v="Google Chrome"/>
    <s v="137.0.7151.41"/>
    <s v="MsiExec.exe /X{3D57F0B3-5C71-3C2C-8795-2A150BB58C33}"/>
    <s v="Is Uninstallable"/>
    <n v="1"/>
    <x v="1"/>
    <d v="2025-07-16T00:00:00"/>
    <s v="10.75.68.7"/>
    <x v="5"/>
    <s v="Deployed"/>
    <x v="1"/>
    <e v="#N/A"/>
    <x v="2"/>
    <x v="18"/>
    <n v="3052800"/>
    <s v="Sphera Essential"/>
    <x v="69"/>
    <s v="Yes"/>
    <s v="Yes"/>
    <x v="0"/>
    <s v="HSE - ENV &amp; SUSTAIN - MSP SUPPORT"/>
    <s v="No"/>
    <e v="#REF!"/>
    <s v="HSE - ENV &amp; SUSTAIN - MSP SUPPORT"/>
  </r>
  <r>
    <s v="ess-s1db200.s02.chevron.net"/>
    <s v="ess-s1db200"/>
    <s v="Windows Server 2016 Datacenter"/>
    <s v="Google Chrome"/>
    <s v="137.0.7151.55"/>
    <s v="MsiExec.exe /X{3D57F0B3-5C71-3C2C-8795-2A150BB58C33}"/>
    <s v="Is Uninstallable"/>
    <n v="1"/>
    <x v="1"/>
    <d v="2025-07-16T00:00:00"/>
    <s v="10.75.68.9"/>
    <x v="5"/>
    <s v="Deployed"/>
    <x v="1"/>
    <e v="#N/A"/>
    <x v="2"/>
    <x v="18"/>
    <n v="3052800"/>
    <s v="Sphera Essential"/>
    <x v="69"/>
    <s v="Yes"/>
    <s v="Yes"/>
    <x v="0"/>
    <s v="HSE - ENV &amp; SUSTAIN - MSP SUPPORT"/>
    <s v="No"/>
    <e v="#REF!"/>
    <s v="HSE - ENV &amp; SUSTAIN - MSP SUPPORT"/>
  </r>
  <r>
    <s v="ess-sdb100.s02.chevron.net"/>
    <s v="ess-sdb100"/>
    <s v="Windows Server 2016 Datacenter"/>
    <s v="Google Chrome"/>
    <s v="137.0.7151.41"/>
    <s v="MsiExec.exe /X{3D57F0B3-5C71-3C2C-8795-2A150BB58C33}"/>
    <s v="Is Uninstallable"/>
    <n v="1"/>
    <x v="1"/>
    <d v="2025-07-16T00:00:00"/>
    <s v="10.75.64.19"/>
    <x v="5"/>
    <s v="Deployed"/>
    <x v="1"/>
    <e v="#N/A"/>
    <x v="2"/>
    <x v="18"/>
    <n v="3052800"/>
    <s v="Sphera Essential "/>
    <x v="69"/>
    <s v="Yes"/>
    <s v="Yes"/>
    <x v="0"/>
    <s v="HSE - ENV &amp; SUSTAIN - MSP SUPPORT"/>
    <s v="No"/>
    <e v="#REF!"/>
    <s v="HSE - ENV &amp; SUSTAIN - APP SUPPORT"/>
  </r>
  <r>
    <s v="ess-sdb200.s02.chevron.net"/>
    <s v="ess-sdb200"/>
    <s v="Windows Server 2016 Datacenter"/>
    <s v="Google Chrome"/>
    <s v="137.0.7151.55"/>
    <s v="MsiExec.exe /X{3D57F0B3-5C71-3C2C-8795-2A150BB58C33}"/>
    <s v="Is Uninstallable"/>
    <n v="1"/>
    <x v="1"/>
    <d v="2025-07-16T00:00:00"/>
    <s v="10.75.64.21"/>
    <x v="5"/>
    <s v="Deployed"/>
    <x v="1"/>
    <e v="#N/A"/>
    <x v="2"/>
    <x v="18"/>
    <n v="3052800"/>
    <s v="Sphera Essential "/>
    <x v="69"/>
    <s v="Yes"/>
    <s v="Yes"/>
    <x v="0"/>
    <s v="HSE - ENV &amp; SUSTAIN - MSP SUPPORT"/>
    <s v="No"/>
    <e v="#REF!"/>
    <s v="HSE - ENV &amp; SUSTAIN - APP SUPPORT"/>
  </r>
  <r>
    <s v="ETCW16PIAFSVR.hou140.chevrontexaco.net"/>
    <s v="ETCW16PIAFSVR"/>
    <s v="Windows Server 2016 Standard"/>
    <s v="Google Chrome"/>
    <s v="137.0.7151.41"/>
    <s v="MsiExec.exe /X{3D57F0B3-5C71-3C2C-8795-2A150BB58C33}"/>
    <s v="Is Uninstallable"/>
    <n v="1"/>
    <x v="0"/>
    <e v="#N/A"/>
    <s v="136.171.170.103"/>
    <x v="2"/>
    <s v="Deployed"/>
    <x v="0"/>
    <e v="#N/A"/>
    <x v="0"/>
    <x v="19"/>
    <n v="1402000000000"/>
    <s v="PI System (PADC "/>
    <x v="50"/>
    <s v="Yes"/>
    <s v="Yes"/>
    <x v="7"/>
    <s v="SURFACE - PROCESS AUTOMATION - SUPPORT"/>
    <s v="No"/>
    <e v="#REF!"/>
    <s v="CTC-FDS-PEA-PROCESS AUTOMATION DEVELOPMENT CENTER"/>
  </r>
  <r>
    <s v="ETCW16PICOLSVR2.gdc0.chevron.net"/>
    <s v="ETCW16PICOLSVR2"/>
    <s v="Windows Server 2016 Standard"/>
    <s v="Google Chrome"/>
    <s v="137.0.7151.41"/>
    <s v="MsiExec.exe /X{FB5A6B22-71AB-36B9-AC32-02EAC075DEC3}"/>
    <s v="Is Uninstallable"/>
    <n v="1"/>
    <x v="0"/>
    <e v="#N/A"/>
    <s v="136.171.170.101"/>
    <x v="2"/>
    <s v="Deployed"/>
    <x v="0"/>
    <e v="#N/A"/>
    <x v="0"/>
    <x v="19"/>
    <n v="1402000000000"/>
    <s v="PI System (PADC "/>
    <x v="50"/>
    <s v="Yes"/>
    <s v="Yes"/>
    <x v="7"/>
    <s v="SURFACE - PROCESS AUTOMATION - SUPPORT"/>
    <s v="No"/>
    <e v="#REF!"/>
    <s v="CTC-FDS-PEA-PROCESS AUTOMATION DEVELOPMENT CENTER"/>
  </r>
  <r>
    <s v="ETCW16PIINTSVR.hou140.chevrontexaco.net"/>
    <s v="ETCW16PIINTSVR"/>
    <s v="Windows Server 2016 Standard"/>
    <s v="Google Chrome"/>
    <s v="137.0.7151.41"/>
    <s v="MsiExec.exe /X{9AA42FEF-FBFA-3788-9CB4-3A148DC7AA52}"/>
    <s v="Is Uninstallable"/>
    <n v="1"/>
    <x v="0"/>
    <e v="#N/A"/>
    <s v="136.171.170.105"/>
    <x v="2"/>
    <s v="Deployed"/>
    <x v="0"/>
    <e v="#N/A"/>
    <x v="0"/>
    <x v="19"/>
    <n v="1402000000000"/>
    <s v="PI System (PADC "/>
    <x v="50"/>
    <s v="Yes"/>
    <s v="Yes"/>
    <x v="7"/>
    <s v="SURFACE - PROCESS AUTOMATION - SUPPORT"/>
    <s v="No"/>
    <e v="#REF!"/>
    <s v="CTC-FDS-PEA-PROCESS AUTOMATION DEVELOPMENT CENTER"/>
  </r>
  <r>
    <s v="WSTPF1NTAD4.gdc0.chevron.net"/>
    <s v="WSTPF1NTAD4"/>
    <s v="Windows Server 2019 Datacenter"/>
    <s v="Google Chrome"/>
    <s v="137.0.7151.41"/>
    <s v="MsiExec.exe /X{FB5A6B22-71AB-36B9-AC32-02EAC075DEC3}"/>
    <s v="Is Uninstallable"/>
    <n v="1"/>
    <x v="1"/>
    <d v="2025-07-16T00:00:00"/>
    <s v="146.29.187.13"/>
    <x v="1"/>
    <s v="Deployed"/>
    <x v="1"/>
    <e v="#N/A"/>
    <x v="1"/>
    <x v="11"/>
    <n v="9208"/>
    <s v="Active Directory/DNS "/>
    <x v="1"/>
    <s v="Yes"/>
    <m/>
    <x v="0"/>
    <s v="IAM INFRASTRUCTURE"/>
    <s v="No"/>
    <e v="#REF!"/>
    <s v="IDENTITY ACCESS (OPERATIONS)"/>
  </r>
  <r>
    <s v="PSDMHM01.psd.chevrontexaco.net"/>
    <s v="PSDMHM01"/>
    <s v="Windows Server 2016 Standard"/>
    <s v="Google Chrome"/>
    <s v="137.0.7151.41"/>
    <s v="MsiExec.exe /X{3D57F0B3-5C71-3C2C-8795-2A150BB58C33}"/>
    <s v="Is Uninstallable"/>
    <n v="1"/>
    <x v="0"/>
    <e v="#N/A"/>
    <s v="146.33.216.79"/>
    <x v="1"/>
    <s v="Deployed"/>
    <x v="0"/>
    <e v="#N/A"/>
    <x v="0"/>
    <x v="20"/>
    <n v="5042570"/>
    <s v="AMS (Machinery Health Manager) "/>
    <x v="70"/>
    <s v="Yes"/>
    <s v="Yes"/>
    <x v="9"/>
    <s v="DS - MFG - UTX - PCN/DMZ SUPPORT"/>
    <s v="No"/>
    <e v="#REF!"/>
    <s v="DS - MFG - PASADENA - BLAN SUPPORT"/>
  </r>
  <r>
    <s v="F06052W16NVRP1.F06052.chevrontexaco.net"/>
    <s v="F06052W16NVRP1"/>
    <s v="Windows Server 2016 Standard"/>
    <s v="Google Chrome"/>
    <s v="137.0.7151.41"/>
    <s v="MsiExec.exe /X{3D57F0B3-5C71-3C2C-8795-2A150BB58C33}"/>
    <s v="Is Uninstallable"/>
    <n v="1"/>
    <x v="0"/>
    <e v="#N/A"/>
    <s v="146.35.103.90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F06971W16NVRP1.mos.chevrontexaco.net"/>
    <s v="F06971W16NVRP1"/>
    <s v="Windows Server 2016 Standard"/>
    <s v="Google Chrome"/>
    <s v="137.0.7151.41"/>
    <s v="MsiExec.exe /X{FB5A6B22-71AB-36B9-AC32-02EAC075DEC3}"/>
    <s v="Is Uninstallable"/>
    <n v="1"/>
    <x v="0"/>
    <e v="#N/A"/>
    <s v="146.30.192.18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ATRSM-WNIIS009.s01.chevron.net"/>
    <s v="ATRSM-WNIIS009"/>
    <s v="Windows Server 2016 Datacenter"/>
    <s v="Google Chrome"/>
    <s v="137.0.7151.41"/>
    <s v="MsiExec.exe /X{00715A53-6C1B-35AC-BDC9-597DCF53D022}"/>
    <s v="Is Uninstallable"/>
    <n v="1"/>
    <x v="0"/>
    <e v="#N/A"/>
    <s v="10.68.248.17"/>
    <x v="2"/>
    <s v="Deployed"/>
    <x v="0"/>
    <e v="#N/A"/>
    <x v="0"/>
    <x v="20"/>
    <n v="3057510"/>
    <s v="Smart Procedures "/>
    <x v="71"/>
    <s v="Yes"/>
    <s v="Yes"/>
    <x v="4"/>
    <s v="SURFACE-APPLICATION SUPPORT-POD1D"/>
    <s v="No"/>
    <e v="#REF!"/>
    <s v="CLOUD WINDOWS OPERATIONS"/>
  </r>
  <r>
    <s v="F07245V16NVRP2.F07245.chevrontexaco.net"/>
    <s v="F07245V16NVRP2"/>
    <s v="Windows Server 2016 Standard"/>
    <s v="Google Chrome"/>
    <s v="137.0.7151.41"/>
    <s v="MsiExec.exe /X{3D57F0B3-5C71-3C2C-8795-2A150BB58C33}"/>
    <s v="Is Uninstallable"/>
    <n v="1"/>
    <x v="0"/>
    <e v="#N/A"/>
    <s v="146.40.139.18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F07551W16NVRP1.F07551.CHEVRONTEXACO.NET"/>
    <s v="F07551W16NVRP1"/>
    <s v="Windows Server 2016 Standard"/>
    <s v="Google Chrome"/>
    <s v="137.0.7151.41"/>
    <s v="MsiExec.exe /X{3D57F0B3-5C71-3C2C-8795-2A150BB58C33}"/>
    <s v="Is Uninstallable"/>
    <n v="1"/>
    <x v="0"/>
    <e v="#N/A"/>
    <s v="146.33.10.189"/>
    <x v="6"/>
    <s v="Retired"/>
    <x v="0"/>
    <e v="#N/A"/>
    <x v="0"/>
    <x v="10"/>
    <n v="1500001716"/>
    <s v="Milestone xProtect "/>
    <x v="4"/>
    <s v="Yes"/>
    <s v="Yes"/>
    <x v="5"/>
    <s v="GSOF SUPPORT - SECURITY OF PERSONNEL AND ASSETS - MSP"/>
    <s v="No"/>
    <e v="#REF!"/>
    <s v="CLOUD WINDOWS OPERATIONS"/>
  </r>
  <r>
    <s v="ATRSM-WNIIS012.s01.chevron.net"/>
    <s v="ATRSM-WNIIS012"/>
    <s v="Windows Server 2016 Datacenter"/>
    <s v="Google Chrome"/>
    <s v="137.0.7151.41"/>
    <s v="MsiExec.exe /X{3D57F0B3-5C71-3C2C-8795-2A150BB58C33}"/>
    <s v="Is Uninstallable"/>
    <n v="1"/>
    <x v="0"/>
    <e v="#N/A"/>
    <s v="10.68.248.19"/>
    <x v="2"/>
    <s v="Deployed"/>
    <x v="0"/>
    <e v="#N/A"/>
    <x v="0"/>
    <x v="20"/>
    <n v="21162"/>
    <s v="Smart Procedures "/>
    <x v="71"/>
    <s v="Yes"/>
    <s v="Yes"/>
    <x v="4"/>
    <s v="SURFACE-APPLICATION SUPPORT-POD1D"/>
    <s v="No"/>
    <e v="#REF!"/>
    <s v="CLOUD WINDOWS OPERATIONS"/>
  </r>
  <r>
    <s v="blmrb-dblrb00.s02.chevron.net"/>
    <s v="blmrb-dblrb00"/>
    <s v="Windows Server 2016 Datacenter"/>
    <s v="Google Chrome"/>
    <s v="136.0.7103.48"/>
    <s v="MsiExec.exe /X{4B1A29D5-BC9F-32E0-8F5B-FF8755A3D6BF}"/>
    <s v="Is Uninstallable"/>
    <n v="1"/>
    <x v="1"/>
    <d v="2025-07-11T00:00:00"/>
    <s v="10.74.104.85"/>
    <x v="2"/>
    <s v="In Maintenance"/>
    <x v="5"/>
    <s v="Deallocated"/>
    <x v="0"/>
    <x v="21"/>
    <n v="22799"/>
    <s v="Bloomberg Request Builder "/>
    <x v="72"/>
    <s v="Yes"/>
    <s v="Yes"/>
    <x v="4"/>
    <s v="FINANCE - TREASURY RISK MGMT MSP LTI"/>
    <s v="No"/>
    <e v="#REF!"/>
    <s v="FINANCE - TREASURY RISK MGMT MSP LTI"/>
  </r>
  <r>
    <s v="F08862W16NVRP1.F08862.chevrontexaco.net"/>
    <s v="F08862W16NVRP1"/>
    <s v="Windows Server 2016 Standard"/>
    <s v="Google Chrome"/>
    <s v="137.0.7151.41"/>
    <s v="MsiExec.exe /X{A5CBFB3A-D606-3A13-8C8F-9068AE58B64E}"/>
    <s v="Is Uninstallable"/>
    <n v="1"/>
    <x v="0"/>
    <e v="#N/A"/>
    <s v="146.24.220.130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F08982W16NVRP1.f08982.chevrontexaco.net"/>
    <s v="F08982W16NVRP1"/>
    <s v="Windows Server 2016 Standard"/>
    <s v="Google Chrome"/>
    <s v="137.0.7151.41"/>
    <s v="MsiExec.exe /X{3D57F0B3-5C71-3C2C-8795-2A150BB58C33}"/>
    <s v="Is Uninstallable"/>
    <n v="1"/>
    <x v="0"/>
    <e v="#N/A"/>
    <s v="146.30.242.7"/>
    <x v="1"/>
    <s v="Deployed"/>
    <x v="0"/>
    <e v="#N/A"/>
    <x v="0"/>
    <x v="10"/>
    <n v="1500001716"/>
    <s v="Milestone xProtect "/>
    <x v="4"/>
    <s v="Yes"/>
    <s v="Yes"/>
    <x v="5"/>
    <s v="GSOF SUPPORT - SECURITY OF PERSONNEL AND ASSETS - MSP"/>
    <s v="No"/>
    <e v="#REF!"/>
    <s v="CLOUD WINDOWS OPERATIONS"/>
  </r>
  <r>
    <s v="sras10-pdb00.s02.chevron.net"/>
    <s v="sras10-pdb00"/>
    <s v="Windows Server 2016 Datacenter"/>
    <s v="Google Chrome"/>
    <s v="137.0.7151.41"/>
    <s v="MsiExec.exe /X{3D57F0B3-5C71-3C2C-8795-2A150BB58C33}"/>
    <s v="Is Uninstallable"/>
    <n v="1"/>
    <x v="0"/>
    <e v="#N/A"/>
    <s v="10.71.64.22"/>
    <x v="1"/>
    <s v="Deployed"/>
    <x v="0"/>
    <e v="#N/A"/>
    <x v="0"/>
    <x v="0"/>
    <n v="10122"/>
    <s v="SolArc RightAngle (S10) "/>
    <x v="73"/>
    <s v="Yes"/>
    <s v="Yes"/>
    <x v="0"/>
    <s v="CLOUD WINDOWS OPERATIONS"/>
    <s v="No"/>
    <e v="#REF!"/>
    <s v="CLOUD WINDOWS OPERATIONS"/>
  </r>
  <r>
    <s v="gmw2piisv00138.s02.chevron.net"/>
    <s v="gmw2piisv00138"/>
    <s v="Windows Server 2019 Datacenter"/>
    <s v="Google Chrome"/>
    <s v="137.0.7151.41"/>
    <s v="MsiExec.exe /X{3D57F0B3-5C71-3C2C-8795-2A150BB58C33}"/>
    <s v="Is Uninstallable"/>
    <n v="1"/>
    <x v="0"/>
    <e v="#N/A"/>
    <s v="136.171.187.54"/>
    <x v="1"/>
    <s v="Deployed"/>
    <x v="0"/>
    <e v="#N/A"/>
    <x v="0"/>
    <x v="10"/>
    <n v="5057021"/>
    <s v="Delinea Secret Server "/>
    <x v="74"/>
    <s v="Yes"/>
    <s v="Yes"/>
    <x v="0"/>
    <s v="IAM APPLICATIONS"/>
    <s v="No"/>
    <e v="#REF!"/>
    <s v="CLOUD WINDOWS OPERATIONS"/>
  </r>
  <r>
    <s v="thycot-dDel02.s02.chevron.net"/>
    <s v="thycot-dDel02"/>
    <s v="Windows Server 2019 Datacenter"/>
    <s v="Google Chrome"/>
    <s v="137.0.7151.41"/>
    <s v="MsiExec.exe /X{3D57F0B3-5C71-3C2C-8795-2A150BB58C33}"/>
    <s v="Is Uninstallable"/>
    <n v="1"/>
    <x v="0"/>
    <e v="#N/A"/>
    <s v="10.76.157.43"/>
    <x v="2"/>
    <s v="Retired"/>
    <x v="0"/>
    <e v="#N/A"/>
    <x v="0"/>
    <x v="10"/>
    <n v="5057021"/>
    <s v="Delinea Secret Server "/>
    <x v="74"/>
    <s v="Yes"/>
    <s v="Yes"/>
    <x v="0"/>
    <s v="IAM APPLICATIONS"/>
    <s v="No"/>
    <e v="#REF!"/>
    <s v="IAM APPLICATIONS"/>
  </r>
  <r>
    <s v="PETRE-WPSQL003.s02.chevron.net"/>
    <s v="PETRE-WPSQL003"/>
    <s v="Windows Server 2016 Datacenter"/>
    <s v="Google Chrome"/>
    <s v="135.0.7049.115"/>
    <s v="MsiExec.exe /X{3D57F0B3-5C71-3C2C-8795-2A150BB58C33}"/>
    <s v="Is Uninstallable"/>
    <n v="1"/>
    <x v="1"/>
    <d v="2025-05-25T00:00:00"/>
    <s v="134.248.197.143"/>
    <x v="1"/>
    <s v="Retired"/>
    <x v="2"/>
    <e v="#N/A"/>
    <x v="0"/>
    <x v="0"/>
    <n v="20193062298"/>
    <s v="Petrel Studio 2019 "/>
    <x v="75"/>
    <s v="Yes"/>
    <s v="Yes"/>
    <x v="0"/>
    <s v="CLOUD WINDOWS OPERATIONS"/>
    <s v="No"/>
    <e v="#REF!"/>
    <s v="CLOUD WINDOWS OPERATIONS"/>
  </r>
  <r>
    <s v="ENERG-WPAPP005.s02.chevron.net"/>
    <s v="ENERG-WPAPP005"/>
    <s v="Windows Server 2016 Datacenter"/>
    <s v="Google Chrome"/>
    <s v="137.0.7151.41"/>
    <s v="MsiExec.exe /X{3D57F0B3-5C71-3C2C-8795-2A150BB58C33}"/>
    <s v="Is Uninstallable"/>
    <n v="1"/>
    <x v="0"/>
    <e v="#N/A"/>
    <s v="10.76.123.145"/>
    <x v="1"/>
    <s v="Deployed"/>
    <x v="0"/>
    <e v="#N/A"/>
    <x v="0"/>
    <x v="10"/>
    <n v="5062443"/>
    <s v="Energy Components (ECaaS) solution - TCO"/>
    <x v="76"/>
    <s v="Yes"/>
    <s v="Yes"/>
    <x v="0"/>
    <s v="SURFACE - FE - ENERGY COMPONENTS LEVEL 2 SUPPORT"/>
    <s v="No"/>
    <e v="#REF!"/>
    <s v="CLOUD WINDOWS OPERATIONS"/>
  </r>
  <r>
    <s v="hpcinf-dhci00.s02.chevron.net"/>
    <s v="hpcinf-dhci00"/>
    <s v="Windows Server 2019 Datacenter"/>
    <s v="Google Chrome"/>
    <s v="137.0.7151.41"/>
    <s v="MsiExec.exe /X{3D57F0B3-5C71-3C2C-8795-2A150BB58C33}"/>
    <s v="Is Uninstallable"/>
    <n v="1"/>
    <x v="0"/>
    <e v="#N/A"/>
    <s v="10.70.192.5"/>
    <x v="2"/>
    <s v="Deployed"/>
    <x v="0"/>
    <e v="#N/A"/>
    <x v="0"/>
    <x v="20"/>
    <n v="25952"/>
    <s v="HPC Infrastructure Server Group "/>
    <x v="77"/>
    <s v="Yes"/>
    <s v="Yes"/>
    <x v="9"/>
    <s v="CTC - HPC - TRIAGE"/>
    <s v="No"/>
    <e v="#REF!"/>
    <s v="CTC - HPC - TRIAGE"/>
  </r>
  <r>
    <s v="neold-pprf00.s02.chevron.net"/>
    <s v="neold-pprf00"/>
    <s v="Windows Server 2019 Datacenter"/>
    <s v="Google Chrome"/>
    <s v="137.0.7151.41"/>
    <s v="MsiExec.exe /X{3D57F0B3-5C71-3C2C-8795-2A150BB58C33}"/>
    <s v="Is Uninstallable"/>
    <n v="1"/>
    <x v="0"/>
    <e v="#N/A"/>
    <s v="10.75.96.80"/>
    <x v="1"/>
    <s v="Deployed"/>
    <x v="0"/>
    <e v="#N/A"/>
    <x v="0"/>
    <x v="20"/>
    <n v="3042714"/>
    <s v="Tricentis Neoload Web"/>
    <x v="78"/>
    <s v="Yes"/>
    <s v="Yes"/>
    <x v="9"/>
    <s v="ERP QUALITY ENGINEERING OPERATIONS"/>
    <s v="No"/>
    <e v="#REF!"/>
    <s v="ERP QUALITY ENGINEERING OPERATIONS"/>
  </r>
  <r>
    <s v="citrix-p3cc02.gvdi.chevron.net"/>
    <s v="citrix-p3cc02"/>
    <s v="Windows Server 2016 Datacenter"/>
    <s v="Google Chrome"/>
    <s v="134.0.6998.90"/>
    <s v="MsiExec.exe /X{00715A53-6C1B-35AC-BDC9-597DCF53D022}"/>
    <s v="Is Uninstallable"/>
    <n v="1"/>
    <x v="1"/>
    <d v="2025-05-20T00:00:00"/>
    <s v="10.74.204.231"/>
    <x v="6"/>
    <s v="Deployed"/>
    <x v="4"/>
    <e v="#N/A"/>
    <x v="0"/>
    <x v="0"/>
    <s v="Not Found"/>
    <s v="Not Found"/>
    <x v="41"/>
    <s v="Yes"/>
    <m/>
    <x v="0"/>
    <e v="#VALUE!"/>
    <s v="No"/>
    <e v="#REF!"/>
    <s v=""/>
  </r>
  <r>
    <s v="gmwcnsqlv00306.gdc0.chevron.net"/>
    <s v="gmwcnsqlv00306"/>
    <s v="Windows Server 2016 Datacenter"/>
    <s v="Google Chrome"/>
    <s v="135.0.7049.115"/>
    <s v="MsiExec.exe /X{3D57F0B3-5C71-3C2C-8795-2A150BB58C33}"/>
    <s v="Is Uninstallable"/>
    <n v="1"/>
    <x v="1"/>
    <d v="2025-05-20T00:00:00"/>
    <s v="146.40.7.17"/>
    <x v="2"/>
    <s v="Retired"/>
    <x v="2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wellre-dwrt00.s02.chevron.net"/>
    <s v="wellre-dwrt00"/>
    <s v="Windows Server 2016 Datacenter"/>
    <s v="Google Chrome"/>
    <s v="135.0.7049.85"/>
    <s v="MsiExec.exe /X{00715A53-6C1B-35AC-BDC9-597DCF53D022}"/>
    <s v="Is Uninstallable"/>
    <n v="1"/>
    <x v="0"/>
    <e v="#N/A"/>
    <s v="10.75.56.31"/>
    <x v="2"/>
    <s v="In Maintenance"/>
    <x v="0"/>
    <e v="#N/A"/>
    <x v="0"/>
    <x v="10"/>
    <n v="5055452"/>
    <s v="Well Reliability Tracking System (WRTS) "/>
    <x v="79"/>
    <s v="Yes"/>
    <s v="Yes"/>
    <x v="0"/>
    <s v="SUBSURFACE - RUN &amp; MAINTAIN - LTI"/>
    <s v="No"/>
    <e v="#REF!"/>
    <s v="CLOUD WINDOWS OPERATIONS"/>
  </r>
  <r>
    <s v="gmw1nappv00238.s01.chevron.net"/>
    <s v="gmw1nappv00238"/>
    <s v="Windows Server 2016 Datacenter"/>
    <s v="Google Chrome"/>
    <s v="137.0.7151.41"/>
    <s v="MsiExec.exe /X{3D57F0B3-5C71-3C2C-8795-2A150BB58C33}"/>
    <s v="Is Uninstallable"/>
    <n v="1"/>
    <x v="0"/>
    <e v="#N/A"/>
    <s v="10.76.126.195"/>
    <x v="2"/>
    <s v="Being Decommissioned"/>
    <x v="0"/>
    <e v="#N/A"/>
    <x v="0"/>
    <x v="10"/>
    <n v="21018"/>
    <s v="Chevron Time Management (CTM) "/>
    <x v="80"/>
    <s v="Yes"/>
    <s v="Yes"/>
    <x v="0"/>
    <s v="HR DIGITAL PLATFORM - WORKFORCE MANAGEMENT"/>
    <s v="No"/>
    <e v="#REF!"/>
    <s v="CLOUD WINDOWS OPERATIONS"/>
  </r>
  <r>
    <s v="gmw1niisv00130.s01.chevron.net"/>
    <s v="gmw1niisv00130"/>
    <s v="Windows Server 2016 Datacenter"/>
    <s v="Google Chrome"/>
    <s v="137.0.7151.41"/>
    <s v="MsiExec.exe /X{3D57F0B3-5C71-3C2C-8795-2A150BB58C33}"/>
    <s v="Is Uninstallable"/>
    <n v="1"/>
    <x v="0"/>
    <e v="#N/A"/>
    <s v="10.76.126.193"/>
    <x v="2"/>
    <s v="Deployed"/>
    <x v="0"/>
    <e v="#N/A"/>
    <x v="0"/>
    <x v="10"/>
    <n v="21018"/>
    <s v="Chevron Time Management (CTM) "/>
    <x v="80"/>
    <s v="Yes"/>
    <s v="Yes"/>
    <x v="0"/>
    <s v="HR DIGITAL PLATFORM - WORKFORCE MANAGEMENT"/>
    <s v="No"/>
    <e v="#REF!"/>
    <s v="CLOUD WINDOWS OPERATIONS"/>
  </r>
  <r>
    <s v="gmw1nsqlv00082.s01.chevron.net"/>
    <s v="gmw1nsqlv00082"/>
    <s v="Windows Server 2016 Datacenter"/>
    <s v="Google Chrome"/>
    <s v="137.0.7151.41"/>
    <s v="MsiExec.exe /X{3D57F0B3-5C71-3C2C-8795-2A150BB58C33}"/>
    <s v="Is Uninstallable"/>
    <n v="1"/>
    <x v="0"/>
    <e v="#N/A"/>
    <s v="10.76.126.190"/>
    <x v="2"/>
    <s v="Deployed"/>
    <x v="0"/>
    <e v="#N/A"/>
    <x v="0"/>
    <x v="10"/>
    <n v="21018"/>
    <s v="Chevron Time Management (CTM) "/>
    <x v="80"/>
    <s v="Yes"/>
    <s v="Yes"/>
    <x v="0"/>
    <s v="HR DIGITAL PLATFORM - WORKFORCE MANAGEMENT"/>
    <s v="No"/>
    <e v="#REF!"/>
    <s v="CLOUD WINDOWS OPERATIONS"/>
  </r>
  <r>
    <s v="fip-psql00.s02.chevron.net"/>
    <s v="fip-psql00"/>
    <s v="Windows Server 2016 Datacenter"/>
    <s v="Google Chrome"/>
    <s v="137.0.7151.41"/>
    <s v="MsiExec.exe /X{3D57F0B3-5C71-3C2C-8795-2A150BB58C33}"/>
    <s v="Is Uninstallable"/>
    <n v="1"/>
    <x v="0"/>
    <e v="#N/A"/>
    <s v="10.71.64.15"/>
    <x v="1"/>
    <s v="Deployed"/>
    <x v="0"/>
    <e v="#N/A"/>
    <x v="0"/>
    <x v="10"/>
    <n v="25739"/>
    <s v="MCBU "/>
    <x v="81"/>
    <s v="Yes"/>
    <s v="Yes"/>
    <x v="0"/>
    <s v="CTC IT - DATA AND INSIGHTS WEST DW - RUN AND MAINTAIN"/>
    <s v="No"/>
    <e v="#REF!"/>
    <s v="CLOUD WINDOWS OPERATIONS"/>
  </r>
  <r>
    <s v="mcbrs-psql00.s02.chevron.net"/>
    <s v="mcbrs-psql00"/>
    <s v="Windows Server 2016 Datacenter"/>
    <s v="Google Chrome"/>
    <s v="137.0.7151.41"/>
    <s v="MsiExec.exe /X{3D57F0B3-5C71-3C2C-8795-2A150BB58C33}"/>
    <s v="Is Uninstallable"/>
    <n v="1"/>
    <x v="0"/>
    <e v="#N/A"/>
    <s v="10.73.112.4"/>
    <x v="1"/>
    <s v="Deployed"/>
    <x v="0"/>
    <e v="#N/A"/>
    <x v="0"/>
    <x v="10"/>
    <n v="1500001407"/>
    <s v="MCBU "/>
    <x v="81"/>
    <s v="Yes"/>
    <s v="Yes"/>
    <x v="0"/>
    <s v="CTC IT - DATA AND INSIGHTS WEST DW - RUN AND MAINTAIN"/>
    <s v="No"/>
    <e v="#REF!"/>
    <s v="CTC IT - DATA AND INSIGHTS WEST DW - RUN AND MAINTAIN"/>
  </r>
  <r>
    <s v="LAGNRW16VMED01.lagnr.chevrontexaco.net"/>
    <s v="LAGNRW16VMED01"/>
    <s v="Windows Server 2016 Datacenter"/>
    <s v="Google Chrome"/>
    <s v="137.0.7151.41"/>
    <s v="MsiExec.exe /X{BD1AA4A7-50F4-39A0-8715-7C2148D661DD}"/>
    <s v="Is Uninstallable"/>
    <n v="1"/>
    <x v="0"/>
    <e v="#N/A"/>
    <s v="146.42.133.50"/>
    <x v="1"/>
    <s v="Deployed"/>
    <x v="0"/>
    <e v="#N/A"/>
    <x v="0"/>
    <x v="20"/>
    <n v="13112"/>
    <s v="Medical Systems (Meditech) "/>
    <x v="82"/>
    <s v="Yes"/>
    <s v="Yes"/>
    <x v="10"/>
    <s v="NMA - CROSSPLATFORM APPLICATION SUPPORT"/>
    <s v="No"/>
    <e v="#REF!"/>
    <s v="NMA - ITFP CLOUD LAGOS SUPPORT"/>
  </r>
  <r>
    <s v="cscmdf-dreg100.s02.chevron.net"/>
    <s v="cscmdf-dreg100"/>
    <s v="Windows Server 2016 Datacenter"/>
    <s v="Google Chrome"/>
    <s v="137.0.7151.41"/>
    <s v="MsiExec.exe /X{3D57F0B3-5C71-3C2C-8795-2A150BB58C33}"/>
    <s v="Is Uninstallable"/>
    <n v="1"/>
    <x v="0"/>
    <e v="#N/A"/>
    <s v="10.74.84.54"/>
    <x v="2"/>
    <s v="In Maintenance"/>
    <x v="0"/>
    <e v="#N/A"/>
    <x v="0"/>
    <x v="0"/>
    <n v="5045642"/>
    <s v="Commodity Supply Chain Management Data Foundation "/>
    <x v="83"/>
    <s v="Yes"/>
    <s v="Yes"/>
    <x v="6"/>
    <s v="CSCM - MSP - DATA AND INSIGHTS"/>
    <s v="No"/>
    <e v="#REF!"/>
    <s v="CSCM - MSP - DATA AND INSIGHTS"/>
  </r>
  <r>
    <s v="cscmdf-pref00.s02.chevron.net"/>
    <s v="cscmdf-pref00"/>
    <s v="Windows Server 2016 Datacenter"/>
    <s v="Google Chrome"/>
    <s v="137.0.7151.41"/>
    <s v="MsiExec.exe /X{3D57F0B3-5C71-3C2C-8795-2A150BB58C33}"/>
    <s v="Is Uninstallable"/>
    <n v="1"/>
    <x v="0"/>
    <e v="#N/A"/>
    <s v="10.74.80.41"/>
    <x v="1"/>
    <s v="Deployed"/>
    <x v="0"/>
    <e v="#N/A"/>
    <x v="0"/>
    <x v="0"/>
    <n v="5045642"/>
    <s v="Commodity Supply Chain Management Data Foundation "/>
    <x v="83"/>
    <s v="Yes"/>
    <s v="Yes"/>
    <x v="6"/>
    <s v="CSCM - MSP - DATA AND INSIGHTS"/>
    <s v="No"/>
    <e v="#REF!"/>
    <s v="CLOUD WINDOWS OPERATIONS"/>
  </r>
  <r>
    <s v="cscmdf-tref00.s02.chevron.net"/>
    <s v="cscmdf-tref00"/>
    <s v="Windows Server 2016 Datacenter"/>
    <s v="Google Chrome"/>
    <s v="137.0.7151.41"/>
    <s v="MsiExec.exe /X{00715A53-6C1B-35AC-BDC9-597DCF53D022}"/>
    <s v="Is Uninstallable"/>
    <n v="1"/>
    <x v="0"/>
    <e v="#N/A"/>
    <s v="10.74.84.86"/>
    <x v="0"/>
    <s v="Deployed"/>
    <x v="0"/>
    <e v="#N/A"/>
    <x v="0"/>
    <x v="0"/>
    <n v="5045642"/>
    <s v="Commodity Supply Chain Management Data Foundation "/>
    <x v="83"/>
    <s v="Yes"/>
    <s v="Yes"/>
    <x v="6"/>
    <s v="CSCM - MSP - DATA AND INSIGHTS"/>
    <s v="No"/>
    <e v="#REF!"/>
    <s v="CLOUD WINDOWS OPERATIONS"/>
  </r>
  <r>
    <s v="cscmdf-treg00.s02.chevron.net"/>
    <s v="cscmdf-treg00"/>
    <s v="Windows Server 2016 Datacenter"/>
    <s v="Google Chrome"/>
    <s v="137.0.7151.41"/>
    <s v="MsiExec.exe /X{3D57F0B3-5C71-3C2C-8795-2A150BB58C33}"/>
    <s v="Is Uninstallable"/>
    <n v="1"/>
    <x v="0"/>
    <e v="#N/A"/>
    <s v="10.74.84.84"/>
    <x v="0"/>
    <s v="Deployed"/>
    <x v="0"/>
    <e v="#N/A"/>
    <x v="0"/>
    <x v="0"/>
    <n v="5045642"/>
    <s v="Commodity Supply Chain Management Data Foundation "/>
    <x v="83"/>
    <s v="Yes"/>
    <s v="Yes"/>
    <x v="6"/>
    <s v="CSCM - MSP - DATA AND INSIGHTS"/>
    <s v="No"/>
    <e v="#REF!"/>
    <s v="CLOUD WINDOWS OPERATIONS"/>
  </r>
  <r>
    <s v="LAGNRW16VMED02.lagnr.chevrontexaco.net"/>
    <s v="LAGNRW16VMED02"/>
    <s v="Windows Server 2016 Datacenter"/>
    <s v="Google Chrome"/>
    <s v="137.0.7151.41"/>
    <s v="MsiExec.exe /X{FB5A6B22-71AB-36B9-AC32-02EAC075DEC3}"/>
    <s v="Is Uninstallable"/>
    <n v="1"/>
    <x v="0"/>
    <e v="#N/A"/>
    <s v="146.42.133.51"/>
    <x v="1"/>
    <s v="Deployed"/>
    <x v="0"/>
    <e v="#N/A"/>
    <x v="0"/>
    <x v="20"/>
    <n v="13112"/>
    <s v="Medical Systems (Meditech) "/>
    <x v="82"/>
    <s v="Yes"/>
    <s v="Yes"/>
    <x v="10"/>
    <s v="NMA - CROSSPLATFORM APPLICATION SUPPORT"/>
    <s v="No"/>
    <e v="#REF!"/>
    <s v="NMA - ITFP CLOUD LAGOS SUPPORT"/>
  </r>
  <r>
    <s v="pws-diis00.s02.chevron.net"/>
    <s v="pws-diis00"/>
    <s v="Windows Server 2016 Datacenter"/>
    <s v="Google Chrome"/>
    <s v="137.0.7151.41"/>
    <s v="MsiExec.exe /X{FB5A6B22-71AB-36B9-AC32-02EAC075DEC3}"/>
    <s v="Is Uninstallable"/>
    <n v="1"/>
    <x v="0"/>
    <e v="#N/A"/>
    <s v="10.74.84.10"/>
    <x v="2"/>
    <s v="Deployed"/>
    <x v="0"/>
    <e v="#N/A"/>
    <x v="0"/>
    <x v="22"/>
    <n v="3138"/>
    <s v="Planning Workspace "/>
    <x v="84"/>
    <s v="Yes"/>
    <s v="Yes"/>
    <x v="10"/>
    <s v="CSCM - MSP - PLAN"/>
    <s v="No"/>
    <e v="#REF!"/>
    <s v="CLOUD WINDOWS OPERATIONS"/>
  </r>
  <r>
    <s v="GC640V16GSUP1.GC640.chevrontexaco.net"/>
    <s v="GC640V16GSUP1"/>
    <s v="Windows Server 2016 Standard"/>
    <s v="Google Chrome"/>
    <s v="137.0.7151.41"/>
    <s v="MsiExec.exe /X{3D57F0B3-5C71-3C2C-8795-2A150BB58C33}"/>
    <s v="Is Uninstallable"/>
    <n v="1"/>
    <x v="0"/>
    <e v="#N/A"/>
    <s v="146.32.222.43"/>
    <x v="1"/>
    <s v="Deployed"/>
    <x v="0"/>
    <e v="#N/A"/>
    <x v="0"/>
    <x v="10"/>
    <n v="5045636"/>
    <s v="OG "/>
    <x v="5"/>
    <s v="Yes"/>
    <s v="Yes"/>
    <x v="5"/>
    <s v="GSOF SUPPORT - SECURITY OF PERSONNEL AND ASSETS"/>
    <s v="No"/>
    <e v="#REF!"/>
    <s v="CLOUD WINDOWS OPERATIONS"/>
  </r>
  <r>
    <s v="pws-pdb00.s02.chevron.net"/>
    <s v="pws-pdb00"/>
    <s v="Windows Server 2016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0"/>
    <e v="#N/A"/>
    <s v="10.74.80.4"/>
    <x v="1"/>
    <s v="Deployed"/>
    <x v="0"/>
    <e v="#N/A"/>
    <x v="0"/>
    <x v="22"/>
    <n v="3138"/>
    <s v="Planning Workspace "/>
    <x v="84"/>
    <s v="Yes"/>
    <s v="Yes"/>
    <x v="10"/>
    <s v="CSCM - MSP - PLAN"/>
    <s v="No"/>
    <e v="#REF!"/>
    <s v="CLOUD WINDOWS OPERATIONS"/>
  </r>
  <r>
    <s v="pws-piis00.s02.chevron.net"/>
    <s v="pws-piis00"/>
    <s v="Windows Server 2016 Datacenter"/>
    <s v="Google Chrome"/>
    <s v="137.0.7151.41"/>
    <s v="MsiExec.exe /X{3D57F0B3-5C71-3C2C-8795-2A150BB58C33}"/>
    <s v="Is Uninstallable"/>
    <n v="1"/>
    <x v="0"/>
    <e v="#N/A"/>
    <s v="10.74.80.10"/>
    <x v="1"/>
    <s v="Deployed"/>
    <x v="0"/>
    <e v="#N/A"/>
    <x v="0"/>
    <x v="22"/>
    <n v="3138"/>
    <s v="Planning Workspace "/>
    <x v="84"/>
    <s v="Yes"/>
    <s v="Yes"/>
    <x v="10"/>
    <s v="CSCM - MSP - PLAN"/>
    <s v="No"/>
    <e v="#REF!"/>
    <s v="CLOUD WINDOWS OPERATIONS"/>
  </r>
  <r>
    <s v="pws-tdb00.s02.chevron.net"/>
    <s v="pws-tdb00"/>
    <s v="Windows Server 2016 Datacenter"/>
    <s v="Google Chrome"/>
    <s v="137.0.7151.41"/>
    <s v="MsiExec.exe /X{932F44DD-D7F9-33CC-B913-0E0B0FC1DF1D}"/>
    <s v="Is Uninstallable"/>
    <n v="1"/>
    <x v="0"/>
    <e v="#N/A"/>
    <s v="10.74.84.27"/>
    <x v="0"/>
    <s v="Deployed"/>
    <x v="0"/>
    <e v="#N/A"/>
    <x v="0"/>
    <x v="22"/>
    <n v="3138"/>
    <s v="Planning Workspace "/>
    <x v="84"/>
    <s v="Yes"/>
    <s v="Yes"/>
    <x v="10"/>
    <s v="CSCM - MSP - PLAN"/>
    <s v="No"/>
    <e v="#REF!"/>
    <s v="CLOUD WINDOWS OPERATIONS"/>
  </r>
  <r>
    <s v="GCWCNIISV01291.gdc0.chevron.net"/>
    <s v="GCWCNIISV01291"/>
    <s v="Windows Server 2016 Datacenter"/>
    <s v="Google Chrome"/>
    <s v="137.0.7151.55"/>
    <s v="MsiExec.exe /X{3D57F0B3-5C71-3C2C-8795-2A150BB58C33}"/>
    <s v="Is Uninstallable"/>
    <n v="1"/>
    <x v="0"/>
    <e v="#N/A"/>
    <s v="10.71.130.239"/>
    <x v="2"/>
    <s v="Deployed"/>
    <x v="0"/>
    <e v="#N/A"/>
    <x v="0"/>
    <x v="22"/>
    <n v="3615"/>
    <s v="Petro "/>
    <x v="84"/>
    <s v="Yes"/>
    <s v="Yes"/>
    <x v="6"/>
    <s v="CSCM - MSP - PLAN"/>
    <s v="No"/>
    <e v="#REF!"/>
    <s v="CLOUD WINDOWS OPERATIONS"/>
  </r>
  <r>
    <s v="pvt-papp00.p.ussc.az.chevron.net"/>
    <s v="pvt-papp00"/>
    <s v="Windows Server 2016 Datacenter"/>
    <s v="Google Chrome"/>
    <s v="137.0.7151.41"/>
    <s v="MsiExec.exe /X{FB5A6B22-71AB-36B9-AC32-02EAC075DEC3}"/>
    <s v="Is Uninstallable"/>
    <n v="1"/>
    <x v="0"/>
    <e v="#N/A"/>
    <s v="10.74.80.128"/>
    <x v="1"/>
    <s v="Deployed"/>
    <x v="0"/>
    <e v="#N/A"/>
    <x v="0"/>
    <x v="22"/>
    <n v="24390"/>
    <s v="Petro Validation Tool "/>
    <x v="84"/>
    <s v="Yes"/>
    <s v="Yes"/>
    <x v="6"/>
    <s v="CSCM - MSP - PLAN"/>
    <s v="No"/>
    <e v="#REF!"/>
    <s v="CSCM - MSP - PLAN"/>
  </r>
  <r>
    <s v="GCWCNSQLV00758.gdc0.chevron.net"/>
    <s v="GCWCNSQLV00758"/>
    <s v="Windows Server 2016 Datacenter"/>
    <s v="Google Chrome"/>
    <s v="137.0.7151.41"/>
    <s v="MsiExec.exe /X{3D57F0B3-5C71-3C2C-8795-2A150BB58C33}"/>
    <s v="Is Uninstallable"/>
    <n v="1"/>
    <x v="0"/>
    <e v="#N/A"/>
    <s v="10.71.130.233"/>
    <x v="2"/>
    <s v="Deployed"/>
    <x v="0"/>
    <e v="#N/A"/>
    <x v="0"/>
    <x v="15"/>
    <n v="3615"/>
    <s v="Petro "/>
    <x v="84"/>
    <s v="Yes"/>
    <s v="Yes"/>
    <x v="6"/>
    <s v="CSCM - MSP - PLAN"/>
    <s v="No"/>
    <e v="#REF!"/>
    <s v="CLOUD WINDOWS OPERATIONS"/>
  </r>
  <r>
    <s v="mese-pmese00.p.usw1.az.chevron.net"/>
    <s v="mese-pmese00"/>
    <s v="Windows Server 2019 Datacenter"/>
    <s v="Google Chrome"/>
    <s v="137.0.7151.41"/>
    <s v="MsiExec.exe /X{FB5A6B22-71AB-36B9-AC32-02EAC075DEC3}"/>
    <s v="Is Uninstallable"/>
    <n v="1"/>
    <x v="0"/>
    <e v="#N/A"/>
    <s v="10.74.216.6"/>
    <x v="1"/>
    <s v="Deployed"/>
    <x v="0"/>
    <e v="#N/A"/>
    <x v="0"/>
    <x v="0"/>
    <n v="3063528"/>
    <s v="Marine Enterprise Suite El Segundo"/>
    <x v="85"/>
    <s v="Yes"/>
    <s v="Yes"/>
    <x v="0"/>
    <s v="CSCM - MSP - SOURCE SCHEDULE"/>
    <s v="No"/>
    <e v="#REF!"/>
    <s v="CSCM - MSP - SOURCE SCHEDULE"/>
  </r>
  <r>
    <s v="Lagnrw16vtsc02.lagnr.chevrontexaco.net"/>
    <s v="Lagnrw16vtsc02"/>
    <s v="Windows Server 2016 Datacenter"/>
    <s v="Google Chrome"/>
    <s v="137.0.7151.41"/>
    <s v="MsiExec.exe /X{FB5A6B22-71AB-36B9-AC32-02EAC075DEC3}"/>
    <s v="Is Uninstallable"/>
    <n v="1"/>
    <x v="0"/>
    <e v="#N/A"/>
    <s v="146.42.133.8"/>
    <x v="1"/>
    <s v="Deployed"/>
    <x v="0"/>
    <e v="#N/A"/>
    <x v="0"/>
    <x v="20"/>
    <n v="13112"/>
    <s v="Medical Systems (Meditech) "/>
    <x v="82"/>
    <s v="Yes"/>
    <s v="Yes"/>
    <x v="10"/>
    <s v="NMA - CROSSPLATFORM APPLICATION SUPPORT"/>
    <s v="No"/>
    <e v="#REF!"/>
    <s v="NMA - ITFP CLOUD LAGOS SUPPORT"/>
  </r>
  <r>
    <s v="LAGNRW16WAS01.lagnr.chevrontexaco.net"/>
    <s v="LAGNRW16WAS01"/>
    <s v="Windows Server 2016 Datacenter"/>
    <s v="Google Chrome"/>
    <s v="137.0.7151.41"/>
    <s v="MsiExec.exe /X{FB5A6B22-71AB-36B9-AC32-02EAC075DEC3}"/>
    <s v="Is Uninstallable"/>
    <n v="1"/>
    <x v="0"/>
    <e v="#N/A"/>
    <s v="146.42.252.24"/>
    <x v="1"/>
    <s v="Deployed"/>
    <x v="0"/>
    <e v="#N/A"/>
    <x v="0"/>
    <x v="20"/>
    <n v="13112"/>
    <s v="Medical Systems (Meditech) "/>
    <x v="82"/>
    <s v="Yes"/>
    <s v="Yes"/>
    <x v="10"/>
    <s v="NMA - CROSSPLATFORM APPLICATION SUPPORT"/>
    <s v="No"/>
    <e v="#REF!"/>
    <s v="NMA - ITFP CLOUD LAGOS SUPPORT"/>
  </r>
  <r>
    <s v="LAGNRW16WEB01.lagnr.chevrontexaco.net"/>
    <s v="LAGNRW16WEB01"/>
    <s v="Windows Server 2016 Datacenter"/>
    <s v="Google Chrome"/>
    <s v="137.0.7151.41"/>
    <s v="MsiExec.exe /X{FB5A6B22-71AB-36B9-AC32-02EAC075DEC3}"/>
    <s v="Is Uninstallable"/>
    <n v="1"/>
    <x v="0"/>
    <e v="#N/A"/>
    <s v="146.42.252.23"/>
    <x v="1"/>
    <s v="Deployed"/>
    <x v="0"/>
    <e v="#N/A"/>
    <x v="0"/>
    <x v="20"/>
    <n v="13112"/>
    <s v="Medical Systems (Meditech) "/>
    <x v="82"/>
    <s v="Yes"/>
    <s v="Yes"/>
    <x v="10"/>
    <s v="NMA - CROSSPLATFORM APPLICATION SUPPORT"/>
    <s v="No"/>
    <e v="#REF!"/>
    <s v="NMA - ITFP CLOUD LAGOS SUPPORT"/>
  </r>
  <r>
    <s v="neolgaqnld00.s02.chevron.net"/>
    <s v="neolgaqnld00"/>
    <s v="Windows Server 2019 Datacenter"/>
    <s v="Google Chrome"/>
    <s v="137.0.7151.41"/>
    <s v="MsiExec.exe /X{3D57F0B3-5C71-3C2C-8795-2A150BB58C33}"/>
    <s v="Is Uninstallable"/>
    <n v="1"/>
    <x v="0"/>
    <e v="#N/A"/>
    <s v="10.66.88.6"/>
    <x v="0"/>
    <s v="Deployed"/>
    <x v="0"/>
    <e v="#N/A"/>
    <x v="0"/>
    <x v="20"/>
    <n v="5054380"/>
    <s v="Neoload Load Generator AUS "/>
    <x v="78"/>
    <s v="Yes"/>
    <s v="Yes"/>
    <x v="9"/>
    <s v="ERP QUALITY ENGINEERING OPERATIONS"/>
    <s v="No"/>
    <e v="#REF!"/>
    <s v="PLATFORM - JDE RELIABILITY"/>
  </r>
  <r>
    <s v="BCHOPDMS028.bch.chevrontexaco.net"/>
    <s v="BCHOPDMS028"/>
    <s v="Windows Server 2016 Datacenter"/>
    <s v="Google Chrome"/>
    <s v="137.0.7151.41"/>
    <s v="MsiExec.exe /X{3D57F0B3-5C71-3C2C-8795-2A150BB58C33}"/>
    <s v="Is Uninstallable"/>
    <n v="1"/>
    <x v="1"/>
    <d v="2025-07-16T00:00:00"/>
    <s v="146.25.74.28"/>
    <x v="1"/>
    <s v="Deployed"/>
    <x v="0"/>
    <s v="Completed"/>
    <x v="0"/>
    <x v="21"/>
    <n v="23056"/>
    <s v="Oak Point Document Management System "/>
    <x v="86"/>
    <s v="Yes"/>
    <s v="Yes"/>
    <x v="11"/>
    <s v="DS - MFG - MERIDIAN -IT OPERATIONS SUPPORT"/>
    <s v="No"/>
    <e v="#REF!"/>
    <s v="CLOUD WINDOWS OPERATIONS"/>
  </r>
  <r>
    <s v="cade-qussc00.s02.chevron.net"/>
    <s v="cade-qussc00"/>
    <s v="Windows Server 2016 Datacenter"/>
    <s v="Google Chrome"/>
    <s v="137.0.7151.55"/>
    <s v="MsiExec.exe /X{FB5A6B22-71AB-36B9-AC32-02EAC075DEC3}"/>
    <s v="Is Uninstallable"/>
    <n v="1"/>
    <x v="1"/>
    <d v="2025-06-27T00:00:00"/>
    <s v="10.75.104.41"/>
    <x v="0"/>
    <s v="Deployed"/>
    <x v="0"/>
    <e v="#N/A"/>
    <x v="0"/>
    <x v="23"/>
    <n v="1500001331"/>
    <s v="Automated Data Ingestion Engine "/>
    <x v="49"/>
    <s v="Yes"/>
    <s v="Yes"/>
    <x v="0"/>
    <s v="DLDESUPPORT"/>
    <s v="No"/>
    <e v="#REF!"/>
    <s v="CLOUD WINDOWS OPERATIONS"/>
  </r>
  <r>
    <s v="cade-pussc00.s02.chevron.net"/>
    <s v="cade-pussc00"/>
    <s v="Windows Server 2016 Datacenter"/>
    <s v="Google Chrome"/>
    <s v="137.0.7151.55"/>
    <s v="MsiExec.exe /X{3D57F0B3-5C71-3C2C-8795-2A150BB58C33}"/>
    <s v="Is Uninstallable"/>
    <n v="1"/>
    <x v="0"/>
    <e v="#N/A"/>
    <s v="10.75.96.27"/>
    <x v="1"/>
    <s v="Deployed"/>
    <x v="0"/>
    <e v="#N/A"/>
    <x v="0"/>
    <x v="20"/>
    <n v="1500001331"/>
    <s v="Automated Data Ingestion Engine "/>
    <x v="49"/>
    <s v="Yes"/>
    <s v="Yes"/>
    <x v="0"/>
    <s v="DLDESUPPORT"/>
    <s v="No"/>
    <e v="#REF!"/>
    <s v="CLOUD WINDOWS OPERATIONS"/>
  </r>
  <r>
    <s v="BCHPIF020.bch.chevrontexaco.net"/>
    <s v="BCHPIF020"/>
    <s v="Windows Server 2016 Standard"/>
    <s v="Google Chrome"/>
    <s v="137.0.7151.41"/>
    <s v="MsiExec.exe /X{3D57F0B3-5C71-3C2C-8795-2A150BB58C33}"/>
    <s v="Is Uninstallable"/>
    <n v="1"/>
    <x v="0"/>
    <e v="#N/A"/>
    <s v="146.25.74.20"/>
    <x v="1"/>
    <s v="Deployed"/>
    <x v="0"/>
    <e v="#N/A"/>
    <x v="0"/>
    <x v="24"/>
    <n v="1500002090"/>
    <s v="OSIsoft PI "/>
    <x v="87"/>
    <s v="Yes"/>
    <s v="Yes"/>
    <x v="12"/>
    <s v="DS - ORONITE - AMR IT - OPERATIONS OP"/>
    <s v="No"/>
    <e v="#REF!"/>
    <s v="DS - ORONITE - AMR IT - OPERATIONS OP"/>
  </r>
  <r>
    <s v="BCHPIN019.bch.chevrontexaco.net"/>
    <s v="BCHPIN019"/>
    <s v="Windows Server 2016 Datacenter"/>
    <s v="Google Chrome"/>
    <s v="137.0.7151.41"/>
    <s v="MsiExec.exe /X{3D57F0B3-5C71-3C2C-8795-2A150BB58C33}"/>
    <s v="Is Uninstallable"/>
    <n v="1"/>
    <x v="0"/>
    <e v="#N/A"/>
    <s v="146.25.74.19"/>
    <x v="1"/>
    <s v="Deployed"/>
    <x v="0"/>
    <e v="#N/A"/>
    <x v="0"/>
    <x v="24"/>
    <n v="1500002090"/>
    <s v="OSIsoft PI "/>
    <x v="87"/>
    <s v="Yes"/>
    <s v="Yes"/>
    <x v="12"/>
    <s v="DS - ORONITE - AMR IT - OPERATIONS OP"/>
    <s v="No"/>
    <e v="#REF!"/>
    <s v="DS - ORONITE - AMR IT - OPERATIONS OP"/>
  </r>
  <r>
    <s v="BCHPIV021.bch.chevrontexaco.net"/>
    <s v="BCHPIV021"/>
    <s v="Windows Server 2016 Standard"/>
    <s v="Google Chrome"/>
    <s v="137.0.7151.41"/>
    <s v="MsiExec.exe /X{3D57F0B3-5C71-3C2C-8795-2A150BB58C33}"/>
    <s v="Is Uninstallable"/>
    <n v="1"/>
    <x v="0"/>
    <e v="#N/A"/>
    <s v="146.25.74.21"/>
    <x v="1"/>
    <s v="Deployed"/>
    <x v="0"/>
    <e v="#N/A"/>
    <x v="0"/>
    <x v="24"/>
    <n v="1500002090"/>
    <s v="OSIsoft PI "/>
    <x v="87"/>
    <s v="Yes"/>
    <s v="Yes"/>
    <x v="12"/>
    <e v="#VALUE!"/>
    <s v="No"/>
    <e v="#REF!"/>
    <s v="DS - ORONITE - AMR IT - OPERATIONS OP"/>
  </r>
  <r>
    <s v="BCHSSRS060.ct.chevrontexaco.net"/>
    <s v="BCHSSRS060"/>
    <s v="Windows Server 2016 Standard"/>
    <s v="Google Chrome"/>
    <s v="136.0.7103.114"/>
    <s v="MsiExec.exe /X{17075A6A-91DC-3207-8443-B245FD58916E}"/>
    <s v="Is Uninstallable"/>
    <n v="1"/>
    <x v="0"/>
    <e v="#N/A"/>
    <s v="146.25.74.60"/>
    <x v="2"/>
    <s v="Deployed"/>
    <x v="0"/>
    <e v="#N/A"/>
    <x v="0"/>
    <x v="24"/>
    <s v="Not Found"/>
    <s v="Not Found"/>
    <x v="87"/>
    <s v="Yes"/>
    <s v="Yes"/>
    <x v="12"/>
    <e v="#VALUE!"/>
    <s v="No"/>
    <e v="#REF!"/>
    <s v="DS - ORONITE - AMR IT - OPERATIONS OP"/>
  </r>
  <r>
    <s v="integr-ptv100.s02.chevron.net"/>
    <s v="integr-ptv100"/>
    <s v="Windows Server 2019 Datacenter"/>
    <s v="Google Chrome"/>
    <s v="137.0.7151.41"/>
    <s v="MsiExec.exe /X{FB5A6B22-71AB-36B9-AC32-02EAC075DEC3}"/>
    <s v="Is Uninstallable"/>
    <n v="1"/>
    <x v="0"/>
    <e v="#N/A"/>
    <s v="10.69.208.4"/>
    <x v="1"/>
    <s v="Deployed"/>
    <x v="0"/>
    <e v="#N/A"/>
    <x v="0"/>
    <x v="20"/>
    <n v="5047012"/>
    <s v="Integrity Elements"/>
    <x v="88"/>
    <s v="Yes"/>
    <s v="Yes"/>
    <x v="0"/>
    <s v="SURFACE-MI-FIXED EQUIPMENT AND PIPELINES"/>
    <s v="No"/>
    <e v="#REF!"/>
    <s v="CLOUD WINDOWS OPERATIONS"/>
  </r>
  <r>
    <s v="nimbus-tap200.t.ussc.az.chevron.net"/>
    <s v="nimbus-tap200"/>
    <s v="Windows Server 2016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4"/>
    <d v="2025-07-16T00:00:00"/>
    <s v="10.75.104.242"/>
    <x v="0"/>
    <s v="Deployed"/>
    <x v="1"/>
    <e v="#N/A"/>
    <x v="1"/>
    <x v="11"/>
    <s v="Not Found"/>
    <s v="Not Found"/>
    <x v="89"/>
    <s v="Yes"/>
    <s v="Yes"/>
    <x v="3"/>
    <n v="0"/>
    <s v="No"/>
    <e v="#REF!"/>
    <s v="CYBER INVESTIGATIONS SUPPORT TEAM"/>
  </r>
  <r>
    <s v="nimbus-taux01.s02.chevron.net"/>
    <s v="nimbus-taux01"/>
    <s v="Windows Server 2016 Datacenter"/>
    <s v="Google Chrome"/>
    <s v="136.0.7103.48"/>
    <s v="&quot;C:\Program Files\Google\Chrome\Application\136.0.7103.48\Installer\setup.exe&quot; --uninstall --channel=stable --system-level --verbose-logging"/>
    <s v="Not Uninstallable"/>
    <n v="1"/>
    <x v="1"/>
    <d v="2025-07-16T00:00:00"/>
    <s v="10.75.104.75"/>
    <x v="5"/>
    <s v="Deployed"/>
    <x v="1"/>
    <e v="#N/A"/>
    <x v="1"/>
    <x v="11"/>
    <n v="1500001938"/>
    <s v="rPA_AmericasProducts_Retain "/>
    <x v="89"/>
    <s v="Yes"/>
    <s v="Yes"/>
    <x v="3"/>
    <s v="CYBER INVESTIGATIONS SUPPORT TEAM"/>
    <s v="No"/>
    <e v="#REF!"/>
    <s v="CYBER INVESTIGATIONS SUPPORT TEAM"/>
  </r>
  <r>
    <s v="hou150itfnapp1.hou150.chevrontexaco.net"/>
    <s v="hou150itfnapp1"/>
    <s v="Windows Server 2016 Standard"/>
    <s v="Google Chrome"/>
    <s v="137.0.7151.41"/>
    <s v="MsiExec.exe /X{FB5A6B22-71AB-36B9-AC32-02EAC075DEC3}"/>
    <s v="Is Uninstallable"/>
    <n v="1"/>
    <x v="1"/>
    <d v="2025-07-16T00:00:00"/>
    <s v="146.36.84.145"/>
    <x v="2"/>
    <s v="Deployed"/>
    <x v="1"/>
    <e v="#N/A"/>
    <x v="1"/>
    <x v="11"/>
    <n v="5046242"/>
    <s v="Nuix Investigate "/>
    <x v="89"/>
    <s v="Yes"/>
    <s v="Yes"/>
    <x v="3"/>
    <s v="CYBER INVESTIGATIONS SUPPORT TEAM"/>
    <s v="No"/>
    <e v="#REF!"/>
    <s v="CYBER INVESTIGATIONS SUPPORT TEAM"/>
  </r>
  <r>
    <s v="hou150itfnapp2.hou150.chevrontexaco.net"/>
    <s v="hou150itfnapp2"/>
    <s v="Windows Server 2016 Standard"/>
    <s v="Google Chrome"/>
    <s v="137.0.7151.41"/>
    <s v="MsiExec.exe /X{FB5A6B22-71AB-36B9-AC32-02EAC075DEC3}"/>
    <s v="Is Uninstallable"/>
    <n v="1"/>
    <x v="1"/>
    <d v="2025-07-16T00:00:00"/>
    <s v="146.36.84.146"/>
    <x v="2"/>
    <s v="Deployed"/>
    <x v="1"/>
    <e v="#N/A"/>
    <x v="1"/>
    <x v="11"/>
    <n v="5046242"/>
    <s v="Nuix Investigate "/>
    <x v="89"/>
    <s v="Yes"/>
    <s v="Yes"/>
    <x v="3"/>
    <s v="CYBER INVESTIGATIONS SUPPORT TEAM"/>
    <s v="No"/>
    <e v="#REF!"/>
    <s v="CYBER INVESTIGATIONS SUPPORT TEAM"/>
  </r>
  <r>
    <s v="BCHNTNS014.bch.chevrontexaco.net"/>
    <s v="BCHNTNS014"/>
    <s v="Windows Server 2016 Standard"/>
    <s v="Google Chrome"/>
    <s v="137.0.7151.41"/>
    <s v="MsiExec.exe /X{3D57F0B3-5C71-3C2C-8795-2A150BB58C33}"/>
    <s v="Is Uninstallable"/>
    <n v="1"/>
    <x v="0"/>
    <e v="#N/A"/>
    <s v="146.25.65.14"/>
    <x v="1"/>
    <s v="Deployed"/>
    <x v="0"/>
    <e v="#N/A"/>
    <x v="0"/>
    <x v="10"/>
    <n v="3071354"/>
    <s v="DHCP "/>
    <x v="12"/>
    <s v="Yes"/>
    <s v="Yes"/>
    <x v="0"/>
    <s v="NETWORK - DDI&amp;LB - OPERATIONS"/>
    <s v="No"/>
    <e v="#REF!"/>
    <s v="CLOUD WINDOWS OPERATIONS"/>
  </r>
  <r>
    <s v="BKKHQNS02"/>
    <s v="BKKHQNS02"/>
    <s v="Windows Server 2019 Datacenter"/>
    <s v="Google Chrome"/>
    <s v="137.0.7151.41"/>
    <s v="MsiExec.exe /X{00715A53-6C1B-35AC-BDC9-597DCF53D022}"/>
    <s v="Is Uninstallable"/>
    <n v="1"/>
    <x v="0"/>
    <e v="#N/A"/>
    <s v="146.23.251.141"/>
    <x v="1"/>
    <s v="Deployed"/>
    <x v="0"/>
    <e v="#N/A"/>
    <x v="0"/>
    <x v="10"/>
    <n v="3143"/>
    <s v="DNS"/>
    <x v="12"/>
    <s v="Yes"/>
    <s v="Yes"/>
    <x v="0"/>
    <s v="NETWORK - DDI&amp;LB - OPERATIONS"/>
    <s v="No"/>
    <e v="#REF!"/>
    <s v="CLOUD WINDOWS OPERATIONS"/>
  </r>
  <r>
    <s v="LONPWG1STPFS05.lonpwg.chevrontexaco.net"/>
    <s v="LONPWG1STPFS05"/>
    <s v="Windows Server 2016 Standard"/>
    <s v="Google Chrome"/>
    <s v="137.0.7151.41"/>
    <s v="MsiExec.exe /X{FB5A6B22-71AB-36B9-AC32-02EAC075DEC3}"/>
    <s v="Is Uninstallable"/>
    <n v="1"/>
    <x v="1"/>
    <d v="2025-07-16T00:00:00"/>
    <s v="146.38.72.87"/>
    <x v="1"/>
    <s v="Deployed"/>
    <x v="1"/>
    <e v="#N/A"/>
    <x v="1"/>
    <x v="11"/>
    <n v="3057940"/>
    <s v="CPL"/>
    <x v="89"/>
    <s v="Yes"/>
    <s v="Yes"/>
    <x v="3"/>
    <s v="CYBER INVESTIGATIONS SUPPORT TEAM"/>
    <s v="No"/>
    <e v="#REF!"/>
    <s v="CYBER INVESTIGATIONS SUPPORT TEAM"/>
  </r>
  <r>
    <s v="calw16ns1.cal.chevrontexaco.net"/>
    <s v="calw16ns1"/>
    <s v="Windows Server 2016 Datacenter"/>
    <s v="Google Chrome"/>
    <s v="137.0.7151.41"/>
    <s v="MsiExec.exe /X{3D57F0B3-5C71-3C2C-8795-2A150BB58C33}"/>
    <s v="Is Uninstallable"/>
    <n v="1"/>
    <x v="0"/>
    <e v="#N/A"/>
    <s v="146.29.24.34"/>
    <x v="1"/>
    <s v="Deployed"/>
    <x v="0"/>
    <e v="#N/A"/>
    <x v="0"/>
    <x v="10"/>
    <n v="3071354"/>
    <s v="DHCP "/>
    <x v="12"/>
    <s v="Yes"/>
    <s v="Yes"/>
    <x v="0"/>
    <s v="NETWORK - DDI&amp;LB - OPERATIONS"/>
    <s v="No"/>
    <e v="#REF!"/>
    <s v="CLOUD WINDOWS OPERATIONS"/>
  </r>
  <r>
    <s v="GCWCNIISV01230.gdc0.chevron.net"/>
    <s v="GCWCNIISV01230"/>
    <s v="Windows Server 2016 Datacenter"/>
    <s v="Google Chrome"/>
    <s v="137.0.7151.41"/>
    <s v="MsiExec.exe /X{9AA42FEF-FBFA-3788-9CB4-3A148DC7AA52}"/>
    <s v="Is Uninstallable"/>
    <n v="1"/>
    <x v="0"/>
    <e v="#N/A"/>
    <s v="10.76.126.194"/>
    <x v="2"/>
    <s v="Being Assembled"/>
    <x v="0"/>
    <e v="#N/A"/>
    <x v="0"/>
    <x v="10"/>
    <n v="1500000524"/>
    <s v="PRICET (Planning Refined Infrastructure Cost Estimation Tracking) "/>
    <x v="90"/>
    <s v="Yes"/>
    <s v="Yes"/>
    <x v="13"/>
    <s v="CLOUD WINDOWS OPERATIONS"/>
    <s v="No"/>
    <e v="#REF!"/>
    <s v="CLOUD WINDOWS OPERATIONS"/>
  </r>
  <r>
    <s v="LONPWGITFPAPP3.lonpwg.chevrontexaco.net"/>
    <s v="LONPWGITFPAPP3"/>
    <s v="Windows Server 2016 Standard"/>
    <s v="Google Chrome"/>
    <s v="137.0.7151.41"/>
    <s v="MsiExec.exe /X{FB5A6B22-71AB-36B9-AC32-02EAC075DEC3}"/>
    <s v="Is Uninstallable"/>
    <n v="1"/>
    <x v="1"/>
    <d v="2025-07-16T00:00:00"/>
    <s v="146.38.72.84"/>
    <x v="1"/>
    <s v="Deployed"/>
    <x v="1"/>
    <e v="#N/A"/>
    <x v="1"/>
    <x v="11"/>
    <n v="5046242"/>
    <s v="Nuix Investigate "/>
    <x v="89"/>
    <s v="Yes"/>
    <s v="Yes"/>
    <x v="3"/>
    <s v="CYBER INVESTIGATIONS SUPPORT TEAM"/>
    <s v="No"/>
    <e v="#REF!"/>
    <s v="CYBER INVESTIGATIONS SUPPORT TEAM"/>
  </r>
  <r>
    <s v="LONPWGITFPAPP4.lonpwg.chevrontexaco.net"/>
    <s v="LONPWGITFPAPP4"/>
    <s v="Windows Server 2016 Standard"/>
    <s v="Google Chrome"/>
    <s v="137.0.7151.41"/>
    <s v="MsiExec.exe /X{FB5A6B22-71AB-36B9-AC32-02EAC075DEC3}"/>
    <s v="Is Uninstallable"/>
    <n v="1"/>
    <x v="1"/>
    <d v="2025-07-16T00:00:00"/>
    <s v="146.38.72.86"/>
    <x v="1"/>
    <s v="Deployed"/>
    <x v="1"/>
    <e v="#N/A"/>
    <x v="1"/>
    <x v="11"/>
    <n v="5046242"/>
    <s v="Nuix Investigate "/>
    <x v="89"/>
    <s v="Yes"/>
    <s v="Yes"/>
    <x v="3"/>
    <s v="CYBER INVESTIGATIONS SUPPORT TEAM"/>
    <s v="No"/>
    <e v="#REF!"/>
    <s v="CYBER INVESTIGATIONS SUPPORT TEAM"/>
  </r>
  <r>
    <s v="GCWCPAPPV01540.gdc0.chevron.net"/>
    <s v="GCWCPAPPV01540"/>
    <s v="Windows Server 2016 Datacenter"/>
    <s v="Google Chrome"/>
    <s v="137.0.7151.41"/>
    <s v="MsiExec.exe /X{3D57F0B3-5C71-3C2C-8795-2A150BB58C33}"/>
    <s v="Is Uninstallable"/>
    <n v="1"/>
    <x v="1"/>
    <d v="2025-07-16T00:00:00"/>
    <s v="134.248.83.219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CWCPAPPV01541.gdc0.chevron.net"/>
    <s v="GCWCPAPPV01541"/>
    <s v="Windows Server 2016 Datacenter"/>
    <s v="Google Chrome"/>
    <s v="137.0.7151.55"/>
    <s v="MsiExec.exe /X{3D57F0B3-5C71-3C2C-8795-2A150BB58C33}"/>
    <s v="Is Uninstallable"/>
    <n v="1"/>
    <x v="1"/>
    <d v="2025-07-16T00:00:00"/>
    <s v="134.248.83.222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CWCPAPPV01542.gdc0.chevron.net"/>
    <s v="GCWCPAPPV01542"/>
    <s v="Windows Server 2016 Datacenter"/>
    <s v="Google Chrome"/>
    <s v="137.0.7151.41"/>
    <s v="MsiExec.exe /X{3D57F0B3-5C71-3C2C-8795-2A150BB58C33}"/>
    <s v="Is Uninstallable"/>
    <n v="1"/>
    <x v="1"/>
    <d v="2025-07-16T00:00:00"/>
    <s v="134.248.83.220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CWCPAPPV01543.gdc0.chevron.net"/>
    <s v="GCWCPAPPV01543"/>
    <s v="Windows Server 2016 Datacenter"/>
    <s v="Google Chrome"/>
    <s v="137.0.7151.41"/>
    <s v="MsiExec.exe /X{3D57F0B3-5C71-3C2C-8795-2A150BB58C33}"/>
    <s v="Is Uninstallable"/>
    <n v="1"/>
    <x v="1"/>
    <d v="2025-07-16T00:00:00"/>
    <s v="134.248.83.223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nimbus-dafm00.s02.chevron.net"/>
    <s v="nimbus-dafm00"/>
    <s v="Windows Server 2016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2"/>
    <d v="2025-07-16T00:00:00"/>
    <s v="10.75.104.67"/>
    <x v="2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nimbus-dapp00.s02.chevron.net"/>
    <s v="nimbus-dapp00"/>
    <s v="Windows Server 2016 Datacenter"/>
    <s v="Google Chrome"/>
    <s v="137.0.7151.41"/>
    <s v="MsiExec.exe /X{3D57F0B3-5C71-3C2C-8795-2A150BB58C33}"/>
    <s v="Is Uninstallable"/>
    <n v="1"/>
    <x v="2"/>
    <d v="2025-07-16T00:00:00"/>
    <s v="10.75.104.111"/>
    <x v="2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nimbus-dapp01.s02.chevron.net"/>
    <s v="nimbus-dapp01"/>
    <s v="Windows Server 2016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2"/>
    <d v="2025-07-16T00:00:00"/>
    <s v="10.75.104.29"/>
    <x v="2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nimbus-daux00.s02.chevron.net"/>
    <s v="nimbus-daux00"/>
    <s v="Windows Server 2016 Datacenter"/>
    <s v="Google Chrome"/>
    <s v="137.0.7151.41"/>
    <s v="MsiExec.exe /X{3D57F0B3-5C71-3C2C-8795-2A150BB58C33}"/>
    <s v="Is Uninstallable"/>
    <n v="1"/>
    <x v="2"/>
    <d v="2025-07-16T00:00:00"/>
    <s v="10.75.104.98"/>
    <x v="2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ess-tap100.s02.chevron.net"/>
    <s v="ess-tap100"/>
    <s v="Windows Server 2016 Datacenter"/>
    <s v="Google Chrome"/>
    <s v="135.0.7049.85"/>
    <s v="MsiExec.exe /X{00715A53-6C1B-35AC-BDC9-597DCF53D022}"/>
    <s v="Is Uninstallable"/>
    <n v="1"/>
    <x v="1"/>
    <d v="2025-07-11T00:00:00"/>
    <s v="10.75.72.7"/>
    <x v="0"/>
    <s v="In Maintenance"/>
    <x v="1"/>
    <e v="#N/A"/>
    <x v="2"/>
    <x v="18"/>
    <n v="3052800"/>
    <s v="Sphera Essential"/>
    <x v="69"/>
    <s v="Yes"/>
    <s v="Yes"/>
    <x v="0"/>
    <s v="HSE - ENV &amp; SUSTAIN - MSP SUPPORT"/>
    <s v="No"/>
    <e v="#REF!"/>
    <s v="HSE - LEVEL 1 - MSP SUPPORT"/>
  </r>
  <r>
    <s v="nimbus-daux01.s02.chevron.net"/>
    <s v="nimbus-daux01"/>
    <s v="Windows Server 2016 Datacenter"/>
    <s v="Google Chrome"/>
    <s v="137.0.7151.41"/>
    <s v="&quot;C:\Program Files\Google\Chrome\Application\135.0.7049.116\Installer\setup.exe&quot; --uninstall --channel=stable --system-level --verbose-logging"/>
    <s v="Not Uninstallable"/>
    <n v="1"/>
    <x v="1"/>
    <d v="2025-07-16T00:00:00"/>
    <s v="10.75.104.65"/>
    <x v="2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nimbus-daux02.s02.chevron.net"/>
    <s v="nimbus-daux02"/>
    <s v="Windows Server 2016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1"/>
    <d v="2025-07-16T00:00:00"/>
    <s v="10.75.104.66"/>
    <x v="2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GCWCPIISV01060.gdc0.chevron.net"/>
    <s v="GCWCPIISV01060"/>
    <s v="Windows Server 2016 Datacenter"/>
    <s v="Google Chrome"/>
    <s v="137.0.7151.41"/>
    <s v="MsiExec.exe /X{3D57F0B3-5C71-3C2C-8795-2A150BB58C33}"/>
    <s v="Is Uninstallable"/>
    <n v="1"/>
    <x v="1"/>
    <d v="2025-07-16T00:00:00"/>
    <s v="146.38.57.42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CWCPIISV01066.gdc0.chevron.net"/>
    <s v="GCWCPIISV01066"/>
    <s v="Windows Server 2016 Datacenter"/>
    <s v="Google Chrome"/>
    <s v="137.0.7151.41"/>
    <s v="MsiExec.exe /X{3D57F0B3-5C71-3C2C-8795-2A150BB58C33}"/>
    <s v="Is Uninstallable"/>
    <n v="1"/>
    <x v="1"/>
    <d v="2025-07-16T00:00:00"/>
    <s v="134.248.83.217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CWCPIISV01085.gdc0.chevron.net"/>
    <s v="GCWCPIISV01085"/>
    <s v="Windows Server 2016 Datacenter"/>
    <s v="Google Chrome"/>
    <s v="137.0.7151.41"/>
    <s v="MsiExec.exe /X{3D57F0B3-5C71-3C2C-8795-2A150BB58C33}"/>
    <s v="Is Uninstallable"/>
    <n v="1"/>
    <x v="1"/>
    <d v="2025-07-16T00:00:00"/>
    <s v="146.38.57.46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CWCPIISV01088.gdc0.chevron.net"/>
    <s v="GCWCPIISV01088"/>
    <s v="Windows Server 2016 Datacenter"/>
    <s v="Google Chrome"/>
    <s v="137.0.7151.41"/>
    <s v="MsiExec.exe /X{3D57F0B3-5C71-3C2C-8795-2A150BB58C33}"/>
    <s v="Is Uninstallable"/>
    <n v="1"/>
    <x v="1"/>
    <d v="2025-07-16T00:00:00"/>
    <s v="146.38.57.48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CWCPIISV01089.gdc0.chevron.net"/>
    <s v="GCWCPIISV01089"/>
    <s v="Windows Server 2016 Datacenter"/>
    <s v="Google Chrome"/>
    <s v="137.0.7151.41"/>
    <s v="MsiExec.exe /X{3D57F0B3-5C71-3C2C-8795-2A150BB58C33}"/>
    <s v="Is Uninstallable"/>
    <n v="1"/>
    <x v="1"/>
    <d v="2025-07-16T00:00:00"/>
    <s v="146.38.57.49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CWCPIISV01098.gdc0.chevron.net"/>
    <s v="GCWCPIISV01098"/>
    <s v="Windows Server 2016 Datacenter"/>
    <s v="Google Chrome"/>
    <s v="137.0.7151.41"/>
    <s v="MsiExec.exe /X{3D57F0B3-5C71-3C2C-8795-2A150BB58C33}"/>
    <s v="Is Uninstallable"/>
    <n v="1"/>
    <x v="1"/>
    <d v="2025-07-16T00:00:00"/>
    <s v="146.38.57.44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CWCPIISV01099.gdc0.chevron.net"/>
    <s v="GCWCPIISV01099"/>
    <s v="Windows Server 2016 Datacenter"/>
    <s v="Google Chrome"/>
    <s v="137.0.7151.41"/>
    <s v="MsiExec.exe /X{3D57F0B3-5C71-3C2C-8795-2A150BB58C33}"/>
    <s v="Is Uninstallable"/>
    <n v="1"/>
    <x v="1"/>
    <d v="2025-07-16T00:00:00"/>
    <s v="146.38.57.53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lx-pdb00.s02.chevron.net"/>
    <s v="glx-pdb00"/>
    <s v="Windows Server 2016 Datacenter"/>
    <s v="Google Chrome"/>
    <s v="137.0.7151.41"/>
    <s v="MsiExec.exe /X{3D57F0B3-5C71-3C2C-8795-2A150BB58C33}"/>
    <s v="Is Uninstallable"/>
    <n v="1"/>
    <x v="0"/>
    <e v="#N/A"/>
    <s v="10.74.80.26"/>
    <x v="1"/>
    <s v="Deployed"/>
    <x v="0"/>
    <e v="#N/A"/>
    <x v="0"/>
    <x v="0"/>
    <n v="1857"/>
    <s v="General Ledger Extract "/>
    <x v="54"/>
    <s v="Yes"/>
    <s v="Yes"/>
    <x v="0"/>
    <s v="SPM-CSAT PSAT TRADING-APPLICATION SUPPORT"/>
    <s v="No"/>
    <e v="#REF!"/>
    <s v="CLOUD WINDOWS OPERATIONS"/>
  </r>
  <r>
    <s v="glx-tdb00.s02.chevron.net"/>
    <s v="glx-tdb00"/>
    <s v="Windows Server 2016 Datacenter"/>
    <s v="Google Chrome"/>
    <s v="137.0.7151.41"/>
    <s v="MsiExec.exe /X{FB5A6B22-71AB-36B9-AC32-02EAC075DEC3}"/>
    <s v="Is Uninstallable"/>
    <n v="1"/>
    <x v="0"/>
    <e v="#N/A"/>
    <s v="10.74.84.32"/>
    <x v="0"/>
    <s v="Deployed"/>
    <x v="0"/>
    <e v="#N/A"/>
    <x v="0"/>
    <x v="0"/>
    <n v="1857"/>
    <s v="General Ledger Extract "/>
    <x v="54"/>
    <s v="Yes"/>
    <s v="Yes"/>
    <x v="0"/>
    <s v="SPM-CSAT PSAT TRADING-APPLICATION SUPPORT"/>
    <s v="No"/>
    <e v="#REF!"/>
    <s v="CLOUD WINDOWS OPERATIONS"/>
  </r>
  <r>
    <s v="DALQX3DHCP01.gdmz0.chevron.net"/>
    <s v="DALQX3DHCP01"/>
    <s v="Windows Server 2019 Datacenter"/>
    <s v="Google Chrome"/>
    <s v="137.0.7151.41"/>
    <s v="MsiExec.exe /X{C0A67654-8811-318B-A81F-473E4F5DA8EB}"/>
    <s v="Is Uninstallable"/>
    <n v="1"/>
    <x v="0"/>
    <e v="#N/A"/>
    <s v="146.22.3.10"/>
    <x v="1"/>
    <s v="Deployed"/>
    <x v="0"/>
    <e v="#N/A"/>
    <x v="0"/>
    <x v="10"/>
    <n v="3071354"/>
    <s v="DHCP "/>
    <x v="12"/>
    <s v="Yes"/>
    <s v="Yes"/>
    <x v="0"/>
    <s v="NETWORK - DDI&amp;LB - OPERATIONS"/>
    <s v="No"/>
    <e v="#REF!"/>
    <s v="NETWORK - DDI&amp;LB - OPERATIONS"/>
  </r>
  <r>
    <s v="gmw1nappv00230.s01.chevron.net"/>
    <s v="gmw1nappv00230"/>
    <s v="Windows Server 2016 Datacenter"/>
    <s v="Google Chrome"/>
    <s v="137.0.7151.41"/>
    <s v="MsiExec.exe /X{00715A53-6C1B-35AC-BDC9-597DCF53D022}"/>
    <s v="Is Uninstallable"/>
    <n v="1"/>
    <x v="4"/>
    <d v="2025-07-16T00:00:00"/>
    <s v="10.76.172.32"/>
    <x v="0"/>
    <s v="Retired"/>
    <x v="2"/>
    <e v="#N/A"/>
    <x v="0"/>
    <x v="0"/>
    <s v="Not Found"/>
    <s v="Not Found"/>
    <x v="3"/>
    <s v="No"/>
    <m/>
    <x v="0"/>
    <n v="0"/>
    <s v="No"/>
    <e v="#REF!"/>
    <s v="CLOUD WINDOWS OPERATIONS"/>
  </r>
  <r>
    <s v="EMEARNS002.dnsroot.chevron.net"/>
    <s v="EMEARNS002"/>
    <s v="Windows Server 2016 Datacenter"/>
    <s v="Google Chrome"/>
    <s v="137.0.7151.55"/>
    <s v="MsiExec.exe /X{FB5A6B22-71AB-36B9-AC32-02EAC075DEC3}"/>
    <s v="Is Uninstallable"/>
    <n v="1"/>
    <x v="0"/>
    <e v="#N/A"/>
    <s v="146.38.89.6"/>
    <x v="1"/>
    <s v="Deployed"/>
    <x v="0"/>
    <e v="#N/A"/>
    <x v="0"/>
    <x v="10"/>
    <n v="3143"/>
    <s v="DNS"/>
    <x v="12"/>
    <s v="Yes"/>
    <s v="Yes"/>
    <x v="0"/>
    <s v="NETWORK - DDI&amp;LB - OPERATIONS"/>
    <s v="No"/>
    <e v="#REF!"/>
    <s v="NETWORK - DDI&amp;LB - OPERATIONS"/>
  </r>
  <r>
    <s v="nimbus-ddb00.s02.chevron.net"/>
    <s v="nimbus-ddb00"/>
    <s v="Windows Server 2016 Datacenter"/>
    <s v="Google Chrome"/>
    <s v="137.0.7151.41"/>
    <s v="MsiExec.exe /X{3D57F0B3-5C71-3C2C-8795-2A150BB58C33}"/>
    <s v="Is Uninstallable"/>
    <n v="1"/>
    <x v="1"/>
    <d v="2025-07-16T00:00:00"/>
    <s v="10.75.104.42"/>
    <x v="2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ESCNRW19AHVP14.escnr.chevrontexaco.net"/>
    <s v="ESCNRW19AHVP14"/>
    <s v="Windows Server 2019 Datacenter"/>
    <s v="Google Chrome"/>
    <s v="137.0.7151.41"/>
    <s v="MsiExec.exe /X{FB5A6B22-71AB-36B9-AC32-02EAC075DEC3}"/>
    <s v="Is Uninstallable"/>
    <n v="1"/>
    <x v="0"/>
    <e v="#N/A"/>
    <s v="146.42.156.104"/>
    <x v="1"/>
    <s v="Deployed"/>
    <x v="0"/>
    <e v="#N/A"/>
    <x v="0"/>
    <x v="10"/>
    <n v="3143"/>
    <s v="DNS"/>
    <x v="12"/>
    <s v="Yes"/>
    <s v="Yes"/>
    <x v="0"/>
    <s v="NETWORK - DDI&amp;LB - OPERATIONS"/>
    <s v="No"/>
    <e v="#REF!"/>
    <s v="NMA - ITFP WE/CLOUD ESCRAVOS SUPPORT"/>
  </r>
  <r>
    <s v="ESENTNS3.ese.chevrontexaco.net"/>
    <s v="ESENTNS3"/>
    <s v="Windows Server 2016 Standard"/>
    <s v="Google Chrome"/>
    <s v="137.0.7151.41"/>
    <s v="MsiExec.exe /X{3D57F0B3-5C71-3C2C-8795-2A150BB58C33}"/>
    <s v="Is Uninstallable"/>
    <n v="1"/>
    <x v="0"/>
    <e v="#N/A"/>
    <s v="146.26.230.31"/>
    <x v="1"/>
    <s v="Deployed"/>
    <x v="0"/>
    <e v="#N/A"/>
    <x v="0"/>
    <x v="10"/>
    <n v="3143"/>
    <s v="DNS"/>
    <x v="12"/>
    <s v="Yes"/>
    <s v="Yes"/>
    <x v="0"/>
    <s v="NETWORK - DDI&amp;LB - OPERATIONS"/>
    <s v="No"/>
    <e v="#REF!"/>
    <s v="NETWORK - DDI&amp;LB - OPERATIONS"/>
  </r>
  <r>
    <s v="F08849NTNS1.F08849.CHEVRONTEXACO.NET"/>
    <s v="F08849NTNS1"/>
    <s v="Windows Server 2016 Datacenter"/>
    <s v="Google Chrome"/>
    <s v="137.0.7151.41"/>
    <s v="MsiExec.exe /X{3D57F0B3-5C71-3C2C-8795-2A150BB58C33}"/>
    <s v="Is Uninstallable"/>
    <n v="1"/>
    <x v="0"/>
    <e v="#N/A"/>
    <s v="146.40.173.199"/>
    <x v="1"/>
    <s v="Deployed"/>
    <x v="0"/>
    <e v="#N/A"/>
    <x v="0"/>
    <x v="10"/>
    <n v="3071354"/>
    <s v="DHCP "/>
    <x v="12"/>
    <s v="Yes"/>
    <s v="Yes"/>
    <x v="0"/>
    <s v="NETWORK - DDI&amp;LB - OPERATIONS"/>
    <s v="No"/>
    <e v="#REF!"/>
    <s v="CLOUD WINDOWS OPERATIONS"/>
  </r>
  <r>
    <s v="gmw1nsqlv00010.s01.chevron.net"/>
    <s v="gmw1nsqlv00010"/>
    <s v="Windows Server 2016 Datacenter"/>
    <s v="Google Chrome"/>
    <s v="137.0.7151.41"/>
    <s v="MsiExec.exe /X{3D57F0B3-5C71-3C2C-8795-2A150BB58C33}"/>
    <s v="Is Uninstallable"/>
    <n v="1"/>
    <x v="0"/>
    <e v="#N/A"/>
    <s v="10.76.122.35"/>
    <x v="2"/>
    <s v="Deployed"/>
    <x v="0"/>
    <e v="#N/A"/>
    <x v="0"/>
    <x v="10"/>
    <n v="1500000524"/>
    <s v="PRICET (Planning Refined Infrastructure Cost Estimation Tracking) - MCBU"/>
    <x v="90"/>
    <s v="Yes"/>
    <s v="Yes"/>
    <x v="13"/>
    <s v="SUBSURFACE - RUN &amp; MAINTAIN - LTI"/>
    <s v="No"/>
    <e v="#REF!"/>
    <s v="CLOUD WINDOWS OPERATIONS"/>
  </r>
  <r>
    <s v="nimbus-dnrp00.s02.chevron.net"/>
    <s v="nimbus-dnrp00"/>
    <s v="Windows Server 2016 Datacenter"/>
    <s v="Google Chrome"/>
    <s v="137.0.7151.55"/>
    <s v="&quot;C:\Program Files\Google\Chrome\Application\135.0.7049.115\Installer\setup.exe&quot; --uninstall --channel=stable --system-level --verbose-logging"/>
    <s v="Not Uninstallable"/>
    <n v="1"/>
    <x v="4"/>
    <d v="2025-07-16T00:00:00"/>
    <s v="10.75.104.85"/>
    <x v="2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nimbus-dnrp01.s02.chevron.net"/>
    <s v="nimbus-dnrp01"/>
    <s v="Windows Server 2016 Datacenter"/>
    <s v="Google Chrome"/>
    <s v="137.0.7151.41"/>
    <s v="&quot;C:\Program Files\Google\Chrome\Application\135.0.7049.116\Installer\setup.exe&quot; --uninstall --channel=stable --system-level --verbose-logging"/>
    <s v="Not Uninstallable"/>
    <n v="1"/>
    <x v="4"/>
    <d v="2025-07-16T00:00:00"/>
    <s v="10.75.104.84"/>
    <x v="2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nimbus-pafm00.s02.chevron.net"/>
    <s v="nimbus-pafm00"/>
    <s v="Windows Server 2016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2"/>
    <d v="2025-07-16T00:00:00"/>
    <s v="10.75.96.71"/>
    <x v="1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nimbus-papp00.s02.chevron.net"/>
    <s v="nimbus-papp00"/>
    <s v="Windows Server 2016 Datacenter"/>
    <s v="Google Chrome"/>
    <s v="137.0.7151.41"/>
    <s v="&quot;C:\Program Files\Google\Chrome\Application\136.0.7103.48\Installer\setup.exe&quot; --uninstall --channel=stable --system-level --verbose-logging"/>
    <s v="Not Uninstallable"/>
    <n v="1"/>
    <x v="1"/>
    <d v="2025-07-16T00:00:00"/>
    <s v="10.75.96.47"/>
    <x v="1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F09153NS02.gdmz0.chevron.net"/>
    <s v="F09153NS02"/>
    <s v="Windows Server 2019 Datacenter"/>
    <s v="Google Chrome"/>
    <s v="137.0.7151.55"/>
    <s v="MsiExec.exe /X{FB5A6B22-71AB-36B9-AC32-02EAC075DEC3}"/>
    <s v="Is Uninstallable"/>
    <n v="1"/>
    <x v="0"/>
    <e v="#N/A"/>
    <s v="146.23.41.11"/>
    <x v="1"/>
    <s v="Deployed"/>
    <x v="0"/>
    <e v="#N/A"/>
    <x v="0"/>
    <x v="10"/>
    <n v="3143"/>
    <s v="DNS"/>
    <x v="12"/>
    <s v="Yes"/>
    <s v="Yes"/>
    <x v="0"/>
    <s v="NETWORK - DDI&amp;LB - OPERATIONS"/>
    <s v="No"/>
    <e v="#REF!"/>
    <s v="CLOUD WINDOWS OPERATIONS"/>
  </r>
  <r>
    <s v="F09155DHCP01.gdmz0.chevron.net"/>
    <s v="F09155DHCP01"/>
    <s v="Windows Server 2019 Datacenter"/>
    <s v="Google Chrome"/>
    <s v="137.0.7151.41"/>
    <s v="MsiExec.exe /X{C0A67654-8811-318B-A81F-473E4F5DA8EB}"/>
    <s v="Is Uninstallable"/>
    <n v="1"/>
    <x v="0"/>
    <e v="#N/A"/>
    <s v="146.22.21.10"/>
    <x v="1"/>
    <s v="Deployed"/>
    <x v="0"/>
    <e v="#N/A"/>
    <x v="0"/>
    <x v="10"/>
    <n v="3071354"/>
    <s v="DHCP "/>
    <x v="12"/>
    <s v="Yes"/>
    <s v="Yes"/>
    <x v="0"/>
    <s v="NETWORK - DDI&amp;LB - OPERATIONS"/>
    <s v="No"/>
    <e v="#REF!"/>
    <s v="CLOUD WINDOWS OPERATIONS"/>
  </r>
  <r>
    <s v="gmwcpappv01159.gdc0.chevron.net"/>
    <s v="gmwcpappv01159"/>
    <s v="Windows Server 2016 Datacenter"/>
    <s v="Google Chrome"/>
    <s v="137.0.7151.41"/>
    <s v="MsiExec.exe /X{3D57F0B3-5C71-3C2C-8795-2A150BB58C33}"/>
    <s v="Is Uninstallable"/>
    <n v="1"/>
    <x v="0"/>
    <e v="#N/A"/>
    <s v="10.67.197.31"/>
    <x v="1"/>
    <s v="Deployed"/>
    <x v="0"/>
    <e v="#N/A"/>
    <x v="0"/>
    <x v="10"/>
    <n v="3143"/>
    <s v="DNS"/>
    <x v="12"/>
    <s v="Yes"/>
    <s v="Yes"/>
    <x v="0"/>
    <s v="NETWORK - DDI&amp;LB - OPERATIONS"/>
    <s v="No"/>
    <e v="#REF!"/>
    <s v="NETWORK - DDI&amp;LB - OPERATIONS"/>
  </r>
  <r>
    <s v="nimbus-papp01.s02.chevron.net"/>
    <s v="nimbus-papp01"/>
    <s v="Windows Server 2016 Datacenter"/>
    <s v="Google Chrome"/>
    <s v="137.0.7151.41"/>
    <s v="MsiExec.exe /X{9AA42FEF-FBFA-3788-9CB4-3A148DC7AA52}"/>
    <s v="Is Uninstallable"/>
    <n v="1"/>
    <x v="1"/>
    <d v="2025-07-16T00:00:00"/>
    <s v="10.75.96.46"/>
    <x v="1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gmw2pappv00171.s02.chevron.net"/>
    <s v="gmw2pappv00171"/>
    <s v="Windows Server 2016 Datacenter"/>
    <s v="Google Chrome"/>
    <s v="137.0.7151.41"/>
    <s v="MsiExec.exe /X{3D57F0B3-5C71-3C2C-8795-2A150BB58C33}"/>
    <s v="Is Uninstallable"/>
    <n v="1"/>
    <x v="0"/>
    <e v="#N/A"/>
    <s v="10.76.112.32"/>
    <x v="1"/>
    <s v="Deployed"/>
    <x v="0"/>
    <e v="#N/A"/>
    <x v="0"/>
    <x v="0"/>
    <n v="1020324"/>
    <s v="Starlims V10 (Global) "/>
    <x v="18"/>
    <s v="Yes"/>
    <s v="Yes"/>
    <x v="0"/>
    <s v="Not Found"/>
    <s v="No"/>
    <e v="#REF!"/>
    <s v="CLOUD WINDOWS OPERATIONS"/>
  </r>
  <r>
    <s v="nimbus-paux00.s02.chevron.net"/>
    <s v="nimbus-paux00"/>
    <s v="Windows Server 2016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4"/>
    <d v="2025-07-16T00:00:00"/>
    <s v="10.75.96.53"/>
    <x v="1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nimbus-paux01.s02.chevron.net"/>
    <s v="nimbus-paux01"/>
    <s v="Windows Server 2016 Datacenter"/>
    <s v="Google Chrome"/>
    <s v="137.0.7151.55"/>
    <s v="MsiExec.exe /X{3D57F0B3-5C71-3C2C-8795-2A150BB58C33}"/>
    <s v="Is Uninstallable"/>
    <n v="1"/>
    <x v="1"/>
    <d v="2025-07-16T00:00:00"/>
    <s v="10.75.96.66"/>
    <x v="1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gmw2pappv00247.gdc0.chevron.net"/>
    <s v="gmw2pappv00247"/>
    <s v="Windows Server 2016 Datacenter"/>
    <s v="Google Chrome"/>
    <s v="137.0.7151.41"/>
    <s v="MsiExec.exe /X{FB5A6B22-71AB-36B9-AC32-02EAC075DEC3}"/>
    <s v="Is Uninstallable"/>
    <n v="1"/>
    <x v="4"/>
    <d v="2025-07-16T00:00:00"/>
    <s v="10.76.125.57"/>
    <x v="1"/>
    <s v="Deployed"/>
    <x v="1"/>
    <e v="#N/A"/>
    <x v="2"/>
    <x v="13"/>
    <n v="5045982"/>
    <s v="Netsparker "/>
    <x v="15"/>
    <s v="Yes"/>
    <s v="Yes"/>
    <x v="3"/>
    <s v="CYBERPRODUCTLINE-VM-APPLICATIONSCANNING"/>
    <s v="No"/>
    <e v="#REF!"/>
    <s v="CLOUD WINDOWS OPERATIONS"/>
  </r>
  <r>
    <s v="gmw2pappv00248.s02.chevron.net"/>
    <s v="gmw2pappv00248"/>
    <s v="Windows Server 2016 Datacenter"/>
    <s v="Google Chrome"/>
    <s v="137.0.7151.41"/>
    <s v="MsiExec.exe /X{3D57F0B3-5C71-3C2C-8795-2A150BB58C33}"/>
    <s v="Is Uninstallable"/>
    <n v="1"/>
    <x v="4"/>
    <d v="2025-07-16T00:00:00"/>
    <s v="10.76.123.103"/>
    <x v="1"/>
    <s v="Deployed"/>
    <x v="1"/>
    <e v="#N/A"/>
    <x v="2"/>
    <x v="13"/>
    <n v="5045982"/>
    <s v="Netsparker "/>
    <x v="15"/>
    <s v="Yes"/>
    <s v="Yes"/>
    <x v="3"/>
    <s v="CYBERPRODUCTLINE-VM-APPLICATIONSCANNING"/>
    <s v="No"/>
    <e v="#REF!"/>
    <s v="CLOUD WINDOWS OPERATIONS"/>
  </r>
  <r>
    <s v="gmw2pappv00249.s02.chevron.net"/>
    <s v="gmw2pappv00249"/>
    <s v="Windows Server 2016 Datacenter"/>
    <s v="Google Chrome"/>
    <s v="137.0.7151.41"/>
    <s v="MsiExec.exe /X{3D57F0B3-5C71-3C2C-8795-2A150BB58C33}"/>
    <s v="Is Uninstallable"/>
    <n v="1"/>
    <x v="2"/>
    <d v="2025-07-16T00:00:00"/>
    <s v="10.76.123.104"/>
    <x v="1"/>
    <s v="Deployed"/>
    <x v="1"/>
    <e v="#N/A"/>
    <x v="2"/>
    <x v="13"/>
    <n v="5045982"/>
    <s v="Netsparker "/>
    <x v="15"/>
    <s v="Yes"/>
    <s v="Yes"/>
    <x v="3"/>
    <s v="CYBERPRODUCTLINE-VM-APPLICATIONSCANNING"/>
    <s v="No"/>
    <e v="#REF!"/>
    <s v="CLOUD WINDOWS OPERATIONS"/>
  </r>
  <r>
    <s v="gmw2pappv00250.s02.chevron.net"/>
    <s v="gmw2pappv00250"/>
    <s v="Windows Server 2016 Datacenter"/>
    <s v="Google Chrome"/>
    <s v="137.0.7151.41"/>
    <s v="MsiExec.exe /X{3D57F0B3-5C71-3C2C-8795-2A150BB58C33}"/>
    <s v="Is Uninstallable"/>
    <n v="1"/>
    <x v="4"/>
    <d v="2025-07-16T00:00:00"/>
    <s v="10.76.123.142"/>
    <x v="1"/>
    <s v="Deployed"/>
    <x v="1"/>
    <e v="#N/A"/>
    <x v="2"/>
    <x v="13"/>
    <n v="5045982"/>
    <s v="Netsparker "/>
    <x v="15"/>
    <s v="Yes"/>
    <s v="Yes"/>
    <x v="3"/>
    <s v="CYBERPRODUCTLINE-VM-APPLICATIONSCANNING"/>
    <s v="No"/>
    <e v="#REF!"/>
    <s v="CLOUD WINDOWS OPERATIONS"/>
  </r>
  <r>
    <s v="gmw2pappv00251.s02.chevron.net"/>
    <s v="gmw2pappv00251"/>
    <s v="Windows Server 2016 Datacenter"/>
    <s v="Google Chrome"/>
    <s v="137.0.7151.55"/>
    <s v="MsiExec.exe /X{3D57F0B3-5C71-3C2C-8795-2A150BB58C33}"/>
    <s v="Is Uninstallable"/>
    <n v="1"/>
    <x v="1"/>
    <d v="2025-07-16T00:00:00"/>
    <s v="10.76.123.148"/>
    <x v="1"/>
    <s v="Deployed"/>
    <x v="1"/>
    <e v="#N/A"/>
    <x v="2"/>
    <x v="13"/>
    <n v="5045982"/>
    <s v="Netsparker "/>
    <x v="15"/>
    <s v="Yes"/>
    <s v="Yes"/>
    <x v="3"/>
    <s v="CYBERPRODUCTLINE-VM-APPLICATIONSCANNING"/>
    <s v="No"/>
    <e v="#REF!"/>
    <s v="CLOUD WINDOWS OPERATIONS"/>
  </r>
  <r>
    <s v="gmw2pappv00254.s02.chevron.net"/>
    <s v="gmw2pappv00254"/>
    <s v="Windows Server 2016 Datacenter"/>
    <s v="Google Chrome"/>
    <s v="137.0.7151.41"/>
    <s v="MsiExec.exe /X{AED5E47A-CC78-3BBE-B251-AB3876C8030D}"/>
    <s v="Is Uninstallable"/>
    <n v="1"/>
    <x v="2"/>
    <d v="2025-07-16T00:00:00"/>
    <s v="10.76.123.107"/>
    <x v="1"/>
    <s v="Deployed"/>
    <x v="1"/>
    <e v="#N/A"/>
    <x v="2"/>
    <x v="13"/>
    <n v="5045982"/>
    <s v="Netsparker "/>
    <x v="15"/>
    <s v="Yes"/>
    <s v="Yes"/>
    <x v="3"/>
    <s v="CYBERPRODUCTLINE-VM-APPLICATIONSCANNING"/>
    <s v="No"/>
    <e v="#REF!"/>
    <s v="CLOUD WINDOWS OPERATIONS"/>
  </r>
  <r>
    <s v="gmw2pappv00255.s02.chevron.net"/>
    <s v="gmw2pappv00255"/>
    <s v="Windows Server 2016 Datacenter"/>
    <s v="Google Chrome"/>
    <s v="137.0.7151.41"/>
    <s v="MsiExec.exe /X{3D57F0B3-5C71-3C2C-8795-2A150BB58C33}"/>
    <s v="Is Uninstallable"/>
    <n v="1"/>
    <x v="1"/>
    <d v="2025-07-16T00:00:00"/>
    <s v="10.76.123.108"/>
    <x v="1"/>
    <s v="Deployed"/>
    <x v="1"/>
    <e v="#N/A"/>
    <x v="2"/>
    <x v="13"/>
    <n v="5045982"/>
    <s v="Netsparker "/>
    <x v="15"/>
    <s v="Yes"/>
    <s v="Yes"/>
    <x v="3"/>
    <s v="CYBERPRODUCTLINE-VM-APPLICATIONSCANNING"/>
    <s v="No"/>
    <e v="#REF!"/>
    <s v="CLOUD WINDOWS OPERATIONS"/>
  </r>
  <r>
    <s v="gmw2pappv00256.s02.chevron.net"/>
    <s v="gmw2pappv00256"/>
    <s v="Windows Server 2016 Datacenter"/>
    <s v="Google Chrome"/>
    <s v="137.0.7151.41"/>
    <s v="MsiExec.exe /X{3D57F0B3-5C71-3C2C-8795-2A150BB58C33}"/>
    <s v="Is Uninstallable"/>
    <n v="1"/>
    <x v="1"/>
    <d v="2025-07-16T00:00:00"/>
    <s v="10.76.123.109"/>
    <x v="1"/>
    <s v="Deployed"/>
    <x v="1"/>
    <e v="#N/A"/>
    <x v="2"/>
    <x v="13"/>
    <n v="5045982"/>
    <s v="Netsparker "/>
    <x v="15"/>
    <s v="Yes"/>
    <s v="Yes"/>
    <x v="3"/>
    <s v="CYBERPRODUCTLINE-VM-APPLICATIONSCANNING"/>
    <s v="No"/>
    <e v="#REF!"/>
    <s v="CLOUD WINDOWS OPERATIONS"/>
  </r>
  <r>
    <s v="gmw2pappv00257.s02.chevron.net"/>
    <s v="gmw2pappv00257"/>
    <s v="Windows Server 2016 Datacenter"/>
    <s v="Google Chrome"/>
    <s v="137.0.7151.41"/>
    <s v="MsiExec.exe /X{3D57F0B3-5C71-3C2C-8795-2A150BB58C33}"/>
    <s v="Is Uninstallable"/>
    <n v="1"/>
    <x v="1"/>
    <d v="2025-07-16T00:00:00"/>
    <s v="10.76.123.110"/>
    <x v="1"/>
    <s v="Deployed"/>
    <x v="1"/>
    <e v="#N/A"/>
    <x v="2"/>
    <x v="13"/>
    <n v="5045982"/>
    <s v="Netsparker "/>
    <x v="15"/>
    <s v="Yes"/>
    <s v="Yes"/>
    <x v="3"/>
    <s v="CYBERPRODUCTLINE-VM-APPLICATIONSCANNING"/>
    <s v="No"/>
    <e v="#REF!"/>
    <s v="CLOUD WINDOWS OPERATIONS"/>
  </r>
  <r>
    <s v="gmw2pappv00258.s02.chevron.net"/>
    <s v="gmw2pappv00258"/>
    <s v="Windows Server 2016 Datacenter"/>
    <s v="Google Chrome"/>
    <s v="137.0.7151.41"/>
    <s v="MsiExec.exe /X{3D57F0B3-5C71-3C2C-8795-2A150BB58C33}"/>
    <s v="Is Uninstallable"/>
    <n v="1"/>
    <x v="1"/>
    <d v="2025-07-16T00:00:00"/>
    <s v="10.76.123.111"/>
    <x v="1"/>
    <s v="Deployed"/>
    <x v="1"/>
    <e v="#N/A"/>
    <x v="2"/>
    <x v="13"/>
    <n v="5045982"/>
    <s v="Netsparker "/>
    <x v="15"/>
    <s v="Yes"/>
    <s v="Yes"/>
    <x v="3"/>
    <s v="CYBERPRODUCTLINE-VM-APPLICATIONSCANNING"/>
    <s v="No"/>
    <e v="#REF!"/>
    <s v="CLOUD WINDOWS OPERATIONS"/>
  </r>
  <r>
    <s v="gmw2pappv00259.s02.chevron.net"/>
    <s v="gmw2pappv00259"/>
    <s v="Windows Server 2016 Datacenter"/>
    <s v="Google Chrome"/>
    <s v="137.0.7151.41"/>
    <s v="MsiExec.exe /X{3D57F0B3-5C71-3C2C-8795-2A150BB58C33}"/>
    <s v="Is Uninstallable"/>
    <n v="1"/>
    <x v="2"/>
    <d v="2025-07-16T00:00:00"/>
    <s v="10.76.123.112"/>
    <x v="1"/>
    <s v="Deployed"/>
    <x v="1"/>
    <e v="#N/A"/>
    <x v="2"/>
    <x v="13"/>
    <n v="5045982"/>
    <s v="Netsparker "/>
    <x v="15"/>
    <s v="Yes"/>
    <s v="Yes"/>
    <x v="3"/>
    <s v="CYBERPRODUCTLINE-VM-APPLICATIONSCANNING"/>
    <s v="No"/>
    <e v="#REF!"/>
    <s v="CLOUD WINDOWS OPERATIONS"/>
  </r>
  <r>
    <s v="GMW2PAPPV00260.s02.chevron.net"/>
    <s v="GMW2PAPPV00260"/>
    <s v="Windows Server 2016 Datacenter"/>
    <s v="Google Chrome"/>
    <s v="137.0.7151.41"/>
    <s v="MsiExec.exe /X{3D57F0B3-5C71-3C2C-8795-2A150BB58C33}"/>
    <s v="Is Uninstallable"/>
    <n v="1"/>
    <x v="1"/>
    <d v="2025-07-16T00:00:00"/>
    <s v="10.76.123.83"/>
    <x v="1"/>
    <s v="Deployed"/>
    <x v="1"/>
    <e v="#N/A"/>
    <x v="2"/>
    <x v="13"/>
    <n v="5045982"/>
    <s v="Netsparker "/>
    <x v="15"/>
    <s v="Yes"/>
    <s v="Yes"/>
    <x v="3"/>
    <s v="CYBERPRODUCTLINE-VM-APPLICATIONSCANNING"/>
    <s v="No"/>
    <e v="#REF!"/>
    <s v="CLOUD WINDOWS OPERATIONS"/>
  </r>
  <r>
    <s v="gmw2pappv00261.s02.chevron.net"/>
    <s v="gmw2pappv00261"/>
    <s v="Windows Server 2016 Datacenter"/>
    <s v="Google Chrome"/>
    <s v="137.0.7151.41"/>
    <s v="MsiExec.exe /X{3D57F0B3-5C71-3C2C-8795-2A150BB58C33}"/>
    <s v="Is Uninstallable"/>
    <n v="1"/>
    <x v="4"/>
    <d v="2025-07-16T00:00:00"/>
    <s v="10.76.123.84"/>
    <x v="1"/>
    <s v="Deployed"/>
    <x v="1"/>
    <e v="#N/A"/>
    <x v="2"/>
    <x v="13"/>
    <n v="5045982"/>
    <s v="Netsparker "/>
    <x v="15"/>
    <s v="Yes"/>
    <s v="Yes"/>
    <x v="3"/>
    <s v="CYBERPRODUCTLINE-VM-APPLICATIONSCANNING"/>
    <s v="No"/>
    <e v="#REF!"/>
    <s v="CLOUD WINDOWS OPERATIONS"/>
  </r>
  <r>
    <s v="hou150rns009.dnsroot.chevron.net"/>
    <s v="hou150rns009"/>
    <s v="Windows Server 2016 Datacenter"/>
    <s v="Google Chrome"/>
    <s v="137.0.7151.41"/>
    <s v="MsiExec.exe /X{FB5A6B22-71AB-36B9-AC32-02EAC075DEC3}"/>
    <s v="Is Uninstallable"/>
    <n v="1"/>
    <x v="0"/>
    <e v="#N/A"/>
    <s v="146.36.82.8"/>
    <x v="1"/>
    <s v="Deployed"/>
    <x v="0"/>
    <e v="#N/A"/>
    <x v="0"/>
    <x v="10"/>
    <n v="3143"/>
    <s v="DNS"/>
    <x v="12"/>
    <s v="Yes"/>
    <s v="Yes"/>
    <x v="0"/>
    <s v="NETWORK - DDI&amp;LB - OPERATIONS"/>
    <s v="No"/>
    <e v="#REF!"/>
    <s v="NETWORK - DDI&amp;LB - OPERATIONS"/>
  </r>
  <r>
    <s v="ess-tdb100.s02.chevron.net"/>
    <s v="ess-tdb100"/>
    <s v="Windows Server 2016 Datacenter"/>
    <s v="Google Chrome"/>
    <s v="135.0.7049.85"/>
    <s v="MsiExec.exe /X{00715A53-6C1B-35AC-BDC9-597DCF53D022}"/>
    <s v="Is Uninstallable"/>
    <n v="1"/>
    <x v="1"/>
    <d v="2025-07-11T00:00:00"/>
    <s v="10.75.72.6"/>
    <x v="0"/>
    <s v="In Maintenance"/>
    <x v="1"/>
    <e v="#N/A"/>
    <x v="2"/>
    <x v="18"/>
    <n v="3052800"/>
    <s v="Sphera Essential "/>
    <x v="69"/>
    <s v="Yes"/>
    <s v="Yes"/>
    <x v="0"/>
    <s v="HSE - ENV &amp; SUSTAIN - MSP SUPPORT"/>
    <s v="No"/>
    <e v="#REF!"/>
    <s v="HSE - LEVEL 1 - MSP SUPPORT"/>
  </r>
  <r>
    <s v="nimbus-paux02.s02.chevron.net"/>
    <s v="nimbus-paux02"/>
    <s v="Windows Server 2016 Datacenter"/>
    <s v="Google Chrome"/>
    <s v="137.0.7151.41"/>
    <s v="MsiExec.exe /X{3D57F0B3-5C71-3C2C-8795-2A150BB58C33}"/>
    <s v="Is Uninstallable"/>
    <n v="1"/>
    <x v="1"/>
    <d v="2025-07-16T00:00:00"/>
    <s v="10.75.96.54"/>
    <x v="1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nimbus-pnrp00.s02.chevron.net"/>
    <s v="nimbus-pnrp00"/>
    <s v="Windows Server 2016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1"/>
    <d v="2025-07-16T00:00:00"/>
    <s v="10.75.96.69"/>
    <x v="1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nimbus-pnrp01.s02.chevron.net"/>
    <s v="nimbus-pnrp01"/>
    <s v="Windows Server 2016 Datacenter"/>
    <s v="Google Chrome"/>
    <s v="137.0.7151.41"/>
    <s v="MsiExec.exe /X{A5CBFB3A-D606-3A13-8C8F-9068AE58B64E}"/>
    <s v="Is Uninstallable"/>
    <n v="1"/>
    <x v="1"/>
    <d v="2025-07-16T00:00:00"/>
    <s v="10.75.96.68"/>
    <x v="1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nimbus-psql00.s02.chevron.net"/>
    <s v="nimbus-psql00"/>
    <s v="Windows Server 2016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1"/>
    <d v="2025-07-16T00:00:00"/>
    <s v="10.75.96.75"/>
    <x v="1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nimbus-psql01.s02.chevron.net"/>
    <s v="nimbus-psql01"/>
    <s v="Windows Server 2016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1"/>
    <d v="2025-07-16T00:00:00"/>
    <s v="10.75.96.74"/>
    <x v="1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LAGNRNS01"/>
    <s v="LAGNRNS01"/>
    <s v="Windows Server 2019 Datacenter"/>
    <s v="Google Chrome"/>
    <s v="137.0.7151.41"/>
    <s v="MsiExec.exe /X{FB5A6B22-71AB-36B9-AC32-02EAC075DEC3}"/>
    <s v="Is Uninstallable"/>
    <n v="1"/>
    <x v="0"/>
    <e v="#N/A"/>
    <s v="146.23.43.10"/>
    <x v="1"/>
    <s v="Deployed"/>
    <x v="0"/>
    <e v="#N/A"/>
    <x v="0"/>
    <x v="10"/>
    <n v="3143"/>
    <s v="DNS"/>
    <x v="12"/>
    <s v="Yes"/>
    <s v="Yes"/>
    <x v="0"/>
    <s v="NETWORK - DDI&amp;LB - OPERATIONS"/>
    <s v="No"/>
    <e v="#REF!"/>
    <s v="NETWORK - DDI&amp;LB - OPERATIONS"/>
  </r>
  <r>
    <s v="LAGNRNS02"/>
    <s v="LAGNRNS02"/>
    <s v="Windows Server 2019 Datacenter"/>
    <s v="Google Chrome"/>
    <s v="137.0.7151.41"/>
    <s v="MsiExec.exe /X{FB5A6B22-71AB-36B9-AC32-02EAC075DEC3}"/>
    <s v="Is Uninstallable"/>
    <n v="1"/>
    <x v="0"/>
    <e v="#N/A"/>
    <s v="146.23.43.11"/>
    <x v="1"/>
    <s v="Deployed"/>
    <x v="0"/>
    <e v="#N/A"/>
    <x v="0"/>
    <x v="10"/>
    <n v="3143"/>
    <s v="DNS"/>
    <x v="12"/>
    <s v="Yes"/>
    <s v="Yes"/>
    <x v="0"/>
    <s v="NETWORK - DDI&amp;LB - OPERATIONS"/>
    <s v="No"/>
    <e v="#REF!"/>
    <s v="NETWORK - DDI&amp;LB - OPERATIONS"/>
  </r>
  <r>
    <s v="gmw2piisv00112.s02.chevron.net"/>
    <s v="gmw2piisv00112"/>
    <s v="Windows Server 2016 Datacenter"/>
    <s v="Google Chrome"/>
    <s v="137.0.7151.41"/>
    <s v="MsiExec.exe /X{3D57F0B3-5C71-3C2C-8795-2A150BB58C33}"/>
    <s v="Is Uninstallable"/>
    <n v="1"/>
    <x v="1"/>
    <d v="2025-07-16T00:00:00"/>
    <s v="146.29.178.37"/>
    <x v="1"/>
    <s v="Deployed"/>
    <x v="1"/>
    <e v="#N/A"/>
    <x v="1"/>
    <x v="25"/>
    <n v="21940"/>
    <s v="PI Suite "/>
    <x v="25"/>
    <s v="Yes"/>
    <s v="Yes"/>
    <x v="0"/>
    <s v="ABU - PCN SUPPORT"/>
    <s v="No"/>
    <e v="#REF!"/>
    <s v="CLOUD WINDOWS OPERATIONS"/>
  </r>
  <r>
    <s v="LAXQX1DHCP01.gdmz0.chevron.net"/>
    <s v="LAXQX1DHCP01"/>
    <s v="Windows Server 2019 Datacenter"/>
    <s v="Google Chrome"/>
    <s v="137.0.7151.41"/>
    <s v="MsiExec.exe /X{C0A67654-8811-318B-A81F-473E4F5DA8EB}"/>
    <s v="Is Uninstallable"/>
    <n v="1"/>
    <x v="0"/>
    <e v="#N/A"/>
    <s v="146.22.1.10"/>
    <x v="1"/>
    <s v="Deployed"/>
    <x v="0"/>
    <e v="#N/A"/>
    <x v="0"/>
    <x v="10"/>
    <n v="3071354"/>
    <s v="DHCP "/>
    <x v="12"/>
    <s v="Yes"/>
    <s v="Yes"/>
    <x v="0"/>
    <s v="NETWORK - DDI&amp;LB - OPERATIONS"/>
    <s v="No"/>
    <e v="#REF!"/>
    <s v="NETWORK - DDI&amp;LB - OPERATIONS"/>
  </r>
  <r>
    <s v="LAXQX1NS02.gdmz0.chevron.net"/>
    <s v="LAXQX1NS02"/>
    <s v="Windows Server 2019 Datacenter"/>
    <s v="Google Chrome"/>
    <s v="137.0.7151.41"/>
    <s v="MsiExec.exe /X{FB5A6B22-71AB-36B9-AC32-02EAC075DEC3}"/>
    <s v="Is Uninstallable"/>
    <n v="1"/>
    <x v="0"/>
    <e v="#N/A"/>
    <s v="146.23.13.11"/>
    <x v="1"/>
    <s v="Deployed"/>
    <x v="0"/>
    <e v="#N/A"/>
    <x v="0"/>
    <x v="10"/>
    <n v="3143"/>
    <s v="DNS"/>
    <x v="12"/>
    <s v="Yes"/>
    <s v="Yes"/>
    <x v="0"/>
    <s v="NETWORK - DDI&amp;LB - OPERATIONS"/>
    <s v="No"/>
    <e v="#REF!"/>
    <s v="CLOUD WINDOWS OPERATIONS"/>
  </r>
  <r>
    <s v="LONQX9DHCP01.gdmz0.chevron.net"/>
    <s v="LONQX9DHCP01"/>
    <s v="Windows Server 2019 Datacenter"/>
    <s v="Google Chrome"/>
    <s v="137.0.7151.41"/>
    <s v="MsiExec.exe /X{C0A67654-8811-318B-A81F-473E4F5DA8EB}"/>
    <s v="Is Uninstallable"/>
    <n v="1"/>
    <x v="0"/>
    <e v="#N/A"/>
    <s v="146.22.13.10"/>
    <x v="1"/>
    <s v="Deployed"/>
    <x v="0"/>
    <e v="#N/A"/>
    <x v="0"/>
    <x v="10"/>
    <n v="3071354"/>
    <s v="DHCP "/>
    <x v="12"/>
    <s v="Yes"/>
    <s v="Yes"/>
    <x v="0"/>
    <s v="NETWORK - DDI&amp;LB - OPERATIONS"/>
    <s v="No"/>
    <e v="#REF!"/>
    <s v="NETWORK - DDI&amp;LB - OPERATIONS"/>
  </r>
  <r>
    <s v="gmw2psqlv00028.s02.chevron.net"/>
    <s v="gmw2psqlv00028"/>
    <s v="Windows Server 2016 Datacenter"/>
    <s v="Google Chrome"/>
    <s v="137.0.7151.41"/>
    <s v="MsiExec.exe /X{3D57F0B3-5C71-3C2C-8795-2A150BB58C33}"/>
    <s v="Is Uninstallable"/>
    <n v="1"/>
    <x v="0"/>
    <e v="#N/A"/>
    <s v="134.248.88.52"/>
    <x v="1"/>
    <s v="Deployed"/>
    <x v="0"/>
    <e v="#N/A"/>
    <x v="0"/>
    <x v="10"/>
    <n v="24136"/>
    <s v="SmartPlant Instrumentation (SASBU) "/>
    <x v="20"/>
    <s v="Yes"/>
    <s v="Yes"/>
    <x v="1"/>
    <s v="SURFACE-SE-SMARTPLANT SUPPORT"/>
    <s v="No"/>
    <e v="#REF!"/>
    <s v="CLOUD WINDOWS OPERATIONS"/>
  </r>
  <r>
    <s v="SINQX1DHCP01.gdmz0.chevron.net"/>
    <s v="SINQX1DHCP01"/>
    <s v="Windows Server 2019 Datacenter"/>
    <s v="Google Chrome"/>
    <s v="137.0.7151.41"/>
    <s v="MsiExec.exe /X{C0A67654-8811-318B-A81F-473E4F5DA8EB}"/>
    <s v="Is Uninstallable"/>
    <n v="1"/>
    <x v="0"/>
    <e v="#N/A"/>
    <s v="146.22.9.10"/>
    <x v="1"/>
    <s v="Deployed"/>
    <x v="0"/>
    <e v="#N/A"/>
    <x v="0"/>
    <x v="10"/>
    <n v="3071354"/>
    <s v="DHCP "/>
    <x v="12"/>
    <s v="Yes"/>
    <s v="Yes"/>
    <x v="0"/>
    <s v="NETWORK - DDI&amp;LB - OPERATIONS"/>
    <s v="No"/>
    <e v="#REF!"/>
    <s v="NETWORK - DDI&amp;LB - OPERATIONS"/>
  </r>
  <r>
    <s v="SJCQX1DHCP01.gdmz0.chevron.net"/>
    <s v="SJCQX1DHCP01"/>
    <s v="Windows Server 2019 Datacenter"/>
    <s v="Google Chrome"/>
    <s v="137.0.7151.41"/>
    <s v="MsiExec.exe /X{C0A67654-8811-318B-A81F-473E4F5DA8EB}"/>
    <s v="Is Uninstallable"/>
    <n v="1"/>
    <x v="0"/>
    <e v="#N/A"/>
    <s v="146.22.5.10"/>
    <x v="1"/>
    <s v="Deployed"/>
    <x v="0"/>
    <e v="#N/A"/>
    <x v="0"/>
    <x v="10"/>
    <n v="3071354"/>
    <s v="DHCP "/>
    <x v="12"/>
    <s v="Yes"/>
    <s v="Yes"/>
    <x v="0"/>
    <s v="NETWORK - DDI&amp;LB - OPERATIONS"/>
    <s v="No"/>
    <e v="#REF!"/>
    <s v="NETWORK - DDI&amp;LB - OPERATIONS"/>
  </r>
  <r>
    <s v="SJCQX1NS01"/>
    <s v="SJCQX1NS01"/>
    <s v="Windows Server 2019 Datacenter"/>
    <s v="Google Chrome"/>
    <s v="137.0.7151.41"/>
    <s v="MsiExec.exe /X{FB5A6B22-71AB-36B9-AC32-02EAC075DEC3}"/>
    <s v="Is Uninstallable"/>
    <n v="1"/>
    <x v="0"/>
    <e v="#N/A"/>
    <s v="146.23.27.10"/>
    <x v="1"/>
    <s v="Deployed"/>
    <x v="0"/>
    <e v="#N/A"/>
    <x v="0"/>
    <x v="10"/>
    <n v="3143"/>
    <s v="DNS"/>
    <x v="12"/>
    <s v="Yes"/>
    <s v="Yes"/>
    <x v="0"/>
    <s v="NETWORK - DDI&amp;LB - OPERATIONS"/>
    <s v="No"/>
    <e v="#REF!"/>
    <s v="CLOUD WINDOWS OPERATIONS"/>
  </r>
  <r>
    <s v="TOKQX4DHCP01.gdmz0.chevron.net"/>
    <s v="TOKQX4DHCP01"/>
    <s v="Windows Server 2019 Datacenter"/>
    <s v="Google Chrome"/>
    <s v="137.0.7151.41"/>
    <s v="MsiExec.exe /X{C0A67654-8811-318B-A81F-473E4F5DA8EB}"/>
    <s v="Is Uninstallable"/>
    <n v="1"/>
    <x v="0"/>
    <e v="#N/A"/>
    <s v="146.22.11.10"/>
    <x v="1"/>
    <s v="Deployed"/>
    <x v="0"/>
    <e v="#N/A"/>
    <x v="0"/>
    <x v="10"/>
    <n v="3071354"/>
    <s v="DHCP "/>
    <x v="12"/>
    <s v="Yes"/>
    <s v="Yes"/>
    <x v="0"/>
    <s v="NETWORK - DDI&amp;LB - OPERATIONS"/>
    <s v="No"/>
    <e v="#REF!"/>
    <s v="NETWORK - DDI&amp;LB - OPERATIONS"/>
  </r>
  <r>
    <s v="TOKQX4NS02"/>
    <s v="TOKQX4NS02"/>
    <s v="Windows Server 2019 Datacenter"/>
    <s v="Google Chrome"/>
    <s v="137.0.7151.41"/>
    <s v="MsiExec.exe /X{FB5A6B22-71AB-36B9-AC32-02EAC075DEC3}"/>
    <s v="Is Uninstallable"/>
    <n v="1"/>
    <x v="0"/>
    <e v="#N/A"/>
    <s v="146.23.175.11"/>
    <x v="1"/>
    <s v="Deployed"/>
    <x v="0"/>
    <e v="#N/A"/>
    <x v="0"/>
    <x v="10"/>
    <n v="3143"/>
    <s v="DNS"/>
    <x v="12"/>
    <s v="Yes"/>
    <s v="Yes"/>
    <x v="0"/>
    <s v="NETWORK - DDI&amp;LB - OPERATIONS"/>
    <s v="No"/>
    <e v="#REF!"/>
    <s v="CLOUD WINDOWS OPERATIONS"/>
  </r>
  <r>
    <s v="AOT-FS1.gdc0.chevron.net"/>
    <s v="AOT-FS1"/>
    <s v="Windows Server 2019 Standard"/>
    <s v="Google Chrome"/>
    <s v="137.0.7151.41"/>
    <s v="MsiExec.exe /X{3D57F0B3-5C71-3C2C-8795-2A150BB58C33}"/>
    <s v="Is Uninstallable"/>
    <n v="1"/>
    <x v="0"/>
    <e v="#N/A"/>
    <s v="146.30.170.6"/>
    <x v="1"/>
    <s v="Deployed"/>
    <x v="0"/>
    <e v="#N/A"/>
    <x v="0"/>
    <x v="10"/>
    <n v="5057221"/>
    <s v="EMED Files "/>
    <x v="91"/>
    <s v="Yes"/>
    <s v="Yes"/>
    <x v="0"/>
    <s v="EMED PCN/CLOUD"/>
    <s v="No"/>
    <e v="#REF!"/>
    <s v="CLOUD WINDOWS OPERATIONS"/>
  </r>
  <r>
    <s v="LEVFS1.gdc0.chevron.net"/>
    <s v="LEVFS1"/>
    <s v="Windows Server 2016 Standard"/>
    <s v="Google Chrome"/>
    <s v="137.0.7151.41"/>
    <s v="MsiExec.exe /X{3D57F0B3-5C71-3C2C-8795-2A150BB58C33}"/>
    <s v="Is Uninstallable"/>
    <n v="1"/>
    <x v="0"/>
    <e v="#N/A"/>
    <s v="146.30.178.132"/>
    <x v="1"/>
    <s v="Deployed"/>
    <x v="0"/>
    <e v="#N/A"/>
    <x v="0"/>
    <x v="10"/>
    <n v="5057221"/>
    <s v="EMED Files "/>
    <x v="91"/>
    <s v="Yes"/>
    <s v="Yes"/>
    <x v="0"/>
    <s v="EMED PCN/CLOUD"/>
    <s v="No"/>
    <e v="#REF!"/>
    <s v="CLOUD WINDOWS OPERATIONS"/>
  </r>
  <r>
    <s v="nimbus-tafm00.s02.chevron.net"/>
    <s v="nimbus-tafm00"/>
    <s v="Windows Server 2016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4"/>
    <d v="2025-07-16T00:00:00"/>
    <s v="10.75.104.80"/>
    <x v="5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ESEW16C03.ese.chevrontexaco.net"/>
    <s v="ESEW16C03"/>
    <s v="Windows Server 2016 Standard"/>
    <s v="Google Chrome"/>
    <s v="137.0.7151.41"/>
    <s v="MsiExec.exe /X{3D57F0B3-5C71-3C2C-8795-2A150BB58C33}"/>
    <s v="Is Uninstallable"/>
    <n v="1"/>
    <x v="0"/>
    <e v="#N/A"/>
    <s v="146.26.230.38"/>
    <x v="1"/>
    <s v="Deployed"/>
    <x v="0"/>
    <e v="#N/A"/>
    <x v="0"/>
    <x v="10"/>
    <n v="4973"/>
    <s v="Intelatrac (ESE) "/>
    <x v="92"/>
    <s v="Yes"/>
    <s v="Yes"/>
    <x v="0"/>
    <s v="SURFACE-APPLICATION SUPPORT-POD1C"/>
    <s v="No"/>
    <e v="#REF!"/>
    <s v="CLOUD WINDOWS OPERATIONS"/>
  </r>
  <r>
    <s v="gmwcnappv00710.gdc0.chevron.net"/>
    <s v="gmwcnappv00710"/>
    <s v="Windows Server 2016 Datacenter"/>
    <s v="Google Chrome"/>
    <s v="137.0.7151.41"/>
    <s v="MsiExec.exe /X{3D57F0B3-5C71-3C2C-8795-2A150BB58C33}"/>
    <s v="Is Uninstallable"/>
    <n v="1"/>
    <x v="1"/>
    <d v="2025-07-16T00:00:00"/>
    <s v="134.248.79.37"/>
    <x v="2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mwcnappv00711.gdc0.chevron.net"/>
    <s v="gmwcnappv00711"/>
    <s v="Windows Server 2016 Datacenter"/>
    <s v="Google Chrome"/>
    <s v="137.0.7151.41"/>
    <s v="MsiExec.exe /X{3D57F0B3-5C71-3C2C-8795-2A150BB58C33}"/>
    <s v="Is Uninstallable"/>
    <n v="1"/>
    <x v="1"/>
    <d v="2025-07-16T00:00:00"/>
    <s v="134.248.79.38"/>
    <x v="2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intsjv-papp00.s02.chevron.net"/>
    <s v="intsjv-papp00"/>
    <s v="Windows Server 2016 Datacenter"/>
    <s v="Google Chrome"/>
    <s v="137.0.7151.41"/>
    <s v="MsiExec.exe /X{3D57F0B3-5C71-3C2C-8795-2A150BB58C33}"/>
    <s v="Is Uninstallable"/>
    <n v="1"/>
    <x v="0"/>
    <e v="#N/A"/>
    <s v="10.73.128.11"/>
    <x v="1"/>
    <s v="Deployed"/>
    <x v="0"/>
    <e v="#N/A"/>
    <x v="0"/>
    <x v="10"/>
    <n v="12710"/>
    <s v="Intelatrac (SJV) "/>
    <x v="92"/>
    <s v="Yes"/>
    <s v="Yes"/>
    <x v="0"/>
    <s v="SURFACE-APPLICATION SUPPORT-POD1C"/>
    <s v="No"/>
    <e v="#REF!"/>
    <s v="CLOUD WINDOWS OPERATIONS"/>
  </r>
  <r>
    <s v="nimbus-tapp00.s02.chevron.net"/>
    <s v="nimbus-tapp00"/>
    <s v="Windows Server 2016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2"/>
    <d v="2025-07-16T00:00:00"/>
    <s v="10.75.104.73"/>
    <x v="5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ordgor-papp00.s02.chevron.net"/>
    <s v="ordgor-papp00"/>
    <s v="Windows Server 2016 Datacenter"/>
    <s v="Google Chrome"/>
    <s v="137.0.7151.41"/>
    <s v="MsiExec.exe /X{FB5A6B22-71AB-36B9-AC32-02EAC075DEC3}"/>
    <s v="Is Uninstallable"/>
    <n v="1"/>
    <x v="0"/>
    <e v="#N/A"/>
    <s v="10.67.64.43"/>
    <x v="1"/>
    <s v="Deployed"/>
    <x v="0"/>
    <e v="#N/A"/>
    <x v="0"/>
    <x v="10"/>
    <n v="20921"/>
    <s v="IntelaTrac (ABU"/>
    <x v="92"/>
    <s v="Yes"/>
    <s v="Yes"/>
    <x v="0"/>
    <s v="SURFACE-APPLICATION SUPPORT-POD1C"/>
    <s v="No"/>
    <e v="#REF!"/>
    <s v="CLOUD WINDOWS OPERATIONS"/>
  </r>
  <r>
    <s v="PSDSQL17P01.psd.chevrontexaco.net"/>
    <s v="PSDSQL17P01"/>
    <s v="Windows Server 2016 Standard"/>
    <s v="Google Chrome"/>
    <s v="137.0.7151.41"/>
    <s v="MsiExec.exe /X{3D57F0B3-5C71-3C2C-8795-2A150BB58C33}"/>
    <s v="Is Uninstallable"/>
    <n v="1"/>
    <x v="0"/>
    <e v="#N/A"/>
    <s v="146.33.216.70"/>
    <x v="1"/>
    <s v="Deployed"/>
    <x v="0"/>
    <e v="#N/A"/>
    <x v="0"/>
    <x v="10"/>
    <n v="5039126"/>
    <s v="Intelatrac (PSD) "/>
    <x v="92"/>
    <s v="Yes"/>
    <s v="Yes"/>
    <x v="0"/>
    <s v="SURFACE-APPLICATION SUPPORT-POD1C"/>
    <s v="No"/>
    <e v="#REF!"/>
    <s v="CLOUD WINDOWS OPERATIONS"/>
  </r>
  <r>
    <s v="nimbus-taux00.s02.chevron.net"/>
    <s v="nimbus-taux00"/>
    <s v="Windows Server 2016 Datacenter"/>
    <s v="Google Chrome"/>
    <s v="137.0.7151.41"/>
    <s v="MsiExec.exe /X{3D57F0B3-5C71-3C2C-8795-2A150BB58C33}"/>
    <s v="Is Uninstallable"/>
    <n v="1"/>
    <x v="4"/>
    <d v="2025-07-16T00:00:00"/>
    <s v="10.75.104.76"/>
    <x v="5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ARDAZPROX1.ct.chevrontexaco.net"/>
    <s v="ARDAZPROX1"/>
    <s v="Windows Server 2019 Standard"/>
    <s v="Google Chrome"/>
    <s v="137.0.7151.41"/>
    <s v="MsiExec.exe /X{FB5A6B22-71AB-36B9-AC32-02EAC075DEC3}"/>
    <s v="Is Uninstallable"/>
    <n v="1"/>
    <x v="0"/>
    <e v="#N/A"/>
    <s v="10.76.226.93"/>
    <x v="4"/>
    <s v="Deployed"/>
    <x v="0"/>
    <e v="#N/A"/>
    <x v="0"/>
    <x v="10"/>
    <n v="5046288"/>
    <s v="Allegro "/>
    <x v="93"/>
    <s v="Yes"/>
    <s v="Yes"/>
    <x v="0"/>
    <s v="NOBLE INTEGRATION - SALES AND PRODUCT MANAGEMENT APPLICATION SUPPORT"/>
    <s v="No"/>
    <e v="#REF!"/>
    <s v="CLOUD WINDOWS OPERATIONS"/>
  </r>
  <r>
    <s v="nimbus-taux02.s02.chevron.net"/>
    <s v="nimbus-taux02"/>
    <s v="Windows Server 2016 Datacenter"/>
    <s v="Google Chrome"/>
    <s v="137.0.7151.41"/>
    <s v="MsiExec.exe /X{3D57F0B3-5C71-3C2C-8795-2A150BB58C33}"/>
    <s v="Is Uninstallable"/>
    <n v="1"/>
    <x v="1"/>
    <d v="2025-07-16T00:00:00"/>
    <s v="10.75.104.77"/>
    <x v="5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nimbus-tnrp00.s02.chevron.net"/>
    <s v="nimbus-tnrp00"/>
    <s v="Windows Server 2016 Datacenter"/>
    <s v="Google Chrome"/>
    <s v="137.0.7151.41"/>
    <s v="MsiExec.exe /X{3D57F0B3-5C71-3C2C-8795-2A150BB58C33}"/>
    <s v="Is Uninstallable"/>
    <n v="1"/>
    <x v="1"/>
    <d v="2025-07-16T00:00:00"/>
    <s v="10.75.104.79"/>
    <x v="5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ess-twb100.s02.chevron.net"/>
    <s v="ess-twb100"/>
    <s v="Windows Server 2016 Datacenter"/>
    <s v="Google Chrome"/>
    <s v="135.0.7049.85"/>
    <s v="MsiExec.exe /X{00715A53-6C1B-35AC-BDC9-597DCF53D022}"/>
    <s v="Is Uninstallable"/>
    <n v="1"/>
    <x v="1"/>
    <d v="2025-07-11T00:00:00"/>
    <s v="10.75.72.9"/>
    <x v="0"/>
    <s v="In Maintenance"/>
    <x v="1"/>
    <e v="#N/A"/>
    <x v="2"/>
    <x v="18"/>
    <n v="3052800"/>
    <s v="Sphera Essential"/>
    <x v="69"/>
    <s v="Yes"/>
    <s v="Yes"/>
    <x v="0"/>
    <s v="HSE - ENV &amp; SUSTAIN - MSP SUPPORT"/>
    <s v="No"/>
    <e v="#REF!"/>
    <s v="HSE - LEVEL 1 - MSP SUPPORT"/>
  </r>
  <r>
    <s v="GREPI03.gdc0.chevron.net"/>
    <s v="GREPI03"/>
    <s v="Windows Server 2019 Standard"/>
    <s v="Google Chrome"/>
    <s v="137.0.7151.41"/>
    <s v="MsiExec.exe /X{3D57F0B3-5C71-3C2C-8795-2A150BB58C33}"/>
    <s v="Is Uninstallable"/>
    <n v="1"/>
    <x v="0"/>
    <e v="#N/A"/>
    <s v="10.76.226.70"/>
    <x v="1"/>
    <s v="Deployed"/>
    <x v="0"/>
    <e v="#N/A"/>
    <x v="0"/>
    <x v="10"/>
    <n v="5057623"/>
    <s v="PI Suite (RBU) "/>
    <x v="94"/>
    <s v="Yes"/>
    <s v="Yes"/>
    <x v="0"/>
    <s v="RBU AVEVA PI SUITE SUPPORT"/>
    <s v="No"/>
    <e v="#REF!"/>
    <s v="CLOUD WINDOWS OPERATIONS"/>
  </r>
  <r>
    <s v="GREPI04.gdc0.chevron.net"/>
    <s v="GREPI04"/>
    <s v="Windows Server 2019 Standard"/>
    <s v="Google Chrome"/>
    <s v="137.0.7151.55"/>
    <s v="MsiExec.exe /X{3D57F0B3-5C71-3C2C-8795-2A150BB58C33}"/>
    <s v="Is Uninstallable"/>
    <n v="1"/>
    <x v="0"/>
    <e v="#N/A"/>
    <s v="10.76.226.71"/>
    <x v="1"/>
    <s v="Deployed"/>
    <x v="0"/>
    <e v="#N/A"/>
    <x v="0"/>
    <x v="10"/>
    <n v="5057623"/>
    <s v="PI Suite (RBU) "/>
    <x v="94"/>
    <s v="Yes"/>
    <s v="Yes"/>
    <x v="0"/>
    <s v="RBU AVEVA PI SUITE SUPPORT"/>
    <s v="No"/>
    <e v="#REF!"/>
    <s v="CLOUD WINDOWS OPERATIONS"/>
  </r>
  <r>
    <s v="GREPIIF07.gdc0.chevron.net"/>
    <s v="GREPIIF07"/>
    <s v="Windows Server 2019 Standard"/>
    <s v="Google Chrome"/>
    <s v="137.0.7151.41"/>
    <s v="MsiExec.exe /X{3D57F0B3-5C71-3C2C-8795-2A150BB58C33}"/>
    <s v="Is Uninstallable"/>
    <n v="1"/>
    <x v="0"/>
    <e v="#N/A"/>
    <s v="10.76.226.76"/>
    <x v="1"/>
    <s v="Deployed"/>
    <x v="0"/>
    <e v="#N/A"/>
    <x v="0"/>
    <x v="10"/>
    <n v="5057623"/>
    <s v="PI Suite (RBU) "/>
    <x v="94"/>
    <s v="Yes"/>
    <s v="Yes"/>
    <x v="0"/>
    <s v="RBU AVEVA PI SUITE SUPPORT"/>
    <s v="No"/>
    <e v="#REF!"/>
    <s v="CLOUD WINDOWS OPERATIONS"/>
  </r>
  <r>
    <s v="GREPIIF08.gdc0.chevron.net"/>
    <s v="GREPIIF08"/>
    <s v="Windows Server 2019 Standard"/>
    <s v="Google Chrome"/>
    <s v="137.0.7151.41"/>
    <s v="MsiExec.exe /X{3D57F0B3-5C71-3C2C-8795-2A150BB58C33}"/>
    <s v="Is Uninstallable"/>
    <n v="1"/>
    <x v="0"/>
    <e v="#N/A"/>
    <s v="10.76.226.77"/>
    <x v="1"/>
    <s v="Deployed"/>
    <x v="0"/>
    <e v="#N/A"/>
    <x v="0"/>
    <x v="10"/>
    <n v="5057623"/>
    <s v="PI Suite (RBU) "/>
    <x v="94"/>
    <s v="Yes"/>
    <s v="Yes"/>
    <x v="0"/>
    <s v="RBU AVEVA PI SUITE SUPPORT"/>
    <s v="No"/>
    <e v="#REF!"/>
    <s v="CLOUD WINDOWS OPERATIONS"/>
  </r>
  <r>
    <s v="GREPINO01.gdc0.chevron.net"/>
    <s v="GREPINO01"/>
    <s v="Windows Server 2019 Standard"/>
    <s v="Google Chrome"/>
    <s v="137.0.7151.41"/>
    <s v="MsiExec.exe /X{3D57F0B3-5C71-3C2C-8795-2A150BB58C33}"/>
    <s v="Is Uninstallable"/>
    <n v="1"/>
    <x v="0"/>
    <e v="#N/A"/>
    <s v="10.76.226.78"/>
    <x v="1"/>
    <s v="Deployed"/>
    <x v="0"/>
    <e v="#N/A"/>
    <x v="0"/>
    <x v="10"/>
    <n v="5057623"/>
    <s v="PI Suite (RBU) "/>
    <x v="94"/>
    <s v="Yes"/>
    <s v="Yes"/>
    <x v="0"/>
    <s v="RBU AVEVA PI SUITE SUPPORT"/>
    <s v="No"/>
    <e v="#REF!"/>
    <s v="CLOUD WINDOWS OPERATIONS"/>
  </r>
  <r>
    <s v="gmwcpappv00447.gdc0.chevron.net"/>
    <s v="gmwcpappv00447"/>
    <s v="Windows Server 2016 Datacenter"/>
    <s v="Google Chrome"/>
    <s v="137.0.7151.41"/>
    <s v="MsiExec.exe /X{FB5A6B22-71AB-36B9-AC32-02EAC075DEC3}"/>
    <s v="Is Uninstallable"/>
    <n v="1"/>
    <x v="1"/>
    <d v="2025-07-16T00:00:00"/>
    <s v="146.38.52.89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mwcpappv00471.gdc0.chevron.net"/>
    <s v="gmwcpappv00471"/>
    <s v="Windows Server 2016 Datacenter"/>
    <s v="Google Chrome"/>
    <s v="137.0.7151.41"/>
    <s v="MsiExec.exe /X{3D57F0B3-5C71-3C2C-8795-2A150BB58C33}"/>
    <s v="Is Uninstallable"/>
    <n v="1"/>
    <x v="1"/>
    <d v="2025-07-16T00:00:00"/>
    <s v="146.40.2.22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mwcpappv00473.gdc0.chevron.net"/>
    <s v="gmwcpappv00473"/>
    <s v="Windows Server 2016 Datacenter"/>
    <s v="Google Chrome"/>
    <s v="137.0.7151.41"/>
    <s v="MsiExec.exe /X{3D57F0B3-5C71-3C2C-8795-2A150BB58C33}"/>
    <s v="Is Uninstallable"/>
    <n v="1"/>
    <x v="1"/>
    <d v="2025-07-16T00:00:00"/>
    <s v="10.67.191.80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mwcpappv00528.gdc0.chevron.net"/>
    <s v="gmwcpappv00528"/>
    <s v="Windows Server 2016 Datacenter"/>
    <s v="Google Chrome"/>
    <s v="137.0.7151.55"/>
    <s v="MsiExec.exe /X{3D57F0B3-5C71-3C2C-8795-2A150BB58C33}"/>
    <s v="Is Uninstallable"/>
    <n v="1"/>
    <x v="1"/>
    <d v="2025-07-16T00:00:00"/>
    <s v="134.248.182.24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mwcpappv00529.gdc0.chevron.net"/>
    <s v="gmwcpappv00529"/>
    <s v="Windows Server 2016 Datacenter"/>
    <s v="Google Chrome"/>
    <s v="137.0.7151.41"/>
    <s v="MsiExec.exe /X{3D57F0B3-5C71-3C2C-8795-2A150BB58C33}"/>
    <s v="Is Uninstallable"/>
    <n v="1"/>
    <x v="1"/>
    <d v="2025-07-16T00:00:00"/>
    <s v="134.248.182.33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gmwcpcluv0115a.gdc0.chevron.net"/>
    <s v="gmwcpcluv0115a"/>
    <s v="Windows Server 2016 Datacenter"/>
    <s v="Google Chrome"/>
    <s v="137.0.7151.41"/>
    <s v="MsiExec.exe /X{3D57F0B3-5C71-3C2C-8795-2A150BB58C33}"/>
    <s v="Is Uninstallable"/>
    <n v="1"/>
    <x v="0"/>
    <e v="#N/A"/>
    <s v="10.76.123.38"/>
    <x v="1"/>
    <s v="Deployed"/>
    <x v="0"/>
    <e v="#N/A"/>
    <x v="0"/>
    <x v="10"/>
    <n v="10145"/>
    <s v="TeamConnect "/>
    <x v="95"/>
    <s v="Yes"/>
    <s v="Yes"/>
    <x v="0"/>
    <s v="LAW - MANAGED SERVICES SUPPORT"/>
    <s v="No"/>
    <e v="#REF!"/>
    <s v="CLOUD WINDOWS OPERATIONS"/>
  </r>
  <r>
    <s v="gmwcpappv00574.gdc0.chevron.net"/>
    <s v="gmwcpappv00574"/>
    <s v="Windows Server 2016 Datacenter"/>
    <s v="Google Chrome"/>
    <s v="137.0.7151.41"/>
    <s v="MsiExec.exe /X{3D57F0B3-5C71-3C2C-8795-2A150BB58C33}"/>
    <s v="Is Uninstallable"/>
    <n v="1"/>
    <x v="1"/>
    <d v="2025-07-16T00:00:00"/>
    <s v="136.171.184.118"/>
    <x v="1"/>
    <s v="Retir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ra20-phadb00.s02.chevron.net"/>
    <s v="ra20-phadb00"/>
    <s v="Windows Server 2019 Datacenter"/>
    <s v="Google Chrome"/>
    <s v="137.0.7151.41"/>
    <s v="MsiExec.exe /X{3D57F0B3-5C71-3C2C-8795-2A150BB58C33}"/>
    <s v="Is Uninstallable"/>
    <n v="1"/>
    <x v="0"/>
    <e v="#N/A"/>
    <s v="10.74.80.44"/>
    <x v="1"/>
    <s v="Retired"/>
    <x v="0"/>
    <e v="#N/A"/>
    <x v="0"/>
    <x v="0"/>
    <n v="215044708"/>
    <s v="SRA "/>
    <x v="96"/>
    <s v="Yes"/>
    <s v="Yes"/>
    <x v="0"/>
    <s v="CLOUD WINDOWS OPERATIONS"/>
    <s v="No"/>
    <e v="#REF!"/>
    <s v="CLOUD WINDOWS OPERATIONS"/>
  </r>
  <r>
    <s v="gmwcpiisv00345.gdc0.chevron.net"/>
    <s v="gmwcpiisv00345"/>
    <s v="Windows Server 2016 Datacenter"/>
    <s v="Google Chrome"/>
    <s v="137.0.7151.41"/>
    <s v="MsiExec.exe /X{3D57F0B3-5C71-3C2C-8795-2A150BB58C33}"/>
    <s v="Is Uninstallable"/>
    <n v="1"/>
    <x v="0"/>
    <e v="#N/A"/>
    <s v="10.76.113.33"/>
    <x v="1"/>
    <s v="Deployed"/>
    <x v="0"/>
    <e v="#N/A"/>
    <x v="0"/>
    <x v="10"/>
    <n v="10145"/>
    <s v="TeamConnect "/>
    <x v="95"/>
    <s v="Yes"/>
    <s v="Yes"/>
    <x v="0"/>
    <s v="LAW - MANAGED SERVICES SUPPORT"/>
    <s v="No"/>
    <e v="#REF!"/>
    <s v="CLOUD WINDOWS OPERATIONS"/>
  </r>
  <r>
    <s v="nimbus-tnrp01.s02.chevron.net"/>
    <s v="nimbus-tnrp01"/>
    <s v="Windows Server 2016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1"/>
    <d v="2025-07-16T00:00:00"/>
    <s v="10.75.104.78"/>
    <x v="5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gmwcpappv00649.gdc0.chevron.net"/>
    <s v="gmwcpappv00649"/>
    <s v="Windows Server 2016 Datacenter"/>
    <s v="Google Chrome"/>
    <s v="137.0.7151.41"/>
    <s v="MsiExec.exe /X{3D57F0B3-5C71-3C2C-8795-2A150BB58C33}"/>
    <s v="Is Uninstallable"/>
    <n v="1"/>
    <x v="0"/>
    <e v="#N/A"/>
    <s v="136.171.177.79"/>
    <x v="1"/>
    <s v="Retir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angel-pdbp00.s02.chevron.net"/>
    <s v="angel-pdbp00"/>
    <s v="Windows Server 2016 Datacenter"/>
    <s v="Google Chrome"/>
    <s v="137.0.7151.41"/>
    <s v="MsiExec.exe /X{3D57F0B3-5C71-3C2C-8795-2A150BB58C33}"/>
    <s v="Is Uninstallable"/>
    <n v="1"/>
    <x v="0"/>
    <e v="#N/A"/>
    <s v="10.73.144.5"/>
    <x v="1"/>
    <s v="Deployed"/>
    <x v="0"/>
    <e v="#N/A"/>
    <x v="0"/>
    <x v="15"/>
    <n v="24734"/>
    <s v="AngelNet "/>
    <x v="97"/>
    <s v="Yes"/>
    <s v="Yes"/>
    <x v="0"/>
    <s v="DS - AP - LA - COLOMBIA ONSITE"/>
    <s v="No"/>
    <e v="#REF!"/>
    <s v="CLOUD WINDOWS OPERATIONS"/>
  </r>
  <r>
    <s v="nimbus-tsql00.s02.chevron.net"/>
    <s v="nimbus-tsql00"/>
    <s v="Windows Server 2016 Datacenter"/>
    <s v="Google Chrome"/>
    <s v="137.0.7151.41"/>
    <s v="MsiExec.exe /X{3D57F0B3-5C71-3C2C-8795-2A150BB58C33}"/>
    <s v="Is Uninstallable"/>
    <n v="1"/>
    <x v="2"/>
    <d v="2025-07-16T00:00:00"/>
    <s v="10.75.104.123"/>
    <x v="5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nimbus-tsql01.s02.chevron.net"/>
    <s v="nimbus-tsql01"/>
    <s v="Windows Server 2016 Datacenter"/>
    <s v="Google Chrome"/>
    <s v="137.0.7151.41"/>
    <s v="MsiExec.exe /X{3D57F0B3-5C71-3C2C-8795-2A150BB58C33}"/>
    <s v="Is Uninstallable"/>
    <n v="1"/>
    <x v="1"/>
    <d v="2025-07-16T00:00:00"/>
    <s v="10.75.104.122"/>
    <x v="5"/>
    <s v="Deployed"/>
    <x v="1"/>
    <e v="#N/A"/>
    <x v="1"/>
    <x v="11"/>
    <n v="1500001938"/>
    <s v="NIMBUS BLACK RAINBOW (Parent) "/>
    <x v="89"/>
    <s v="Yes"/>
    <s v="Yes"/>
    <x v="3"/>
    <s v="CYBER INVESTIGATIONS SUPPORT TEAM"/>
    <s v="No"/>
    <e v="#REF!"/>
    <s v="CYBER INVESTIGATIONS SUPPORT TEAM"/>
  </r>
  <r>
    <s v="gmwcpappv00662.gdc0.chevron.net"/>
    <s v="gmwcpappv00662"/>
    <s v="Windows Server 2016 Datacenter"/>
    <s v="Google Chrome"/>
    <s v="137.0.7151.41"/>
    <s v="MsiExec.exe /X{3D57F0B3-5C71-3C2C-8795-2A150BB58C33}"/>
    <s v="Is Uninstallable"/>
    <n v="1"/>
    <x v="0"/>
    <e v="#N/A"/>
    <s v="10.76.151.133"/>
    <x v="1"/>
    <s v="Deployed"/>
    <x v="0"/>
    <e v="#N/A"/>
    <x v="0"/>
    <x v="10"/>
    <n v="33063190"/>
    <s v="Aveva E3D "/>
    <x v="26"/>
    <s v="Yes"/>
    <s v="Yes"/>
    <x v="13"/>
    <s v="Not Found"/>
    <s v="No"/>
    <e v="#REF!"/>
    <s v="SURFACE-APPLICATION SUPPORT-POD SE"/>
  </r>
  <r>
    <s v="VEEAM-WPSQL010.s02.chevron.net"/>
    <s v="VEEAM-WPSQL010"/>
    <s v="Windows Server 2016 Datacenter"/>
    <s v="Google Chrome"/>
    <s v="137.0.7151.41"/>
    <s v="MsiExec.exe /X{3D57F0B3-5C71-3C2C-8795-2A150BB58C33}"/>
    <s v="Is Uninstallable"/>
    <n v="1"/>
    <x v="1"/>
    <d v="2025-07-16T00:00:00"/>
    <s v="10.76.123.129"/>
    <x v="1"/>
    <s v="Deployed"/>
    <x v="1"/>
    <e v="#N/A"/>
    <x v="1"/>
    <x v="11"/>
    <n v="5065002"/>
    <s v="Houston Veeam"/>
    <x v="89"/>
    <s v="Yes"/>
    <s v="Yes"/>
    <x v="3"/>
    <s v="CYBER INVESTIGATIONS SUPPORT TEAM"/>
    <s v="No"/>
    <e v="#REF!"/>
    <s v="CLOUD WINDOWS OPERATIONS"/>
  </r>
  <r>
    <s v="ESCNRW16AHVP12.escnr.chevrontexaco.net"/>
    <s v="ESCNRW16AHVP12"/>
    <s v="Windows Server 2016 Standard"/>
    <s v="Google Chrome"/>
    <s v="137.0.7151.41"/>
    <s v="MsiExec.exe /X{138D2D03-6550-3989-85BA-178F9BBA2D6F}"/>
    <s v="Is Uninstallable"/>
    <n v="1"/>
    <x v="0"/>
    <e v="#N/A"/>
    <s v="146.42.156.68"/>
    <x v="1"/>
    <s v="Deployed"/>
    <x v="0"/>
    <e v="#N/A"/>
    <x v="0"/>
    <x v="20"/>
    <n v="1500000449"/>
    <s v="Solarwinds Orion Platform "/>
    <x v="98"/>
    <s v="Yes"/>
    <s v="Yes"/>
    <x v="0"/>
    <s v="NMA - ITFP CLOUD LAGOS SUPPORT"/>
    <s v="No"/>
    <e v="#REF!"/>
    <s v="NMA - ITFP WE/CLOUD ESCRAVOS SUPPORT"/>
  </r>
  <r>
    <s v="iamrpe-dapp00.s02.chevron.net"/>
    <s v="iamrpe-dapp00"/>
    <s v="Windows Server 2016 Datacenter"/>
    <s v="Google Chrome"/>
    <s v="136.0.7103.114"/>
    <s v="MsiExec.exe /X{00715A53-6C1B-35AC-BDC9-597DCF53D022}"/>
    <s v="Is Uninstallable"/>
    <n v="1"/>
    <x v="0"/>
    <e v="#N/A"/>
    <s v="10.70.184.24"/>
    <x v="2"/>
    <s v="Deployed"/>
    <x v="0"/>
    <e v="#N/A"/>
    <x v="0"/>
    <x v="20"/>
    <n v="24054"/>
    <s v="Integrated Asset Management "/>
    <x v="99"/>
    <s v="Yes"/>
    <s v="Yes"/>
    <x v="9"/>
    <s v="SUBSURFACE-SA&amp;O-DIGITAL OILFIELD"/>
    <s v="No"/>
    <e v="#REF!"/>
    <s v="SUBSURFACE-SA&amp;O-DIGITAL OILFIELD"/>
  </r>
  <r>
    <s v="PSDSQL14P01.psd.chevrontexaco.net"/>
    <s v="PSDSQL14P01"/>
    <s v="Windows Server 2016 Standard"/>
    <s v="Google Chrome"/>
    <s v="137.0.7151.41"/>
    <s v="MsiExec.exe /X{3D57F0B3-5C71-3C2C-8795-2A150BB58C33}"/>
    <s v="Is Uninstallable"/>
    <n v="1"/>
    <x v="0"/>
    <e v="#N/A"/>
    <s v="146.33.216.64"/>
    <x v="1"/>
    <s v="Deployed"/>
    <x v="0"/>
    <e v="#N/A"/>
    <x v="0"/>
    <x v="20"/>
    <n v="3066076"/>
    <s v="Sitefinity Pasadena"/>
    <x v="100"/>
    <s v="Yes"/>
    <s v="Yes"/>
    <x v="9"/>
    <s v="DS - MFG - PASADENA - BLAN SUPPORT"/>
    <s v="No"/>
    <e v="#REF!"/>
    <s v="CLOUD WINDOWS OPERATIONS"/>
  </r>
  <r>
    <s v="luboer-pdgw00"/>
    <s v="luboer-pdgw00"/>
    <s v="Windows Server 2016 Datacenter"/>
    <s v="Google Chrome"/>
    <s v="137.0.7151.55"/>
    <s v="MsiExec.exe /X{FB5A6B22-71AB-36B9-AC32-02EAC075DEC3}"/>
    <s v="Is Uninstallable"/>
    <n v="1"/>
    <x v="0"/>
    <e v="#N/A"/>
    <s v="10.73.176.13"/>
    <x v="1"/>
    <s v="Deployed"/>
    <x v="0"/>
    <e v="#N/A"/>
    <x v="0"/>
    <x v="20"/>
    <n v="1500001709"/>
    <s v="Lubricants OE Reporting "/>
    <x v="101"/>
    <s v="Yes"/>
    <s v="Yes"/>
    <x v="9"/>
    <s v="SPM-DATA PRODUCTS SUPPORT"/>
    <s v="No"/>
    <e v="#REF!"/>
    <s v="CLOUD WINDOWS OPERATIONS"/>
  </r>
  <r>
    <s v="risk-papp00.s02.chevron.net"/>
    <s v="risk-papp00"/>
    <s v="Windows Server 2016 Datacenter"/>
    <s v="Google Chrome"/>
    <s v="137.0.7151.41"/>
    <s v="MsiExec.exe /X{3D57F0B3-5C71-3C2C-8795-2A150BB58C33}"/>
    <s v="Is Uninstallable"/>
    <n v="1"/>
    <x v="0"/>
    <e v="#N/A"/>
    <s v="10.75.128.14"/>
    <x v="1"/>
    <s v="Deployed"/>
    <x v="0"/>
    <e v="#N/A"/>
    <x v="0"/>
    <x v="20"/>
    <n v="5050788"/>
    <s v="Pricing and Risk Data Solution "/>
    <x v="101"/>
    <s v="Yes"/>
    <s v="Yes"/>
    <x v="9"/>
    <s v="SPM-DATA PRODUCTS SUPPORT"/>
    <s v="No"/>
    <e v="#REF!"/>
    <s v="SPM-DATA PRODUCTS SUPPORT"/>
  </r>
  <r>
    <s v="smdpdf-dip100.s02.chevron.net"/>
    <s v="smdpdf-dip100"/>
    <s v="Windows Server 2016 Datacenter"/>
    <s v="Google Chrome"/>
    <s v="137.0.7151.41"/>
    <s v="MsiExec.exe /X{FB5A6B22-71AB-36B9-AC32-02EAC075DEC3}"/>
    <s v="Is Uninstallable"/>
    <n v="1"/>
    <x v="1"/>
    <d v="2025-05-30T00:00:00"/>
    <s v="10.75.136.11"/>
    <x v="2"/>
    <s v="Deployed"/>
    <x v="7"/>
    <e v="#N/A"/>
    <x v="0"/>
    <x v="26"/>
    <n v="1500002101"/>
    <s v="DSC SMDP Data Foundation "/>
    <x v="101"/>
    <s v="Yes"/>
    <s v="Yes"/>
    <x v="9"/>
    <s v="SPM-DATA PRODUCTS SUPPORT"/>
    <s v="No"/>
    <e v="#REF!"/>
    <s v="SPM-DATA PRODUCTS SUPPORT"/>
  </r>
  <r>
    <s v="gmwcpappv00794.gdc0.chevron.net"/>
    <s v="gmwcpappv00794"/>
    <s v="Windows Server 2016 Datacenter"/>
    <s v="Google Chrome"/>
    <s v="137.0.7151.41"/>
    <s v="MsiExec.exe /X{3D57F0B3-5C71-3C2C-8795-2A150BB58C33}"/>
    <s v="Is Uninstallable"/>
    <n v="1"/>
    <x v="0"/>
    <e v="#N/A"/>
    <s v="10.71.131.240"/>
    <x v="1"/>
    <s v="Deployed"/>
    <x v="0"/>
    <e v="#N/A"/>
    <x v="0"/>
    <x v="10"/>
    <n v="24136"/>
    <s v="SmartPlant Instrumentation (SASBU) "/>
    <x v="20"/>
    <s v="Yes"/>
    <s v="Yes"/>
    <x v="1"/>
    <s v="SURFACE-SE-SMARTPLANT SUPPORT"/>
    <s v="No"/>
    <e v="#REF!"/>
    <s v="CLOUD WINDOWS OPERATIONS"/>
  </r>
  <r>
    <s v="gmwcpappv00795.gdc0.chevron.net"/>
    <s v="gmwcpappv00795"/>
    <s v="Windows Server 2016 Datacenter"/>
    <s v="Google Chrome"/>
    <s v="137.0.7151.41"/>
    <s v="MsiExec.exe /X{3D57F0B3-5C71-3C2C-8795-2A150BB58C33}"/>
    <s v="Is Uninstallable"/>
    <n v="1"/>
    <x v="0"/>
    <e v="#N/A"/>
    <s v="10.71.131.242"/>
    <x v="1"/>
    <s v="Deployed"/>
    <x v="0"/>
    <e v="#N/A"/>
    <x v="0"/>
    <x v="10"/>
    <n v="24136"/>
    <s v="SmartPlant Instrumentation (SASBU) "/>
    <x v="20"/>
    <s v="Yes"/>
    <s v="Yes"/>
    <x v="1"/>
    <s v="SURFACE-SE-SMARTPLANT SUPPORT"/>
    <s v="No"/>
    <e v="#REF!"/>
    <s v="CLOUD WINDOWS OPERATIONS"/>
  </r>
  <r>
    <s v="gmwcpappv00796.gdc0.chevron.net"/>
    <s v="gmwcpappv00796"/>
    <s v="Windows Server 2016 Datacenter"/>
    <s v="Google Chrome"/>
    <s v="137.0.7151.41"/>
    <s v="MsiExec.exe /X{3D57F0B3-5C71-3C2C-8795-2A150BB58C33}"/>
    <s v="Is Uninstallable"/>
    <n v="1"/>
    <x v="0"/>
    <e v="#N/A"/>
    <s v="10.71.131.244"/>
    <x v="1"/>
    <s v="Deployed"/>
    <x v="0"/>
    <e v="#N/A"/>
    <x v="0"/>
    <x v="10"/>
    <n v="24136"/>
    <s v="SmartPlant Instrumentation (SASBU) "/>
    <x v="20"/>
    <s v="Yes"/>
    <s v="Yes"/>
    <x v="1"/>
    <s v="SURFACE-SE-SMARTPLANT SUPPORT"/>
    <s v="No"/>
    <e v="#REF!"/>
    <s v="CLOUD WINDOWS OPERATIONS"/>
  </r>
  <r>
    <s v="gmwcpappv00797.gdc0.chevron.net"/>
    <s v="gmwcpappv00797"/>
    <s v="Windows Server 2016 Datacenter"/>
    <s v="Google Chrome"/>
    <s v="137.0.7151.41"/>
    <s v="MsiExec.exe /X{3D57F0B3-5C71-3C2C-8795-2A150BB58C33}"/>
    <s v="Is Uninstallable"/>
    <n v="1"/>
    <x v="0"/>
    <e v="#N/A"/>
    <s v="10.71.131.243"/>
    <x v="1"/>
    <s v="Deployed"/>
    <x v="0"/>
    <e v="#N/A"/>
    <x v="0"/>
    <x v="10"/>
    <n v="24136"/>
    <s v="SmartPlant Instrumentation (SASBU) "/>
    <x v="20"/>
    <s v="Yes"/>
    <s v="Yes"/>
    <x v="1"/>
    <s v="SURFACE-SE-SMARTPLANT SUPPORT"/>
    <s v="No"/>
    <e v="#REF!"/>
    <s v="CLOUD WINDOWS OPERATIONS"/>
  </r>
  <r>
    <s v="gmwcpappv00798.gdc0.chevron.net"/>
    <s v="gmwcpappv00798"/>
    <s v="Windows Server 2016 Datacenter"/>
    <s v="Google Chrome"/>
    <s v="137.0.7151.41"/>
    <s v="MsiExec.exe /X{3D57F0B3-5C71-3C2C-8795-2A150BB58C33}"/>
    <s v="Is Uninstallable"/>
    <n v="1"/>
    <x v="0"/>
    <e v="#N/A"/>
    <s v="10.71.131.249"/>
    <x v="1"/>
    <s v="Deployed"/>
    <x v="0"/>
    <e v="#N/A"/>
    <x v="0"/>
    <x v="10"/>
    <n v="24136"/>
    <s v="SmartPlant Instrumentation (SASBU) "/>
    <x v="20"/>
    <s v="Yes"/>
    <s v="Yes"/>
    <x v="1"/>
    <s v="SURFACE-SE-SMARTPLANT SUPPORT"/>
    <s v="No"/>
    <e v="#REF!"/>
    <s v="CLOUD WINDOWS OPERATIONS"/>
  </r>
  <r>
    <s v="WELLOPS141W1601.wellops141.chevrontexaco.net"/>
    <s v="WELLOPS141W1601"/>
    <s v="Windows Server 2016 Standard"/>
    <s v="Google Chrome"/>
    <s v="137.0.7151.55"/>
    <s v="MsiExec.exe /X{9AA42FEF-FBFA-3788-9CB4-3A148DC7AA52}"/>
    <s v="Is Uninstallable"/>
    <n v="1"/>
    <x v="0"/>
    <e v="#N/A"/>
    <s v="10.25.113.166"/>
    <x v="1"/>
    <s v="In Maintenance"/>
    <x v="0"/>
    <e v="#N/A"/>
    <x v="0"/>
    <x v="20"/>
    <n v="1500000616"/>
    <s v="Veeam Availability Suite "/>
    <x v="102"/>
    <s v="Yes"/>
    <s v="Yes"/>
    <x v="11"/>
    <s v="CLOUD WINDOWS OPERATIONS"/>
    <s v="No"/>
    <e v="#REF!"/>
    <s v="CLOUD WINDOWS OPERATIONS"/>
  </r>
  <r>
    <s v="gmw2pcluv0006a.s02.chevron.net"/>
    <s v="gmw2pcluv0006a"/>
    <s v="Windows Server 2016 Datacenter"/>
    <s v="Google Chrome"/>
    <s v="137.0.7151.41"/>
    <s v="MsiExec.exe /X{3D57F0B3-5C71-3C2C-8795-2A150BB58C33}"/>
    <s v="Is Uninstallable"/>
    <n v="1"/>
    <x v="1"/>
    <d v="2025-07-16T00:00:00"/>
    <s v="134.248.110.53"/>
    <x v="1"/>
    <s v="Deployed"/>
    <x v="0"/>
    <s v="Completed"/>
    <x v="0"/>
    <x v="27"/>
    <n v="21613"/>
    <s v="ETSA (ABU) &amp; (APST) "/>
    <x v="103"/>
    <s v="Yes"/>
    <s v="Yes"/>
    <x v="0"/>
    <s v="ABU - PCN SUPPORT"/>
    <s v="No"/>
    <e v="#REF!"/>
    <s v="CLOUD WINDOWS OPERATIONS"/>
  </r>
  <r>
    <s v="gmw2pcluv0007a.s02.chevron.net"/>
    <s v="gmw2pcluv0007a"/>
    <s v="Windows Server 2016 Datacenter"/>
    <s v="Google Chrome"/>
    <s v="137.0.7151.41"/>
    <s v="MsiExec.exe /X{3D57F0B3-5C71-3C2C-8795-2A150BB58C33}"/>
    <s v="Is Uninstallable"/>
    <n v="1"/>
    <x v="1"/>
    <d v="2025-07-16T00:00:00"/>
    <s v="146.29.178.59"/>
    <x v="1"/>
    <s v="Deployed"/>
    <x v="0"/>
    <s v="Completed"/>
    <x v="0"/>
    <x v="27"/>
    <n v="21613"/>
    <s v="ETSA (ABU) &amp; (APST) "/>
    <x v="103"/>
    <s v="Yes"/>
    <s v="Yes"/>
    <x v="0"/>
    <s v="ABU - PCN SUPPORT"/>
    <s v="No"/>
    <e v="#REF!"/>
    <s v="CLOUD WINDOWS OPERATIONS"/>
  </r>
  <r>
    <s v="gmwcpappv00840.gdc0.chevron.net"/>
    <s v="gmwcpappv00840"/>
    <s v="Windows Server 2016 Datacenter"/>
    <s v="Google Chrome"/>
    <s v="137.0.7151.41"/>
    <s v="MsiExec.exe /X{3D57F0B3-5C71-3C2C-8795-2A150BB58C33}"/>
    <s v="Is Uninstallable"/>
    <n v="1"/>
    <x v="0"/>
    <e v="#N/A"/>
    <s v="10.71.130.159"/>
    <x v="1"/>
    <s v="Deployed"/>
    <x v="0"/>
    <e v="#N/A"/>
    <x v="0"/>
    <x v="10"/>
    <n v="24136"/>
    <s v="SmartPlant Instrumentation (SASBU) "/>
    <x v="26"/>
    <s v="Yes"/>
    <s v="Yes"/>
    <x v="13"/>
    <s v="SURFACE-SE-SMARTPLANT SUPPORT"/>
    <s v="No"/>
    <e v="#REF!"/>
    <s v="CLOUD WINDOWS OPERATIONS"/>
  </r>
  <r>
    <s v="smdpdf-pir00.s02.chevron.net"/>
    <s v="smdpdf-pir00"/>
    <s v="Windows Server 2016 Datacenter"/>
    <s v="Google Chrome"/>
    <s v="137.0.7151.41"/>
    <s v="MsiExec.exe /X{3D57F0B3-5C71-3C2C-8795-2A150BB58C33}"/>
    <s v="Is Uninstallable"/>
    <n v="1"/>
    <x v="0"/>
    <e v="#N/A"/>
    <s v="10.75.128.4"/>
    <x v="1"/>
    <s v="Deployed"/>
    <x v="0"/>
    <e v="#N/A"/>
    <x v="0"/>
    <x v="20"/>
    <n v="1500002101"/>
    <s v="DSC SMDP Data Foundation "/>
    <x v="101"/>
    <s v="Yes"/>
    <s v="Yes"/>
    <x v="9"/>
    <s v="SPM-DATA PRODUCTS SUPPORT"/>
    <s v="No"/>
    <e v="#REF!"/>
    <s v="SPM-DATA PRODUCTS SUPPORT"/>
  </r>
  <r>
    <s v="fdc-papp00.s02.chevron.net"/>
    <s v="fdc-papp00"/>
    <s v="Windows Server 2019 Datacenter"/>
    <s v="Google Chrome"/>
    <s v="135.0.7049.115"/>
    <s v="MsiExec.exe /X{9AA42FEF-FBFA-3788-9CB4-3A148DC7AA52}"/>
    <s v="Is Uninstallable"/>
    <n v="1"/>
    <x v="0"/>
    <e v="#N/A"/>
    <s v="10.75.176.20"/>
    <x v="1"/>
    <s v="Deployed"/>
    <x v="0"/>
    <e v="#N/A"/>
    <x v="0"/>
    <x v="10"/>
    <n v="21504"/>
    <s v="Field Data Collection – CPP "/>
    <x v="8"/>
    <s v="Yes"/>
    <s v="Yes"/>
    <x v="0"/>
    <s v="CTC IT - DATA AND INSIGHTS GIS - RUN AND MAINTAIN"/>
    <s v="No"/>
    <e v="#REF!"/>
    <s v="CLOUD WINDOWS OPERATIONS"/>
  </r>
  <r>
    <s v="gmwcpappv00959.gdc0.chevron.net"/>
    <s v="gmwcpappv00959"/>
    <s v="Windows Server 2016 Datacenter"/>
    <s v="Google Chrome"/>
    <s v="137.0.7151.41"/>
    <s v="MsiExec.exe /X{3D57F0B3-5C71-3C2C-8795-2A150BB58C33}"/>
    <s v="Is Uninstallable"/>
    <n v="1"/>
    <x v="1"/>
    <d v="2025-07-16T00:00:00"/>
    <s v="136.171.177.46"/>
    <x v="1"/>
    <s v="Deployed"/>
    <x v="6"/>
    <e v="#N/A"/>
    <x v="0"/>
    <x v="16"/>
    <n v="724376"/>
    <s v="NetGIL 7.x "/>
    <x v="41"/>
    <s v="Yes"/>
    <s v="Yes"/>
    <x v="3"/>
    <s v="CLOUD WINDOWS OPERATIONS"/>
    <s v="No"/>
    <e v="#REF!"/>
    <s v="CLOUD WINDOWS OPERATIONS"/>
  </r>
  <r>
    <s v="gmwcpappv00960.gdc0.chevron.net"/>
    <s v="gmwcpappv00960"/>
    <s v="Windows Server 2016 Datacenter"/>
    <s v="Google Chrome"/>
    <s v="137.0.7151.41"/>
    <s v="MsiExec.exe /X{3D57F0B3-5C71-3C2C-8795-2A150BB58C33}"/>
    <s v="Is Uninstallable"/>
    <n v="1"/>
    <x v="1"/>
    <d v="2025-07-16T00:00:00"/>
    <s v="136.171.177.54"/>
    <x v="1"/>
    <s v="Deployed"/>
    <x v="6"/>
    <e v="#N/A"/>
    <x v="0"/>
    <x v="16"/>
    <n v="724376"/>
    <s v="NetGIL 7.x "/>
    <x v="41"/>
    <s v="Yes"/>
    <s v="Yes"/>
    <x v="3"/>
    <s v="CLOUD WINDOWS OPERATIONS"/>
    <s v="No"/>
    <e v="#REF!"/>
    <s v="CLOUD WINDOWS OPERATIONS"/>
  </r>
  <r>
    <s v="gmwcpappv00961.gdc0.chevron.net"/>
    <s v="gmwcpappv00961"/>
    <s v="Windows Server 2016 Datacenter"/>
    <s v="Google Chrome"/>
    <s v="137.0.7151.41"/>
    <s v="MsiExec.exe /X{3D57F0B3-5C71-3C2C-8795-2A150BB58C33}"/>
    <s v="Is Uninstallable"/>
    <n v="1"/>
    <x v="1"/>
    <d v="2025-07-16T00:00:00"/>
    <s v="136.171.177.64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abudp-pshir00.s02.chevron.net"/>
    <s v="abudp-pshir00"/>
    <s v="Windows Server 2016 Datacenter"/>
    <s v="Google Chrome"/>
    <s v="137.0.7151.41"/>
    <s v="MsiExec.exe /X{3D57F0B3-5C71-3C2C-8795-2A150BB58C33}"/>
    <s v="Is Uninstallable"/>
    <n v="1"/>
    <x v="0"/>
    <e v="#N/A"/>
    <s v="10.67.64.28"/>
    <x v="1"/>
    <s v="Deployed"/>
    <x v="0"/>
    <e v="#N/A"/>
    <x v="0"/>
    <x v="10"/>
    <n v="1500001618"/>
    <s v="ABU Data Platform"/>
    <x v="8"/>
    <s v="Yes"/>
    <s v="Yes"/>
    <x v="0"/>
    <s v="CTC IT - DATA AND INSIGHTS EAST - RUN AND MAINTAIN"/>
    <s v="No"/>
    <e v="#REF!"/>
    <s v="CLOUD WINDOWS OPERATIONS"/>
  </r>
  <r>
    <s v="abudp-pshir02.s02.chevron.net"/>
    <s v="abudp-pshir02"/>
    <s v="Windows Server 2016 Datacenter"/>
    <s v="Google Chrome"/>
    <s v="137.0.7151.41"/>
    <s v="MsiExec.exe /X{3D57F0B3-5C71-3C2C-8795-2A150BB58C33}"/>
    <s v="Is Uninstallable"/>
    <n v="1"/>
    <x v="0"/>
    <e v="#N/A"/>
    <s v="10.67.64.35"/>
    <x v="1"/>
    <s v="Deployed"/>
    <x v="0"/>
    <e v="#N/A"/>
    <x v="0"/>
    <x v="10"/>
    <n v="1500001618"/>
    <s v="ABU Data Platform"/>
    <x v="8"/>
    <s v="Yes"/>
    <s v="Yes"/>
    <x v="0"/>
    <s v="CTC IT - DATA AND INSIGHTS EAST - RUN AND MAINTAIN"/>
    <s v="No"/>
    <e v="#REF!"/>
    <s v="CLOUD WINDOWS OPERATIONS"/>
  </r>
  <r>
    <s v="farm01-pir00.s02.chevron.net"/>
    <s v="farm01-pir00"/>
    <s v="Windows Server 2016 Datacenter"/>
    <s v="Google Chrome"/>
    <s v="137.0.7151.41"/>
    <s v="MsiExec.exe /X{3D57F0B3-5C71-3C2C-8795-2A150BB58C33}"/>
    <s v="Is Uninstallable"/>
    <n v="1"/>
    <x v="0"/>
    <e v="#N/A"/>
    <s v="10.67.64.54"/>
    <x v="1"/>
    <s v="Deployed"/>
    <x v="0"/>
    <e v="#N/A"/>
    <x v="0"/>
    <x v="10"/>
    <n v="1500001245"/>
    <s v="ABU BES Staging "/>
    <x v="8"/>
    <s v="Yes"/>
    <s v="Yes"/>
    <x v="0"/>
    <s v="CTC IT - DATA AND INSIGHTS EAST - RUN AND MAINTAIN"/>
    <s v="No"/>
    <e v="#REF!"/>
    <s v="CLOUD WINDOWS OPERATIONS"/>
  </r>
  <r>
    <s v="farm01-pir01.s02.chevron.net"/>
    <s v="farm01-pir01"/>
    <s v="Windows Server 2016 Datacenter"/>
    <s v="Google Chrome"/>
    <s v="137.0.7151.41"/>
    <s v="MsiExec.exe /X{FB5A6B22-71AB-36B9-AC32-02EAC075DEC3}"/>
    <s v="Is Uninstallable"/>
    <n v="1"/>
    <x v="0"/>
    <e v="#N/A"/>
    <s v="10.67.64.53"/>
    <x v="1"/>
    <s v="Deployed"/>
    <x v="0"/>
    <e v="#N/A"/>
    <x v="0"/>
    <x v="10"/>
    <n v="1500001245"/>
    <s v="ABU BES Staging "/>
    <x v="8"/>
    <s v="Yes"/>
    <s v="Yes"/>
    <x v="0"/>
    <s v="CTC IT - DATA AND INSIGHTS EAST - RUN AND MAINTAIN"/>
    <s v="No"/>
    <e v="#REF!"/>
    <s v="CLOUD WINDOWS OPERATIONS"/>
  </r>
  <r>
    <s v="gmwcpappv00966.gdc0.chevron.net"/>
    <s v="gmwcpappv00966"/>
    <s v="Windows Server 2016 Datacenter"/>
    <s v="Google Chrome"/>
    <s v="137.0.7151.41"/>
    <s v="MsiExec.exe /X{3D57F0B3-5C71-3C2C-8795-2A150BB58C33}"/>
    <s v="Is Uninstallable"/>
    <n v="1"/>
    <x v="1"/>
    <d v="2025-07-16T00:00:00"/>
    <s v="134.248.64.71"/>
    <x v="1"/>
    <s v="Deployed"/>
    <x v="6"/>
    <e v="#N/A"/>
    <x v="0"/>
    <x v="16"/>
    <n v="724376"/>
    <s v="NetGIL 7.x "/>
    <x v="41"/>
    <s v="Yes"/>
    <s v="Yes"/>
    <x v="3"/>
    <s v="CLOUD WINDOWS OPERATIONS"/>
    <s v="No"/>
    <e v="#REF!"/>
    <s v="CLOUD WINDOWS OPERATIONS"/>
  </r>
  <r>
    <s v="gmwcpappv00969.gdc0.chevron.net"/>
    <s v="gmwcpappv00969"/>
    <s v="Windows Server 2016 Datacenter"/>
    <s v="Google Chrome"/>
    <s v="137.0.7151.55"/>
    <s v="MsiExec.exe /X{3D57F0B3-5C71-3C2C-8795-2A150BB58C33}"/>
    <s v="Is Uninstallable"/>
    <n v="1"/>
    <x v="1"/>
    <d v="2025-07-16T00:00:00"/>
    <s v="134.248.64.193"/>
    <x v="1"/>
    <s v="Deployed"/>
    <x v="6"/>
    <e v="#N/A"/>
    <x v="0"/>
    <x v="16"/>
    <n v="724376"/>
    <s v="NetGIL 7.x "/>
    <x v="41"/>
    <s v="Yes"/>
    <s v="Yes"/>
    <x v="3"/>
    <s v="Not Found"/>
    <s v="No"/>
    <e v="#REF!"/>
    <s v="CLOUD WINDOWS OPERATIONS"/>
  </r>
  <r>
    <s v="farm01-ppgw00.s02.chevron.net"/>
    <s v="farm01-ppgw00"/>
    <s v="Windows Server 2016 Datacenter"/>
    <s v="Google Chrome"/>
    <s v="137.0.7151.41"/>
    <s v="MsiExec.exe /X{3D57F0B3-5C71-3C2C-8795-2A150BB58C33}"/>
    <s v="Is Uninstallable"/>
    <n v="1"/>
    <x v="0"/>
    <e v="#N/A"/>
    <s v="10.67.64.76"/>
    <x v="1"/>
    <s v="Deployed"/>
    <x v="0"/>
    <e v="#N/A"/>
    <x v="0"/>
    <x v="10"/>
    <n v="1500001618"/>
    <s v="ABU Data Platform "/>
    <x v="8"/>
    <s v="Yes"/>
    <s v="Yes"/>
    <x v="0"/>
    <s v="CTC IT - DATA AND INSIGHTS EAST - RUN AND MAINTAIN"/>
    <s v="No"/>
    <e v="#REF!"/>
    <s v="CTC IT - DATA AND INSIGHTS EAST - RUN AND MAINTAIN"/>
  </r>
  <r>
    <s v="fdc-tapp00.s02.chevron.net"/>
    <s v="fdc-tapp00"/>
    <s v="Windows Server 2019 Datacenter"/>
    <s v="Google Chrome"/>
    <s v="137.0.7151.41"/>
    <s v="MsiExec.exe /X{A5CBFB3A-D606-3A13-8C8F-9068AE58B64E}"/>
    <s v="Is Uninstallable"/>
    <n v="1"/>
    <x v="0"/>
    <e v="#N/A"/>
    <s v="10.75.184.25"/>
    <x v="0"/>
    <s v="Deployed"/>
    <x v="0"/>
    <e v="#N/A"/>
    <x v="0"/>
    <x v="10"/>
    <n v="21504"/>
    <s v="Field Data Collection – CPP "/>
    <x v="8"/>
    <s v="Yes"/>
    <s v="Yes"/>
    <x v="0"/>
    <s v="CTC IT - DATA AND INSIGHTS GIS - RUN AND MAINTAIN"/>
    <s v="No"/>
    <e v="#REF!"/>
    <s v="CLOUD WINDOWS OPERATIONS"/>
  </r>
  <r>
    <s v="fsutil-papi00"/>
    <s v="fsutil-papi00"/>
    <s v="Windows Server 2016 Datacenter"/>
    <s v="Google Chrome"/>
    <s v="137.0.7151.41"/>
    <s v="MsiExec.exe /X{FB5A6B22-71AB-36B9-AC32-02EAC075DEC3}"/>
    <s v="Is Uninstallable"/>
    <n v="1"/>
    <x v="0"/>
    <e v="#N/A"/>
    <s v="10.75.48.30"/>
    <x v="7"/>
    <s v="Deployed"/>
    <x v="0"/>
    <e v="#N/A"/>
    <x v="0"/>
    <x v="20"/>
    <n v="5052750"/>
    <s v="Chevron Filesystem Utility"/>
    <x v="104"/>
    <s v="Yes"/>
    <s v="Yes"/>
    <x v="11"/>
    <s v="SUBSURFACE – APD – I&amp;M – DATA FACTORY"/>
    <s v="No"/>
    <e v="#REF!"/>
    <s v="SUBSURFACE – APD – I&amp;M – DATA FACTORY"/>
  </r>
  <r>
    <s v="fsutil-dapi00"/>
    <s v="fsutil-dapi00"/>
    <s v="Windows Server 2016 Datacenter"/>
    <s v="Google Chrome"/>
    <s v="135.0.7049.85"/>
    <s v="MsiExec.exe /X{B24F0A95-6C38-3CA4-AFC8-7BDD38B8C51D}"/>
    <s v="Is Uninstallable"/>
    <n v="1"/>
    <x v="1"/>
    <d v="2025-07-11T00:00:00"/>
    <s v="10.75.56.53"/>
    <x v="2"/>
    <s v="In Maintenance"/>
    <x v="7"/>
    <e v="#N/A"/>
    <x v="0"/>
    <x v="28"/>
    <n v="5052750"/>
    <s v="Chevron Filesystem Utility"/>
    <x v="104"/>
    <s v="Yes"/>
    <s v="Yes"/>
    <x v="11"/>
    <s v="SUBSURFACE – APD – I&amp;M – DATA FACTORY"/>
    <s v="No"/>
    <e v="#REF!"/>
    <s v="SUBSURFACE – APD – I&amp;M – DATA FACTORY"/>
  </r>
  <r>
    <s v="HERECWEBT2.gdc0.chevron.net"/>
    <s v="HERECWEBT2"/>
    <s v="Windows Server 2019 Standard"/>
    <s v="Google Chrome"/>
    <s v="137.0.7151.41"/>
    <s v="MsiExec.exe /X{3D57F0B3-5C71-3C2C-8795-2A150BB58C33}"/>
    <s v="Is Uninstallable"/>
    <n v="1"/>
    <x v="1"/>
    <d v="2025-07-16T00:00:00"/>
    <s v="146.30.172.122"/>
    <x v="1"/>
    <s v="Deployed"/>
    <x v="0"/>
    <s v="Completed"/>
    <x v="0"/>
    <x v="27"/>
    <n v="5057593"/>
    <s v="Energy Components (ECaaS) solution "/>
    <x v="105"/>
    <s v="Yes"/>
    <s v="Yes"/>
    <x v="0"/>
    <s v="EC FOR EMED LEVEL 1 SUPPORT"/>
    <s v="No"/>
    <e v="#REF!"/>
    <s v="CLOUD WINDOWS OPERATIONS"/>
  </r>
  <r>
    <s v="HERSIGNAGE1.gdc0.chevron.net"/>
    <s v="HERSIGNAGE1"/>
    <s v="Windows Server 2016 Standard"/>
    <s v="Google Chrome"/>
    <s v="137.0.7151.41"/>
    <s v="MsiExec.exe /X{9AA42FEF-FBFA-3788-9CB4-3A148DC7AA52}"/>
    <s v="Is Uninstallable"/>
    <n v="1"/>
    <x v="1"/>
    <d v="2025-07-16T00:00:00"/>
    <s v="146.30.172.196"/>
    <x v="1"/>
    <s v="Deployed"/>
    <x v="0"/>
    <s v="Completed"/>
    <x v="0"/>
    <x v="27"/>
    <n v="5046676"/>
    <s v="Digital Signage"/>
    <x v="106"/>
    <s v="Yes"/>
    <s v="Yes"/>
    <x v="0"/>
    <s v="EMED CORP PLATFORMS"/>
    <s v="No"/>
    <e v="#REF!"/>
    <s v="CLOUD WINDOWS OPERATIONS"/>
  </r>
  <r>
    <s v="HERDBAUTIL1T.gdc0.chevron.net"/>
    <s v="HERDBAUTIL1T"/>
    <s v="Windows Server 2016 Standard"/>
    <s v="Google Chrome"/>
    <s v="137.0.7151.41"/>
    <s v="MsiExec.exe /X{9AA42FEF-FBFA-3788-9CB4-3A148DC7AA52}"/>
    <s v="Is Uninstallable"/>
    <n v="1"/>
    <x v="1"/>
    <d v="2025-07-16T00:00:00"/>
    <s v="146.30.172.54"/>
    <x v="1"/>
    <s v="Deployed"/>
    <x v="0"/>
    <s v="Completed"/>
    <x v="0"/>
    <x v="27"/>
    <n v="5055750"/>
    <s v="Energy Components EMED "/>
    <x v="105"/>
    <s v="Yes"/>
    <s v="Yes"/>
    <x v="0"/>
    <s v="EMED CORP PLATFORMS"/>
    <s v="No"/>
    <e v="#REF!"/>
    <s v="CLOUD WINDOWS OPERATIONS"/>
  </r>
  <r>
    <s v="gmw1nsqlv00058.S01.CHEVRON.NET"/>
    <s v="gmw1nsqlv00058"/>
    <s v="Windows Server 2016 Datacenter"/>
    <s v="Google Chrome"/>
    <s v="137.0.7151.41"/>
    <s v="MsiExec.exe /X{3D57F0B3-5C71-3C2C-8795-2A150BB58C33}"/>
    <s v="Is Uninstallable"/>
    <n v="1"/>
    <x v="1"/>
    <d v="2025-07-16T00:00:00"/>
    <s v="146.40.164.34"/>
    <x v="2"/>
    <s v="Deployed"/>
    <x v="0"/>
    <s v="Completed"/>
    <x v="0"/>
    <x v="27"/>
    <n v="21940"/>
    <s v="PI Suite "/>
    <x v="25"/>
    <s v="Yes"/>
    <s v="Yes"/>
    <x v="0"/>
    <s v="ABU - PCN SUPPORT"/>
    <s v="No"/>
    <e v="#REF!"/>
    <s v="CLOUD WINDOWS OPERATIONS"/>
  </r>
  <r>
    <s v="EMG-PIINT-1.gdc0.chevron.net"/>
    <s v="EMG-PIINT-1"/>
    <s v="Windows Server 2019 Standard"/>
    <s v="Google Chrome"/>
    <s v="137.0.7151.41"/>
    <s v="MsiExec.exe /X{3D57F0B3-5C71-3C2C-8795-2A150BB58C33}"/>
    <s v="Is Uninstallable"/>
    <n v="1"/>
    <x v="1"/>
    <d v="2025-07-16T00:00:00"/>
    <s v="146.30.170.26"/>
    <x v="1"/>
    <s v="Deployed"/>
    <x v="0"/>
    <s v="Completed"/>
    <x v="0"/>
    <x v="27"/>
    <n v="5058039"/>
    <s v="PI Suite (EMED) "/>
    <x v="107"/>
    <s v="Yes"/>
    <s v="Yes"/>
    <x v="3"/>
    <s v="EMED SURFACE"/>
    <s v="No"/>
    <e v="#REF!"/>
    <s v="CLOUD WINDOWS OPERATIONS"/>
  </r>
  <r>
    <s v="HER-PI-01.gdc0.chevron.net"/>
    <s v="HER-PI-01"/>
    <s v="Windows Server 2019 Datacenter"/>
    <s v="Google Chrome"/>
    <s v="137.0.7151.41"/>
    <s v="MsiExec.exe /X{3D57F0B3-5C71-3C2C-8795-2A150BB58C33}"/>
    <s v="Is Uninstallable"/>
    <n v="1"/>
    <x v="1"/>
    <d v="2025-07-16T00:00:00"/>
    <s v="146.30.172.2"/>
    <x v="1"/>
    <s v="Deployed"/>
    <x v="0"/>
    <s v="Completed"/>
    <x v="0"/>
    <x v="27"/>
    <n v="5058045"/>
    <s v="PI Suite (EMED) "/>
    <x v="107"/>
    <s v="Yes"/>
    <s v="Yes"/>
    <x v="3"/>
    <s v="EMED SURFACE"/>
    <s v="No"/>
    <e v="#REF!"/>
    <s v="CLOUD WINDOWS OPERATIONS"/>
  </r>
  <r>
    <s v="HERPIEXPORT1.gdc0.chevron.net"/>
    <s v="HERPIEXPORT1"/>
    <s v="Windows Server 2019 Standard"/>
    <s v="Google Chrome"/>
    <s v="137.0.7151.41"/>
    <s v="MsiExec.exe /X{3D57F0B3-5C71-3C2C-8795-2A150BB58C33}"/>
    <s v="Is Uninstallable"/>
    <n v="1"/>
    <x v="1"/>
    <d v="2025-07-16T00:00:00"/>
    <s v="146.30.172.36"/>
    <x v="1"/>
    <s v="Deployed"/>
    <x v="0"/>
    <s v="Completed"/>
    <x v="0"/>
    <x v="27"/>
    <n v="5058045"/>
    <s v="PI Suite (EMED) "/>
    <x v="107"/>
    <s v="Yes"/>
    <s v="Yes"/>
    <x v="3"/>
    <s v="EMED SURFACE"/>
    <s v="No"/>
    <e v="#REF!"/>
    <s v="CLOUD WINDOWS OPERATIONS"/>
  </r>
  <r>
    <s v="gmwcpappv01289.gdc0.chevron.net"/>
    <s v="gmwcpappv01289"/>
    <s v="Windows Server 2019 Datacenter"/>
    <s v="Google Chrome"/>
    <s v="137.0.7151.41"/>
    <s v="MsiExec.exe /X{3D57F0B3-5C71-3C2C-8795-2A150BB58C33}"/>
    <s v="Is Uninstallable"/>
    <n v="1"/>
    <x v="1"/>
    <d v="2025-07-16T00:00:00"/>
    <s v="10.76.226.52"/>
    <x v="1"/>
    <s v="Deployed"/>
    <x v="1"/>
    <e v="#N/A"/>
    <x v="1"/>
    <x v="29"/>
    <s v="Not Found"/>
    <s v="Not Found"/>
    <x v="94"/>
    <s v="Yes"/>
    <m/>
    <x v="0"/>
    <n v="0"/>
    <s v="No"/>
    <e v="#REF!"/>
    <s v="CLOUD WINDOWS OPERATIONS"/>
  </r>
  <r>
    <s v="HER-PIWEB-01.gdc0.chevron.net"/>
    <s v="HER-PIWEB-01"/>
    <s v="Windows Server 2019 Datacenter"/>
    <s v="Google Chrome"/>
    <s v="137.0.7151.41"/>
    <s v="MsiExec.exe /X{3D57F0B3-5C71-3C2C-8795-2A150BB58C33}"/>
    <s v="Is Uninstallable"/>
    <n v="1"/>
    <x v="1"/>
    <d v="2025-07-16T00:00:00"/>
    <s v="146.30.172.29"/>
    <x v="1"/>
    <s v="Deployed"/>
    <x v="0"/>
    <s v="Completed"/>
    <x v="0"/>
    <x v="27"/>
    <n v="5058045"/>
    <s v="PI Suite (EMED) "/>
    <x v="107"/>
    <s v="Yes"/>
    <s v="Yes"/>
    <x v="3"/>
    <s v="EMED SURFACE"/>
    <s v="No"/>
    <e v="#REF!"/>
    <s v="CLOUD WINDOWS OPERATIONS"/>
  </r>
  <r>
    <s v="LEV-PI-INT1.gdc0.chevron.net"/>
    <s v="LEV-PI-INT1"/>
    <s v="Windows Server 2019 Standard"/>
    <s v="Google Chrome"/>
    <s v="137.0.7151.41"/>
    <s v="MsiExec.exe /X{3D57F0B3-5C71-3C2C-8795-2A150BB58C33}"/>
    <s v="Is Uninstallable"/>
    <n v="1"/>
    <x v="1"/>
    <d v="2025-07-16T00:00:00"/>
    <s v="146.30.178.188"/>
    <x v="1"/>
    <s v="Deployed"/>
    <x v="0"/>
    <s v="Completed"/>
    <x v="0"/>
    <x v="27"/>
    <n v="5058031"/>
    <s v="PI Suite (EMED) "/>
    <x v="107"/>
    <s v="Yes"/>
    <s v="Yes"/>
    <x v="3"/>
    <s v="EMED SURFACE"/>
    <s v="No"/>
    <e v="#REF!"/>
    <s v="CLOUD WINDOWS OPERATIONS"/>
  </r>
  <r>
    <s v="LEVPMS1.gdc0.chevron.net"/>
    <s v="LEVPMS1"/>
    <s v="Windows Server 2016 Standard"/>
    <s v="Google Chrome"/>
    <s v="137.0.7151.41"/>
    <s v="MsiExec.exe /X{9AA42FEF-FBFA-3788-9CB4-3A148DC7AA52}"/>
    <s v="Is Uninstallable"/>
    <n v="1"/>
    <x v="1"/>
    <d v="2025-07-16T00:00:00"/>
    <s v="146.30.178.175"/>
    <x v="1"/>
    <s v="Deployed"/>
    <x v="0"/>
    <s v="Completed"/>
    <x v="0"/>
    <x v="27"/>
    <n v="5058031"/>
    <s v="PI Suite (EMED) "/>
    <x v="107"/>
    <s v="Yes"/>
    <s v="Yes"/>
    <x v="3"/>
    <s v="EMED SURFACE"/>
    <s v="No"/>
    <e v="#REF!"/>
    <s v="CLOUD WINDOWS OPERATIONS"/>
  </r>
  <r>
    <s v="TAM-PI-RX-new.gdc0.chevron.net"/>
    <s v="TAM-PI-RX-new"/>
    <s v="Windows Server 2019 Standard"/>
    <s v="Google Chrome"/>
    <s v="137.0.7151.41"/>
    <s v="MsiExec.exe /X{3D57F0B3-5C71-3C2C-8795-2A150BB58C33}"/>
    <s v="Is Uninstallable"/>
    <n v="1"/>
    <x v="1"/>
    <d v="2025-07-16T00:00:00"/>
    <s v="146.30.177.146"/>
    <x v="1"/>
    <s v="Deployed"/>
    <x v="0"/>
    <s v="Completed"/>
    <x v="0"/>
    <x v="27"/>
    <n v="5058033"/>
    <s v="PI Suite (EMED) "/>
    <x v="107"/>
    <s v="Yes"/>
    <s v="Yes"/>
    <x v="3"/>
    <s v="EMED SURFACE"/>
    <s v="No"/>
    <e v="#REF!"/>
    <s v="CLOUD WINDOWS OPERATIONS"/>
  </r>
  <r>
    <s v="gmwcpcluv0105b.gdc0.chevron.net"/>
    <s v="gmwcpcluv0105b"/>
    <s v="Windows Server 2016 Datacenter"/>
    <s v="Google Chrome"/>
    <s v="137.0.7151.41"/>
    <s v="MsiExec.exe /X{3D57F0B3-5C71-3C2C-8795-2A150BB58C33}"/>
    <s v="Is Uninstallable"/>
    <n v="1"/>
    <x v="1"/>
    <d v="2025-07-16T00:00:00"/>
    <s v="10.76.125.34"/>
    <x v="1"/>
    <s v="Deployed"/>
    <x v="6"/>
    <e v="#N/A"/>
    <x v="0"/>
    <x v="16"/>
    <n v="724376"/>
    <s v="NetGIL 7.x "/>
    <x v="41"/>
    <s v="Yes"/>
    <s v="Yes"/>
    <x v="3"/>
    <s v="CLOUD NETGIL OPERATIONS"/>
    <s v="No"/>
    <e v="#REF!"/>
    <s v="CLOUD WINDOWS OPERATIONS"/>
  </r>
  <r>
    <s v="gmwcpcluv0105c.gdc0.chevron.net"/>
    <s v="gmwcpcluv0105c"/>
    <s v="Windows Server 2016 Datacenter"/>
    <s v="Google Chrome"/>
    <s v="137.0.7151.41"/>
    <s v="MsiExec.exe /X{3D57F0B3-5C71-3C2C-8795-2A150BB58C33}"/>
    <s v="Is Uninstallable"/>
    <n v="1"/>
    <x v="1"/>
    <d v="2025-07-16T00:00:00"/>
    <s v="134.248.96.54"/>
    <x v="1"/>
    <s v="Deployed"/>
    <x v="6"/>
    <e v="#N/A"/>
    <x v="0"/>
    <x v="16"/>
    <n v="724376"/>
    <s v="NetGIL 7.x "/>
    <x v="41"/>
    <s v="Yes"/>
    <s v="Yes"/>
    <x v="3"/>
    <s v="CLOUD NETGIL OPERATIONS"/>
    <s v="No"/>
    <e v="#REF!"/>
    <s v="CLOUD WINDOWS OPERATIONS"/>
  </r>
  <r>
    <s v="GMW2PAPPV00213.s02.chevron.net"/>
    <s v="GMW2PAPPV00213"/>
    <s v="Windows Server 2016 Datacenter"/>
    <s v="Google Chrome"/>
    <s v="137.0.7151.41"/>
    <s v="MsiExec.exe /X{3D57F0B3-5C71-3C2C-8795-2A150BB58C33}"/>
    <s v="Is Uninstallable"/>
    <n v="1"/>
    <x v="1"/>
    <d v="2025-07-16T00:00:00"/>
    <s v="146.29.178.36"/>
    <x v="1"/>
    <s v="Deployed"/>
    <x v="0"/>
    <s v="Completed"/>
    <x v="0"/>
    <x v="27"/>
    <n v="21940"/>
    <s v="PI Suite "/>
    <x v="25"/>
    <s v="Yes"/>
    <s v="Yes"/>
    <x v="0"/>
    <s v="ABU - PCN SUPPORT"/>
    <s v="No"/>
    <e v="#REF!"/>
    <s v="CLOUD WINDOWS OPERATIONS"/>
  </r>
  <r>
    <s v="GMW2PAPPV00215.s02.chevron.net"/>
    <s v="GMW2PAPPV00215"/>
    <s v="Windows Server 2016 Datacenter"/>
    <s v="Google Chrome"/>
    <s v="137.0.7151.41"/>
    <s v="MsiExec.exe /X{3D57F0B3-5C71-3C2C-8795-2A150BB58C33}"/>
    <s v="Is Uninstallable"/>
    <n v="1"/>
    <x v="1"/>
    <d v="2025-07-16T00:00:00"/>
    <s v="146.40.161.67"/>
    <x v="1"/>
    <s v="Deployed"/>
    <x v="0"/>
    <s v="Completed"/>
    <x v="0"/>
    <x v="27"/>
    <n v="21940"/>
    <s v="PI Suite "/>
    <x v="25"/>
    <s v="Yes"/>
    <s v="Yes"/>
    <x v="0"/>
    <s v="ABU - PCN SUPPORT"/>
    <s v="No"/>
    <e v="#REF!"/>
    <s v="CLOUD WINDOWS OPERATIONS"/>
  </r>
  <r>
    <s v="cmod-tON100.s02.chevron.net"/>
    <s v="cmod-tON100"/>
    <s v="Windows Server 2019 Datacenter"/>
    <s v="Google Chrome"/>
    <s v="137.0.7151.41"/>
    <s v="MsiExec.exe /X{3D57F0B3-5C71-3C2C-8795-2A150BB58C33}"/>
    <s v="Is Uninstallable"/>
    <n v="1"/>
    <x v="0"/>
    <e v="#N/A"/>
    <s v="10.76.156.60"/>
    <x v="0"/>
    <s v="Deployed"/>
    <x v="0"/>
    <e v="#N/A"/>
    <x v="0"/>
    <x v="10"/>
    <n v="7221"/>
    <s v="OnDemand "/>
    <x v="108"/>
    <s v="Yes"/>
    <s v="Yes"/>
    <x v="0"/>
    <s v="SCM &amp; ALCM - ONDEMAND"/>
    <s v="No"/>
    <e v="#REF!"/>
    <s v="SCM &amp; ALCM - ONDEMAND"/>
  </r>
  <r>
    <s v="gmw2pcluv0007b.s02.chevron.net"/>
    <s v="gmw2pcluv0007b"/>
    <s v="Windows Server 2016 Datacenter"/>
    <s v="Google Chrome"/>
    <s v="137.0.7151.56"/>
    <s v="MsiExec.exe /X{3D57F0B3-5C71-3C2C-8795-2A150BB58C33}"/>
    <s v="Is Uninstallable"/>
    <n v="1"/>
    <x v="1"/>
    <d v="2025-07-16T00:00:00"/>
    <s v="146.29.178.56"/>
    <x v="1"/>
    <s v="Deployed"/>
    <x v="0"/>
    <s v="Completed"/>
    <x v="0"/>
    <x v="27"/>
    <n v="21940"/>
    <s v="PI Suite "/>
    <x v="25"/>
    <s v="Yes"/>
    <s v="Yes"/>
    <x v="0"/>
    <s v="ABU - PCN SUPPORT"/>
    <s v="No"/>
    <e v="#REF!"/>
    <s v="CLOUD WINDOWS OPERATIONS"/>
  </r>
  <r>
    <s v="GMWCPAPPV00752.gdc0.chevron.net"/>
    <s v="GMWCPAPPV00752"/>
    <s v="Windows Server 2016 Datacenter"/>
    <s v="Google Chrome"/>
    <s v="137.0.7151.41"/>
    <s v="MsiExec.exe /X{3D57F0B3-5C71-3C2C-8795-2A150BB58C33}"/>
    <s v="Is Uninstallable"/>
    <n v="1"/>
    <x v="0"/>
    <e v="#N/A"/>
    <s v="146.30.135.20"/>
    <x v="1"/>
    <s v="Deployed"/>
    <x v="0"/>
    <e v="#N/A"/>
    <x v="0"/>
    <x v="22"/>
    <n v="25523"/>
    <s v="OSI PI System (GONFR) "/>
    <x v="59"/>
    <s v="Yes"/>
    <s v="Yes"/>
    <x v="4"/>
    <s v="GONFREVILLE - OSISOFT PI SUPPORT"/>
    <s v="No"/>
    <e v="#REF!"/>
    <s v="CLOUD WINDOWS OPERATIONS"/>
  </r>
  <r>
    <s v="gmwcpappv01120.gdc0.chevron.net"/>
    <s v="gmwcpappv01120"/>
    <s v="Windows Server 2016 Datacenter"/>
    <s v="Google Chrome"/>
    <s v="137.0.7151.55"/>
    <s v="MsiExec.exe /X{3D57F0B3-5C71-3C2C-8795-2A150BB58C33}"/>
    <s v="Is Uninstallable"/>
    <n v="1"/>
    <x v="1"/>
    <d v="2025-07-16T00:00:00"/>
    <s v="146.29.167.144"/>
    <x v="1"/>
    <s v="Deployed"/>
    <x v="0"/>
    <s v="Completed"/>
    <x v="0"/>
    <x v="27"/>
    <n v="5045488"/>
    <s v="PeerSync "/>
    <x v="25"/>
    <s v="Yes"/>
    <s v="Yes"/>
    <x v="0"/>
    <s v="ABU - PCN SUPPORT"/>
    <s v="No"/>
    <e v="#REF!"/>
    <s v="CLOUD WINDOWS OPERATIONS"/>
  </r>
  <r>
    <s v="MIDVBR01.mid.chevrontexaco.net"/>
    <s v="MIDVBR01"/>
    <s v="Windows Server 2016 Standard"/>
    <s v="Google Chrome"/>
    <s v="137.0.7151.55"/>
    <s v="MsiExec.exe /X{3D57F0B3-5C71-3C2C-8795-2A150BB58C33}"/>
    <s v="Is Uninstallable"/>
    <n v="1"/>
    <x v="0"/>
    <e v="#N/A"/>
    <s v="146.24.136.220"/>
    <x v="1"/>
    <s v="Deployed"/>
    <x v="0"/>
    <e v="#N/A"/>
    <x v="0"/>
    <x v="20"/>
    <n v="1500000334"/>
    <s v="MCBU – Infrastructure Servers "/>
    <x v="109"/>
    <s v="Yes"/>
    <s v="Yes"/>
    <x v="9"/>
    <s v="CLOUD DATA HOSTING PCN-OT OPERATIONS"/>
    <s v="No"/>
    <e v="#REF!"/>
    <s v="CLOUD PLATFORM OT"/>
  </r>
  <r>
    <s v="flexne-ppsc00.s02.chevron.net"/>
    <s v="flexne-ppsc00"/>
    <s v="Windows Server 2016 Datacenter"/>
    <s v="Google Chrome"/>
    <s v="137.0.7151.41"/>
    <s v="MsiExec.exe /X{3D57F0B3-5C71-3C2C-8795-2A150BB58C33}"/>
    <s v="Is Uninstallable"/>
    <n v="1"/>
    <x v="0"/>
    <e v="#N/A"/>
    <s v="10.70.176.31"/>
    <x v="1"/>
    <s v="Deployed"/>
    <x v="0"/>
    <e v="#N/A"/>
    <x v="0"/>
    <x v="20"/>
    <n v="20305"/>
    <s v="FlexNet Manager for Engineering Applications "/>
    <x v="110"/>
    <s v="Yes"/>
    <s v="Yes"/>
    <x v="0"/>
    <s v="CTC - HPC - TRIAGE"/>
    <s v="No"/>
    <e v="#REF!"/>
    <s v="CTC - HPC - TRIAGE"/>
  </r>
  <r>
    <s v="garm-papp00.s02.chevron.net"/>
    <s v="garm-papp00"/>
    <s v="Windows Server 2016 Datacenter"/>
    <s v="Google Chrome"/>
    <s v="137.0.7151.41"/>
    <s v="MsiExec.exe /X{3D57F0B3-5C71-3C2C-8795-2A150BB58C33}"/>
    <s v="Is Uninstallable"/>
    <n v="1"/>
    <x v="0"/>
    <e v="#N/A"/>
    <s v="10.71.64.35"/>
    <x v="1"/>
    <s v="Deployed"/>
    <x v="0"/>
    <e v="#N/A"/>
    <x v="0"/>
    <x v="21"/>
    <n v="3510"/>
    <s v="Global Analytics and Risk Management (GARM)  "/>
    <x v="111"/>
    <s v="Yes"/>
    <s v="Yes"/>
    <x v="11"/>
    <s v="SPM-MARKET RISK-APPLICATION SUPPORT"/>
    <s v="No"/>
    <e v="#REF!"/>
    <s v="CLOUD WINDOWS OPERATIONS"/>
  </r>
  <r>
    <s v="garm-pdb00.s02.chevron.net"/>
    <s v="garm-pdb00"/>
    <s v="Windows Server 2016 Datacenter"/>
    <s v="Google Chrome"/>
    <s v="137.0.7151.41"/>
    <s v="MsiExec.exe /X{3D57F0B3-5C71-3C2C-8795-2A150BB58C33}"/>
    <s v="Is Uninstallable"/>
    <n v="1"/>
    <x v="0"/>
    <e v="#N/A"/>
    <s v="10.71.64.36"/>
    <x v="1"/>
    <s v="Deployed"/>
    <x v="0"/>
    <e v="#N/A"/>
    <x v="0"/>
    <x v="21"/>
    <n v="3510"/>
    <s v="Global Analytics and Risk Management (GARM)  "/>
    <x v="111"/>
    <s v="Yes"/>
    <s v="Yes"/>
    <x v="11"/>
    <s v="SPM-MARKET RISK-APPLICATION SUPPORT"/>
    <s v="No"/>
    <e v="#REF!"/>
    <s v="CLOUD WINDOWS OPERATIONS"/>
  </r>
  <r>
    <s v="gmwcnappv00633.gdc0.chevron.net"/>
    <s v="gmwcnappv00633"/>
    <s v="Windows Server 2016 Datacenter"/>
    <s v="Google Chrome"/>
    <s v="137.0.7151.41"/>
    <s v="MsiExec.exe /X{3D57F0B3-5C71-3C2C-8795-2A150BB58C33}"/>
    <s v="Is Uninstallable"/>
    <n v="1"/>
    <x v="1"/>
    <d v="2025-07-16T00:00:00"/>
    <s v="10.76.126.90"/>
    <x v="2"/>
    <s v="Deployed"/>
    <x v="1"/>
    <e v="#N/A"/>
    <x v="1"/>
    <x v="11"/>
    <n v="21056"/>
    <s v="LeakDAS (Global) "/>
    <x v="64"/>
    <s v="Yes"/>
    <s v="Yes"/>
    <x v="11"/>
    <s v="HSE - ENV &amp; SUSTAIN - MSP SUPPORT"/>
    <s v="No"/>
    <e v="#REF!"/>
    <s v="CLOUD WINDOWS OPERATIONS"/>
  </r>
  <r>
    <s v="tribot-dwin00.s02.chevron.net"/>
    <s v="tribot-dwin00"/>
    <s v="Windows Server 2016 Datacenter"/>
    <s v="Google Chrome"/>
    <s v="135.0.7049.85"/>
    <s v="MsiExec.exe /X{C55CC4EB-C63D-3C4A-BC46-A1FBE98A0AD5}"/>
    <s v="Is Uninstallable"/>
    <n v="1"/>
    <x v="1"/>
    <d v="2025-07-11T00:00:00"/>
    <s v="10.75.72.14"/>
    <x v="2"/>
    <s v="Retired"/>
    <x v="1"/>
    <e v="#N/A"/>
    <x v="1"/>
    <x v="11"/>
    <n v="3054608"/>
    <s v="EPA TRI Reporting Tool"/>
    <x v="64"/>
    <s v="Yes"/>
    <s v="Yes"/>
    <x v="11"/>
    <s v="HSE - ENV &amp; SUSTAIN - MSP SUPPORT"/>
    <s v="No"/>
    <e v="#REF!"/>
    <s v="HSE - ENV &amp; SUSTAIN - MSP SUPPORT"/>
  </r>
  <r>
    <s v="gmwcpsqlv00328.gdc0.chevron.net"/>
    <s v="gmwcpsqlv00328"/>
    <s v="Windows Server 2016 Datacenter"/>
    <s v="Google Chrome"/>
    <s v="137.0.7151.55"/>
    <s v="MsiExec.exe /X{3D57F0B3-5C71-3C2C-8795-2A150BB58C33}"/>
    <s v="Is Uninstallable"/>
    <n v="1"/>
    <x v="0"/>
    <e v="#N/A"/>
    <s v="136.171.88.77"/>
    <x v="1"/>
    <s v="Deployed"/>
    <x v="0"/>
    <e v="#N/A"/>
    <x v="0"/>
    <x v="20"/>
    <n v="1500000190"/>
    <s v="CADI "/>
    <x v="112"/>
    <s v="Yes"/>
    <s v="Yes"/>
    <x v="0"/>
    <s v="CTC IT - DATA AND INSIGHTS WEST DW - RUN AND MAINTAIN"/>
    <s v="No"/>
    <e v="#REF!"/>
    <s v="CLOUD WINDOWS OPERATIONS"/>
  </r>
  <r>
    <s v="autodl-papp00.s02.chevron.net"/>
    <s v="autodl-papp00"/>
    <s v="Windows Server 2016 Datacenter"/>
    <s v="Google Chrome"/>
    <s v="137.0.7151.41"/>
    <s v="MsiExec.exe /X{3D57F0B3-5C71-3C2C-8795-2A150BB58C33}"/>
    <s v="Is Uninstallable"/>
    <n v="1"/>
    <x v="0"/>
    <e v="#N/A"/>
    <s v="10.71.64.13"/>
    <x v="1"/>
    <s v="Retired"/>
    <x v="0"/>
    <e v="#N/A"/>
    <x v="0"/>
    <x v="20"/>
    <n v="5040536"/>
    <s v="AutoDL "/>
    <x v="113"/>
    <s v="Yes"/>
    <s v="Yes"/>
    <x v="9"/>
    <s v="WE-OPS-ENTERPRISEMESSAGING"/>
    <s v="No"/>
    <e v="#REF!"/>
    <s v="CLOUD WINDOWS OPERATIONS"/>
  </r>
  <r>
    <s v="gmwcpappv01407.gdc0.chevron.net"/>
    <s v="gmwcpappv01407"/>
    <s v="Windows Server 2022 Datacenter"/>
    <s v="Google Chrome"/>
    <s v="137.0.7151.41"/>
    <s v="&quot;C:\Program Files\Google\Chrome\Application\136.0.7103.48\Installer\setup.exe&quot; --uninstall --channel=stable --system-level --verbose-logging"/>
    <s v="Not Uninstallable"/>
    <n v="1"/>
    <x v="1"/>
    <d v="2025-07-16T00:00:00"/>
    <s v="146.30.172.210"/>
    <x v="6"/>
    <s v="Deployed"/>
    <x v="0"/>
    <s v="Completed"/>
    <x v="0"/>
    <x v="27"/>
    <s v="Not Found"/>
    <s v="Not Found"/>
    <x v="63"/>
    <s v="Yes"/>
    <s v="Yes"/>
    <x v="0"/>
    <n v="0"/>
    <s v="No"/>
    <e v="#REF!"/>
    <s v=""/>
  </r>
  <r>
    <s v="gmwcpappv01243.gdc0.chevron.net"/>
    <s v="gmwcpappv01243"/>
    <s v="Windows Server 2019 Datacenter"/>
    <s v="Google Chrome"/>
    <s v="137.0.7151.55"/>
    <s v="MsiExec.exe /X{3D57F0B3-5C71-3C2C-8795-2A150BB58C33}"/>
    <s v="Is Uninstallable"/>
    <n v="1"/>
    <x v="1"/>
    <d v="2025-07-16T00:00:00"/>
    <s v="146.30.172.126"/>
    <x v="1"/>
    <s v="Deployed"/>
    <x v="0"/>
    <s v="Completed"/>
    <x v="0"/>
    <x v="27"/>
    <n v="5046714"/>
    <s v="Waterfall"/>
    <x v="63"/>
    <s v="Yes"/>
    <s v="Yes"/>
    <x v="0"/>
    <s v="EMED IRSM - INFORMATION SECURITY"/>
    <s v="No"/>
    <e v="#REF!"/>
    <s v="CLOUD WINDOWS OPERATIONS"/>
  </r>
  <r>
    <s v="BCHAPP067.bch.chevrontexaco.net"/>
    <s v="BCHAPP067"/>
    <s v="Windows Server 2019 Standard"/>
    <s v="Google Chrome"/>
    <s v="137.0.7151.41"/>
    <s v="MsiExec.exe /X{FB5A6B22-71AB-36B9-AC32-02EAC075DEC3}"/>
    <s v="Is Uninstallable"/>
    <n v="1"/>
    <x v="0"/>
    <e v="#N/A"/>
    <s v="146.25.74.67"/>
    <x v="1"/>
    <s v="Deployed"/>
    <x v="0"/>
    <e v="#N/A"/>
    <x v="0"/>
    <x v="20"/>
    <n v="1500000123"/>
    <s v="Honeywell Uniformance Insight "/>
    <x v="114"/>
    <s v="Yes"/>
    <s v="Yes"/>
    <x v="11"/>
    <s v="DS - ORONITE - AMR IT - OPERATIONS OP"/>
    <s v="No"/>
    <e v="#REF!"/>
    <s v="DS - ORONITE - AMR IT - OPERATIONS OP"/>
  </r>
  <r>
    <s v="GCW2PIISV00090.s02.chevron.net"/>
    <s v="GCW2PIISV00090"/>
    <s v="Windows Server 2016 Datacenter"/>
    <s v="Google Chrome"/>
    <s v="137.0.7151.41"/>
    <s v="MsiExec.exe /X{3D57F0B3-5C71-3C2C-8795-2A150BB58C33}"/>
    <s v="Is Uninstallable"/>
    <n v="1"/>
    <x v="0"/>
    <e v="#N/A"/>
    <s v="10.68.249.10"/>
    <x v="1"/>
    <s v="Deployed"/>
    <x v="0"/>
    <e v="#N/A"/>
    <x v="0"/>
    <x v="20"/>
    <n v="10161"/>
    <s v="Adlib "/>
    <x v="115"/>
    <s v="Yes"/>
    <s v="Yes"/>
    <x v="11"/>
    <s v="CLOUD WINDOWS OPERATIONS"/>
    <s v="No"/>
    <e v="#REF!"/>
    <s v="CLOUD WINDOWS OPERATIONS"/>
  </r>
  <r>
    <s v="sdppi-pba00.p.ussc.az.chevron.net"/>
    <s v="sdppi-pba00"/>
    <s v="Windows Server 2022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0"/>
    <e v="#N/A"/>
    <s v="10.74.64.83"/>
    <x v="1"/>
    <s v="Deployed"/>
    <x v="0"/>
    <e v="#N/A"/>
    <x v="0"/>
    <x v="0"/>
    <n v="5060179"/>
    <s v="Surface"/>
    <x v="116"/>
    <s v="Yes"/>
    <s v="Yes"/>
    <x v="0"/>
    <s v="SURFACE - DI - HISTORIAN SYSTEMS"/>
    <s v="No"/>
    <e v="#REF!"/>
    <s v="PI HISTORIAN-CENTRAL"/>
  </r>
  <r>
    <s v="GNTW16NVRP1.gnt.chevrontexaco.net"/>
    <s v="GNTW16NVRP1"/>
    <s v="Windows Server 2016 Standard"/>
    <s v="Google Chrome"/>
    <s v="137.0.7151.41"/>
    <s v="MsiExec.exe /X{FB5A6B22-71AB-36B9-AC32-02EAC075DEC3}"/>
    <s v="Is Uninstallable"/>
    <n v="1"/>
    <x v="0"/>
    <e v="#N/A"/>
    <s v="146.30.189.4"/>
    <x v="1"/>
    <s v="Deployed"/>
    <x v="0"/>
    <e v="#N/A"/>
    <x v="0"/>
    <x v="10"/>
    <n v="1500001716"/>
    <s v="Milestone xProtect "/>
    <x v="4"/>
    <s v="Yes"/>
    <s v="Yes"/>
    <x v="5"/>
    <s v="GSOF SUPPORT - SECURITY OF PERSONNEL AND ASSETS - MSP"/>
    <s v="No"/>
    <e v="#REF!"/>
    <s v="CLOUD WINDOWS OPERATIONS"/>
  </r>
  <r>
    <s v="gorpi-tsqlop00.s02.chevron.net"/>
    <s v="gorpi-tsqlop00"/>
    <s v="Windows Server 2019 Datacenter"/>
    <s v="Google Chrome"/>
    <s v="137.0.7151.55"/>
    <s v="MsiExec.exe /X{00715A53-6C1B-35AC-BDC9-597DCF53D022}"/>
    <s v="Is Uninstallable"/>
    <n v="1"/>
    <x v="1"/>
    <d v="2025-07-16T00:00:00"/>
    <s v="146.40.164.88"/>
    <x v="2"/>
    <s v="Deployed"/>
    <x v="4"/>
    <e v="#N/A"/>
    <x v="0"/>
    <x v="30"/>
    <n v="5037100"/>
    <s v="PI Suite "/>
    <x v="25"/>
    <s v="Yes"/>
    <m/>
    <x v="0"/>
    <s v="ABU - PCN SUPPORT"/>
    <s v="Yes"/>
    <e v="#REF!"/>
    <s v="ABU - PCN SUPPORT"/>
  </r>
  <r>
    <s v="GPA3W16NVRP1.gpa3.chevrontexaco.net"/>
    <s v="GPA3W16NVRP1"/>
    <s v="Windows Server 2016 Standard"/>
    <s v="Google Chrome"/>
    <s v="137.0.7151.41"/>
    <s v="MsiExec.exe /X{3D57F0B3-5C71-3C2C-8795-2A150BB58C33}"/>
    <s v="Is Uninstallable"/>
    <n v="1"/>
    <x v="0"/>
    <e v="#N/A"/>
    <s v="146.33.127.220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GSOF SUPPORT - SECURITY OF PERSONNEL AND ASSETS - MSP"/>
  </r>
  <r>
    <s v="gmwxpiisv00264.gdc0.chevron.net"/>
    <s v="gmwxpiisv00264"/>
    <s v="Windows Server 2016 Datacenter"/>
    <s v="Google Chrome"/>
    <s v="137.0.7151.41"/>
    <s v="MsiExec.exe /X{00715A53-6C1B-35AC-BDC9-597DCF53D022}"/>
    <s v="Is Uninstallable"/>
    <n v="1"/>
    <x v="0"/>
    <e v="#N/A"/>
    <s v="146.46.160.121"/>
    <x v="1"/>
    <s v="Deployed"/>
    <x v="0"/>
    <e v="#N/A"/>
    <x v="0"/>
    <x v="20"/>
    <n v="22526"/>
    <s v="Domgas Nominations Portal (ABU"/>
    <x v="117"/>
    <s v="Yes"/>
    <s v="Yes"/>
    <x v="0"/>
    <s v="SURFACE-APPLICATION SUPPORT-POD1B"/>
    <s v="No"/>
    <e v="#REF!"/>
    <s v="CLOUD WINDOWS OPERATIONS"/>
  </r>
  <r>
    <s v="TPSCE-WPSQL006.s02.chevron.net"/>
    <s v="TPSCE-WPSQL006"/>
    <s v="Windows Server 2016 Datacenter"/>
    <s v="Google Chrome"/>
    <s v="137.0.7151.55"/>
    <s v="MsiExec.exe /X{3D57F0B3-5C71-3C2C-8795-2A150BB58C33}"/>
    <s v="Is Uninstallable"/>
    <n v="1"/>
    <x v="1"/>
    <d v="2025-07-16T00:00:00"/>
    <s v="10.76.123.86"/>
    <x v="1"/>
    <s v="Deployed"/>
    <x v="0"/>
    <s v="Completed"/>
    <x v="0"/>
    <x v="21"/>
    <s v="Not Found"/>
    <s v="Not Found"/>
    <x v="118"/>
    <s v="Yes"/>
    <s v="Yes"/>
    <x v="11"/>
    <n v="0"/>
    <s v="No"/>
    <e v="#REF!"/>
    <s v="CLOUD WINDOWS OPERATIONS"/>
  </r>
  <r>
    <s v="gmw1nsqlv00059.gdc0.chevron.net"/>
    <s v="gmw1nsqlv00059"/>
    <s v="Windows Server 2016 Datacenter"/>
    <s v="Google Chrome"/>
    <s v="137.0.7151.41"/>
    <s v="MsiExec.exe /X{3D57F0B3-5C71-3C2C-8795-2A150BB58C33}"/>
    <s v="Is Uninstallable"/>
    <n v="1"/>
    <x v="0"/>
    <e v="#N/A"/>
    <s v="10.67.196.49"/>
    <x v="2"/>
    <s v="Deployed"/>
    <x v="0"/>
    <e v="#N/A"/>
    <x v="0"/>
    <x v="20"/>
    <n v="1500000613"/>
    <s v="ABU IPM Reporting Server "/>
    <x v="119"/>
    <s v="Yes"/>
    <s v="Yes"/>
    <x v="0"/>
    <s v="SURFACE-APPLICATION SUPPORT-POD1B"/>
    <s v="No"/>
    <e v="#REF!"/>
    <s v="CLOUD WINDOWS OPERATIONS"/>
  </r>
  <r>
    <s v="gmw2psqlv00056.s02.chevron.net"/>
    <s v="gmw2psqlv00056"/>
    <s v="Windows Server 2016 Datacenter"/>
    <s v="Google Chrome"/>
    <s v="137.0.7151.55"/>
    <s v="MsiExec.exe /X{3D57F0B3-5C71-3C2C-8795-2A150BB58C33}"/>
    <s v="Is Uninstallable"/>
    <n v="1"/>
    <x v="0"/>
    <e v="#N/A"/>
    <s v="10.67.191.97"/>
    <x v="1"/>
    <s v="Deployed"/>
    <x v="0"/>
    <e v="#N/A"/>
    <x v="0"/>
    <x v="20"/>
    <n v="1500000613"/>
    <s v="ABU IPM Reporting Server "/>
    <x v="119"/>
    <s v="Yes"/>
    <s v="Yes"/>
    <x v="0"/>
    <s v="SURFACE-APPLICATION SUPPORT-POD1B"/>
    <s v="No"/>
    <e v="#REF!"/>
    <s v="CLOUD WINDOWS OPERATIONS"/>
  </r>
  <r>
    <s v="dtrm-tasd00"/>
    <s v="dtrm-tasd00"/>
    <s v="Windows Server 2022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0"/>
    <e v="#N/A"/>
    <s v="10.75.104.104"/>
    <x v="0"/>
    <s v="Deployed"/>
    <x v="0"/>
    <e v="#N/A"/>
    <x v="0"/>
    <x v="19"/>
    <n v="5048770"/>
    <s v="Digital Twin Rich Media"/>
    <x v="120"/>
    <s v="Yes"/>
    <s v="Yes"/>
    <x v="11"/>
    <s v="ITFP  - OT - DTRM - OPERATIONS SUPPORT"/>
    <s v="No"/>
    <e v="#REF!"/>
    <s v="ITFP  - OT - DTRM - OPERATIONS SUPPORT"/>
  </r>
  <r>
    <s v="inow-pwvd00.ct.chevrontexaco.net"/>
    <s v="inow-pwvd00"/>
    <s v="Windows Server 2019 Datacenter"/>
    <s v="Google Chrome"/>
    <s v="137.0.7151.41"/>
    <s v="MsiExec.exe /X{FB5A6B22-71AB-36B9-AC32-02EAC075DEC3}"/>
    <s v="Is Uninstallable"/>
    <n v="1"/>
    <x v="1"/>
    <d v="2025-07-16T00:00:00"/>
    <s v="10.75.96.179"/>
    <x v="1"/>
    <s v="Deployed"/>
    <x v="0"/>
    <s v="Completed"/>
    <x v="0"/>
    <x v="21"/>
    <n v="5046596"/>
    <s v="Sailpoint "/>
    <x v="121"/>
    <s v="Yes"/>
    <s v="Yes"/>
    <x v="6"/>
    <s v="IAM APPLICATIONS"/>
    <s v="No"/>
    <e v="#REF!"/>
    <s v="IAM APPLICATION DEV"/>
  </r>
  <r>
    <s v="inow-pwvd01.ct.chevrontexaco.net"/>
    <s v="inow-pwvd01"/>
    <s v="Windows Server 2019 Datacenter"/>
    <s v="Google Chrome"/>
    <s v="137.0.7151.55"/>
    <s v="MsiExec.exe /X{FB5A6B22-71AB-36B9-AC32-02EAC075DEC3}"/>
    <s v="Is Uninstallable"/>
    <n v="1"/>
    <x v="1"/>
    <d v="2025-07-16T00:00:00"/>
    <s v="10.75.96.188"/>
    <x v="1"/>
    <s v="Deployed"/>
    <x v="0"/>
    <s v="Completed"/>
    <x v="0"/>
    <x v="21"/>
    <n v="5046596"/>
    <s v="Sailpoint "/>
    <x v="121"/>
    <s v="Yes"/>
    <s v="Yes"/>
    <x v="6"/>
    <s v="IAM APPLICATIONS"/>
    <s v="No"/>
    <e v="#REF!"/>
    <s v="IAM APPLICATION DEV"/>
  </r>
  <r>
    <s v="inow-twvd00.ctq.chevrontexaco.qnet"/>
    <s v="inow-twvd00"/>
    <s v="Windows Server 2019 Datacenter"/>
    <s v="Google Chrome"/>
    <s v="137.0.7151.41"/>
    <s v="MsiExec.exe /X{FB5A6B22-71AB-36B9-AC32-02EAC075DEC3}"/>
    <s v="Is Uninstallable"/>
    <n v="1"/>
    <x v="1"/>
    <d v="2025-06-04T00:00:00"/>
    <s v="10.76.156.20"/>
    <x v="0"/>
    <s v="Deployed"/>
    <x v="5"/>
    <s v="Deallocated"/>
    <x v="0"/>
    <x v="21"/>
    <n v="5046596"/>
    <s v="Sailpoint "/>
    <x v="121"/>
    <s v="Yes"/>
    <s v="Yes"/>
    <x v="6"/>
    <s v="IAM APPLICATIONS"/>
    <s v="No"/>
    <e v="#REF!"/>
    <s v="IAM APPLICATION DEV"/>
  </r>
  <r>
    <s v="bue355w8multi1.bue355.chevrontexaco.net"/>
    <s v="bue355w8multi1"/>
    <s v="Windows Server 2016 Standard"/>
    <s v="Google Chrome"/>
    <s v="137.0.7151.41"/>
    <s v="MsiExec.exe /X{00715A53-6C1B-35AC-BDC9-597DCF53D022}"/>
    <s v="Is Uninstallable"/>
    <n v="1"/>
    <x v="0"/>
    <e v="#N/A"/>
    <s v="146.39.15.196"/>
    <x v="1"/>
    <s v="Deployed"/>
    <x v="0"/>
    <e v="#N/A"/>
    <x v="0"/>
    <x v="20"/>
    <n v="3059608"/>
    <s v="ITFP DFS Service"/>
    <x v="122"/>
    <s v="Yes"/>
    <s v="Yes"/>
    <x v="0"/>
    <s v="CLOUD WINDOWS OPERATIONS"/>
    <s v="No"/>
    <e v="#REF!"/>
    <s v=""/>
  </r>
  <r>
    <s v="EPIDE-WPSQL009.s02.chevron.net"/>
    <s v="EPIDE-WPSQL009"/>
    <s v="Windows Server 2016 Datacenter"/>
    <s v="Google Chrome"/>
    <s v="137.0.7151.41"/>
    <s v="MsiExec.exe /X{3D57F0B3-5C71-3C2C-8795-2A150BB58C33}"/>
    <s v="Is Uninstallable"/>
    <n v="1"/>
    <x v="0"/>
    <e v="#N/A"/>
    <s v="10.76.123.193"/>
    <x v="1"/>
    <s v="Deployed"/>
    <x v="0"/>
    <e v="#N/A"/>
    <x v="0"/>
    <x v="20"/>
    <n v="14929"/>
    <s v="Epidemiology "/>
    <x v="123"/>
    <s v="Yes"/>
    <s v="Yes"/>
    <x v="11"/>
    <s v="HSE - HEALTH &amp; MEDICAL - MSP SUPPORT"/>
    <s v="No"/>
    <e v="#REF!"/>
    <s v="CLOUD WINDOWS OPERATIONS"/>
  </r>
  <r>
    <s v="GREPIBAINT01.gdc0.chevron.net"/>
    <s v="GREPIBAINT01"/>
    <s v="Windows Server 2019 Standard"/>
    <s v="Google Chrome"/>
    <s v="137.0.7151.41"/>
    <s v="MsiExec.exe /X{3D57F0B3-5C71-3C2C-8795-2A150BB58C33}"/>
    <s v="Is Uninstallable"/>
    <n v="1"/>
    <x v="2"/>
    <d v="2025-07-16T00:00:00"/>
    <s v="146.33.170.77"/>
    <x v="1"/>
    <s v="Deployed"/>
    <x v="1"/>
    <e v="#N/A"/>
    <x v="1"/>
    <x v="29"/>
    <n v="5057623"/>
    <s v="PI Suite (RBU) "/>
    <x v="94"/>
    <s v="Yes"/>
    <s v="Yes"/>
    <x v="0"/>
    <s v="RBU AVEVA PI SUITE SUPPORT"/>
    <s v="No"/>
    <e v="#REF!"/>
    <s v="CLOUD WINDOWS OPERATIONS"/>
  </r>
  <r>
    <s v="GREPIGISINT01.gdc0.chevron.net"/>
    <s v="GREPIGISINT01"/>
    <s v="Windows Server 2019 Standard"/>
    <s v="Google Chrome"/>
    <s v="137.0.7151.41"/>
    <s v="MsiExec.exe /X{3D57F0B3-5C71-3C2C-8795-2A150BB58C33}"/>
    <s v="Is Uninstallable"/>
    <n v="1"/>
    <x v="1"/>
    <d v="2025-07-16T00:00:00"/>
    <s v="10.76.226.75"/>
    <x v="1"/>
    <s v="Deployed"/>
    <x v="1"/>
    <e v="#N/A"/>
    <x v="1"/>
    <x v="29"/>
    <n v="5057623"/>
    <s v="PI Suite (RBU) "/>
    <x v="94"/>
    <s v="Yes"/>
    <s v="Yes"/>
    <x v="0"/>
    <s v="RBU AVEVA PI SUITE SUPPORT"/>
    <s v="No"/>
    <e v="#REF!"/>
    <s v="CLOUD WINDOWS OPERATIONS"/>
  </r>
  <r>
    <s v="ovms-pgcw00.s02.chevron.net"/>
    <s v="ovms-pgcw00"/>
    <s v="Windows Server 2016 Datacenter"/>
    <s v="Google Chrome"/>
    <s v="137.0.7151.41"/>
    <s v="MsiExec.exe /X{3D57F0B3-5C71-3C2C-8795-2A150BB58C33}"/>
    <s v="Is Uninstallable"/>
    <n v="1"/>
    <x v="1"/>
    <d v="2025-07-16T00:00:00"/>
    <s v="10.74.176.4"/>
    <x v="1"/>
    <s v="Deployed"/>
    <x v="0"/>
    <s v="Completed"/>
    <x v="0"/>
    <x v="21"/>
    <n v="24286"/>
    <s v="Online Vibration Monitoring System (OVMS) "/>
    <x v="124"/>
    <s v="Yes"/>
    <s v="Yes"/>
    <x v="11"/>
    <s v="SURFACE - FE - MARINE IT"/>
    <s v="No"/>
    <e v="#REF!"/>
    <s v="CLOUD WINDOWS OPERATIONS"/>
  </r>
  <r>
    <s v="mfstwe-dapp00.s02.chevron.net"/>
    <s v="mfstwe-dapp00"/>
    <s v="Windows Server 2016 Datacenter"/>
    <s v="Google Chrome"/>
    <s v="137.0.7151.41"/>
    <s v="MsiExec.exe /X{3D57F0B3-5C71-3C2C-8795-2A150BB58C33}"/>
    <s v="Is Uninstallable"/>
    <n v="1"/>
    <x v="0"/>
    <e v="#N/A"/>
    <s v="10.73.196.7"/>
    <x v="2"/>
    <s v="Deployed"/>
    <x v="0"/>
    <e v="#N/A"/>
    <x v="0"/>
    <x v="20"/>
    <n v="21277"/>
    <s v="Shift Turnover With Excellence "/>
    <x v="125"/>
    <s v="Yes"/>
    <s v="Yes"/>
    <x v="14"/>
    <s v="SURFACE-APPLICATION SUPPORT-POD1C"/>
    <s v="No"/>
    <e v="#REF!"/>
    <s v="CLOUD WINDOWS OPERATIONS"/>
  </r>
  <r>
    <s v="mfstwe-tapp00.s02.chevron.net"/>
    <s v="mfstwe-tapp00"/>
    <s v="Windows Server 2016 Datacenter"/>
    <s v="Google Chrome"/>
    <s v="137.0.7151.55"/>
    <s v="&quot;C:\Program Files\Google\Chrome\Application\135.0.7049.114\Installer\setup.exe&quot; --uninstall --channel=stable --system-level --verbose-logging"/>
    <s v="Not Uninstallable"/>
    <n v="1"/>
    <x v="0"/>
    <e v="#N/A"/>
    <s v="10.73.196.11"/>
    <x v="0"/>
    <s v="Deployed"/>
    <x v="0"/>
    <e v="#N/A"/>
    <x v="0"/>
    <x v="20"/>
    <n v="21277"/>
    <s v="Shift Turnover With Excellence "/>
    <x v="125"/>
    <s v="Yes"/>
    <s v="Yes"/>
    <x v="14"/>
    <s v="SURFACE-APPLICATION SUPPORT-POD1C"/>
    <s v="No"/>
    <e v="#REF!"/>
    <s v="CLOUD WINDOWS OPERATIONS"/>
  </r>
  <r>
    <s v="GREPIVIS02.gdc0.chevron.net"/>
    <s v="GREPIVIS02"/>
    <s v="Windows Server 2019 Standard"/>
    <s v="Google Chrome"/>
    <s v="137.0.7151.41"/>
    <s v="MsiExec.exe /X{3D57F0B3-5C71-3C2C-8795-2A150BB58C33}"/>
    <s v="Is Uninstallable"/>
    <n v="1"/>
    <x v="1"/>
    <d v="2025-07-16T00:00:00"/>
    <s v="146.33.170.80"/>
    <x v="1"/>
    <s v="Deployed"/>
    <x v="1"/>
    <e v="#N/A"/>
    <x v="1"/>
    <x v="29"/>
    <n v="5057623"/>
    <s v="PI Suite (RBU) "/>
    <x v="94"/>
    <s v="Yes"/>
    <s v="Yes"/>
    <x v="0"/>
    <s v="RBU AVEVA PI SUITE SUPPORT"/>
    <s v="No"/>
    <e v="#REF!"/>
    <s v="CLOUD WINDOWS OPERATIONS"/>
  </r>
  <r>
    <s v="GRJ760W16NVRP1.grj760.chevrontexaco.net"/>
    <s v="GRJ760W16NVRP1"/>
    <s v="Windows Server 2016 Standard"/>
    <s v="Google Chrome"/>
    <s v="137.0.7151.41"/>
    <s v="MsiExec.exe /X{3D57F0B3-5C71-3C2C-8795-2A150BB58C33}"/>
    <s v="Is Uninstallable"/>
    <n v="1"/>
    <x v="0"/>
    <e v="#N/A"/>
    <s v="146.33.56.65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gsmcpslwvaed816.gdc0.chevron.net"/>
    <s v="gsmcpslwvaed816"/>
    <s v="Windows Server 2016 Standard"/>
    <s v="Google Chrome"/>
    <s v="137.0.7151.41"/>
    <s v="MsiExec.exe /X{C0A67654-8811-318B-A81F-473E4F5DA8EB}"/>
    <s v="Is Uninstallable"/>
    <n v="1"/>
    <x v="4"/>
    <d v="2025-06-03T00:00:00"/>
    <s v="146.46.25.70"/>
    <x v="1"/>
    <s v="Retired"/>
    <x v="1"/>
    <e v="#N/A"/>
    <x v="1"/>
    <x v="2"/>
    <s v="Not Found"/>
    <s v="Not Found"/>
    <x v="126"/>
    <s v="Yes"/>
    <m/>
    <x v="0"/>
    <s v="NETWORK - NETWORK MANAGEMENT TOOLS"/>
    <s v="No"/>
    <e v="#REF!"/>
    <s v="CLOUD WINDOWS OPERATIONS"/>
  </r>
  <r>
    <s v="gsmcpslwvaen816.gdc0.chevron.net"/>
    <s v="gsmcpslwvaen816"/>
    <s v="Windows Server 2016 Standard"/>
    <s v="Google Chrome"/>
    <s v="137.0.7151.41"/>
    <s v="MsiExec.exe /X{C0A67654-8811-318B-A81F-473E4F5DA8EB}"/>
    <s v="Is Uninstallable"/>
    <n v="1"/>
    <x v="3"/>
    <d v="2025-06-01T00:00:00"/>
    <s v="146.46.55.70"/>
    <x v="1"/>
    <s v="Retired"/>
    <x v="1"/>
    <e v="#N/A"/>
    <x v="1"/>
    <x v="2"/>
    <s v="Not Found"/>
    <s v="Not Found"/>
    <x v="126"/>
    <s v="Yes"/>
    <m/>
    <x v="0"/>
    <s v="NETWORK - NETWORK MANAGEMENT TOOLS"/>
    <s v="No"/>
    <e v="#REF!"/>
    <s v="CLOUD WINDOWS OPERATIONS"/>
  </r>
  <r>
    <s v="gsmcpslwvaex816.gdc0.chevron.net"/>
    <s v="gsmcpslwvaex816"/>
    <s v="Windows Server 2016 Standard"/>
    <s v="Google Chrome"/>
    <s v="137.0.7151.41"/>
    <s v="MsiExec.exe /X{C0A67654-8811-318B-A81F-473E4F5DA8EB}"/>
    <s v="Is Uninstallable"/>
    <n v="1"/>
    <x v="3"/>
    <d v="2025-06-03T00:00:00"/>
    <s v="146.46.56.70"/>
    <x v="1"/>
    <s v="Retired"/>
    <x v="1"/>
    <e v="#N/A"/>
    <x v="1"/>
    <x v="2"/>
    <s v="Not Found"/>
    <s v="Not Found"/>
    <x v="126"/>
    <s v="Yes"/>
    <m/>
    <x v="0"/>
    <s v="NETWORK - NETWORK MANAGEMENT TOOLS"/>
    <s v="No"/>
    <e v="#REF!"/>
    <s v="CLOUD WINDOWS OPERATIONS"/>
  </r>
  <r>
    <s v="gsmcpslwvave816.gdc0.chevron.net"/>
    <s v="gsmcpslwvave816"/>
    <s v="Windows Server 2016 Standard"/>
    <s v="Google Chrome"/>
    <s v="137.0.7151.41"/>
    <s v="MsiExec.exe /X{C0A67654-8811-318B-A81F-473E4F5DA8EB}"/>
    <s v="Is Uninstallable"/>
    <n v="1"/>
    <x v="3"/>
    <d v="2025-06-01T00:00:00"/>
    <s v="146.46.26.70"/>
    <x v="1"/>
    <s v="Retired"/>
    <x v="1"/>
    <e v="#N/A"/>
    <x v="1"/>
    <x v="2"/>
    <s v="Not Found"/>
    <s v="Not Found"/>
    <x v="126"/>
    <s v="Yes"/>
    <m/>
    <x v="0"/>
    <s v="NETWORK - NETWORK MANAGEMENT TOOLS"/>
    <s v="No"/>
    <e v="#REF!"/>
    <s v="CLOUD WINDOWS OPERATIONS"/>
  </r>
  <r>
    <s v="gsmcpslwvavs816.gdc0.chevron.net"/>
    <s v="gsmcpslwvavs816"/>
    <s v="Windows Server 2016 Standard"/>
    <s v="Google Chrome"/>
    <s v="137.0.7151.41"/>
    <s v="MsiExec.exe /X{C0A67654-8811-318B-A81F-473E4F5DA8EB}"/>
    <s v="Is Uninstallable"/>
    <n v="1"/>
    <x v="3"/>
    <d v="2025-06-03T00:00:00"/>
    <s v="146.46.57.70"/>
    <x v="1"/>
    <s v="Retired"/>
    <x v="1"/>
    <e v="#N/A"/>
    <x v="1"/>
    <x v="2"/>
    <s v="Not Found"/>
    <s v="Not Found"/>
    <x v="126"/>
    <s v="Yes"/>
    <m/>
    <x v="0"/>
    <s v="NETWORK - NETWORK MANAGEMENT TOOLS"/>
    <s v="No"/>
    <e v="#REF!"/>
    <s v="CLOUD WINDOWS OPERATIONS"/>
  </r>
  <r>
    <s v="gsmcpslwvben816.gdc0.chevron.net"/>
    <s v="gsmcpslwvben816"/>
    <s v="Windows Server 2016 Standard"/>
    <s v="Google Chrome"/>
    <s v="137.0.7151.41"/>
    <s v="MsiExec.exe /X{C0A67654-8811-318B-A81F-473E4F5DA8EB}"/>
    <s v="Is Uninstallable"/>
    <n v="1"/>
    <x v="1"/>
    <d v="2025-06-01T00:00:00"/>
    <s v="146.46.38.70"/>
    <x v="1"/>
    <s v="Retired"/>
    <x v="1"/>
    <e v="#N/A"/>
    <x v="1"/>
    <x v="2"/>
    <s v="Not Found"/>
    <s v="Not Found"/>
    <x v="126"/>
    <s v="Yes"/>
    <m/>
    <x v="0"/>
    <s v="NETWORK - NETWORK MANAGEMENT TOOLS"/>
    <s v="No"/>
    <e v="#REF!"/>
    <s v="CLOUD WINDOWS OPERATIONS"/>
  </r>
  <r>
    <s v="gsmcpslwvblu819.gdc0.chevron.net"/>
    <s v="gsmcpslwvblu819"/>
    <s v="Windows Server 2019 Datacenter"/>
    <s v="Google Chrome"/>
    <s v="137.0.7151.41"/>
    <s v="MsiExec.exe /X{C0A67654-8811-318B-A81F-473E4F5DA8EB}"/>
    <s v="Is Uninstallable"/>
    <n v="1"/>
    <x v="1"/>
    <d v="2025-06-03T00:00:00"/>
    <s v="146.46.62.70"/>
    <x v="2"/>
    <s v="Retired"/>
    <x v="1"/>
    <e v="#N/A"/>
    <x v="1"/>
    <x v="2"/>
    <s v="Not Found"/>
    <s v="Not Found"/>
    <x v="126"/>
    <s v="Yes"/>
    <m/>
    <x v="0"/>
    <s v="NETWORK - NETWORK MANAGEMENT TOOLS"/>
    <s v="No"/>
    <e v="#REF!"/>
    <s v="CLOUD WINDOWS OPERATIONS"/>
  </r>
  <r>
    <s v="gsmcpslwvcan816.gdc0.chevron.net"/>
    <s v="gsmcpslwvcan816"/>
    <s v="Windows Server 2016 Standard"/>
    <s v="Google Chrome"/>
    <s v="137.0.7151.41"/>
    <s v="MsiExec.exe /X{9AA42FEF-FBFA-3788-9CB4-3A148DC7AA52}"/>
    <s v="Is Uninstallable"/>
    <n v="1"/>
    <x v="3"/>
    <d v="2025-07-16T00:00:00"/>
    <s v="146.46.29.70"/>
    <x v="1"/>
    <s v="Retired"/>
    <x v="1"/>
    <e v="#N/A"/>
    <x v="1"/>
    <x v="2"/>
    <s v="Not Found"/>
    <s v="Not Found"/>
    <x v="126"/>
    <s v="Yes"/>
    <m/>
    <x v="0"/>
    <s v="NETWORK - NETWORK MANAGEMENT TOOLS"/>
    <s v="No"/>
    <e v="#REF!"/>
    <s v="CLOUD WINDOWS OPERATIONS"/>
  </r>
  <r>
    <s v="gsmcpslwvcar816.gdc0.chevron.net"/>
    <s v="gsmcpslwvcar816"/>
    <s v="Windows Server 2016 Standard"/>
    <s v="Google Chrome"/>
    <s v="137.0.7151.41"/>
    <s v="MsiExec.exe /X{9AA42FEF-FBFA-3788-9CB4-3A148DC7AA52}"/>
    <s v="Is Uninstallable"/>
    <n v="1"/>
    <x v="3"/>
    <d v="2025-07-16T00:00:00"/>
    <s v="146.46.28.70"/>
    <x v="1"/>
    <s v="Retired"/>
    <x v="1"/>
    <e v="#N/A"/>
    <x v="1"/>
    <x v="2"/>
    <s v="Not Found"/>
    <s v="Not Found"/>
    <x v="126"/>
    <s v="Yes"/>
    <m/>
    <x v="0"/>
    <s v="NETWORK - NETWORK MANAGEMENT TOOLS"/>
    <s v="No"/>
    <e v="#REF!"/>
    <s v="CLOUD WINDOWS OPERATIONS"/>
  </r>
  <r>
    <s v="gsmcpslwveto816.gdc0.chevron.net"/>
    <s v="gsmcpslwveto816"/>
    <s v="Windows Server 2016 Standard"/>
    <s v="Google Chrome"/>
    <s v="137.0.7151.41"/>
    <s v="MsiExec.exe /X{C0A67654-8811-318B-A81F-473E4F5DA8EB}"/>
    <s v="Is Uninstallable"/>
    <n v="1"/>
    <x v="3"/>
    <d v="2025-06-03T00:00:00"/>
    <s v="146.46.43.70"/>
    <x v="1"/>
    <s v="Retired"/>
    <x v="1"/>
    <e v="#N/A"/>
    <x v="1"/>
    <x v="2"/>
    <s v="Not Found"/>
    <s v="Not Found"/>
    <x v="126"/>
    <s v="Yes"/>
    <m/>
    <x v="0"/>
    <s v="NETWORK - NETWORK MANAGEMENT TOOLS"/>
    <s v="No"/>
    <e v="#REF!"/>
    <s v="CLOUD WINDOWS OPERATIONS"/>
  </r>
  <r>
    <s v="gsmcpslwvflo819.gdc0.chevron.net"/>
    <s v="gsmcpslwvflo819"/>
    <s v="Windows Server 2019 Datacenter"/>
    <s v="Google Chrome"/>
    <s v="137.0.7151.41"/>
    <s v="MsiExec.exe /X{C0A67654-8811-318B-A81F-473E4F5DA8EB}"/>
    <s v="Is Uninstallable"/>
    <n v="1"/>
    <x v="1"/>
    <d v="2025-06-03T00:00:00"/>
    <s v="146.46.44.70"/>
    <x v="1"/>
    <s v="Retired"/>
    <x v="1"/>
    <e v="#N/A"/>
    <x v="1"/>
    <x v="2"/>
    <s v="Not Found"/>
    <s v="Not Found"/>
    <x v="126"/>
    <s v="Yes"/>
    <m/>
    <x v="0"/>
    <s v="NETWORK - NETWORK MANAGEMENT TOOLS"/>
    <s v="No"/>
    <e v="#REF!"/>
    <s v="CLOUD WINDOWS OPERATIONS"/>
  </r>
  <r>
    <s v="gsmcpslwvgls816.gdc0.chevron.net"/>
    <s v="gsmcpslwvgls816"/>
    <s v="Windows Server 2016 Standard"/>
    <s v="Google Chrome"/>
    <s v="137.0.7151.41"/>
    <s v="MsiExec.exe /X{9AA42FEF-FBFA-3788-9CB4-3A148DC7AA52}"/>
    <s v="Is Uninstallable"/>
    <n v="1"/>
    <x v="3"/>
    <d v="2025-06-01T00:00:00"/>
    <s v="146.46.37.70"/>
    <x v="1"/>
    <s v="Retired"/>
    <x v="1"/>
    <e v="#N/A"/>
    <x v="1"/>
    <x v="2"/>
    <s v="Not Found"/>
    <s v="Not Found"/>
    <x v="126"/>
    <s v="Yes"/>
    <m/>
    <x v="0"/>
    <s v="NETWORK - NETWORK MANAGEMENT TOOLS"/>
    <s v="No"/>
    <e v="#REF!"/>
    <s v="CLOUD WINDOWS OPERATIONS"/>
  </r>
  <r>
    <s v="gsmcpslwvmev816.ct.chevrontexaco.net"/>
    <s v="gsmcpslwvmev816"/>
    <s v="Windows Server 2016 Standard"/>
    <s v="Google Chrome"/>
    <s v="137.0.7151.41"/>
    <s v="MsiExec.exe /X{3371DEF0-A2B2-3479-B78B-6645E8021B9A}"/>
    <s v="Is Uninstallable"/>
    <n v="1"/>
    <x v="1"/>
    <d v="2025-06-03T00:00:00"/>
    <s v="146.46.46.70"/>
    <x v="1"/>
    <s v="Retired"/>
    <x v="1"/>
    <e v="#N/A"/>
    <x v="1"/>
    <x v="2"/>
    <s v="Not Found"/>
    <s v="Not Found"/>
    <x v="126"/>
    <s v="Yes"/>
    <m/>
    <x v="0"/>
    <s v="NETWORK - NETWORK MANAGEMENT TOOLS"/>
    <s v="No"/>
    <e v="#REF!"/>
    <s v="CLOUD WINDOWS OPERATIONS"/>
  </r>
  <r>
    <s v="gsmcpslwvpgv819.gdc0.chevron.net"/>
    <s v="gsmcpslwvpgv819"/>
    <s v="Windows Server 2019 Datacenter"/>
    <s v="Google Chrome"/>
    <s v="137.0.7151.41"/>
    <s v="MsiExec.exe /X{C0A67654-8811-318B-A81F-473E4F5DA8EB}"/>
    <s v="Is Uninstallable"/>
    <n v="1"/>
    <x v="4"/>
    <d v="2025-06-03T00:00:00"/>
    <s v="146.46.59.70"/>
    <x v="1"/>
    <s v="Retired"/>
    <x v="1"/>
    <e v="#N/A"/>
    <x v="1"/>
    <x v="2"/>
    <s v="Not Found"/>
    <s v="Not Found"/>
    <x v="126"/>
    <s v="Yes"/>
    <m/>
    <x v="0"/>
    <s v="NETWORK - NETWORK MANAGEMENT TOOLS"/>
    <s v="No"/>
    <e v="#REF!"/>
    <s v="CLOUD WINDOWS OPERATIONS"/>
  </r>
  <r>
    <s v="gsmcpslwvplv816.gdc0.chevron.net"/>
    <s v="gsmcpslwvplv816"/>
    <s v="Windows Server 2016 Standard"/>
    <s v="Google Chrome"/>
    <s v="137.0.7151.41"/>
    <s v="MsiExec.exe /X{C0A67654-8811-318B-A81F-473E4F5DA8EB}"/>
    <s v="Is Uninstallable"/>
    <n v="1"/>
    <x v="3"/>
    <d v="2025-06-01T00:00:00"/>
    <s v="146.46.60.70"/>
    <x v="1"/>
    <s v="Retired"/>
    <x v="1"/>
    <e v="#N/A"/>
    <x v="1"/>
    <x v="2"/>
    <s v="Not Found"/>
    <s v="Not Found"/>
    <x v="126"/>
    <s v="Yes"/>
    <m/>
    <x v="0"/>
    <s v="NETWORK - NETWORK MANAGEMENT TOOLS"/>
    <s v="No"/>
    <e v="#REF!"/>
    <s v="CLOUD WINDOWS OPERATIONS"/>
  </r>
  <r>
    <s v="gsmcpslwvutv819.ct.chevrontexaco.net"/>
    <s v="gsmcpslwvutv819"/>
    <s v="Windows Server 2019 Datacenter"/>
    <s v="Google Chrome"/>
    <s v="137.0.7151.41"/>
    <s v="MsiExec.exe /X{C0A67654-8811-318B-A81F-473E4F5DA8EB}"/>
    <s v="Is Uninstallable"/>
    <n v="1"/>
    <x v="4"/>
    <d v="2025-06-03T00:00:00"/>
    <s v="146.46.58.70"/>
    <x v="1"/>
    <s v="Retired"/>
    <x v="1"/>
    <e v="#N/A"/>
    <x v="1"/>
    <x v="2"/>
    <s v="Not Found"/>
    <s v="Not Found"/>
    <x v="126"/>
    <s v="Yes"/>
    <m/>
    <x v="0"/>
    <s v="NETWORK - NETWORK MANAGEMENT TOOLS"/>
    <s v="No"/>
    <e v="#REF!"/>
    <s v="CLOUD WINDOWS OPERATIONS"/>
  </r>
  <r>
    <s v="PNZW16CPIISV02.pnz.chevrontexaco.net"/>
    <s v="PNZW16CPIISV02"/>
    <s v="Windows Server 2016 Datacenter"/>
    <s v="Google Chrome"/>
    <s v="137.0.7151.41"/>
    <s v="MsiExec.exe /X{3D57F0B3-5C71-3C2C-8795-2A150BB58C33}"/>
    <s v="Is Uninstallable"/>
    <n v="1"/>
    <x v="0"/>
    <e v="#N/A"/>
    <s v="10.68.248.103"/>
    <x v="1"/>
    <s v="Deployed"/>
    <x v="0"/>
    <e v="#N/A"/>
    <x v="0"/>
    <x v="10"/>
    <n v="19454"/>
    <s v="SAC e"/>
    <x v="127"/>
    <s v="Yes"/>
    <s v="Yes"/>
    <x v="0"/>
    <s v="SAC - APPLICATION SUPPORT"/>
    <s v="No"/>
    <e v="#REF!"/>
    <s v="CLOUD WINDOWS OPERATIONS"/>
  </r>
  <r>
    <s v="gswcpappvaex216.gdc0.chevron.net"/>
    <s v="gswcpappvaex216"/>
    <s v="Windows Server 2016 Standard"/>
    <s v="Google Chrome"/>
    <s v="137.0.7151.41"/>
    <s v="MsiExec.exe /X{3D57F0B3-5C71-3C2C-8795-2A150BB58C33}"/>
    <s v="Is Uninstallable"/>
    <n v="1"/>
    <x v="1"/>
    <d v="2025-07-16T00:00:00"/>
    <s v="146.46.56.64"/>
    <x v="1"/>
    <s v="Deployed"/>
    <x v="1"/>
    <e v="#N/A"/>
    <x v="1"/>
    <x v="2"/>
    <n v="20028"/>
    <s v="WatchKeeper "/>
    <x v="2"/>
    <s v="Yes"/>
    <m/>
    <x v="0"/>
    <s v="SURFACE - FE - MARINE IT"/>
    <s v="No"/>
    <e v="#REF!"/>
    <s v="CLOUD WINDOWS OPERATIONS"/>
  </r>
  <r>
    <s v="gswcpappvben216.gdc0.chevron.net"/>
    <s v="gswcpappvben216"/>
    <s v="Windows Server 2016 Standard"/>
    <s v="Google Chrome"/>
    <s v="137.0.7151.41"/>
    <s v="&quot;C:\Program Files\Google\Chrome\Application\135.0.7049.115\Installer\setup.exe&quot; --uninstall --channel=stable --system-level --verbose-logging"/>
    <s v="Not Uninstallable"/>
    <n v="1"/>
    <x v="1"/>
    <d v="2025-07-16T00:00:00"/>
    <s v="146.46.38.64"/>
    <x v="1"/>
    <s v="Deployed"/>
    <x v="1"/>
    <e v="#N/A"/>
    <x v="1"/>
    <x v="2"/>
    <n v="20028"/>
    <s v="WatchKeeper "/>
    <x v="2"/>
    <s v="Yes"/>
    <m/>
    <x v="0"/>
    <s v="SURFACE - FE - MARINE IT"/>
    <s v="No"/>
    <e v="#REF!"/>
    <s v="CLOUD WINDOWS OPERATIONS"/>
  </r>
  <r>
    <s v="gswcpappvblu216.gdc0.chevron.net"/>
    <s v="gswcpappvblu216"/>
    <s v="Windows Server 2016 Standard"/>
    <s v="Google Chrome"/>
    <s v="137.0.7151.41"/>
    <s v="No Uninstall String"/>
    <s v="Not Uninstallable"/>
    <n v="1"/>
    <x v="3"/>
    <d v="2025-07-16T00:00:00"/>
    <s v="146.46.62.64"/>
    <x v="2"/>
    <s v="Deployed"/>
    <x v="1"/>
    <e v="#N/A"/>
    <x v="1"/>
    <x v="2"/>
    <n v="20028"/>
    <s v="WatchKeeper "/>
    <x v="2"/>
    <s v="Yes"/>
    <m/>
    <x v="0"/>
    <s v="SURFACE - FE - MARINE IT"/>
    <s v="No"/>
    <e v="#REF!"/>
    <s v="CLOUD WINDOWS OPERATIONS"/>
  </r>
  <r>
    <s v="gswcpappvdev008.gdc0.chevron.net"/>
    <s v="gswcpappvdev008"/>
    <s v="Windows Server 2016 Standard"/>
    <s v="Google Chrome"/>
    <s v="137.0.7151.41"/>
    <s v="MsiExec.exe /X{9AA42FEF-FBFA-3788-9CB4-3A148DC7AA52}"/>
    <s v="Is Uninstallable"/>
    <n v="1"/>
    <x v="3"/>
    <d v="2025-07-16T00:00:00"/>
    <s v="146.46.61.79"/>
    <x v="1"/>
    <s v="Deployed"/>
    <x v="1"/>
    <e v="#N/A"/>
    <x v="1"/>
    <x v="2"/>
    <n v="20028"/>
    <s v="WatchKeeper "/>
    <x v="2"/>
    <s v="Yes"/>
    <m/>
    <x v="0"/>
    <s v="SURFACE - FE - MARINE IT"/>
    <s v="No"/>
    <e v="#REF!"/>
    <s v="CLOUD WINDOWS OPERATIONS"/>
  </r>
  <r>
    <s v="gswcpappvsrv219.gdc0.chevron.net"/>
    <s v="gswcpappvsrv219"/>
    <s v="Windows Server 2019 Datacenter"/>
    <s v="Google Chrome"/>
    <s v="137.0.7151.55"/>
    <s v="MsiExec.exe /X{3D57F0B3-5C71-3C2C-8795-2A150BB58C33}"/>
    <s v="Is Uninstallable"/>
    <n v="1"/>
    <x v="1"/>
    <d v="2025-07-16T00:00:00"/>
    <s v="146.46.39.64"/>
    <x v="1"/>
    <s v="Deployed"/>
    <x v="1"/>
    <e v="#N/A"/>
    <x v="1"/>
    <x v="2"/>
    <n v="20028"/>
    <s v="WatchKeeper "/>
    <x v="2"/>
    <s v="Yes"/>
    <m/>
    <x v="0"/>
    <s v="SURFACE - FE - MARINE IT"/>
    <s v="No"/>
    <e v="#REF!"/>
    <s v="CLOUD WINDOWS OPERATIONS"/>
  </r>
  <r>
    <s v="gswcpappvstg004.gdc0.chevron.net"/>
    <s v="gswcpappvstg004"/>
    <s v="Windows Server 2016 Standard"/>
    <s v="Google Chrome"/>
    <s v="137.0.7151.41"/>
    <s v="MsiExec.exe /X{9AA42FEF-FBFA-3788-9CB4-3A148DC7AA52}"/>
    <s v="Is Uninstallable"/>
    <n v="1"/>
    <x v="1"/>
    <d v="2025-07-16T00:00:00"/>
    <s v="146.46.63.72"/>
    <x v="2"/>
    <s v="Deployed"/>
    <x v="1"/>
    <e v="#N/A"/>
    <x v="1"/>
    <x v="2"/>
    <n v="21804"/>
    <s v="PreMA "/>
    <x v="2"/>
    <s v="Yes"/>
    <m/>
    <x v="0"/>
    <s v="SURFACE - FE - MARINE IT"/>
    <s v="No"/>
    <e v="#REF!"/>
    <s v="CLOUD WINDOWS OPERATIONS"/>
  </r>
  <r>
    <s v="gswcpappvtst002.ct.chevrontexaco.net"/>
    <s v="gswcpappvtst002"/>
    <s v="Windows Server 2016 Standard"/>
    <s v="Google Chrome"/>
    <s v="137.0.7151.41"/>
    <s v="MsiExec.exe /X{DA656F67-BC08-3A6B-AB08-77B40F7B6775}"/>
    <s v="Is Uninstallable"/>
    <n v="1"/>
    <x v="3"/>
    <d v="2025-07-16T00:00:00"/>
    <s v="146.46.61.72"/>
    <x v="2"/>
    <s v="Deployed"/>
    <x v="1"/>
    <e v="#N/A"/>
    <x v="1"/>
    <x v="2"/>
    <n v="21804"/>
    <s v="PreMA "/>
    <x v="124"/>
    <s v="Yes"/>
    <m/>
    <x v="0"/>
    <s v="SURFACE - FE - MARINE IT"/>
    <s v="No"/>
    <e v="#REF!"/>
    <s v="CLOUD WINDOWS OPERATIONS"/>
  </r>
  <r>
    <s v="gswcpborvclv719.gdc0.chevron.net"/>
    <s v="gswcpborvclv7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35.74"/>
    <x v="1"/>
    <s v="Deployed"/>
    <x v="1"/>
    <e v="#N/A"/>
    <x v="1"/>
    <x v="2"/>
    <n v="13761"/>
    <s v="Diesel Doctor"/>
    <x v="124"/>
    <s v="Yes"/>
    <m/>
    <x v="0"/>
    <s v="SURFACE - FE - MARINE IT"/>
    <s v="No"/>
    <e v="#REF!"/>
    <s v="CLOUD WINDOWS OPERATIONS"/>
  </r>
  <r>
    <s v="gswcpborvgls716.gdc0.chevron.net"/>
    <s v="gswcpborvgls716"/>
    <s v="Windows Server 2016 Standard"/>
    <s v="Google Chrome"/>
    <s v="137.0.7151.41"/>
    <s v="MsiExec.exe /X{9AA42FEF-FBFA-3788-9CB4-3A148DC7AA52}"/>
    <s v="Is Uninstallable"/>
    <n v="1"/>
    <x v="3"/>
    <d v="2025-07-16T00:00:00"/>
    <s v="146.46.37.74"/>
    <x v="1"/>
    <s v="Deployed"/>
    <x v="1"/>
    <e v="#N/A"/>
    <x v="1"/>
    <x v="2"/>
    <n v="13761"/>
    <s v="Diesel Doctor"/>
    <x v="124"/>
    <s v="Yes"/>
    <m/>
    <x v="0"/>
    <s v="SURFACE - FE - MARINE IT"/>
    <s v="No"/>
    <e v="#REF!"/>
    <s v="CLOUD WINDOWS OPERATIONS"/>
  </r>
  <r>
    <s v="gswcpborvpgv716.gdc0.chevron.net"/>
    <s v="gswcpborvpgv716"/>
    <s v="Windows Server 2016 Standard"/>
    <s v="Google Chrome"/>
    <s v="137.0.7151.41"/>
    <s v="MsiExec.exe /X{3D57F0B3-5C71-3C2C-8795-2A150BB58C33}"/>
    <s v="Is Uninstallable"/>
    <n v="1"/>
    <x v="1"/>
    <d v="2025-07-16T00:00:00"/>
    <s v="146.46.59.74"/>
    <x v="1"/>
    <s v="Deployed"/>
    <x v="1"/>
    <e v="#N/A"/>
    <x v="1"/>
    <x v="2"/>
    <n v="13761"/>
    <s v="Diesel Doctor"/>
    <x v="124"/>
    <s v="Yes"/>
    <m/>
    <x v="0"/>
    <s v="SURFACE - FE - MARINE IT"/>
    <s v="No"/>
    <e v="#REF!"/>
    <s v="CLOUD WINDOWS OPERATIONS"/>
  </r>
  <r>
    <s v="gswcpdlgvaed516.gdc0.chevron.net"/>
    <s v="gswcpdlgvaed516"/>
    <s v="Windows Server 2016 Standard"/>
    <s v="Google Chrome"/>
    <s v="137.0.7151.41"/>
    <s v="MsiExec.exe /X{9AA42FEF-FBFA-3788-9CB4-3A148DC7AA52}"/>
    <s v="Is Uninstallable"/>
    <n v="1"/>
    <x v="1"/>
    <d v="2025-07-16T00:00:00"/>
    <s v="146.46.25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BCHDBP049.ct.chevrontexaco.net"/>
    <s v="BCHDBP049"/>
    <s v="Windows Server 2016 Standard"/>
    <s v="Google Chrome"/>
    <s v="137.0.7151.41"/>
    <s v="MsiExec.exe /X{FB5A6B22-71AB-36B9-AC32-02EAC075DEC3}"/>
    <s v="Is Uninstallable"/>
    <n v="1"/>
    <x v="0"/>
    <e v="#N/A"/>
    <s v="146.25.74.49"/>
    <x v="6"/>
    <s v="Deployed"/>
    <x v="0"/>
    <e v="#N/A"/>
    <x v="0"/>
    <x v="0"/>
    <n v="16366"/>
    <s v="Stop Gauge "/>
    <x v="125"/>
    <s v="Yes"/>
    <s v="Yes"/>
    <x v="14"/>
    <s v="SURFACE-APPLICATION SUPPORT-POD1C"/>
    <s v="No"/>
    <e v="#REF!"/>
    <s v=""/>
  </r>
  <r>
    <s v="gswcpdlgvaex516.gdc0.chevron.net"/>
    <s v="gswcpdlgvaex516"/>
    <s v="Windows Server 2016 Standard"/>
    <s v="Google Chrome"/>
    <s v="137.0.7151.41"/>
    <s v="MsiExec.exe /X{9AA42FEF-FBFA-3788-9CB4-3A148DC7AA52}"/>
    <s v="Is Uninstallable"/>
    <n v="1"/>
    <x v="1"/>
    <d v="2025-07-16T00:00:00"/>
    <s v="146.46.56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ain516.gdc0.chevron.net"/>
    <s v="gswcpdlgvain516"/>
    <s v="Windows Server 2016 Standard"/>
    <s v="Google Chrome"/>
    <s v="137.0.7151.41"/>
    <s v="MsiExec.exe /X{9AA42FEF-FBFA-3788-9CB4-3A148DC7AA52}"/>
    <s v="Is Uninstallable"/>
    <n v="1"/>
    <x v="1"/>
    <d v="2025-07-16T00:00:00"/>
    <s v="146.46.27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apv516.gdc0.chevron.net"/>
    <s v="gswcpdlgvapv516"/>
    <s v="Windows Server 2016 Standard"/>
    <s v="Google Chrome"/>
    <s v="137.0.7151.41"/>
    <s v="MsiExec.exe /X{9AA42FEF-FBFA-3788-9CB4-3A148DC7AA52}"/>
    <s v="Is Uninstallable"/>
    <n v="1"/>
    <x v="1"/>
    <d v="2025-07-16T00:00:00"/>
    <s v="146.46.50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art516.gdc0.chevron.net"/>
    <s v="gswcpdlgvart516"/>
    <s v="Windows Server 2016 Standard"/>
    <s v="Google Chrome"/>
    <s v="137.0.7151.41"/>
    <s v="MsiExec.exe /X{9AA42FEF-FBFA-3788-9CB4-3A148DC7AA52}"/>
    <s v="Is Uninstallable"/>
    <n v="1"/>
    <x v="1"/>
    <d v="2025-07-16T00:00:00"/>
    <s v="146.46.51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ave516.gdc0.chevron.net"/>
    <s v="gswcpdlgvave516"/>
    <s v="Windows Server 2016 Standard"/>
    <s v="Google Chrome"/>
    <s v="137.0.7151.41"/>
    <s v="MsiExec.exe /X{9AA42FEF-FBFA-3788-9CB4-3A148DC7AA52}"/>
    <s v="Is Uninstallable"/>
    <n v="1"/>
    <x v="1"/>
    <d v="2025-07-16T00:00:00"/>
    <s v="146.46.26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avs516.gdc0.chevron.net"/>
    <s v="gswcpdlgvavs516"/>
    <s v="Windows Server 2016 Standard"/>
    <s v="Google Chrome"/>
    <s v="137.0.7151.41"/>
    <s v="MsiExec.exe /X{9AA42FEF-FBFA-3788-9CB4-3A148DC7AA52}"/>
    <s v="Is Uninstallable"/>
    <n v="1"/>
    <x v="2"/>
    <d v="2025-07-16T00:00:00"/>
    <s v="146.46.57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ben516.gdc0.chevron.net"/>
    <s v="gswcpdlgvben516"/>
    <s v="Windows Server 2016 Standard"/>
    <s v="Google Chrome"/>
    <s v="137.0.7151.41"/>
    <s v="No Uninstall String"/>
    <s v="Not Uninstallable"/>
    <n v="1"/>
    <x v="1"/>
    <d v="2025-07-16T00:00:00"/>
    <s v="146.46.38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rparet-dmd300.t.ussc.az.chevron.net"/>
    <s v="rparet-dmd300"/>
    <s v="Windows Server 2022 Datacenter"/>
    <s v="Google Chrome"/>
    <s v="137.0.7151.41"/>
    <s v="&quot;C:\Program Files\Google\Chrome\Application\135.0.7049.85\Installer\setup.exe&quot; --uninstall --channel=stable --system-level --verbose-logging"/>
    <s v="Not Uninstallable"/>
    <n v="1"/>
    <x v="0"/>
    <e v="#N/A"/>
    <s v="10.74.84.70"/>
    <x v="7"/>
    <s v="Deployed"/>
    <x v="0"/>
    <e v="#N/A"/>
    <x v="0"/>
    <x v="10"/>
    <n v="1500001399"/>
    <s v="RPA_AmericasProducts_Retain "/>
    <x v="128"/>
    <s v="Yes"/>
    <s v="Yes"/>
    <x v="0"/>
    <n v="0"/>
    <s v="No"/>
    <e v="#REF!"/>
    <s v="CSCM - MSP - DELIVER"/>
  </r>
  <r>
    <s v="gswcpdlgvcan516.gdc0.chevron.net"/>
    <s v="gswcpdlgvcan516"/>
    <s v="Windows Server 2016 Standard"/>
    <s v="Google Chrome"/>
    <s v="137.0.7151.55"/>
    <s v="MsiExec.exe /X{9AA42FEF-FBFA-3788-9CB4-3A148DC7AA52}"/>
    <s v="Is Uninstallable"/>
    <n v="1"/>
    <x v="1"/>
    <d v="2025-07-16T00:00:00"/>
    <s v="146.46.29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car516.gdc0.chevron.net"/>
    <s v="gswcpdlgvcar516"/>
    <s v="Windows Server 2016 Standard"/>
    <s v="Google Chrome"/>
    <s v="137.0.7151.41"/>
    <s v="MsiExec.exe /X{9AA42FEF-FBFA-3788-9CB4-3A148DC7AA52}"/>
    <s v="Is Uninstallable"/>
    <n v="1"/>
    <x v="1"/>
    <d v="2025-07-16T00:00:00"/>
    <s v="146.46.28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cav519.gdc0.chevron.net"/>
    <s v="gswcpdlgvcav5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47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clv519.gdc0.chevron.net"/>
    <s v="gswcpdlgvclv5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35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dev516.gdc0.chevron.net"/>
    <s v="gswcpdlgvdev516"/>
    <s v="Windows Server 2016 Standard"/>
    <s v="Google Chrome"/>
    <s v="137.0.7151.41"/>
    <s v="No Uninstall String"/>
    <s v="Not Uninstallable"/>
    <n v="1"/>
    <x v="3"/>
    <d v="2025-07-16T00:00:00"/>
    <s v="146.46.61.67"/>
    <x v="2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esv519.gdc0.chevron.net"/>
    <s v="gswcpdlgvesv5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53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eto516.gdc0.chevron.net"/>
    <s v="gswcpdlgveto516"/>
    <s v="Windows Server 2016 Standard"/>
    <s v="Google Chrome"/>
    <s v="137.0.7151.41"/>
    <s v="MsiExec.exe /X{9AA42FEF-FBFA-3788-9CB4-3A148DC7AA52}"/>
    <s v="Is Uninstallable"/>
    <n v="1"/>
    <x v="3"/>
    <d v="2025-07-16T00:00:00"/>
    <s v="146.46.43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flo519.gdc0.chevron.net"/>
    <s v="gswcpdlgvflo5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44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cbsnapapp00.s02.chevron.net"/>
    <s v="cbsnapapp00"/>
    <s v="Windows Server 2016 Datacenter"/>
    <s v="Google Chrome"/>
    <s v="137.0.7151.41"/>
    <s v="MsiExec.exe /X{3D57F0B3-5C71-3C2C-8795-2A150BB58C33}"/>
    <s v="Is Uninstallable"/>
    <n v="1"/>
    <x v="0"/>
    <e v="#N/A"/>
    <s v="10.73.144.15"/>
    <x v="1"/>
    <s v="Deployed"/>
    <x v="0"/>
    <e v="#N/A"/>
    <x v="0"/>
    <x v="10"/>
    <n v="11323"/>
    <s v="Fuelfacs "/>
    <x v="128"/>
    <s v="Yes"/>
    <s v="Yes"/>
    <x v="0"/>
    <s v="CSCM - MSP - DELIVER"/>
    <s v="No"/>
    <e v="#REF!"/>
    <s v="CSCM - MSP - DELIVER"/>
  </r>
  <r>
    <s v="gswcpdlgvhov519.gdc0.chevron.net"/>
    <s v="gswcpdlgvhov5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34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lov519.gdc0.chevron.net"/>
    <s v="gswcpdlgvlov5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33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mev519.gdc0.chevron.net"/>
    <s v="gswcpdlgvmev5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46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pav519.gdc0.chevron.net"/>
    <s v="gswcpdlgvpav5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54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pgv516.gdc0.chevron.net"/>
    <s v="gswcpdlgvpgv516"/>
    <s v="Windows Server 2016 Standard"/>
    <s v="Google Chrome"/>
    <s v="137.0.7151.41"/>
    <s v="MsiExec.exe /X{9AA42FEF-FBFA-3788-9CB4-3A148DC7AA52}"/>
    <s v="Is Uninstallable"/>
    <n v="1"/>
    <x v="1"/>
    <d v="2025-07-16T00:00:00"/>
    <s v="146.46.59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plv516.gdc0.chevron.net"/>
    <s v="gswcpdlgvplv516"/>
    <s v="Windows Server 2016 Standard"/>
    <s v="Google Chrome"/>
    <s v="137.0.7151.41"/>
    <s v="MsiExec.exe /X{9AA42FEF-FBFA-3788-9CB4-3A148DC7AA52}"/>
    <s v="Is Uninstallable"/>
    <n v="1"/>
    <x v="1"/>
    <d v="2025-07-16T00:00:00"/>
    <s v="146.46.60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riv519.gdc0.chevron.net"/>
    <s v="gswcpdlgvriv5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49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sam516.gdc0.chevron.net"/>
    <s v="gswcpdlgvsam516"/>
    <s v="Windows Server 2016 Standard"/>
    <s v="Google Chrome"/>
    <s v="137.0.7151.41"/>
    <s v="No Uninstall String"/>
    <s v="Not Uninstallable"/>
    <n v="1"/>
    <x v="3"/>
    <d v="2025-07-16T00:00:00"/>
    <s v="146.46.52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sgv519.gdc0.chevron.net"/>
    <s v="gswcpdlgvsgv5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36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srv519.gdc0.chevron.net"/>
    <s v="gswcpdlgvsrv5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39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txv516.gdc0.chevron.net"/>
    <s v="gswcpdlgvtxv516"/>
    <s v="Windows Server 2016 Standard"/>
    <s v="Google Chrome"/>
    <s v="137.0.7151.41"/>
    <s v="MsiExec.exe /X{9AA42FEF-FBFA-3788-9CB4-3A148DC7AA52}"/>
    <s v="Is Uninstallable"/>
    <n v="1"/>
    <x v="1"/>
    <d v="2025-07-16T00:00:00"/>
    <s v="146.46.40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dlgvutv519.gdc0.chevron.net"/>
    <s v="gswcpdlgvutv5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58.67"/>
    <x v="1"/>
    <s v="Deployed"/>
    <x v="1"/>
    <e v="#N/A"/>
    <x v="1"/>
    <x v="2"/>
    <n v="15823"/>
    <s v="Dualog "/>
    <x v="24"/>
    <s v="Yes"/>
    <m/>
    <x v="0"/>
    <s v="SURFACE - FE - MARINE IT"/>
    <s v="No"/>
    <e v="#REF!"/>
    <s v="CLOUD WINDOWS OPERATIONS"/>
  </r>
  <r>
    <s v="gswcpinfvaed616.gdc0.chevron.net"/>
    <s v="gswcpinfvaed616"/>
    <s v="Windows Server 2016 Standard"/>
    <s v="Google Chrome"/>
    <s v="137.0.7151.41"/>
    <s v="MsiExec.exe /X{3D57F0B3-5C71-3C2C-8795-2A150BB58C33}"/>
    <s v="Is Uninstallable"/>
    <n v="1"/>
    <x v="1"/>
    <d v="2025-07-16T00:00:00"/>
    <s v="146.46.25.68"/>
    <x v="1"/>
    <s v="Deployed"/>
    <x v="1"/>
    <e v="#N/A"/>
    <x v="1"/>
    <x v="2"/>
    <n v="1500000057"/>
    <s v="C"/>
    <x v="24"/>
    <s v="Yes"/>
    <m/>
    <x v="0"/>
    <s v="SURFACE - FE - MARINE IT"/>
    <s v="No"/>
    <e v="#REF!"/>
    <s v="CLOUD WINDOWS OPERATIONS"/>
  </r>
  <r>
    <s v="gswcpinfvapv616.gdc0.chevron.net"/>
    <s v="gswcpinfvapv616"/>
    <s v="Windows Server 2016 Standard"/>
    <s v="Google Chrome"/>
    <s v="137.0.7151.41"/>
    <s v="MsiExec.exe /X{9AA42FEF-FBFA-3788-9CB4-3A148DC7AA52}"/>
    <s v="Is Uninstallable"/>
    <n v="1"/>
    <x v="1"/>
    <d v="2025-07-16T00:00:00"/>
    <s v="146.46.50.68"/>
    <x v="1"/>
    <s v="Deployed"/>
    <x v="1"/>
    <e v="#N/A"/>
    <x v="1"/>
    <x v="2"/>
    <n v="1500000057"/>
    <s v="C"/>
    <x v="24"/>
    <s v="Yes"/>
    <m/>
    <x v="0"/>
    <s v="SURFACE - FE - MARINE IT"/>
    <s v="No"/>
    <e v="#REF!"/>
    <s v="CLOUD WINDOWS OPERATIONS"/>
  </r>
  <r>
    <s v="gswcpinfvart616.gdc0.chevron.net"/>
    <s v="gswcpinfvart616"/>
    <s v="Windows Server 2016 Standard"/>
    <s v="Google Chrome"/>
    <s v="137.0.7151.41"/>
    <s v="MsiExec.exe /X{9AA42FEF-FBFA-3788-9CB4-3A148DC7AA52}"/>
    <s v="Is Uninstallable"/>
    <n v="1"/>
    <x v="1"/>
    <d v="2025-07-16T00:00:00"/>
    <s v="146.46.51.68"/>
    <x v="1"/>
    <s v="Deployed"/>
    <x v="1"/>
    <e v="#N/A"/>
    <x v="1"/>
    <x v="2"/>
    <n v="1500000057"/>
    <s v="C"/>
    <x v="24"/>
    <s v="Yes"/>
    <m/>
    <x v="0"/>
    <s v="SURFACE - FE - MARINE IT"/>
    <s v="No"/>
    <e v="#REF!"/>
    <s v="CLOUD WINDOWS OPERATIONS"/>
  </r>
  <r>
    <s v="gswcpinfvben616.gdc0.chevron.net"/>
    <s v="gswcpinfvben616"/>
    <s v="Windows Server 2016 Standard"/>
    <s v="Google Chrome"/>
    <s v="137.0.7151.41"/>
    <s v="MsiExec.exe /X{2981D58E-7F09-3E98-A7EF-62CA313BEEEE}"/>
    <s v="Is Uninstallable"/>
    <n v="1"/>
    <x v="1"/>
    <d v="2025-07-16T00:00:00"/>
    <s v="146.46.38.68"/>
    <x v="1"/>
    <s v="Deployed"/>
    <x v="1"/>
    <e v="#N/A"/>
    <x v="1"/>
    <x v="2"/>
    <n v="1500000057"/>
    <s v="C"/>
    <x v="24"/>
    <s v="Yes"/>
    <m/>
    <x v="0"/>
    <s v="SURFACE - FE - MARINE IT"/>
    <s v="No"/>
    <e v="#REF!"/>
    <s v="CLOUD WINDOWS OPERATIONS"/>
  </r>
  <r>
    <s v="gswcpinfvblu616.gdc0.chevron.net"/>
    <s v="gswcpinfvblu616"/>
    <s v="Windows Server 2016 Standard"/>
    <s v="Google Chrome"/>
    <s v="137.0.7151.41"/>
    <s v="MsiExec.exe /X{9AA42FEF-FBFA-3788-9CB4-3A148DC7AA52}"/>
    <s v="Is Uninstallable"/>
    <n v="1"/>
    <x v="3"/>
    <d v="2025-07-16T00:00:00"/>
    <s v="146.46.62.68"/>
    <x v="2"/>
    <s v="Deployed"/>
    <x v="1"/>
    <e v="#N/A"/>
    <x v="1"/>
    <x v="2"/>
    <n v="1500000057"/>
    <s v="C"/>
    <x v="24"/>
    <s v="Yes"/>
    <m/>
    <x v="0"/>
    <s v="SURFACE - FE - MARINE IT"/>
    <s v="No"/>
    <e v="#REF!"/>
    <s v="CLOUD WINDOWS OPERATIONS"/>
  </r>
  <r>
    <s v="gswcpinfvcan616.gdc0.chevron.net"/>
    <s v="gswcpinfvcan616"/>
    <s v="Windows Server 2016 Standard"/>
    <s v="Google Chrome"/>
    <s v="137.0.7151.55"/>
    <s v="MsiExec.exe /X{9AA42FEF-FBFA-3788-9CB4-3A148DC7AA52}"/>
    <s v="Is Uninstallable"/>
    <n v="1"/>
    <x v="4"/>
    <d v="2025-07-16T00:00:00"/>
    <s v="146.46.29.68"/>
    <x v="1"/>
    <s v="Deployed"/>
    <x v="1"/>
    <e v="#N/A"/>
    <x v="1"/>
    <x v="2"/>
    <n v="1500000057"/>
    <s v="C"/>
    <x v="24"/>
    <s v="Yes"/>
    <m/>
    <x v="0"/>
    <s v="SURFACE - FE - MARINE IT"/>
    <s v="No"/>
    <e v="#REF!"/>
    <s v="CLOUD WINDOWS OPERATIONS"/>
  </r>
  <r>
    <s v="gswcpinfvclv619.gdc0.chevron.net"/>
    <s v="gswcpinfvclv6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35.68"/>
    <x v="1"/>
    <s v="Deployed"/>
    <x v="1"/>
    <e v="#N/A"/>
    <x v="1"/>
    <x v="2"/>
    <n v="1500000057"/>
    <s v="C"/>
    <x v="24"/>
    <s v="Yes"/>
    <m/>
    <x v="0"/>
    <s v="SURFACE - FE - MARINE IT"/>
    <s v="No"/>
    <e v="#REF!"/>
    <s v="CLOUD WINDOWS OPERATIONS"/>
  </r>
  <r>
    <s v="gswcpinfvesv619.gdc0.chevron.net"/>
    <s v="gswcpinfvesv6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53.68"/>
    <x v="1"/>
    <s v="Deployed"/>
    <x v="1"/>
    <e v="#N/A"/>
    <x v="1"/>
    <x v="2"/>
    <n v="1500000057"/>
    <s v="C"/>
    <x v="24"/>
    <s v="Yes"/>
    <m/>
    <x v="0"/>
    <s v="SURFACE - FE - MARINE IT"/>
    <s v="No"/>
    <e v="#REF!"/>
    <s v="CLOUD WINDOWS OPERATIONS"/>
  </r>
  <r>
    <s v="gswcpinfvgls616.gdc0.chevron.net"/>
    <s v="gswcpinfvgls616"/>
    <s v="Windows Server 2016 Standard"/>
    <s v="Google Chrome"/>
    <s v="137.0.7151.41"/>
    <s v="MsiExec.exe /X{9AA42FEF-FBFA-3788-9CB4-3A148DC7AA52}"/>
    <s v="Is Uninstallable"/>
    <n v="1"/>
    <x v="3"/>
    <d v="2025-07-16T00:00:00"/>
    <s v="146.46.37.68"/>
    <x v="1"/>
    <s v="Deployed"/>
    <x v="1"/>
    <e v="#N/A"/>
    <x v="1"/>
    <x v="2"/>
    <n v="1500000057"/>
    <s v="C"/>
    <x v="24"/>
    <s v="Yes"/>
    <m/>
    <x v="0"/>
    <s v="SURFACE - FE - MARINE IT"/>
    <s v="No"/>
    <e v="#REF!"/>
    <s v="CLOUD WINDOWS OPERATIONS"/>
  </r>
  <r>
    <s v="gswcpinfvmev619.gdc0.chevron.net"/>
    <s v="gswcpinfvmev6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46.68"/>
    <x v="1"/>
    <s v="Deployed"/>
    <x v="1"/>
    <e v="#N/A"/>
    <x v="1"/>
    <x v="2"/>
    <n v="1500000057"/>
    <s v="C"/>
    <x v="24"/>
    <s v="Yes"/>
    <m/>
    <x v="0"/>
    <s v="SURFACE - FE - MARINE IT"/>
    <s v="No"/>
    <e v="#REF!"/>
    <s v="CLOUD WINDOWS OPERATIONS"/>
  </r>
  <r>
    <s v="gswcpinfvpgv616.gdc0.chevron.net"/>
    <s v="gswcpinfvpgv616"/>
    <s v="Windows Server 2016 Standard"/>
    <s v="Google Chrome"/>
    <s v="137.0.7151.41"/>
    <s v="MsiExec.exe /X{3D57F0B3-5C71-3C2C-8795-2A150BB58C33}"/>
    <s v="Is Uninstallable"/>
    <n v="1"/>
    <x v="1"/>
    <d v="2025-07-16T00:00:00"/>
    <s v="146.46.59.68"/>
    <x v="1"/>
    <s v="Deployed"/>
    <x v="1"/>
    <e v="#N/A"/>
    <x v="1"/>
    <x v="2"/>
    <n v="1500000057"/>
    <s v="C"/>
    <x v="24"/>
    <s v="Yes"/>
    <m/>
    <x v="0"/>
    <s v="SURFACE - FE - MARINE IT"/>
    <s v="No"/>
    <e v="#REF!"/>
    <s v="CLOUD WINDOWS OPERATIONS"/>
  </r>
  <r>
    <s v="gswcpinfvplv616.gdc0.chevron.net"/>
    <s v="gswcpinfvplv616"/>
    <s v="Windows Server 2016 Standard"/>
    <s v="Google Chrome"/>
    <s v="137.0.7151.41"/>
    <s v="MsiExec.exe /X{3D57F0B3-5C71-3C2C-8795-2A150BB58C33}"/>
    <s v="Is Uninstallable"/>
    <n v="1"/>
    <x v="1"/>
    <d v="2025-07-16T00:00:00"/>
    <s v="146.46.60.68"/>
    <x v="1"/>
    <s v="Deployed"/>
    <x v="1"/>
    <e v="#N/A"/>
    <x v="1"/>
    <x v="2"/>
    <n v="1500000057"/>
    <s v="C"/>
    <x v="24"/>
    <s v="Yes"/>
    <m/>
    <x v="0"/>
    <s v="SURFACE - FE - MARINE IT"/>
    <s v="No"/>
    <e v="#REF!"/>
    <s v="CLOUD WINDOWS OPERATIONS"/>
  </r>
  <r>
    <s v="gswcpinfvutv619.gdc0.chevron.net"/>
    <s v="gswcpinfvutv6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58.68"/>
    <x v="1"/>
    <s v="Deployed"/>
    <x v="1"/>
    <e v="#N/A"/>
    <x v="1"/>
    <x v="2"/>
    <n v="1500000057"/>
    <s v="C"/>
    <x v="24"/>
    <s v="Yes"/>
    <m/>
    <x v="0"/>
    <s v="SURFACE - FE - MARINE IT"/>
    <s v="No"/>
    <e v="#REF!"/>
    <s v="CLOUD WINDOWS OPERATIONS"/>
  </r>
  <r>
    <s v="gswcpmaxvblu004.gdc0.chevron.net"/>
    <s v="gswcpmaxvblu004"/>
    <s v="Windows Server 2016 Standard"/>
    <s v="Google Chrome"/>
    <s v="137.0.7151.41"/>
    <s v="&quot;C:\Program Files\Google\Chrome\Application\135.0.7049.115\Installer\setup.exe&quot; --uninstall --channel=stable --system-level --verbose-logging"/>
    <s v="Not Uninstallable"/>
    <n v="1"/>
    <x v="1"/>
    <d v="2025-07-16T00:00:00"/>
    <s v="146.46.62.146"/>
    <x v="2"/>
    <s v="Deployed"/>
    <x v="1"/>
    <e v="#N/A"/>
    <x v="1"/>
    <x v="2"/>
    <n v="20028"/>
    <s v="WatchKeeper "/>
    <x v="2"/>
    <s v="Yes"/>
    <m/>
    <x v="0"/>
    <s v="SURFACE - FE - MARINE IT"/>
    <s v="No"/>
    <e v="#REF!"/>
    <s v="CLOUD WINDOWS OPERATIONS"/>
  </r>
  <r>
    <s v="gswcpmaxvdev118.gdc0.chevron.net"/>
    <s v="gswcpmaxvdev118"/>
    <s v="Windows Server 2016 Standard"/>
    <s v="Google Chrome"/>
    <s v="137.0.7151.41"/>
    <s v="MsiExec.exe /X{9AA42FEF-FBFA-3788-9CB4-3A148DC7AA52}"/>
    <s v="Is Uninstallable"/>
    <n v="1"/>
    <x v="3"/>
    <d v="2025-07-16T00:00:00"/>
    <s v="146.46.61.129"/>
    <x v="2"/>
    <s v="Deployed"/>
    <x v="1"/>
    <e v="#N/A"/>
    <x v="1"/>
    <x v="2"/>
    <n v="16985"/>
    <s v="Maximo "/>
    <x v="129"/>
    <s v="Yes"/>
    <m/>
    <x v="0"/>
    <s v="SURFACE-APPLICATION SUPPORT-PODMX"/>
    <s v="No"/>
    <e v="#REF!"/>
    <s v="CLOUD WINDOWS OPERATIONS"/>
  </r>
  <r>
    <s v="gswcpmdsvgls119.gdc0.chevron.net"/>
    <s v="gswcpmdsvgls119"/>
    <s v="Windows Server 2019 Datacenter"/>
    <s v="Google Chrome"/>
    <s v="137.0.7151.41"/>
    <s v="MsiExec.exe /X{3D57F0B3-5C71-3C2C-8795-2A150BB58C33}"/>
    <s v="Is Uninstallable"/>
    <n v="1"/>
    <x v="1"/>
    <d v="2025-07-16T00:00:00"/>
    <s v="146.46.37.63"/>
    <x v="1"/>
    <s v="Deployed"/>
    <x v="1"/>
    <e v="#N/A"/>
    <x v="1"/>
    <x v="2"/>
    <n v="0"/>
    <s v="ETG "/>
    <x v="130"/>
    <s v="Yes"/>
    <m/>
    <x v="0"/>
    <s v="Not Found"/>
    <s v="No"/>
    <e v="#REF!"/>
    <s v="CLOUD WINDOWS OPERATIONS"/>
  </r>
  <r>
    <s v="gswcpotgvapv119.gdc0.chevron.net"/>
    <s v="gswcpotgvapv119"/>
    <s v="Windows Server 2016 Standard"/>
    <s v="Google Chrome"/>
    <s v="137.0.7151.41"/>
    <s v="MsiExec.exe /X{0BCD0446-9933-3CF9-B784-9B82FF57B144}"/>
    <s v="Is Uninstallable"/>
    <n v="1"/>
    <x v="1"/>
    <d v="2025-07-16T00:00:00"/>
    <s v="146.46.50.160"/>
    <x v="1"/>
    <s v="Deployed"/>
    <x v="1"/>
    <e v="#N/A"/>
    <x v="1"/>
    <x v="2"/>
    <n v="21804"/>
    <s v="PreMA "/>
    <x v="124"/>
    <s v="Yes"/>
    <m/>
    <x v="0"/>
    <s v="SURFACE - FE - MARINE IT"/>
    <s v="No"/>
    <e v="#REF!"/>
    <s v="CLOUD WINDOWS OPERATIONS"/>
  </r>
  <r>
    <s v="gswcpotgvart116.gdc0.chevron.net"/>
    <s v="gswcpotgvart116"/>
    <s v="Windows Server 2016 Standard"/>
    <s v="Google Chrome"/>
    <s v="137.0.7151.41"/>
    <s v="MsiExec.exe /X{3D57F0B3-5C71-3C2C-8795-2A150BB58C33}"/>
    <s v="Is Uninstallable"/>
    <n v="1"/>
    <x v="1"/>
    <d v="2025-07-16T00:00:00"/>
    <s v="146.46.51.160"/>
    <x v="1"/>
    <s v="Deployed"/>
    <x v="1"/>
    <e v="#N/A"/>
    <x v="1"/>
    <x v="2"/>
    <n v="5047740"/>
    <s v="CSC Ignition Application "/>
    <x v="131"/>
    <s v="Yes"/>
    <m/>
    <x v="0"/>
    <s v="SURFACE - FE - MARINE IT"/>
    <s v="No"/>
    <e v="#REF!"/>
    <s v="CLOUD WINDOWS OPERATIONS"/>
  </r>
  <r>
    <s v="gswcpotgvcan116.gdc0.chevron.net"/>
    <s v="gswcpotgvcan116"/>
    <s v="Windows Server 2016 Standard"/>
    <s v="Google Chrome"/>
    <s v="137.0.7151.41"/>
    <s v="MsiExec.exe /X{3D57F0B3-5C71-3C2C-8795-2A150BB58C33}"/>
    <s v="Is Uninstallable"/>
    <n v="1"/>
    <x v="1"/>
    <d v="2025-07-16T00:00:00"/>
    <s v="146.46.29.160"/>
    <x v="1"/>
    <s v="Deployed"/>
    <x v="1"/>
    <e v="#N/A"/>
    <x v="1"/>
    <x v="2"/>
    <n v="21804"/>
    <s v="PreMA "/>
    <x v="124"/>
    <s v="Yes"/>
    <m/>
    <x v="0"/>
    <s v="SURFACE - FE - MARINE IT"/>
    <s v="No"/>
    <e v="#REF!"/>
    <s v="CLOUD WINDOWS OPERATIONS"/>
  </r>
  <r>
    <s v="gswcpotgvcar116.gdc0.chevron.net"/>
    <s v="gswcpotgvcar116"/>
    <s v="Windows Server 2016 Standard"/>
    <s v="Google Chrome"/>
    <s v="137.0.7151.41"/>
    <s v="MsiExec.exe /X{3D57F0B3-5C71-3C2C-8795-2A150BB58C33}"/>
    <s v="Is Uninstallable"/>
    <n v="1"/>
    <x v="1"/>
    <d v="2025-07-16T00:00:00"/>
    <s v="146.46.28.95"/>
    <x v="1"/>
    <s v="Deployed"/>
    <x v="1"/>
    <e v="#N/A"/>
    <x v="1"/>
    <x v="2"/>
    <n v="21804"/>
    <s v="PreMA "/>
    <x v="124"/>
    <s v="Yes"/>
    <m/>
    <x v="0"/>
    <s v="SURFACE - FE - MARINE IT"/>
    <s v="No"/>
    <e v="#REF!"/>
    <s v="CLOUD WINDOWS OPERATIONS"/>
  </r>
  <r>
    <s v="gswcpotgvcav116.gdc0.chevron.net"/>
    <s v="gswcpotgvcav116"/>
    <s v="Windows Server 2016 Standard"/>
    <s v="Google Chrome"/>
    <s v="137.0.7151.41"/>
    <s v="MsiExec.exe /X{3D57F0B3-5C71-3C2C-8795-2A150BB58C33}"/>
    <s v="Is Uninstallable"/>
    <n v="1"/>
    <x v="1"/>
    <d v="2025-07-16T00:00:00"/>
    <s v="146.46.47.160"/>
    <x v="1"/>
    <s v="Deployed"/>
    <x v="1"/>
    <e v="#N/A"/>
    <x v="1"/>
    <x v="2"/>
    <n v="21804"/>
    <s v="PreMA "/>
    <x v="124"/>
    <s v="Yes"/>
    <m/>
    <x v="0"/>
    <s v="SURFACE - FE - MARINE IT"/>
    <s v="No"/>
    <e v="#REF!"/>
    <s v="CLOUD WINDOWS OPERATIONS"/>
  </r>
  <r>
    <s v="gswcpotgvesv116.gdc0.chevron.net"/>
    <s v="gswcpotgvesv116"/>
    <s v="Windows Server 2016 Standard"/>
    <s v="Google Chrome"/>
    <s v="137.0.7151.41"/>
    <s v="MsiExec.exe /X{3D57F0B3-5C71-3C2C-8795-2A150BB58C33}"/>
    <s v="Is Uninstallable"/>
    <n v="1"/>
    <x v="1"/>
    <d v="2025-07-16T00:00:00"/>
    <s v="146.46.53.95"/>
    <x v="1"/>
    <s v="Deployed"/>
    <x v="1"/>
    <e v="#N/A"/>
    <x v="1"/>
    <x v="2"/>
    <n v="21804"/>
    <s v="PreMA "/>
    <x v="124"/>
    <s v="Yes"/>
    <m/>
    <x v="0"/>
    <s v="SURFACE - FE - MARINE IT"/>
    <s v="No"/>
    <e v="#REF!"/>
    <s v="CLOUD WINDOWS OPERATIONS"/>
  </r>
  <r>
    <s v="gswcpotgvgls116.gdc0.chevron.net"/>
    <s v="gswcpotgvgls116"/>
    <s v="Windows Server 2016 Standard"/>
    <s v="Google Chrome"/>
    <s v="137.0.7151.41"/>
    <s v="MsiExec.exe /X{3D57F0B3-5C71-3C2C-8795-2A150BB58C33}"/>
    <s v="Is Uninstallable"/>
    <n v="1"/>
    <x v="1"/>
    <d v="2025-07-16T00:00:00"/>
    <s v="146.46.37.95"/>
    <x v="1"/>
    <s v="Deployed"/>
    <x v="1"/>
    <e v="#N/A"/>
    <x v="1"/>
    <x v="2"/>
    <n v="5047740"/>
    <s v="CSC Ignition Application "/>
    <x v="131"/>
    <s v="Yes"/>
    <m/>
    <x v="0"/>
    <s v="SURFACE - FE - MARINE IT"/>
    <s v="No"/>
    <e v="#REF!"/>
    <s v="CLOUD WINDOWS OPERATIONS"/>
  </r>
  <r>
    <s v="gswcpotgvmev116.gdc0.chevron.net"/>
    <s v="gswcpotgvmev116"/>
    <s v="Windows Server 2016 Standard"/>
    <s v="Google Chrome"/>
    <s v="137.0.7151.41"/>
    <s v="MsiExec.exe /X{3D57F0B3-5C71-3C2C-8795-2A150BB58C33}"/>
    <s v="Is Uninstallable"/>
    <n v="1"/>
    <x v="1"/>
    <d v="2025-07-16T00:00:00"/>
    <s v="146.46.46.160"/>
    <x v="1"/>
    <s v="Deployed"/>
    <x v="1"/>
    <e v="#N/A"/>
    <x v="1"/>
    <x v="2"/>
    <n v="5047740"/>
    <s v="CSC Ignition Application "/>
    <x v="131"/>
    <s v="Yes"/>
    <m/>
    <x v="0"/>
    <s v="SURFACE - FE - MARINE IT"/>
    <s v="No"/>
    <e v="#REF!"/>
    <s v="CLOUD WINDOWS OPERATIONS"/>
  </r>
  <r>
    <s v="gswcpotgvsrv116.gdc0.chevron.net"/>
    <s v="gswcpotgvsrv116"/>
    <s v="Windows Server 2016 Standard"/>
    <s v="Google Chrome"/>
    <s v="137.0.7151.41"/>
    <s v="MsiExec.exe /X{3D57F0B3-5C71-3C2C-8795-2A150BB58C33}"/>
    <s v="Is Uninstallable"/>
    <n v="1"/>
    <x v="4"/>
    <d v="2025-07-16T00:00:00"/>
    <s v="146.46.39.95"/>
    <x v="1"/>
    <s v="Deployed"/>
    <x v="1"/>
    <e v="#N/A"/>
    <x v="1"/>
    <x v="2"/>
    <n v="21804"/>
    <s v="PreMA "/>
    <x v="124"/>
    <s v="Yes"/>
    <m/>
    <x v="0"/>
    <s v="SURFACE - FE - MARINE IT"/>
    <s v="No"/>
    <e v="#REF!"/>
    <s v="CLOUD WINDOWS OPERATIONS"/>
  </r>
  <r>
    <s v="gswcpotgvutv116.gdc0.chevron.net"/>
    <s v="gswcpotgvutv116"/>
    <s v="Windows Server 2016 Standard"/>
    <s v="Google Chrome"/>
    <s v="137.0.7151.41"/>
    <s v="MsiExec.exe /X{3D57F0B3-5C71-3C2C-8795-2A150BB58C33}"/>
    <s v="Is Uninstallable"/>
    <n v="1"/>
    <x v="1"/>
    <d v="2025-07-16T00:00:00"/>
    <s v="146.46.58.160"/>
    <x v="1"/>
    <s v="Deployed"/>
    <x v="1"/>
    <e v="#N/A"/>
    <x v="1"/>
    <x v="2"/>
    <n v="5047740"/>
    <s v="CSC Ignition Application "/>
    <x v="131"/>
    <s v="Yes"/>
    <m/>
    <x v="0"/>
    <s v="SURFACE - FE - MARINE IT"/>
    <s v="No"/>
    <e v="#REF!"/>
    <s v="CLOUD WINDOWS OPERATIONS"/>
  </r>
  <r>
    <s v="rparet-drpa00.t.ussc.az.chevron.net"/>
    <s v="rparet-drpa00"/>
    <s v="Windows Server 2022 Datacenter"/>
    <s v="Google Chrome"/>
    <s v="137.0.7151.41"/>
    <s v="MsiExec.exe /X{3D57F0B3-5C71-3C2C-8795-2A150BB58C33}"/>
    <s v="Is Uninstallable"/>
    <n v="1"/>
    <x v="0"/>
    <e v="#N/A"/>
    <s v="10.74.85.232"/>
    <x v="2"/>
    <s v="Deployed"/>
    <x v="0"/>
    <e v="#N/A"/>
    <x v="0"/>
    <x v="10"/>
    <n v="1500001399"/>
    <s v="RPA_AmericasProducts_Retain "/>
    <x v="128"/>
    <s v="Yes"/>
    <s v="Yes"/>
    <x v="0"/>
    <s v="CSCM - MSP - DELIVER"/>
    <s v="No"/>
    <e v="#REF!"/>
    <s v="CSCM - MSP - DELIVER"/>
  </r>
  <r>
    <s v="rparet-prpa00.p.ussc.az.chevron.net"/>
    <s v="rparet-prpa00"/>
    <s v="Windows Server 2022 Datacenter"/>
    <s v="Google Chrome"/>
    <s v="137.0.7151.55"/>
    <s v="MsiExec.exe /X{3D57F0B3-5C71-3C2C-8795-2A150BB58C33}"/>
    <s v="Is Uninstallable"/>
    <n v="1"/>
    <x v="0"/>
    <e v="#N/A"/>
    <s v="10.74.80.6"/>
    <x v="1"/>
    <s v="Deployed"/>
    <x v="0"/>
    <e v="#N/A"/>
    <x v="0"/>
    <x v="10"/>
    <n v="1500001399"/>
    <s v="RPA_AmericasProducts_Retain"/>
    <x v="128"/>
    <s v="Yes"/>
    <s v="Yes"/>
    <x v="0"/>
    <s v="CSCM - MSP - DELIVER"/>
    <s v="No"/>
    <e v="#REF!"/>
    <s v="CSCM - MSP - DELIVER"/>
  </r>
  <r>
    <s v="rparet-prpa100.p.ussc.az.chevron.net"/>
    <s v="rparet-prpa100"/>
    <s v="Windows Server 2022 Datacenter"/>
    <s v="Google Chrome"/>
    <s v="137.0.7151.41"/>
    <s v="MsiExec.exe /X{3D57F0B3-5C71-3C2C-8795-2A150BB58C33}"/>
    <s v="Is Uninstallable"/>
    <n v="1"/>
    <x v="0"/>
    <e v="#N/A"/>
    <s v="10.74.80.7"/>
    <x v="1"/>
    <s v="Deployed"/>
    <x v="0"/>
    <e v="#N/A"/>
    <x v="0"/>
    <x v="10"/>
    <n v="1500001399"/>
    <s v="RPA_AmericasProducts_Retain"/>
    <x v="128"/>
    <s v="Yes"/>
    <s v="Yes"/>
    <x v="0"/>
    <s v="CSCM - MSP - DELIVER"/>
    <s v="No"/>
    <e v="#REF!"/>
    <s v="CSCM - MSP - DELIVER"/>
  </r>
  <r>
    <s v="tnofm-p1sqp00.p.ussc.az.chevron.net"/>
    <s v="tnofm-p1sqp00"/>
    <s v="Windows Server 2022 Datacenter"/>
    <s v="Google Chrome"/>
    <s v="137.0.7151.41"/>
    <s v="MsiExec.exe /X{7CDD3ACD-58F3-37C4-A790-55AAE5E9845B}"/>
    <s v="Is Uninstallable"/>
    <n v="1"/>
    <x v="0"/>
    <e v="#N/A"/>
    <s v="10.73.144.7"/>
    <x v="1"/>
    <s v="Deployed"/>
    <x v="0"/>
    <e v="#N/A"/>
    <x v="0"/>
    <x v="10"/>
    <n v="24080"/>
    <s v="COED Fuel Delivery Monitoring System "/>
    <x v="128"/>
    <s v="Yes"/>
    <s v="Yes"/>
    <x v="0"/>
    <s v="DS - AP - TRANS OPS - APP SUPPORT"/>
    <s v="No"/>
    <e v="#REF!"/>
    <s v="DS - AP - TRANS OPS - APP SUPPORT"/>
  </r>
  <r>
    <s v="PSDPIDEV01.psd.chevrontexaco.net"/>
    <s v="PSDPIDEV01"/>
    <s v="Windows Server 2016 Standard"/>
    <s v="Google Chrome"/>
    <s v="137.0.7151.55"/>
    <s v="MsiExec.exe /X{3D57F0B3-5C71-3C2C-8795-2A150BB58C33}"/>
    <s v="Is Uninstallable"/>
    <n v="1"/>
    <x v="0"/>
    <e v="#N/A"/>
    <s v="10.76.122.73"/>
    <x v="2"/>
    <s v="Deployed"/>
    <x v="0"/>
    <e v="#N/A"/>
    <x v="0"/>
    <x v="20"/>
    <n v="5044514"/>
    <s v="PI UDS (PSD) "/>
    <x v="70"/>
    <s v="Yes"/>
    <s v="Yes"/>
    <x v="11"/>
    <s v="PI HISTORIAN-PSD"/>
    <s v="No"/>
    <e v="#REF!"/>
    <s v="CLOUD WINDOWS OPERATIONS"/>
  </r>
  <r>
    <s v="ESEW16FMD2.ese.chevrontexaco.net"/>
    <s v="ESEW16FMD2"/>
    <s v="Windows Server 2016 Standard"/>
    <s v="Google Chrome"/>
    <s v="137.0.7151.41"/>
    <s v="MsiExec.exe /X{3D57F0B3-5C71-3C2C-8795-2A150BB58C33}"/>
    <s v="Is Uninstallable"/>
    <n v="1"/>
    <x v="1"/>
    <d v="2025-07-16T00:00:00"/>
    <s v="10.76.216.77"/>
    <x v="2"/>
    <s v="Deployed"/>
    <x v="0"/>
    <s v="Completed"/>
    <x v="0"/>
    <x v="21"/>
    <n v="3839"/>
    <s v="CARD "/>
    <x v="125"/>
    <s v="Yes"/>
    <s v="Yes"/>
    <x v="14"/>
    <s v="SURFACE-APPLICATION SUPPORT-POD1C"/>
    <s v="No"/>
    <e v="#REF!"/>
    <s v="CLOUD WINDOWS OPERATIONS"/>
  </r>
  <r>
    <s v="PSDDFS1.psd.chevrontexaco.net"/>
    <s v="PSDDFS1"/>
    <s v="Windows Server 2016 Datacenter"/>
    <s v="Google Chrome"/>
    <s v="137.0.7151.41"/>
    <s v="MsiExec.exe /X{3D57F0B3-5C71-3C2C-8795-2A150BB58C33}"/>
    <s v="Is Uninstallable"/>
    <n v="1"/>
    <x v="1"/>
    <d v="2025-07-16T00:00:00"/>
    <s v="10.76.217.56"/>
    <x v="1"/>
    <s v="Retired"/>
    <x v="0"/>
    <s v="Completed"/>
    <x v="0"/>
    <x v="21"/>
    <s v="Not Found"/>
    <s v="Not Found"/>
    <x v="125"/>
    <s v="Yes"/>
    <s v="Yes"/>
    <x v="14"/>
    <s v="SURFACE-APPLICATION SUPPORT-POD1C"/>
    <s v="No"/>
    <e v="#REF!"/>
    <s v="CLOUD WINDOWS OPERATIONS"/>
  </r>
  <r>
    <s v="PSDSETPOINT01.psd.chevrontexaco.net"/>
    <s v="PSDSETPOINT01"/>
    <s v="Windows Server 2016 Standard"/>
    <s v="Google Chrome"/>
    <s v="137.0.7151.41"/>
    <s v="MsiExec.exe /X{3D57F0B3-5C71-3C2C-8795-2A150BB58C33}"/>
    <s v="Is Uninstallable"/>
    <n v="1"/>
    <x v="1"/>
    <d v="2025-07-16T00:00:00"/>
    <s v="146.33.216.98"/>
    <x v="1"/>
    <s v="Deployed"/>
    <x v="0"/>
    <s v="Completed"/>
    <x v="0"/>
    <x v="21"/>
    <n v="5044514"/>
    <s v="PI UDS (PSD) "/>
    <x v="125"/>
    <s v="Yes"/>
    <s v="Yes"/>
    <x v="14"/>
    <s v="SURFACE-APPLICATION SUPPORT-POD1C"/>
    <s v="No"/>
    <e v="#REF!"/>
    <s v="CLOUD WINDOWS OPERATIONS"/>
  </r>
  <r>
    <s v="elogbo-pwin00.s02.chevron.net"/>
    <s v="elogbo-pwin00"/>
    <s v="Windows Server 2016 Datacenter"/>
    <s v="Google Chrome"/>
    <s v="137.0.7151.41"/>
    <s v="MsiExec.exe /X{3D57F0B3-5C71-3C2C-8795-2A150BB58C33}"/>
    <s v="Is Uninstallable"/>
    <n v="1"/>
    <x v="1"/>
    <d v="2025-07-16T00:00:00"/>
    <s v="10.75.176.46"/>
    <x v="1"/>
    <s v="Deployed"/>
    <x v="0"/>
    <s v="Completed"/>
    <x v="0"/>
    <x v="21"/>
    <n v="1500002053"/>
    <s v="eLogbook"/>
    <x v="125"/>
    <s v="Yes"/>
    <s v="Yes"/>
    <x v="14"/>
    <s v="SURFACE-APPLICATION SUPPORT-POD1C"/>
    <s v="No"/>
    <e v="#REF!"/>
    <s v="SURFACE-APPLICATION SUPPORT-POD1C"/>
  </r>
  <r>
    <s v="F08849PRINT1.s02.chevron.net"/>
    <s v="F08849PRINT1"/>
    <s v="Windows Server 2016 Datacenter"/>
    <s v="Google Chrome"/>
    <s v="137.0.7151.41"/>
    <s v="MsiExec.exe /X{3D57F0B3-5C71-3C2C-8795-2A150BB58C33}"/>
    <s v="Is Uninstallable"/>
    <n v="1"/>
    <x v="1"/>
    <d v="2025-07-16T00:00:00"/>
    <s v="146.40.171.32"/>
    <x v="1"/>
    <s v="Deployed"/>
    <x v="1"/>
    <e v="#N/A"/>
    <x v="2"/>
    <x v="18"/>
    <n v="35038366"/>
    <s v="Zebra Designer Pro 3 "/>
    <x v="132"/>
    <s v="Yes"/>
    <s v="Yes"/>
    <x v="0"/>
    <s v="CLOUD WINDOWS OPERATIONS"/>
    <s v="No"/>
    <e v="#REF!"/>
    <s v="CLOUD WINDOWS OPERATIONS"/>
  </r>
  <r>
    <s v="cscotg-pcld200.p.ussc.az.chevron.net"/>
    <s v="cscotg-pcld200"/>
    <s v="Windows Server 2016 Datacenter"/>
    <s v="Google Chrome"/>
    <s v="137.0.7151.55"/>
    <s v="MsiExec.exe /X{FB5A6B22-71AB-36B9-AC32-02EAC075DEC3}"/>
    <s v="Is Uninstallable"/>
    <n v="1"/>
    <x v="1"/>
    <d v="2025-07-16T00:00:00"/>
    <s v="10.74.176.15"/>
    <x v="1"/>
    <s v="Deployed"/>
    <x v="0"/>
    <s v="Completed"/>
    <x v="0"/>
    <x v="31"/>
    <n v="5047740"/>
    <s v="CSC Ignition Application "/>
    <x v="131"/>
    <s v="Yes"/>
    <s v="Yes"/>
    <x v="6"/>
    <s v="SURFACE - FE - MARINE IT"/>
    <s v="No"/>
    <e v="#REF!"/>
    <s v="CLOUD WINDOWS OPERATIONS"/>
  </r>
  <r>
    <s v="cscotg-pjump00.s02.chevron.net"/>
    <s v="cscotg-pjump00"/>
    <s v="Windows Server 2019 Datacenter"/>
    <s v="Google Chrome"/>
    <s v="137.0.7151.41"/>
    <s v="MsiExec.exe /X{3D57F0B3-5C71-3C2C-8795-2A150BB58C33}"/>
    <s v="Is Uninstallable"/>
    <n v="1"/>
    <x v="1"/>
    <d v="2025-07-16T00:00:00"/>
    <s v="10.74.176.11"/>
    <x v="1"/>
    <s v="Deployed"/>
    <x v="0"/>
    <s v="Completed"/>
    <x v="0"/>
    <x v="31"/>
    <n v="5047740"/>
    <s v="CSC Ignition Application "/>
    <x v="131"/>
    <s v="Yes"/>
    <s v="Yes"/>
    <x v="6"/>
    <s v="SURFACE - FE - MARINE IT"/>
    <s v="No"/>
    <e v="#REF!"/>
    <s v="CLOUD WINDOWS OPERATIONS"/>
  </r>
  <r>
    <s v="cscotg-dcld00.s02.chevron.net"/>
    <s v="cscotg-dcld00"/>
    <s v="Windows Server 2016 Datacenter"/>
    <s v="Google Chrome"/>
    <s v="135.0.7049.85"/>
    <s v="MsiExec.exe /X{705946B1-0864-3C28-B373-698F908584CD}"/>
    <s v="Is Uninstallable"/>
    <n v="1"/>
    <x v="1"/>
    <d v="2025-07-11T00:00:00"/>
    <s v="10.74.184.26"/>
    <x v="2"/>
    <s v="In Maintenance"/>
    <x v="5"/>
    <s v="Deallocated"/>
    <x v="0"/>
    <x v="31"/>
    <n v="0"/>
    <e v="#N/A"/>
    <x v="131"/>
    <s v="Yes"/>
    <s v="Yes"/>
    <x v="6"/>
    <s v="SURFACE - FE - MARINE IT"/>
    <s v="No"/>
    <e v="#REF!"/>
    <s v="CLOUD WINDOWS OPERATIONS"/>
  </r>
  <r>
    <s v="cscotg-tcld00.s02.chevron.net"/>
    <s v="cscotg-tcld00"/>
    <s v="Windows Server 2016 Datacenter"/>
    <s v="Google Chrome"/>
    <s v="135.0.7049.85"/>
    <s v="MsiExec.exe /X{C55CC4EB-C63D-3C4A-BC46-A1FBE98A0AD5}"/>
    <s v="Is Uninstallable"/>
    <n v="1"/>
    <x v="1"/>
    <d v="2025-06-13T00:00:00"/>
    <s v="10.74.184.42"/>
    <x v="0"/>
    <s v="In Maintenance"/>
    <x v="2"/>
    <s v="Deleted"/>
    <x v="0"/>
    <x v="31"/>
    <n v="5047740"/>
    <s v="CSC Ignition Application "/>
    <x v="131"/>
    <s v="Yes"/>
    <s v="Yes"/>
    <x v="6"/>
    <s v="SURFACE - FE - MARINE IT"/>
    <s v="No"/>
    <e v="#REF!"/>
    <s v="CLOUD WINDOWS OPERATIONS"/>
  </r>
  <r>
    <s v="orbisp-t1app00"/>
    <s v="orbisp-t1app00"/>
    <s v="Windows Server 2019 Datacenter"/>
    <s v="Google Chrome"/>
    <s v="135.0.7049.85"/>
    <s v="MsiExec.exe /X{FB5A6B22-71AB-36B9-AC32-02EAC075DEC3}"/>
    <s v="Is Uninstallable"/>
    <n v="1"/>
    <x v="0"/>
    <e v="#N/A"/>
    <s v="172.27.151.39"/>
    <x v="0"/>
    <s v="In Maintenance"/>
    <x v="0"/>
    <e v="#N/A"/>
    <x v="0"/>
    <x v="15"/>
    <n v="5059661"/>
    <s v="Orbis POS Enterprise Management System "/>
    <x v="133"/>
    <s v="Yes"/>
    <s v="Yes"/>
    <x v="0"/>
    <s v="IFL-SPM RETAIL OPERATIONS"/>
    <s v="No"/>
    <e v="#REF!"/>
    <s v="SPM - MARKETING - RETAIL OPERATIONS IFL"/>
  </r>
  <r>
    <s v="orbisp-papp00"/>
    <s v="orbisp-papp00"/>
    <s v="Windows Server 2019 Datacenter"/>
    <s v="Google Chrome"/>
    <s v="137.0.7151.41"/>
    <s v="MsiExec.exe /X{FB5A6B22-71AB-36B9-AC32-02EAC075DEC3}"/>
    <s v="Is Uninstallable"/>
    <n v="6"/>
    <x v="1"/>
    <d v="2025-07-16T00:00:00"/>
    <s v="172.27.152.43"/>
    <x v="1"/>
    <s v="Deployed"/>
    <x v="0"/>
    <e v="#N/A"/>
    <x v="0"/>
    <x v="15"/>
    <n v="5059661"/>
    <s v="Orbis POS Enterprise Management System "/>
    <x v="133"/>
    <s v="Yes"/>
    <s v="Yes"/>
    <x v="0"/>
    <s v="IFL-SPM RETAIL OPERATIONS"/>
    <s v="No"/>
    <e v="#REF!"/>
    <s v=""/>
  </r>
  <r>
    <s v="orbisp-papp00"/>
    <s v="orbisp-papp00"/>
    <s v="Windows Server 2019 Datacenter"/>
    <s v="Google Chrome"/>
    <s v="137.0.7151.41"/>
    <s v="MsiExec.exe /X{FB5A6B22-71AB-36B9-AC32-02EAC075DEC3}"/>
    <s v="Is Uninstallable"/>
    <n v="10"/>
    <x v="1"/>
    <d v="2025-07-16T00:00:00"/>
    <s v="172.27.152.43"/>
    <x v="1"/>
    <s v="Deployed"/>
    <x v="0"/>
    <e v="#N/A"/>
    <x v="0"/>
    <x v="15"/>
    <n v="5059661"/>
    <s v="Orbis POS Enterprise Management System "/>
    <x v="133"/>
    <s v="Yes"/>
    <s v="Yes"/>
    <x v="0"/>
    <s v="IFL-SPM RETAIL OPERATIONS"/>
    <s v="No"/>
    <e v="#REF!"/>
    <s v=""/>
  </r>
  <r>
    <s v="orbisp-papp00"/>
    <s v="orbisp-papp00"/>
    <s v="Windows Server 2019 Datacenter"/>
    <s v="Google Chrome"/>
    <s v="137.0.7151.41"/>
    <s v="MsiExec.exe /X{FB5A6B22-71AB-36B9-AC32-02EAC075DEC3}"/>
    <s v="Is Uninstallable"/>
    <n v="2"/>
    <x v="1"/>
    <d v="2025-07-16T00:00:00"/>
    <s v="172.27.152.43"/>
    <x v="1"/>
    <s v="Deployed"/>
    <x v="0"/>
    <e v="#N/A"/>
    <x v="0"/>
    <x v="15"/>
    <n v="5059661"/>
    <s v="Orbis POS Enterprise Management System "/>
    <x v="133"/>
    <s v="Yes"/>
    <s v="Yes"/>
    <x v="0"/>
    <s v="IFL-SPM RETAIL OPERATIONS"/>
    <s v="No"/>
    <e v="#REF!"/>
    <s v=""/>
  </r>
  <r>
    <s v="slmric-dapp00.s02.chevron.net"/>
    <s v="slmric-dapp00"/>
    <s v="Windows Server 2016 Datacenter"/>
    <s v="Google Chrome"/>
    <s v="135.0.7049.85"/>
    <s v="MsiExec.exe /X{FB5A6B22-71AB-36B9-AC32-02EAC075DEC3}"/>
    <s v="Is Uninstallable"/>
    <n v="1"/>
    <x v="0"/>
    <e v="#N/A"/>
    <s v="10.70.184.129"/>
    <x v="2"/>
    <s v="In Maintenance"/>
    <x v="0"/>
    <e v="#N/A"/>
    <x v="0"/>
    <x v="19"/>
    <n v="1112927"/>
    <s v="StarLims11 "/>
    <x v="134"/>
    <s v="Yes"/>
    <s v="Yes"/>
    <x v="0"/>
    <s v="Not Found"/>
    <s v="No"/>
    <e v="#REF!"/>
    <s v="ETC - DT&amp;S - INFORMATION DELIVERY SYSTEMS"/>
  </r>
  <r>
    <s v="HER-KCSWEB1.gdc0.chevron.net"/>
    <s v="HER-KCSWEB1"/>
    <s v="Windows Server 2019 Datacenter"/>
    <s v="Google Chrome"/>
    <s v="137.0.7151.41"/>
    <s v="MsiExec.exe /X{3D57F0B3-5C71-3C2C-8795-2A150BB58C33}"/>
    <s v="Is Uninstallable"/>
    <n v="1"/>
    <x v="0"/>
    <e v="#N/A"/>
    <s v="146.30.172.181"/>
    <x v="1"/>
    <s v="Deployed"/>
    <x v="0"/>
    <e v="#N/A"/>
    <x v="0"/>
    <x v="0"/>
    <n v="5054126"/>
    <s v="KCS Compass"/>
    <x v="107"/>
    <s v="Yes"/>
    <s v="Yes"/>
    <x v="3"/>
    <s v="EMED CROSS-PLATFORM"/>
    <s v="No"/>
    <e v="#REF!"/>
    <s v="CLOUD WINDOWS OPERATIONS"/>
  </r>
  <r>
    <s v="HERLIMS1.gdc0.chevron.net"/>
    <s v="HERLIMS1"/>
    <s v="Windows Server 2019 Standard"/>
    <s v="Google Chrome"/>
    <s v="137.0.7151.41"/>
    <s v="MsiExec.exe /X{3D57F0B3-5C71-3C2C-8795-2A150BB58C33}"/>
    <s v="Is Uninstallable"/>
    <n v="1"/>
    <x v="0"/>
    <e v="#N/A"/>
    <s v="146.30.172.183"/>
    <x v="1"/>
    <s v="In Maintenance"/>
    <x v="0"/>
    <e v="#N/A"/>
    <x v="0"/>
    <x v="0"/>
    <n v="5054998"/>
    <s v="LIMS "/>
    <x v="27"/>
    <s v="Yes"/>
    <s v="Yes"/>
    <x v="0"/>
    <s v="EMED SURFACE"/>
    <s v="No"/>
    <e v="#REF!"/>
    <s v="CLOUD WINDOWS OPERATIONS"/>
  </r>
  <r>
    <s v="HERLIMST1.gdc0.chevron.net"/>
    <s v="HERLIMST1"/>
    <s v="Windows Server 2016 Standard"/>
    <s v="Google Chrome"/>
    <s v="137.0.7151.41"/>
    <s v="MsiExec.exe /X{9AA42FEF-FBFA-3788-9CB4-3A148DC7AA52}"/>
    <s v="Is Uninstallable"/>
    <n v="1"/>
    <x v="0"/>
    <e v="#N/A"/>
    <s v="146.30.172.184"/>
    <x v="1"/>
    <s v="Deployed"/>
    <x v="0"/>
    <e v="#N/A"/>
    <x v="0"/>
    <x v="0"/>
    <n v="5054998"/>
    <s v="LabVantage LIMS "/>
    <x v="27"/>
    <s v="Yes"/>
    <s v="Yes"/>
    <x v="0"/>
    <s v="EMED SURFACE"/>
    <s v="No"/>
    <e v="#REF!"/>
    <s v="CLOUD WINDOWS OPERATIONS"/>
  </r>
  <r>
    <s v="HERNETADM.gdc0.chevron.net"/>
    <s v="HERNETADM"/>
    <s v="Windows Server 2019 Standard"/>
    <s v="Google Chrome"/>
    <s v="137.0.7151.55"/>
    <s v="MsiExec.exe /X{3D57F0B3-5C71-3C2C-8795-2A150BB58C33}"/>
    <s v="Is Uninstallable"/>
    <n v="1"/>
    <x v="2"/>
    <d v="2025-07-16T00:00:00"/>
    <s v="146.30.172.243"/>
    <x v="1"/>
    <s v="Deployed"/>
    <x v="0"/>
    <s v="Completed"/>
    <x v="0"/>
    <x v="27"/>
    <n v="3063366"/>
    <s v="Ivanti "/>
    <x v="135"/>
    <s v="Yes"/>
    <m/>
    <x v="0"/>
    <s v="EMED PCN/CLOUD"/>
    <s v="No"/>
    <e v="#REF!"/>
    <s v="CLOUD WINDOWS OPERATIONS"/>
  </r>
  <r>
    <s v="orbisp-papp00"/>
    <s v="orbisp-papp00"/>
    <s v="Windows Server 2019 Datacenter"/>
    <s v="Google Chrome"/>
    <s v="137.0.7151.41"/>
    <s v="MsiExec.exe /X{FB5A6B22-71AB-36B9-AC32-02EAC075DEC3}"/>
    <s v="Is Uninstallable"/>
    <n v="2"/>
    <x v="1"/>
    <d v="2025-07-16T00:00:00"/>
    <s v="172.27.152.43"/>
    <x v="1"/>
    <s v="Deployed"/>
    <x v="0"/>
    <e v="#N/A"/>
    <x v="0"/>
    <x v="15"/>
    <n v="5059661"/>
    <s v="Orbis POS Enterprise Management System "/>
    <x v="133"/>
    <s v="Yes"/>
    <s v="Yes"/>
    <x v="0"/>
    <s v="IFL-SPM RETAIL OPERATIONS"/>
    <s v="No"/>
    <e v="#REF!"/>
    <s v=""/>
  </r>
  <r>
    <s v="orbisp-papp00"/>
    <s v="orbisp-papp00"/>
    <s v="Windows Server 2019 Datacenter"/>
    <s v="Google Chrome"/>
    <s v="137.0.7151.41"/>
    <s v="MsiExec.exe /X{FB5A6B22-71AB-36B9-AC32-02EAC075DEC3}"/>
    <s v="Is Uninstallable"/>
    <n v="1"/>
    <x v="1"/>
    <d v="2025-07-16T00:00:00"/>
    <s v="172.27.152.43"/>
    <x v="1"/>
    <s v="Deployed"/>
    <x v="0"/>
    <e v="#N/A"/>
    <x v="0"/>
    <x v="15"/>
    <n v="5059661"/>
    <s v="Orbis POS Enterprise Management System "/>
    <x v="133"/>
    <s v="Yes"/>
    <s v="Yes"/>
    <x v="0"/>
    <s v="IFL-SPM RETAIL OPERATIONS"/>
    <s v="No"/>
    <e v="#REF!"/>
    <s v=""/>
  </r>
  <r>
    <s v="COV100SPLUNK1P.cov100.chevrontexaco.net"/>
    <s v="COV100SPLUNK1P"/>
    <s v="Windows Server 2016 Standard"/>
    <s v="Google Chrome"/>
    <s v="137.0.7151.41"/>
    <s v="MsiExec.exe /X{3D57F0B3-5C71-3C2C-8795-2A150BB58C33}"/>
    <s v="Is Uninstallable"/>
    <n v="1"/>
    <x v="0"/>
    <e v="#N/A"/>
    <s v="146.24.240.186"/>
    <x v="1"/>
    <s v="Deployed"/>
    <x v="0"/>
    <e v="#N/A"/>
    <x v="0"/>
    <x v="20"/>
    <n v="1500001055"/>
    <s v="GOM Scout Tool "/>
    <x v="90"/>
    <s v="Yes"/>
    <s v="Yes"/>
    <x v="13"/>
    <s v="SURFACE-APPLICATION SUPPORT-PODPM"/>
    <s v="No"/>
    <e v="#REF!"/>
    <s v="CLOUD WINDOWS OPERATIONS"/>
  </r>
  <r>
    <s v="gmwcnappv00593.gdc0.chevron.net"/>
    <s v="gmwcnappv00593"/>
    <s v="Windows Server 2016 Datacenter"/>
    <s v="Google Chrome"/>
    <s v="137.0.7151.41"/>
    <s v="MsiExec.exe /X{3D57F0B3-5C71-3C2C-8795-2A150BB58C33}"/>
    <s v="Is Uninstallable"/>
    <n v="1"/>
    <x v="0"/>
    <e v="#N/A"/>
    <s v="10.76.126.108"/>
    <x v="2"/>
    <s v="Deployed"/>
    <x v="0"/>
    <e v="#N/A"/>
    <x v="0"/>
    <x v="20"/>
    <n v="6718"/>
    <s v="Lotus Notes/Domino "/>
    <x v="136"/>
    <s v="Yes"/>
    <s v="Yes"/>
    <x v="14"/>
    <s v="ITFP – APPS – IT OPERATIONS SUPPORT"/>
    <s v="No"/>
    <e v="#REF!"/>
    <s v="CLOUD WINDOWS OPERATIONS"/>
  </r>
  <r>
    <s v="gmwcnappv00704.gdc0.chevron.net"/>
    <s v="gmwcnappv00704"/>
    <s v="Windows Server 2016 Datacenter"/>
    <s v="Google Chrome"/>
    <s v="137.0.7151.41"/>
    <s v="MsiExec.exe /X{3D57F0B3-5C71-3C2C-8795-2A150BB58C33}"/>
    <s v="Is Uninstallable"/>
    <n v="1"/>
    <x v="0"/>
    <e v="#N/A"/>
    <s v="134.248.68.24"/>
    <x v="2"/>
    <s v="Deployed"/>
    <x v="0"/>
    <e v="#N/A"/>
    <x v="0"/>
    <x v="20"/>
    <n v="6718"/>
    <s v="Lotus Notes/Domino "/>
    <x v="136"/>
    <s v="Yes"/>
    <s v="Yes"/>
    <x v="14"/>
    <s v="ITFP – APPS – IT OPERATIONS SUPPORT"/>
    <s v="No"/>
    <e v="#REF!"/>
    <s v="CLOUD WINDOWS OPERATIONS"/>
  </r>
  <r>
    <s v="gmwcpappv00689.gdc0.chevron.net"/>
    <s v="gmwcpappv00689"/>
    <s v="Windows Server 2016 Datacenter"/>
    <s v="Google Chrome"/>
    <s v="137.0.7151.55"/>
    <s v="MsiExec.exe /X{3D57F0B3-5C71-3C2C-8795-2A150BB58C33}"/>
    <s v="Is Uninstallable"/>
    <n v="1"/>
    <x v="0"/>
    <e v="#N/A"/>
    <s v="134.248.64.88"/>
    <x v="1"/>
    <s v="Deployed"/>
    <x v="0"/>
    <e v="#N/A"/>
    <x v="0"/>
    <x v="20"/>
    <n v="6718"/>
    <s v="Lotus Notes/Domino "/>
    <x v="136"/>
    <s v="Yes"/>
    <s v="Yes"/>
    <x v="14"/>
    <s v="ITFP – APPS – IT OPERATIONS SUPPORT"/>
    <s v="No"/>
    <e v="#REF!"/>
    <s v="CLOUD WINDOWS OPERATIONS"/>
  </r>
  <r>
    <s v="gmwcpappv00702.gdc0.chevron.net"/>
    <s v="gmwcpappv00702"/>
    <s v="Windows Server 2016 Datacenter"/>
    <s v="Google Chrome"/>
    <s v="137.0.7151.41"/>
    <s v="MsiExec.exe /X{3D57F0B3-5C71-3C2C-8795-2A150BB58C33}"/>
    <s v="Is Uninstallable"/>
    <n v="1"/>
    <x v="0"/>
    <e v="#N/A"/>
    <s v="146.29.167.132"/>
    <x v="1"/>
    <s v="Deployed"/>
    <x v="0"/>
    <e v="#N/A"/>
    <x v="0"/>
    <x v="20"/>
    <n v="6718"/>
    <s v="Lotus Notes/Domino "/>
    <x v="136"/>
    <s v="Yes"/>
    <s v="Yes"/>
    <x v="14"/>
    <s v="ITFP – APPS – IT OPERATIONS SUPPORT"/>
    <s v="No"/>
    <e v="#REF!"/>
    <s v="CLOUD WINDOWS OPERATIONS"/>
  </r>
  <r>
    <s v="gmwcpappv00843.Sinsi2.chevrontexaco.net"/>
    <s v="gmwcpappv00843"/>
    <s v="Windows Server 2016 Datacenter"/>
    <s v="Google Chrome"/>
    <s v="137.0.7151.41"/>
    <s v="MsiExec.exe /X{3D57F0B3-5C71-3C2C-8795-2A150BB58C33}"/>
    <s v="Is Uninstallable"/>
    <n v="1"/>
    <x v="0"/>
    <e v="#N/A"/>
    <s v="146.40.18.92"/>
    <x v="1"/>
    <s v="Deployed"/>
    <x v="0"/>
    <e v="#N/A"/>
    <x v="0"/>
    <x v="20"/>
    <n v="3059608"/>
    <s v="ITFP DFS Service"/>
    <x v="136"/>
    <s v="Yes"/>
    <s v="Yes"/>
    <x v="14"/>
    <s v="ITFP – APPS – IT OPERATIONS SUPPORT"/>
    <s v="No"/>
    <e v="#REF!"/>
    <s v="CLOUD WINDOWS OPERATIONS"/>
  </r>
  <r>
    <s v="gmwcpappv00906.gdc0.chevron.net"/>
    <s v="gmwcpappv00906"/>
    <s v="Windows Server 2016 Datacenter"/>
    <s v="Google Chrome"/>
    <s v="137.0.7151.41"/>
    <s v="MsiExec.exe /X{3D57F0B3-5C71-3C2C-8795-2A150BB58C33}"/>
    <s v="Is Uninstallable"/>
    <n v="1"/>
    <x v="0"/>
    <e v="#N/A"/>
    <s v="146.29.131.36"/>
    <x v="1"/>
    <s v="Deployed"/>
    <x v="0"/>
    <e v="#N/A"/>
    <x v="0"/>
    <x v="20"/>
    <n v="3059608"/>
    <s v="ITFP DFS Service"/>
    <x v="136"/>
    <s v="Yes"/>
    <s v="Yes"/>
    <x v="14"/>
    <s v="ITFP – APPS – IT OPERATIONS SUPPORT"/>
    <s v="No"/>
    <e v="#REF!"/>
    <s v="CLOUD WINDOWS OPERATIONS"/>
  </r>
  <r>
    <s v="gmwcpcluv0105a.gdc0.chevron.net"/>
    <s v="gmwcpcluv0105a"/>
    <s v="Windows Server 2016 Datacenter"/>
    <s v="Google Chrome"/>
    <s v="137.0.7151.41"/>
    <s v="MsiExec.exe /X{3D57F0B3-5C71-3C2C-8795-2A150BB58C33}"/>
    <s v="Is Uninstallable"/>
    <n v="1"/>
    <x v="0"/>
    <e v="#N/A"/>
    <s v="10.76.125.33"/>
    <x v="1"/>
    <s v="Deployed"/>
    <x v="0"/>
    <e v="#N/A"/>
    <x v="0"/>
    <x v="20"/>
    <n v="6718"/>
    <s v="Lotus Notes/Domino "/>
    <x v="136"/>
    <s v="Yes"/>
    <s v="Yes"/>
    <x v="14"/>
    <s v="ITFP – APPS – IT OPERATIONS SUPPORT"/>
    <s v="No"/>
    <e v="#REF!"/>
    <s v="CLOUD WINDOWS OPERATIONS"/>
  </r>
  <r>
    <s v="PSDCNOTESD1.psd.chevrontexaco.net"/>
    <s v="PSDCNOTESD1"/>
    <s v="Windows Server 2016 Standard"/>
    <s v="Google Chrome"/>
    <s v="137.0.7151.41"/>
    <s v="MsiExec.exe /X{3D57F0B3-5C71-3C2C-8795-2A150BB58C33}"/>
    <s v="Is Uninstallable"/>
    <n v="1"/>
    <x v="0"/>
    <e v="#N/A"/>
    <s v="10.76.122.66"/>
    <x v="2"/>
    <s v="Deployed"/>
    <x v="0"/>
    <e v="#N/A"/>
    <x v="0"/>
    <x v="20"/>
    <n v="6718"/>
    <s v="Lotus Notes/Domino "/>
    <x v="136"/>
    <s v="Yes"/>
    <s v="Yes"/>
    <x v="14"/>
    <s v="ITFP – APPS – IT OPERATIONS SUPPORT"/>
    <s v="No"/>
    <e v="#REF!"/>
    <s v="CLOUD WINDOWS OPERATIONS"/>
  </r>
  <r>
    <s v="LAGNRW19VAHRT01.lagnr.chevrontexaco.net"/>
    <s v="LAGNRW19VAHRT01"/>
    <s v="Windows Server 2019 Datacenter"/>
    <s v="Google Chrome"/>
    <s v="137.0.7151.41"/>
    <s v="MsiExec.exe /X{FB5A6B22-71AB-36B9-AC32-02EAC075DEC3}"/>
    <s v="Is Uninstallable"/>
    <n v="1"/>
    <x v="0"/>
    <e v="#N/A"/>
    <s v="146.42.252.237"/>
    <x v="1"/>
    <s v="Deployed"/>
    <x v="0"/>
    <e v="#N/A"/>
    <x v="0"/>
    <x v="20"/>
    <n v="5046254"/>
    <s v="MetaDirectory NMA "/>
    <x v="137"/>
    <s v="Yes"/>
    <s v="Yes"/>
    <x v="8"/>
    <s v="NMA - CROSSPLATFORM APPLICATION SUPPORT"/>
    <s v="No"/>
    <e v="#REF!"/>
    <s v="NMA - ITFP CLOUD LAGOS SUPPORT"/>
  </r>
  <r>
    <s v="escnrw12ahvp05.escnr.chevrontexaco.net"/>
    <s v="escnrw12ahvp05"/>
    <s v="Windows Server 2019 Datacenter"/>
    <s v="Google Chrome"/>
    <s v="137.0.7151.41"/>
    <s v="MsiExec.exe /X{FB5A6B22-71AB-36B9-AC32-02EAC075DEC3}"/>
    <s v="Is Uninstallable"/>
    <n v="1"/>
    <x v="0"/>
    <e v="#N/A"/>
    <s v="146.42.156.141"/>
    <x v="1"/>
    <s v="Deployed"/>
    <x v="0"/>
    <e v="#N/A"/>
    <x v="0"/>
    <x v="20"/>
    <n v="21694"/>
    <s v="OSIsoft PI "/>
    <x v="137"/>
    <s v="Yes"/>
    <s v="Yes"/>
    <x v="8"/>
    <s v="NMA - SUBSURFACE PLATFORM CO-LOCATED SUPPORT"/>
    <s v="No"/>
    <e v="#REF!"/>
    <s v="NMA - ITFP WE/CLOUD ESCRAVOS SUPPORT"/>
  </r>
  <r>
    <s v="escnrw12ahvp29.escnr.chevrontexaco.net"/>
    <s v="escnrw12ahvp29"/>
    <s v="Windows Server 2019 Standard"/>
    <s v="Google Chrome"/>
    <s v="137.0.7151.41"/>
    <s v="MsiExec.exe /X{FB5A6B22-71AB-36B9-AC32-02EAC075DEC3}"/>
    <s v="Is Uninstallable"/>
    <n v="1"/>
    <x v="0"/>
    <e v="#N/A"/>
    <s v="146.42.156.80"/>
    <x v="1"/>
    <s v="Deployed"/>
    <x v="0"/>
    <e v="#N/A"/>
    <x v="0"/>
    <x v="20"/>
    <n v="21694"/>
    <s v="OSIsoft PI "/>
    <x v="137"/>
    <s v="Yes"/>
    <s v="Yes"/>
    <x v="8"/>
    <s v="NMA - SUBSURFACE PLATFORM CO-LOCATED SUPPORT"/>
    <s v="No"/>
    <e v="#REF!"/>
    <s v="NMA - ITFP WE/CLOUD ESCRAVOS SUPPORT"/>
  </r>
  <r>
    <s v="escnrw12app2.escnr.chevrontexaco.net"/>
    <s v="escnrw12app2"/>
    <s v="Windows Server 2019 Datacenter"/>
    <s v="Google Chrome"/>
    <s v="137.0.7151.41"/>
    <s v="MsiExec.exe /X{FB5A6B22-71AB-36B9-AC32-02EAC075DEC3}"/>
    <s v="Is Uninstallable"/>
    <n v="1"/>
    <x v="0"/>
    <e v="#N/A"/>
    <s v="146.42.156.112"/>
    <x v="1"/>
    <s v="Deployed"/>
    <x v="0"/>
    <e v="#N/A"/>
    <x v="0"/>
    <x v="20"/>
    <n v="21694"/>
    <s v="OSIsoft PI "/>
    <x v="137"/>
    <s v="Yes"/>
    <s v="Yes"/>
    <x v="8"/>
    <s v="NMA - SUBSURFACE PLATFORM CO-LOCATED SUPPORT"/>
    <s v="No"/>
    <e v="#REF!"/>
    <s v="NMA - ITFP WE/CLOUD ESCRAVOS SUPPORT"/>
  </r>
  <r>
    <s v="ESCNRW12APP4.escnr.chevrontexaco.net"/>
    <s v="ESCNRW12APP4"/>
    <s v="Windows Server 2019 Datacenter"/>
    <s v="Google Chrome"/>
    <s v="137.0.7151.41"/>
    <s v="MsiExec.exe /X{C0A67654-8811-318B-A81F-473E4F5DA8EB}"/>
    <s v="Is Uninstallable"/>
    <n v="1"/>
    <x v="0"/>
    <e v="#N/A"/>
    <s v="146.42.162.8"/>
    <x v="1"/>
    <s v="Deployed"/>
    <x v="0"/>
    <e v="#N/A"/>
    <x v="0"/>
    <x v="20"/>
    <n v="21694"/>
    <s v="OSIsoft PI "/>
    <x v="137"/>
    <s v="Yes"/>
    <s v="Yes"/>
    <x v="8"/>
    <s v="NMA - SUBSURFACE PLATFORM CO-LOCATED SUPPORT"/>
    <s v="No"/>
    <e v="#REF!"/>
    <s v="NMA - ITFP WE/CLOUD ESCRAVOS SUPPORT"/>
  </r>
  <r>
    <s v="escnrw19ahvp10.escnr.chevrontexaco.net"/>
    <s v="escnrw19ahvp10"/>
    <s v="Windows Server 2019 Datacenter"/>
    <s v="Google Chrome"/>
    <s v="136.0.7103.114"/>
    <s v="&quot;C:\Program Files\Google\Chrome\Application\135.0.7049.115\Installer\setup.exe&quot; --uninstall --channel=stable --system-level --verbose-logging"/>
    <s v="Not Uninstallable"/>
    <n v="1"/>
    <x v="2"/>
    <d v="2025-07-16T00:00:00"/>
    <s v="146.42.156.58"/>
    <x v="1"/>
    <s v="Deployed"/>
    <x v="0"/>
    <e v="#N/A"/>
    <x v="0"/>
    <x v="20"/>
    <n v="21694"/>
    <s v="OSIsoft PI "/>
    <x v="137"/>
    <s v="Yes"/>
    <s v="Yes"/>
    <x v="8"/>
    <s v="NMA - SUBSURFACE PLATFORM CO-LOCATED SUPPORT"/>
    <s v="No"/>
    <e v="#REF!"/>
    <s v="NMA - ITFP WE/CLOUD ESCRAVOS SUPPORT"/>
  </r>
  <r>
    <s v="ESCNRW19AHVP12.escnr.chevrontexaco.net"/>
    <s v="ESCNRW19AHVP12"/>
    <s v="Windows Server 2019 Datacenter"/>
    <s v="Google Chrome"/>
    <s v="137.0.7151.41"/>
    <s v="MsiExec.exe /X{FB5A6B22-71AB-36B9-AC32-02EAC075DEC3}"/>
    <s v="Is Uninstallable"/>
    <n v="1"/>
    <x v="0"/>
    <e v="#N/A"/>
    <s v="146.42.156.91"/>
    <x v="1"/>
    <s v="Deployed"/>
    <x v="0"/>
    <e v="#N/A"/>
    <x v="0"/>
    <x v="20"/>
    <n v="21694"/>
    <s v="OSIsoft PI "/>
    <x v="137"/>
    <s v="Yes"/>
    <s v="Yes"/>
    <x v="8"/>
    <s v="NMA - SUBSURFACE PLATFORM CO-LOCATED SUPPORT"/>
    <s v="No"/>
    <e v="#REF!"/>
    <s v="NMA - ITFP WE/CLOUD ESCRAVOS SUPPORT"/>
  </r>
  <r>
    <s v="escnrw19proxy01.escnr.chevrontexaco.net"/>
    <s v="escnrw19proxy01"/>
    <s v="Windows Server 2019 Datacenter"/>
    <s v="Google Chrome"/>
    <s v="137.0.7151.41"/>
    <s v="MsiExec.exe /X{C0A67654-8811-318B-A81F-473E4F5DA8EB}"/>
    <s v="Is Uninstallable"/>
    <n v="1"/>
    <x v="2"/>
    <d v="2025-07-16T00:00:00"/>
    <s v="146.42.162.20"/>
    <x v="1"/>
    <s v="Deployed"/>
    <x v="0"/>
    <e v="#N/A"/>
    <x v="0"/>
    <x v="20"/>
    <n v="21694"/>
    <s v="OSIsoft PI "/>
    <x v="137"/>
    <s v="Yes"/>
    <s v="Yes"/>
    <x v="8"/>
    <s v="NMA - SUBSURFACE PLATFORM CO-LOCATED SUPPORT"/>
    <s v="No"/>
    <e v="#REF!"/>
    <s v="NMA - ITFP WE/CLOUD ESCRAVOS SUPPORT"/>
  </r>
  <r>
    <s v="HOB161W16NVRP1.hob161.chevrontexaco.net"/>
    <s v="HOB161W16NVRP1"/>
    <s v="Windows Server 2016 Standard"/>
    <s v="Google Chrome"/>
    <s v="137.0.7151.41"/>
    <s v="MsiExec.exe /X{3D57F0B3-5C71-3C2C-8795-2A150BB58C33}"/>
    <s v="Is Uninstallable"/>
    <n v="1"/>
    <x v="0"/>
    <e v="#N/A"/>
    <s v="146.24.179.181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"/>
  </r>
  <r>
    <s v="LAGNRW16VAHD01.lagnr.chevrontexaco.net"/>
    <s v="LAGNRW16VAHD01"/>
    <s v="Windows Server 2016 Datacenter"/>
    <s v="Google Chrome"/>
    <s v="137.0.7151.41"/>
    <s v="MsiExec.exe /X{FB5A6B22-71AB-36B9-AC32-02EAC075DEC3}"/>
    <s v="Is Uninstallable"/>
    <n v="1"/>
    <x v="0"/>
    <e v="#N/A"/>
    <s v="146.42.133.49"/>
    <x v="1"/>
    <s v="Deployed"/>
    <x v="0"/>
    <e v="#N/A"/>
    <x v="0"/>
    <x v="20"/>
    <n v="21694"/>
    <s v="OSIsoft PI "/>
    <x v="137"/>
    <s v="Yes"/>
    <s v="Yes"/>
    <x v="8"/>
    <s v="NMA - SUBSURFACE PLATFORM CO-LOCATED SUPPORT"/>
    <s v="No"/>
    <e v="#REF!"/>
    <s v="NMA - ITFP CLOUD LAGOS SUPPORT"/>
  </r>
  <r>
    <s v="LAGNRW16VAPP06.lagnr.chevrontexaco.net"/>
    <s v="LAGNRW16VAPP06"/>
    <s v="Windows Server 2016 Datacenter"/>
    <s v="Google Chrome"/>
    <s v="137.0.7151.41"/>
    <s v="MsiExec.exe /X{FB5A6B22-71AB-36B9-AC32-02EAC075DEC3}"/>
    <s v="Is Uninstallable"/>
    <n v="1"/>
    <x v="0"/>
    <e v="#N/A"/>
    <s v="146.42.133.22"/>
    <x v="1"/>
    <s v="Deployed"/>
    <x v="0"/>
    <e v="#N/A"/>
    <x v="0"/>
    <x v="20"/>
    <n v="21308"/>
    <s v="Drillworks Predict / Pressworks"/>
    <x v="137"/>
    <s v="Yes"/>
    <s v="Yes"/>
    <x v="8"/>
    <s v="NMA - SUBSURFACE PLATFORM CO-LOCATED SUPPORT"/>
    <s v="No"/>
    <e v="#REF!"/>
    <s v="NMA - ITFP CLOUD LAGOS SUPPORT"/>
  </r>
  <r>
    <s v="LAGNRW16VAPP3.lagnr.chevrontexaco.net"/>
    <s v="LAGNRW16VAPP3"/>
    <s v="Windows Server 2016 Datacenter"/>
    <s v="Google Chrome"/>
    <s v="137.0.7151.41"/>
    <s v="MsiExec.exe /X{FB5A6B22-71AB-36B9-AC32-02EAC075DEC3}"/>
    <s v="Is Uninstallable"/>
    <n v="1"/>
    <x v="0"/>
    <e v="#N/A"/>
    <s v="146.42.133.26"/>
    <x v="1"/>
    <s v="Deployed"/>
    <x v="0"/>
    <e v="#N/A"/>
    <x v="0"/>
    <x v="20"/>
    <n v="12959"/>
    <s v="iField Suite"/>
    <x v="137"/>
    <s v="Yes"/>
    <s v="Yes"/>
    <x v="8"/>
    <s v="NMA - SUBSURFACE PLATFORM CO-LOCATED SUPPORT"/>
    <s v="No"/>
    <e v="#REF!"/>
    <s v="NMA - ITFP CLOUD LAGOS SUPPORT"/>
  </r>
  <r>
    <s v="fo3gis-diis00.s02.chevron.net"/>
    <s v="fo3gis-diis00"/>
    <s v="Windows Server 2019 Datacenter"/>
    <s v="Google Chrome"/>
    <s v="137.0.7151.41"/>
    <s v="MsiExec.exe /X{3D57F0B3-5C71-3C2C-8795-2A150BB58C33}"/>
    <s v="Is Uninstallable"/>
    <n v="1"/>
    <x v="0"/>
    <e v="#N/A"/>
    <s v="10.69.88.17"/>
    <x v="2"/>
    <s v="Deployed"/>
    <x v="0"/>
    <e v="#N/A"/>
    <x v="0"/>
    <x v="0"/>
    <n v="31500000136"/>
    <n v="3"/>
    <x v="138"/>
    <s v="Yes"/>
    <s v="Yes"/>
    <x v="0"/>
    <s v="_x0009_TCO - DIGITAL PROJECTS"/>
    <s v="No"/>
    <e v="#REF!"/>
    <s v="TCO - DIGITAL GIS"/>
  </r>
  <r>
    <s v="fo3gis-piis00.s02.chevron.net"/>
    <s v="fo3gis-piis00"/>
    <s v="Windows Server 2019 Datacenter"/>
    <s v="Google Chrome"/>
    <s v="137.0.7151.41"/>
    <s v="MsiExec.exe /X{3D57F0B3-5C71-3C2C-8795-2A150BB58C33}"/>
    <s v="Is Uninstallable"/>
    <n v="1"/>
    <x v="0"/>
    <e v="#N/A"/>
    <s v="10.69.80.8"/>
    <x v="1"/>
    <s v="Retired"/>
    <x v="0"/>
    <e v="#N/A"/>
    <x v="0"/>
    <x v="0"/>
    <n v="31500000136"/>
    <n v="3"/>
    <x v="138"/>
    <s v="Yes"/>
    <s v="Yes"/>
    <x v="0"/>
    <s v="_x0009_TCO - DIGITAL PROJECTS"/>
    <s v="No"/>
    <e v="#REF!"/>
    <s v="TCO - DIGITAL GIS"/>
  </r>
  <r>
    <s v="fo3gis-tiis00.s02.chevron.net"/>
    <s v="fo3gis-tiis00"/>
    <s v="Windows Server 2019 Datacenter"/>
    <s v="Google Chrome"/>
    <s v="137.0.7151.41"/>
    <s v="MsiExec.exe /X{3D57F0B3-5C71-3C2C-8795-2A150BB58C33}"/>
    <s v="Is Uninstallable"/>
    <n v="1"/>
    <x v="0"/>
    <e v="#N/A"/>
    <s v="10.69.88.6"/>
    <x v="0"/>
    <s v="Deployed"/>
    <x v="0"/>
    <e v="#N/A"/>
    <x v="0"/>
    <x v="0"/>
    <n v="31500000136"/>
    <n v="3"/>
    <x v="138"/>
    <s v="Yes"/>
    <s v="Yes"/>
    <x v="0"/>
    <s v="_x0009_TCO - DIGITAL PROJECTS"/>
    <s v="No"/>
    <e v="#REF!"/>
    <s v="TCO - DIGITAL GIS"/>
  </r>
  <r>
    <s v="LAGNRW16VDPP.lagnr.chevrontexaco.net"/>
    <s v="LAGNRW16VDPP"/>
    <s v="Windows Server 2016 Datacenter"/>
    <s v="Google Chrome"/>
    <s v="137.0.7151.41"/>
    <s v="MsiExec.exe /X{FB5A6B22-71AB-36B9-AC32-02EAC075DEC3}"/>
    <s v="Is Uninstallable"/>
    <n v="1"/>
    <x v="0"/>
    <e v="#N/A"/>
    <s v="146.42.252.240"/>
    <x v="1"/>
    <s v="Deployed"/>
    <x v="0"/>
    <e v="#N/A"/>
    <x v="0"/>
    <x v="20"/>
    <n v="12959"/>
    <s v="iField Suite"/>
    <x v="137"/>
    <s v="Yes"/>
    <s v="Yes"/>
    <x v="8"/>
    <s v="NMA - SUBSURFACE PLATFORM CO-LOCATED SUPPORT"/>
    <s v="No"/>
    <e v="#REF!"/>
    <s v="NMA - ITFP CLOUD LAGOS SUPPORT"/>
  </r>
  <r>
    <s v="LAGNRW16VDPT.LAGNR.CHEVRONTEXACO.NET"/>
    <s v="LAGNRW16VDPT"/>
    <s v="Windows Server 2016 Datacenter"/>
    <s v="Google Chrome"/>
    <s v="137.0.7151.41"/>
    <s v="MsiExec.exe /X{FB5A6B22-71AB-36B9-AC32-02EAC075DEC3}"/>
    <s v="Is Uninstallable"/>
    <n v="1"/>
    <x v="0"/>
    <e v="#N/A"/>
    <s v="146.42.252.235"/>
    <x v="2"/>
    <s v="Deployed"/>
    <x v="0"/>
    <e v="#N/A"/>
    <x v="0"/>
    <x v="20"/>
    <n v="12959"/>
    <s v="iField Suite"/>
    <x v="137"/>
    <s v="Yes"/>
    <s v="Yes"/>
    <x v="8"/>
    <s v="NMA - SUBSURFACE PLATFORM CO-LOCATED SUPPORT"/>
    <s v="No"/>
    <e v="#REF!"/>
    <s v="NMA - ITFP CLOUD LAGOS SUPPORT"/>
  </r>
  <r>
    <s v="LAGNRW16VOPH01.lagnr.chevrontexaco.net"/>
    <s v="LAGNRW16VOPH01"/>
    <s v="Windows Server 2016 Datacenter"/>
    <s v="Google Chrome"/>
    <s v="137.0.7151.41"/>
    <s v="MsiExec.exe /X{FB5A6B22-71AB-36B9-AC32-02EAC075DEC3}"/>
    <s v="Is Uninstallable"/>
    <n v="1"/>
    <x v="0"/>
    <e v="#N/A"/>
    <s v="146.42.133.15"/>
    <x v="1"/>
    <s v="Deployed"/>
    <x v="0"/>
    <e v="#N/A"/>
    <x v="0"/>
    <x v="20"/>
    <n v="21694"/>
    <s v="OSIsoft PI "/>
    <x v="137"/>
    <s v="Yes"/>
    <s v="Yes"/>
    <x v="8"/>
    <s v="NMA - SUBSURFACE PLATFORM CO-LOCATED SUPPORT"/>
    <s v="No"/>
    <e v="#REF!"/>
    <s v="NMA - ITFP CLOUD LAGOS SUPPORT"/>
  </r>
  <r>
    <s v="LAGNRW16VTLMK1.lagnr.chevrontexaco.net"/>
    <s v="LAGNRW16VTLMK1"/>
    <s v="Windows Server 2016 Datacenter"/>
    <s v="Google Chrome"/>
    <s v="137.0.7151.41"/>
    <s v="MsiExec.exe /X{FB5A6B22-71AB-36B9-AC32-02EAC075DEC3}"/>
    <s v="Is Uninstallable"/>
    <n v="1"/>
    <x v="0"/>
    <e v="#N/A"/>
    <s v="146.42.133.40"/>
    <x v="2"/>
    <s v="Deployed"/>
    <x v="0"/>
    <e v="#N/A"/>
    <x v="0"/>
    <x v="20"/>
    <n v="12959"/>
    <s v="iField Suite"/>
    <x v="137"/>
    <s v="Yes"/>
    <s v="Yes"/>
    <x v="8"/>
    <s v="NMA - SUBSURFACE PLATFORM CO-LOCATED SUPPORT"/>
    <s v="No"/>
    <e v="#REF!"/>
    <s v="NMA - ITFP CLOUD LAGOS SUPPORT"/>
  </r>
  <r>
    <s v="HOMCBUVEEAMSQL1.hou150.chevrontexaco.net"/>
    <s v="HOMCBUVEEAMSQL1"/>
    <s v="Windows Server 2016 Standard"/>
    <s v="Google Chrome"/>
    <s v="135.0.7049.115"/>
    <s v="MsiExec.exe /X{FB5A6B22-71AB-36B9-AC32-02EAC075DEC3}"/>
    <s v="Is Uninstallable"/>
    <n v="1"/>
    <x v="0"/>
    <e v="#N/A"/>
    <s v="146.36.54.251"/>
    <x v="1"/>
    <s v="Being Decommissioned"/>
    <x v="6"/>
    <e v="#N/A"/>
    <x v="0"/>
    <x v="0"/>
    <n v="1500001899"/>
    <s v="Veeam "/>
    <x v="139"/>
    <s v="Yes"/>
    <s v="Yes"/>
    <x v="4"/>
    <s v="NAU MCBU - WINDOWS SERVER ADMINISTRATION"/>
    <s v="No"/>
    <e v="#REF!"/>
    <s v="CLOUD PLATFORM OT"/>
  </r>
  <r>
    <s v="hou140w12dcc92.hou140.chevrontexaco.net"/>
    <s v="hou140w12dcc92"/>
    <s v="Windows Server 2019 Datacenter"/>
    <s v="Google Chrome"/>
    <s v="137.0.7151.41"/>
    <s v="MsiExec.exe /X{A5CBFB3A-D606-3A13-8C8F-9068AE58B64E}"/>
    <s v="Is Uninstallable"/>
    <n v="1"/>
    <x v="1"/>
    <d v="2025-07-16T00:00:00"/>
    <s v="136.171.170.61"/>
    <x v="2"/>
    <s v="Deployed"/>
    <x v="1"/>
    <e v="#N/A"/>
    <x v="2"/>
    <x v="13"/>
    <n v="1500002084"/>
    <s v="PI Vision"/>
    <x v="55"/>
    <s v="Yes"/>
    <s v="Yes"/>
    <x v="0"/>
    <s v="CTC-FDS OSISOFT PI DATA HISTORIAN SUPPORT"/>
    <s v="No"/>
    <e v="#REF!"/>
    <s v="CTC-FDS-PEA-PROCESS AUTOMATION DEVELOPMENT CENTER"/>
  </r>
  <r>
    <s v="HOU140W16DCC08.ct.chevrontexaco.net"/>
    <s v="HOU140W16DCC08"/>
    <s v="Windows Server 2016 Standard"/>
    <s v="Google Chrome"/>
    <s v="137.0.7151.41"/>
    <s v="MsiExec.exe /X{FB5A6B22-71AB-36B9-AC32-02EAC075DEC3}"/>
    <s v="Is Uninstallable"/>
    <n v="1"/>
    <x v="0"/>
    <e v="#N/A"/>
    <s v="136.171.170.55"/>
    <x v="6"/>
    <s v="Deployed"/>
    <x v="0"/>
    <e v="#N/A"/>
    <x v="0"/>
    <x v="19"/>
    <n v="1402000000000"/>
    <s v="PI System (PADC "/>
    <x v="50"/>
    <s v="Yes"/>
    <s v="Yes"/>
    <x v="7"/>
    <s v="SURFACE - PROCESS AUTOMATION - SUPPORT"/>
    <s v="No"/>
    <e v="#REF!"/>
    <s v="CTC-FDS-PEA-PROCESS AUTOMATION DEVELOPMENT CENTER"/>
  </r>
  <r>
    <s v="HOU140W16DCC09.hou140.chevrontexaco.net"/>
    <s v="HOU140W16DCC09"/>
    <s v="Windows Server 2016 Standard"/>
    <s v="Google Chrome"/>
    <s v="137.0.7151.41"/>
    <s v="MsiExec.exe /X{3D57F0B3-5C71-3C2C-8795-2A150BB58C33}"/>
    <s v="Is Uninstallable"/>
    <n v="1"/>
    <x v="0"/>
    <e v="#N/A"/>
    <s v="136.171.170.72"/>
    <x v="2"/>
    <s v="Deployed"/>
    <x v="0"/>
    <e v="#N/A"/>
    <x v="0"/>
    <x v="19"/>
    <s v="Not Found"/>
    <s v="Not Found"/>
    <x v="140"/>
    <s v="Yes"/>
    <s v="Yes"/>
    <x v="3"/>
    <s v="CTC-FDS OSISOFT PI DATA HISTORIAN SUPPORT"/>
    <s v="No"/>
    <e v="#REF!"/>
    <s v="CTC-FDS-PEA-PROCESS AUTOMATION DEVELOPMENT CENTER"/>
  </r>
  <r>
    <s v="BDOW16VDOPCPOC.bdo.chevrontexaco.net"/>
    <s v="BDOW16VDOPCPOC"/>
    <s v="Windows Server 2016 Datacenter"/>
    <s v="Google Chrome"/>
    <s v="137.0.7151.55"/>
    <s v="MsiExec.exe /X{3D57F0B3-5C71-3C2C-8795-2A150BB58C33}"/>
    <s v="Is Uninstallable"/>
    <n v="1"/>
    <x v="0"/>
    <e v="#N/A"/>
    <s v="146.35.14.72"/>
    <x v="2"/>
    <s v="Deployed"/>
    <x v="0"/>
    <e v="#N/A"/>
    <x v="0"/>
    <x v="15"/>
    <n v="18400"/>
    <s v="PI Historian (SJVBU) "/>
    <x v="141"/>
    <s v="Yes"/>
    <s v="Yes"/>
    <x v="14"/>
    <s v="NAU SJV - SURFACE SUPPORT"/>
    <s v="No"/>
    <e v="#REF!"/>
    <s v="CLOUD WINDOWS OPERATIONS"/>
  </r>
  <r>
    <s v="HOU140W16DCC14.hou140.chevrontexaco.net"/>
    <s v="HOU140W16DCC14"/>
    <s v="Windows Server 2022 Standard"/>
    <s v="Google Chrome"/>
    <s v="137.0.7151.41"/>
    <s v="MsiExec.exe /X{00715A53-6C1B-35AC-BDC9-597DCF53D022}"/>
    <s v="Is Uninstallable"/>
    <n v="1"/>
    <x v="0"/>
    <e v="#N/A"/>
    <s v="136.171.170.53"/>
    <x v="2"/>
    <s v="Deployed"/>
    <x v="0"/>
    <e v="#N/A"/>
    <x v="0"/>
    <x v="19"/>
    <n v="1403075073"/>
    <s v="Process Automation "/>
    <x v="50"/>
    <s v="Yes"/>
    <s v="Yes"/>
    <x v="7"/>
    <s v="SURFACE - PROCESS AUTOMATION - SUPPORT"/>
    <s v="No"/>
    <e v="#REF!"/>
    <s v="CTC-FDS-PEA-PROCESS AUTOMATION DEVELOPMENT CENTER"/>
  </r>
  <r>
    <s v="HOU140W16DCC26.hou140.chevrontexaco.net"/>
    <s v="HOU140W16DCC26"/>
    <s v="Windows Server 2016 Standard"/>
    <s v="Google Chrome"/>
    <s v="137.0.7151.41"/>
    <s v="MsiExec.exe /X{3D57F0B3-5C71-3C2C-8795-2A150BB58C33}"/>
    <s v="Is Uninstallable"/>
    <n v="1"/>
    <x v="0"/>
    <e v="#N/A"/>
    <s v="136.171.170.37"/>
    <x v="2"/>
    <s v="Deployed"/>
    <x v="0"/>
    <e v="#N/A"/>
    <x v="0"/>
    <x v="19"/>
    <n v="1402000000000"/>
    <s v="PI System (PADC "/>
    <x v="50"/>
    <s v="Yes"/>
    <s v="Yes"/>
    <x v="7"/>
    <s v="SURFACE - PROCESS AUTOMATION - SUPPORT"/>
    <s v="No"/>
    <e v="#REF!"/>
    <s v="CTC-FDS-PEA-PROCESS AUTOMATION DEVELOPMENT CENTER"/>
  </r>
  <r>
    <s v="HOU140W16DCC27.hou140.chevrontexaco.net"/>
    <s v="HOU140W16DCC27"/>
    <s v="Windows Server 2016 Standard"/>
    <s v="Google Chrome"/>
    <s v="137.0.7151.55"/>
    <s v="MsiExec.exe /X{3D57F0B3-5C71-3C2C-8795-2A150BB58C33}"/>
    <s v="Is Uninstallable"/>
    <n v="1"/>
    <x v="0"/>
    <e v="#N/A"/>
    <e v="#N/A"/>
    <x v="3"/>
    <e v="#N/A"/>
    <x v="0"/>
    <e v="#N/A"/>
    <x v="0"/>
    <x v="0"/>
    <n v="1500002084"/>
    <s v="PI Vision"/>
    <x v="55"/>
    <s v="Yes"/>
    <s v="Yes"/>
    <x v="0"/>
    <s v="CTC-FDS OSISOFT PI DATA HISTORIAN SUPPORT"/>
    <s v="No"/>
    <e v="#N/A"/>
    <e v="#N/A"/>
  </r>
  <r>
    <s v="HOU140W16DCC50.hou140.chevrontexaco.net"/>
    <s v="HOU140W16DCC50"/>
    <s v="Windows Server 2016 Standard"/>
    <s v="Google Chrome"/>
    <s v="137.0.7151.41"/>
    <s v="MsiExec.exe /X{FB5A6B22-71AB-36B9-AC32-02EAC075DEC3}"/>
    <s v="Is Uninstallable"/>
    <n v="1"/>
    <x v="0"/>
    <e v="#N/A"/>
    <s v="136.171.170.64"/>
    <x v="2"/>
    <s v="Deployed"/>
    <x v="0"/>
    <e v="#N/A"/>
    <x v="0"/>
    <x v="19"/>
    <n v="1402000000000"/>
    <s v="PI System (PADC "/>
    <x v="50"/>
    <s v="Yes"/>
    <s v="Yes"/>
    <x v="7"/>
    <s v="SURFACE - PROCESS AUTOMATION - SUPPORT"/>
    <s v="No"/>
    <e v="#REF!"/>
    <s v="CTC-FDS-PEA-PROCESS AUTOMATION DEVELOPMENT CENTER"/>
  </r>
  <r>
    <s v="surevw-pamr00.p.ussc.az.chevron.net"/>
    <s v="surevw-pamr00"/>
    <s v="Windows Server 2022 Datacenter"/>
    <s v="Google Chrome"/>
    <s v="137.0.7151.41"/>
    <s v="MsiExec.exe /X{3D57F0B3-5C71-3C2C-8795-2A150BB58C33}"/>
    <s v="Is Uninstallable"/>
    <n v="1"/>
    <x v="0"/>
    <e v="#N/A"/>
    <s v="10.73.240.8"/>
    <x v="1"/>
    <s v="Deployed"/>
    <x v="0"/>
    <e v="#N/A"/>
    <x v="0"/>
    <x v="0"/>
    <n v="3066022"/>
    <s v="SureView Security Monitoring"/>
    <x v="19"/>
    <s v="Yes"/>
    <s v="Yes"/>
    <x v="0"/>
    <s v="GSOF SUPPORT - SECURITY OF PERSONNEL AND ASSETS - MSP"/>
    <s v="No"/>
    <e v="#REF!"/>
    <s v="GSOF SUPPORT - SECURITY OF PERSONNEL AND ASSETS - MSP"/>
  </r>
  <r>
    <s v="BDOW16VPI1.bdo.chevrontexaco.net"/>
    <s v="BDOW16VPI1"/>
    <s v="Windows Server 2016 Datacenter"/>
    <s v="Google Chrome"/>
    <s v="137.0.7151.55"/>
    <s v="MsiExec.exe /X{3D57F0B3-5C71-3C2C-8795-2A150BB58C33}"/>
    <s v="Is Uninstallable"/>
    <n v="1"/>
    <x v="0"/>
    <e v="#N/A"/>
    <s v="146.35.144.63"/>
    <x v="1"/>
    <s v="Deployed"/>
    <x v="0"/>
    <e v="#N/A"/>
    <x v="0"/>
    <x v="15"/>
    <n v="18400"/>
    <s v="PI Historian (SJVBU) "/>
    <x v="141"/>
    <s v="Yes"/>
    <s v="Yes"/>
    <x v="14"/>
    <s v="NAU SJV - SURFACE SUPPORT"/>
    <s v="No"/>
    <e v="#REF!"/>
    <s v="CLOUD WINDOWS OPERATIONS"/>
  </r>
  <r>
    <s v="BDOW16VPI2.bdo.chevrontexaco.net"/>
    <s v="BDOW16VPI2"/>
    <s v="Windows Server 2016 Datacenter"/>
    <s v="Google Chrome"/>
    <s v="137.0.7151.41"/>
    <s v="MsiExec.exe /X{3D57F0B3-5C71-3C2C-8795-2A150BB58C33}"/>
    <s v="Is Uninstallable"/>
    <n v="1"/>
    <x v="0"/>
    <e v="#N/A"/>
    <s v="146.35.144.72"/>
    <x v="1"/>
    <s v="Deployed"/>
    <x v="0"/>
    <e v="#N/A"/>
    <x v="0"/>
    <x v="15"/>
    <n v="18400"/>
    <s v="PI Historian (SJVBU) "/>
    <x v="141"/>
    <s v="Yes"/>
    <s v="Yes"/>
    <x v="14"/>
    <s v="NAU SJV - SURFACE SUPPORT"/>
    <s v="No"/>
    <e v="#REF!"/>
    <s v="CLOUD WINDOWS OPERATIONS"/>
  </r>
  <r>
    <s v="BDOW16VPIAFD.bdo.chevrontexaco.net"/>
    <s v="BDOW16VPIAFD"/>
    <s v="Windows Server 2016 Datacenter"/>
    <s v="Google Chrome"/>
    <s v="137.0.7151.41"/>
    <s v="MsiExec.exe /X{3D57F0B3-5C71-3C2C-8795-2A150BB58C33}"/>
    <s v="Is Uninstallable"/>
    <n v="1"/>
    <x v="0"/>
    <e v="#N/A"/>
    <s v="146.35.14.42"/>
    <x v="2"/>
    <s v="Deployed"/>
    <x v="0"/>
    <e v="#N/A"/>
    <x v="0"/>
    <x v="15"/>
    <n v="18400"/>
    <s v="PI Historian (SJVBU) "/>
    <x v="141"/>
    <s v="Yes"/>
    <s v="Yes"/>
    <x v="14"/>
    <s v="NAU SJV - SURFACE SUPPORT"/>
    <s v="No"/>
    <e v="#REF!"/>
    <s v="CLOUD WINDOWS OPERATIONS"/>
  </r>
  <r>
    <s v="BDOW16VPIAFP.bdo.chevrontexaco.net"/>
    <s v="BDOW16VPIAFP"/>
    <s v="Windows Server 2016 Datacenter"/>
    <s v="Google Chrome"/>
    <s v="137.0.7151.41"/>
    <s v="MsiExec.exe /X{3D57F0B3-5C71-3C2C-8795-2A150BB58C33}"/>
    <s v="Is Uninstallable"/>
    <n v="1"/>
    <x v="0"/>
    <e v="#N/A"/>
    <s v="146.35.14.88"/>
    <x v="1"/>
    <s v="Being Assembled"/>
    <x v="0"/>
    <e v="#N/A"/>
    <x v="0"/>
    <x v="15"/>
    <n v="18400"/>
    <s v="PI Historian (SJVBU) "/>
    <x v="141"/>
    <s v="Yes"/>
    <s v="Yes"/>
    <x v="14"/>
    <s v="NAU SJV - SURFACE SUPPORT"/>
    <s v="No"/>
    <e v="#REF!"/>
    <s v="CLOUD WINDOWS OPERATIONS"/>
  </r>
  <r>
    <s v="BDOW16VSQLP2.bdo.chevrontexaco.net"/>
    <s v="BDOW16VSQLP2"/>
    <s v="Windows Server 2016 Datacenter"/>
    <s v="Google Chrome"/>
    <s v="137.0.7151.41"/>
    <s v="MsiExec.exe /X{3D57F0B3-5C71-3C2C-8795-2A150BB58C33}"/>
    <s v="Is Uninstallable"/>
    <n v="1"/>
    <x v="0"/>
    <e v="#N/A"/>
    <s v="146.35.144.181"/>
    <x v="1"/>
    <s v="Deployed"/>
    <x v="0"/>
    <e v="#N/A"/>
    <x v="0"/>
    <x v="15"/>
    <n v="1500001215"/>
    <s v="PI Integrator (SJVBU) "/>
    <x v="141"/>
    <s v="Yes"/>
    <s v="Yes"/>
    <x v="14"/>
    <s v="NAU SJV - SURFACE SUPPORT"/>
    <s v="No"/>
    <e v="#REF!"/>
    <s v="CLOUD WINDOWS OPERATIONS"/>
  </r>
  <r>
    <s v="BDOW19VDPIVN.bdo.chevrontexaco.net"/>
    <s v="BDOW19VDPIVN"/>
    <s v="Windows Server 2019 Datacenter"/>
    <s v="Google Chrome"/>
    <s v="137.0.7151.41"/>
    <s v="MsiExec.exe /X{3D57F0B3-5C71-3C2C-8795-2A150BB58C33}"/>
    <s v="Is Uninstallable"/>
    <n v="1"/>
    <x v="0"/>
    <e v="#N/A"/>
    <s v="146.35.144.28"/>
    <x v="1"/>
    <s v="Deployed"/>
    <x v="0"/>
    <e v="#N/A"/>
    <x v="0"/>
    <x v="15"/>
    <n v="1500001214"/>
    <s v="PI Vision (SJVBU) "/>
    <x v="141"/>
    <s v="Yes"/>
    <s v="Yes"/>
    <x v="14"/>
    <s v="NAU SJV - SURFACE SUPPORT"/>
    <s v="No"/>
    <e v="#REF!"/>
    <s v="CLOUD WINDOWS OPERATIONS"/>
  </r>
  <r>
    <s v="BDOW19VPPIVN.bdo.chevrontexaco.net"/>
    <s v="BDOW19VPPIVN"/>
    <s v="Windows Server 2019 Datacenter"/>
    <s v="Google Chrome"/>
    <s v="137.0.7151.41"/>
    <s v="MsiExec.exe /X{3D57F0B3-5C71-3C2C-8795-2A150BB58C33}"/>
    <s v="Is Uninstallable"/>
    <n v="1"/>
    <x v="0"/>
    <e v="#N/A"/>
    <s v="146.35.144.74"/>
    <x v="1"/>
    <s v="Deployed"/>
    <x v="0"/>
    <e v="#N/A"/>
    <x v="0"/>
    <x v="15"/>
    <n v="1500001214"/>
    <s v="PI Vision (SJVBU) "/>
    <x v="141"/>
    <s v="Yes"/>
    <s v="Yes"/>
    <x v="14"/>
    <s v="NAU SJV - SURFACE SUPPORT"/>
    <s v="No"/>
    <e v="#REF!"/>
    <s v="CLOUD WINDOWS OPERATIONS"/>
  </r>
  <r>
    <s v="HOU150V16COMMD1.chvpk.chevrontexaco.net"/>
    <s v="HOU150V16COMMD1"/>
    <s v="Windows Server 2016 Standard"/>
    <s v="Google Chrome"/>
    <s v="137.0.7151.55"/>
    <s v="MsiExec.exe /X{3D57F0B3-5C71-3C2C-8795-2A150BB58C33}"/>
    <s v="Is Uninstallable"/>
    <n v="1"/>
    <x v="0"/>
    <e v="#N/A"/>
    <s v="146.27.13.57"/>
    <x v="2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HOU150V16COMMP1.HOU150.chevrontexaco.net"/>
    <s v="HOU150V16COMMP1"/>
    <s v="Windows Server 2016 Standard"/>
    <s v="Google Chrome"/>
    <s v="136.0.7103.114"/>
    <s v="MsiExec.exe /X{3D57F0B3-5C71-3C2C-8795-2A150BB58C33}"/>
    <s v="Is Uninstallable"/>
    <n v="1"/>
    <x v="0"/>
    <e v="#N/A"/>
    <s v="146.36.80.103"/>
    <x v="1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HOU150V16COMMP2.HOU150.chevrontexaco.net"/>
    <s v="HOU150V16COMMP2"/>
    <s v="Windows Server 2016 Standard"/>
    <s v="Google Chrome"/>
    <s v="136.0.7103.114"/>
    <s v="MsiExec.exe /X{3D57F0B3-5C71-3C2C-8795-2A150BB58C33}"/>
    <s v="Is Uninstallable"/>
    <n v="1"/>
    <x v="0"/>
    <e v="#N/A"/>
    <s v="146.36.80.104"/>
    <x v="1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HOU150V16COMMP3.HOU150.chevrontexaco.net"/>
    <s v="HOU150V16COMMP3"/>
    <s v="Windows Server 2016 Standard"/>
    <s v="Google Chrome"/>
    <s v="136.0.7103.114"/>
    <s v="MsiExec.exe /X{3D57F0B3-5C71-3C2C-8795-2A150BB58C33}"/>
    <s v="Is Uninstallable"/>
    <n v="1"/>
    <x v="0"/>
    <e v="#N/A"/>
    <s v="146.36.80.105"/>
    <x v="1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HOU150V16COMMT1.ct.chevrontexaco.net"/>
    <s v="HOU150V16COMMT1"/>
    <s v="Windows Server 2016 Standard"/>
    <s v="Google Chrome"/>
    <s v="137.0.7151.41"/>
    <s v="MsiExec.exe /X{A5CBFB3A-D606-3A13-8C8F-9068AE58B64E}"/>
    <s v="Is Uninstallable"/>
    <n v="1"/>
    <x v="0"/>
    <e v="#N/A"/>
    <s v="146.27.13.32"/>
    <x v="2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HOU150V16GSUP1.HOU150.chevrontexaco.net"/>
    <s v="HOU150V16GSUP1"/>
    <s v="Windows Server 2016 Standard"/>
    <s v="Google Chrome"/>
    <s v="136.0.7103.114"/>
    <s v="MsiExec.exe /X{9AA42FEF-FBFA-3788-9CB4-3A148DC7AA52}"/>
    <s v="Is Uninstallable"/>
    <n v="1"/>
    <x v="0"/>
    <e v="#N/A"/>
    <s v="146.36.80.253"/>
    <x v="1"/>
    <s v="Deployed"/>
    <x v="0"/>
    <e v="#N/A"/>
    <x v="0"/>
    <x v="10"/>
    <n v="5045636"/>
    <s v="OG "/>
    <x v="5"/>
    <s v="Yes"/>
    <s v="Yes"/>
    <x v="5"/>
    <s v="GSOF SUPPORT - SECURITY OF PERSONNEL AND ASSETS"/>
    <s v="No"/>
    <e v="#REF!"/>
    <s v="CLOUD WINDOWS OPERATIONS"/>
  </r>
  <r>
    <s v="HOU150V16GSUP2.HOU150.chevrontexaco.net"/>
    <s v="HOU150V16GSUP2"/>
    <s v="Windows Server 2016 Standard"/>
    <s v="Google Chrome"/>
    <s v="136.0.7103.114"/>
    <s v="MsiExec.exe /X{9AA42FEF-FBFA-3788-9CB4-3A148DC7AA52}"/>
    <s v="Is Uninstallable"/>
    <n v="1"/>
    <x v="0"/>
    <e v="#N/A"/>
    <s v="146.36.80.212"/>
    <x v="1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hou150v16nvrp1.hou150.chevrontexaco.net"/>
    <s v="hou150v16nvrp1"/>
    <s v="Windows Server 2016 Standard"/>
    <s v="Google Chrome"/>
    <s v="137.0.7151.41"/>
    <s v="MsiExec.exe /X{3D57F0B3-5C71-3C2C-8795-2A150BB58C33}"/>
    <s v="Is Uninstallable"/>
    <n v="1"/>
    <x v="0"/>
    <e v="#N/A"/>
    <s v="146.36.80.35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hou150v16nvrp6.hou150.chevrontexaco.net"/>
    <s v="hou150v16nvrp6"/>
    <s v="Windows Server 2016 Standard"/>
    <s v="Google Chrome"/>
    <s v="137.0.7151.41"/>
    <s v="MsiExec.exe /X{3D57F0B3-5C71-3C2C-8795-2A150BB58C33}"/>
    <s v="Is Uninstallable"/>
    <n v="1"/>
    <x v="2"/>
    <d v="2025-07-16T00:00:00"/>
    <s v="146.36.80.116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hou150v16nvrt1.chvpk.chevrontexaco.net"/>
    <s v="hou150v16nvrt1"/>
    <s v="Windows Server 2016 Standard"/>
    <s v="Google Chrome"/>
    <s v="137.0.7151.41"/>
    <s v="MsiExec.exe /X{3D57F0B3-5C71-3C2C-8795-2A150BB58C33}"/>
    <s v="Is Uninstallable"/>
    <n v="1"/>
    <x v="0"/>
    <e v="#N/A"/>
    <s v="146.27.13.175"/>
    <x v="2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tosrep-pDIT00.s02.chevron.net"/>
    <s v="tosrep-pDIT00"/>
    <s v="Windows Server 2016 Datacenter"/>
    <s v="Google Chrome"/>
    <s v="137.0.7151.55"/>
    <s v="MsiExec.exe /X{3D57F0B3-5C71-3C2C-8795-2A150BB58C33}"/>
    <s v="Is Uninstallable"/>
    <n v="1"/>
    <x v="0"/>
    <e v="#N/A"/>
    <s v="10.75.96.194"/>
    <x v="1"/>
    <s v="Deployed"/>
    <x v="0"/>
    <e v="#N/A"/>
    <x v="0"/>
    <x v="10"/>
    <n v="5055698"/>
    <s v="Tricentis Tosca "/>
    <x v="142"/>
    <s v="Yes"/>
    <s v="Yes"/>
    <x v="0"/>
    <s v="ERP QUALITY ENGINEERING OPERATIONS"/>
    <s v="No"/>
    <e v="#REF!"/>
    <s v="ERP QUALITY ENGINEERING OPERATIONS"/>
  </r>
  <r>
    <s v="HOU2ACV16NVRP1.hou2ac.chevrontexaco.net"/>
    <s v="HOU2ACV16NVRP1"/>
    <s v="Windows Server 2016 Standard"/>
    <s v="Google Chrome"/>
    <s v="137.0.7151.41"/>
    <s v="MsiExec.exe /X{3D57F0B3-5C71-3C2C-8795-2A150BB58C33}"/>
    <s v="Is Uninstallable"/>
    <n v="1"/>
    <x v="0"/>
    <e v="#N/A"/>
    <s v="146.36.80.159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HOU400W16NVRP1.HOU400.chevrontexaco.net"/>
    <s v="HOU400W16NVRP1"/>
    <s v="Windows Server 2016 Standard"/>
    <s v="Google Chrome"/>
    <s v="137.0.7151.55"/>
    <s v="MsiExec.exe /X{3D57F0B3-5C71-3C2C-8795-2A150BB58C33}"/>
    <s v="Is Uninstallable"/>
    <n v="1"/>
    <x v="0"/>
    <e v="#N/A"/>
    <s v="146.33.111.61"/>
    <x v="1"/>
    <s v="Retir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surevw-pamr01.p.ussc.az.chevron.net"/>
    <s v="surevw-pamr01"/>
    <s v="Windows Server 2022 Datacenter"/>
    <s v="Google Chrome"/>
    <s v="137.0.7151.41"/>
    <s v="MsiExec.exe /X{3D57F0B3-5C71-3C2C-8795-2A150BB58C33}"/>
    <s v="Is Uninstallable"/>
    <n v="1"/>
    <x v="0"/>
    <e v="#N/A"/>
    <s v="10.73.240.9"/>
    <x v="1"/>
    <s v="Deployed"/>
    <x v="0"/>
    <e v="#N/A"/>
    <x v="0"/>
    <x v="0"/>
    <n v="3066022"/>
    <s v="SureView Security Monitoring"/>
    <x v="19"/>
    <s v="Yes"/>
    <s v="Yes"/>
    <x v="0"/>
    <s v="GSOF SUPPORT - SECURITY OF PERSONNEL AND ASSETS - MSP"/>
    <s v="No"/>
    <e v="#REF!"/>
    <s v="GSOF SUPPORT - SECURITY OF PERSONNEL AND ASSETS - MSP"/>
  </r>
  <r>
    <s v="tosrep-pDIT01.s02.chevron.net"/>
    <s v="tosrep-pDIT01"/>
    <s v="Windows Server 2016 Datacenter"/>
    <s v="Google Chrome"/>
    <s v="137.0.7151.41"/>
    <s v="MsiExec.exe /X{3D57F0B3-5C71-3C2C-8795-2A150BB58C33}"/>
    <s v="Is Uninstallable"/>
    <n v="1"/>
    <x v="0"/>
    <e v="#N/A"/>
    <s v="10.75.96.9"/>
    <x v="1"/>
    <s v="Deployed"/>
    <x v="0"/>
    <e v="#N/A"/>
    <x v="0"/>
    <x v="10"/>
    <n v="5055698"/>
    <s v="Tricentis Tosca "/>
    <x v="142"/>
    <s v="Yes"/>
    <s v="Yes"/>
    <x v="0"/>
    <s v="ERP QUALITY ENGINEERING OPERATIONS"/>
    <s v="No"/>
    <e v="#REF!"/>
    <s v="ERP QUALITY ENGINEERING OPERATIONS"/>
  </r>
  <r>
    <s v="BDONTDFS1.bdo.chevrontexaco.net"/>
    <s v="BDONTDFS1"/>
    <s v="Windows Server 2016 Datacenter"/>
    <s v="Google Chrome"/>
    <s v="137.0.7151.41"/>
    <s v="MsiExec.exe /X{3D57F0B3-5C71-3C2C-8795-2A150BB58C33}"/>
    <s v="Is Uninstallable"/>
    <n v="1"/>
    <x v="0"/>
    <e v="#N/A"/>
    <s v="146.35.144.48"/>
    <x v="1"/>
    <s v="Deployed"/>
    <x v="0"/>
    <e v="#N/A"/>
    <x v="0"/>
    <x v="0"/>
    <n v="3059608"/>
    <s v="ITFP DFS Service"/>
    <x v="143"/>
    <s v="Yes"/>
    <s v="Yes"/>
    <x v="6"/>
    <s v="NAU SJV - WRO SUPPORT"/>
    <s v="No"/>
    <e v="#REF!"/>
    <s v="CLOUD WINDOWS OPERATIONS"/>
  </r>
  <r>
    <s v="tosrep-pOSV00.s02.chevron.net"/>
    <s v="tosrep-pOSV00"/>
    <s v="Windows Server 2019 Datacenter"/>
    <s v="Google Chrome"/>
    <s v="137.0.7151.55"/>
    <s v="MsiExec.exe /X{3D57F0B3-5C71-3C2C-8795-2A150BB58C33}"/>
    <s v="Is Uninstallable"/>
    <n v="1"/>
    <x v="0"/>
    <e v="#N/A"/>
    <s v="10.75.96.139"/>
    <x v="1"/>
    <s v="Deployed"/>
    <x v="0"/>
    <e v="#N/A"/>
    <x v="0"/>
    <x v="10"/>
    <n v="5055698"/>
    <s v="Tricentis Tosca "/>
    <x v="142"/>
    <s v="Yes"/>
    <s v="Yes"/>
    <x v="0"/>
    <s v="ERP QUALITY ENGINEERING OPERATIONS"/>
    <s v="No"/>
    <e v="#REF!"/>
    <s v="ERP QUALITY ENGINEERING OPERATIONS"/>
  </r>
  <r>
    <s v="HOUOPSSIST1.nblenergy.com"/>
    <s v="HOUOPSSIST1"/>
    <s v="Windows Server 2019 Standard"/>
    <s v="Google Chrome"/>
    <s v="137.0.7151.55"/>
    <s v="MsiExec.exe /X{3D57F0B3-5C71-3C2C-8795-2A150BB58C33}"/>
    <s v="Is Uninstallable"/>
    <n v="1"/>
    <x v="0"/>
    <e v="#N/A"/>
    <s v="10.76.226.88"/>
    <x v="1"/>
    <s v="Deployed"/>
    <x v="0"/>
    <e v="#N/A"/>
    <x v="0"/>
    <x v="10"/>
    <n v="5055080"/>
    <s v="RBU "/>
    <x v="144"/>
    <s v="Yes"/>
    <s v="Yes"/>
    <x v="13"/>
    <s v="IT DATA AND INSIGHTS - BU WEST"/>
    <s v="No"/>
    <e v="#REF!"/>
    <s v="CLOUD WINDOWS OPERATIONS"/>
  </r>
  <r>
    <s v="tosrep-pSDX16.s02.chevron.net"/>
    <s v="tosrep-pSDX16"/>
    <s v="Windows Server 2019 Datacenter"/>
    <s v="Google Chrome"/>
    <s v="137.0.7151.41"/>
    <s v="MsiExec.exe /X{3D57F0B3-5C71-3C2C-8795-2A150BB58C33}"/>
    <s v="Is Uninstallable"/>
    <n v="1"/>
    <x v="0"/>
    <e v="#N/A"/>
    <s v="10.75.96.234"/>
    <x v="1"/>
    <s v="Deployed"/>
    <x v="0"/>
    <e v="#N/A"/>
    <x v="0"/>
    <x v="10"/>
    <n v="5055698"/>
    <s v="Tricentis Tosca "/>
    <x v="142"/>
    <s v="Yes"/>
    <s v="Yes"/>
    <x v="0"/>
    <s v="ERP QUALITY ENGINEERING OPERATIONS"/>
    <s v="No"/>
    <e v="#REF!"/>
    <s v="ERP QUALITY ENGINEERING OPERATIONS"/>
  </r>
  <r>
    <s v="tosrep-pSDX17.s02.chevron.net"/>
    <s v="tosrep-pSDX17"/>
    <s v="Windows Server 2019 Datacenter"/>
    <s v="Google Chrome"/>
    <s v="137.0.7151.55"/>
    <s v="MsiExec.exe /X{3D57F0B3-5C71-3C2C-8795-2A150BB58C33}"/>
    <s v="Is Uninstallable"/>
    <n v="1"/>
    <x v="0"/>
    <e v="#N/A"/>
    <s v="10.75.96.78"/>
    <x v="1"/>
    <s v="Deployed"/>
    <x v="0"/>
    <e v="#N/A"/>
    <x v="0"/>
    <x v="10"/>
    <n v="5055698"/>
    <s v="Tricentis Tosca "/>
    <x v="142"/>
    <s v="Yes"/>
    <s v="Yes"/>
    <x v="0"/>
    <s v="ERP QUALITY ENGINEERING OPERATIONS"/>
    <s v="No"/>
    <e v="#REF!"/>
    <s v="ERP QUALITY ENGINEERING OPERATIONS"/>
  </r>
  <r>
    <s v="tosrep-pSDX18.s02.chevron.net"/>
    <s v="tosrep-pSDX18"/>
    <s v="Windows Server 2019 Datacenter"/>
    <s v="Google Chrome"/>
    <s v="137.0.7151.41"/>
    <s v="MsiExec.exe /X{3D57F0B3-5C71-3C2C-8795-2A150BB58C33}"/>
    <s v="Is Uninstallable"/>
    <n v="1"/>
    <x v="0"/>
    <e v="#N/A"/>
    <s v="10.75.96.37"/>
    <x v="1"/>
    <s v="Deployed"/>
    <x v="0"/>
    <e v="#N/A"/>
    <x v="0"/>
    <x v="10"/>
    <n v="5055698"/>
    <s v="Tricentis Tosca "/>
    <x v="142"/>
    <s v="Yes"/>
    <s v="Yes"/>
    <x v="0"/>
    <s v="ERP QUALITY ENGINEERING OPERATIONS"/>
    <s v="No"/>
    <e v="#REF!"/>
    <s v="ERP QUALITY ENGINEERING OPERATIONS"/>
  </r>
  <r>
    <s v="tosrep-pSDX21.s02.chevron.net"/>
    <s v="tosrep-pSDX21"/>
    <s v="Windows Server 2019 Datacenter"/>
    <s v="Google Chrome"/>
    <s v="137.0.7151.55"/>
    <s v="MsiExec.exe /X{3D57F0B3-5C71-3C2C-8795-2A150BB58C33}"/>
    <s v="Is Uninstallable"/>
    <n v="1"/>
    <x v="0"/>
    <e v="#N/A"/>
    <s v="10.75.96.236"/>
    <x v="1"/>
    <s v="Deployed"/>
    <x v="0"/>
    <e v="#N/A"/>
    <x v="0"/>
    <x v="10"/>
    <n v="5055698"/>
    <s v="Tricentis Tosca "/>
    <x v="142"/>
    <s v="Yes"/>
    <s v="Yes"/>
    <x v="0"/>
    <s v="ERP QUALITY ENGINEERING OPERATIONS"/>
    <s v="No"/>
    <e v="#REF!"/>
    <s v="ERP QUALITY ENGINEERING OPERATIONS"/>
  </r>
  <r>
    <s v="tosrep-pSDX22.s02.chevron.net"/>
    <s v="tosrep-pSDX22"/>
    <s v="Windows Server 2019 Datacenter"/>
    <s v="Google Chrome"/>
    <s v="137.0.7151.41"/>
    <s v="MsiExec.exe /X{3D57F0B3-5C71-3C2C-8795-2A150BB58C33}"/>
    <s v="Is Uninstallable"/>
    <n v="1"/>
    <x v="0"/>
    <e v="#N/A"/>
    <s v="10.75.96.240"/>
    <x v="1"/>
    <s v="Deployed"/>
    <x v="0"/>
    <e v="#N/A"/>
    <x v="0"/>
    <x v="10"/>
    <n v="5055698"/>
    <s v="Tricentis Tosca "/>
    <x v="142"/>
    <s v="Yes"/>
    <s v="Yes"/>
    <x v="0"/>
    <s v="ERP QUALITY ENGINEERING OPERATIONS"/>
    <s v="No"/>
    <e v="#REF!"/>
    <s v="ERP QUALITY ENGINEERING OPERATIONS"/>
  </r>
  <r>
    <s v="tosrep-pSDX24.s02.chevron.net"/>
    <s v="tosrep-pSDX24"/>
    <s v="Windows Server 2019 Datacenter"/>
    <s v="Google Chrome"/>
    <s v="137.0.7151.41"/>
    <s v="MsiExec.exe /X{3D57F0B3-5C71-3C2C-8795-2A150BB58C33}"/>
    <s v="Is Uninstallable"/>
    <n v="1"/>
    <x v="0"/>
    <e v="#N/A"/>
    <s v="10.75.96.252"/>
    <x v="1"/>
    <s v="Deployed"/>
    <x v="0"/>
    <e v="#N/A"/>
    <x v="0"/>
    <x v="10"/>
    <n v="5055698"/>
    <s v="Tricentis Tosca "/>
    <x v="142"/>
    <s v="Yes"/>
    <s v="Yes"/>
    <x v="0"/>
    <s v="ERP QUALITY ENGINEERING OPERATIONS"/>
    <s v="No"/>
    <e v="#REF!"/>
    <s v="ERP QUALITY ENGINEERING OPERATIONS"/>
  </r>
  <r>
    <s v="tosrep-pTOS00"/>
    <s v="tosrep-pTOS00"/>
    <s v="Windows Server 2019 Datacenter"/>
    <s v="Google Chrome"/>
    <s v="137.0.7151.41"/>
    <s v="MsiExec.exe /X{FB5A6B22-71AB-36B9-AC32-02EAC075DEC3}"/>
    <s v="Is Uninstallable"/>
    <n v="1"/>
    <x v="0"/>
    <e v="#N/A"/>
    <s v="172.27.155.148"/>
    <x v="1"/>
    <s v="Deployed"/>
    <x v="0"/>
    <e v="#N/A"/>
    <x v="0"/>
    <x v="10"/>
    <n v="5055698"/>
    <s v="Tricentis Tosca "/>
    <x v="142"/>
    <s v="Yes"/>
    <s v="Yes"/>
    <x v="0"/>
    <s v="ERP QUALITY ENGINEERING OPERATIONS"/>
    <s v="No"/>
    <e v="#REF!"/>
    <s v="ERP QUALITY ENGINEERING OPERATIONS"/>
  </r>
  <r>
    <s v="BDOW16VCICDT.bdo.chevrontexaco.net"/>
    <s v="BDOW16VCICDT"/>
    <s v="Windows Server 2016 Datacenter"/>
    <s v="Google Chrome"/>
    <s v="137.0.7151.41"/>
    <s v="MsiExec.exe /X{3D57F0B3-5C71-3C2C-8795-2A150BB58C33}"/>
    <s v="Is Uninstallable"/>
    <n v="1"/>
    <x v="0"/>
    <e v="#N/A"/>
    <s v="146.35.14.50"/>
    <x v="2"/>
    <s v="Deployed"/>
    <x v="0"/>
    <e v="#N/A"/>
    <x v="0"/>
    <x v="0"/>
    <n v="19430"/>
    <s v="Petrasoft Field Assist (SJVBU) "/>
    <x v="143"/>
    <s v="Yes"/>
    <s v="Yes"/>
    <x v="6"/>
    <s v="NAU SJV - WRO SUPPORT"/>
    <s v="No"/>
    <e v="#REF!"/>
    <s v="CLOUD WINDOWS OPERATIONS"/>
  </r>
  <r>
    <s v="ric841nt16intdb.ric841.chevrontexaco.net"/>
    <s v="ric841nt16intdb"/>
    <s v="Windows Server 2016 Standard"/>
    <s v="Google Chrome"/>
    <s v="137.0.7151.41"/>
    <s v="MsiExec.exe /X{7537FCCC-472F-38B2-93E7-05DD4F526C6D}"/>
    <s v="Is Uninstallable"/>
    <n v="1"/>
    <x v="0"/>
    <e v="#N/A"/>
    <s v="146.28.190.120"/>
    <x v="1"/>
    <s v="Deployed"/>
    <x v="0"/>
    <e v="#N/A"/>
    <x v="0"/>
    <x v="19"/>
    <n v="4979"/>
    <s v="Intelatrac (RICH) "/>
    <x v="92"/>
    <s v="Yes"/>
    <s v="Yes"/>
    <x v="0"/>
    <s v="SURFACE-APPLICATION SUPPORT-POD1C"/>
    <s v="No"/>
    <e v="#REF!"/>
    <s v="DS - MFG - RIC841 - REFINERY SERVER SUPPORT"/>
  </r>
  <r>
    <s v="BDOW16VWFP.bdo.chevrontexaco.net"/>
    <s v="BDOW16VWFP"/>
    <s v="Windows Server 2016 Datacenter"/>
    <s v="Google Chrome"/>
    <s v="137.0.7151.55"/>
    <s v="MsiExec.exe /X{3D57F0B3-5C71-3C2C-8795-2A150BB58C33}"/>
    <s v="Is Uninstallable"/>
    <n v="1"/>
    <x v="0"/>
    <e v="#N/A"/>
    <s v="146.35.144.39"/>
    <x v="1"/>
    <s v="Deployed"/>
    <x v="0"/>
    <e v="#N/A"/>
    <x v="0"/>
    <x v="0"/>
    <n v="1500000577"/>
    <s v="Cygnet SJV "/>
    <x v="48"/>
    <s v="Yes"/>
    <s v="Yes"/>
    <x v="6"/>
    <s v="NAU SJV - WRO SUPPORT"/>
    <s v="No"/>
    <e v="#REF!"/>
    <s v="CLOUD WINDOWS OPERATIONS"/>
  </r>
  <r>
    <s v="piagb-dPI00.s02.chevron.net"/>
    <s v="piagb-dPI00"/>
    <s v="Windows Server 2016 Datacenter"/>
    <s v="Google Chrome"/>
    <s v="137.0.7151.41"/>
    <s v="MsiExec.exe /X{5D2950AA-215F-3C0E-ACFB-21E215FD6304}"/>
    <s v="Is Uninstallable"/>
    <n v="1"/>
    <x v="1"/>
    <e v="#N/A"/>
    <s v="10.69.132.10"/>
    <x v="2"/>
    <s v="Deployed"/>
    <x v="0"/>
    <e v="#N/A"/>
    <x v="0"/>
    <x v="20"/>
    <n v="5050876"/>
    <s v="PI Agbami Server - NMA"/>
    <x v="137"/>
    <s v="Yes"/>
    <s v="Yes"/>
    <x v="8"/>
    <s v="NMA - SUBSURFACE PLATFORM CO-LOCATED SUPPORT"/>
    <s v="No"/>
    <e v="#REF!"/>
    <s v="NMA - ITFP CLOUD LAGOS SUPPORT"/>
  </r>
  <r>
    <s v="LAGNRW16VPL1.lagnr.chevrontexaco.net"/>
    <s v="LAGNRW16VPL1"/>
    <s v="Windows Server 2016 Datacenter"/>
    <s v="Google Chrome"/>
    <s v="137.0.7151.41"/>
    <s v="MsiExec.exe /X{FB5A6B22-71AB-36B9-AC32-02EAC075DEC3}"/>
    <s v="Is Uninstallable"/>
    <n v="1"/>
    <x v="0"/>
    <e v="#N/A"/>
    <s v="146.42.252.208"/>
    <x v="1"/>
    <s v="Deployed"/>
    <x v="0"/>
    <e v="#N/A"/>
    <x v="0"/>
    <x v="20"/>
    <n v="20116"/>
    <s v="AutoCAD (NMA) "/>
    <x v="137"/>
    <s v="Yes"/>
    <s v="Yes"/>
    <x v="8"/>
    <s v="NMA - SURFACE PLATFORM CO-LOCATED SUPPORT"/>
    <s v="No"/>
    <e v="#REF!"/>
    <s v="NMA - ITFP CLOUD LAGOS SUPPORT"/>
  </r>
  <r>
    <s v="LAGNRW16VAPP02.lagnr.chevrontexaco.net"/>
    <s v="LAGNRW16VAPP02"/>
    <s v="Windows Server 2016 Datacenter"/>
    <s v="Google Chrome"/>
    <s v="137.0.7151.41"/>
    <s v="MsiExec.exe /X{FB5A6B22-71AB-36B9-AC32-02EAC075DEC3}"/>
    <s v="Is Uninstallable"/>
    <n v="1"/>
    <x v="0"/>
    <e v="#N/A"/>
    <s v="146.42.252.236"/>
    <x v="1"/>
    <s v="Deployed"/>
    <x v="0"/>
    <e v="#N/A"/>
    <x v="0"/>
    <x v="20"/>
    <n v="2019223466"/>
    <s v="Petrel 2019.2 – NMA "/>
    <x v="137"/>
    <s v="Yes"/>
    <s v="Yes"/>
    <x v="8"/>
    <s v="Not Found"/>
    <s v="No"/>
    <e v="#REF!"/>
    <s v="NMA - ITFP CLOUD LAGOS SUPPORT"/>
  </r>
  <r>
    <s v="ESCNRW16PSS01.escnr.chevrontexaco.net"/>
    <s v="ESCNRW16PSS01"/>
    <s v="Windows Server 2016 Standard"/>
    <s v="Google Chrome"/>
    <s v="137.0.7151.41"/>
    <s v="MsiExec.exe /X{138D2D03-6550-3989-85BA-178F9BBA2D6F}"/>
    <s v="Is Uninstallable"/>
    <n v="1"/>
    <x v="0"/>
    <e v="#N/A"/>
    <s v="146.42.162.23"/>
    <x v="1"/>
    <s v="Deployed"/>
    <x v="0"/>
    <e v="#N/A"/>
    <x v="0"/>
    <x v="20"/>
    <n v="5055460"/>
    <s v="NMA Smart Printing "/>
    <x v="137"/>
    <s v="Yes"/>
    <s v="Yes"/>
    <x v="15"/>
    <s v="NMA - ITFP CLOUD LAGOS SUPPORT"/>
    <s v="No"/>
    <e v="#REF!"/>
    <s v="NMA - ITFP WE/CLOUD ESCRAVOS SUPPORT"/>
  </r>
  <r>
    <s v="ipet-dsql00.s02.chevron.net"/>
    <s v="ipet-dsql00"/>
    <s v="Windows Server 2016 Datacenter"/>
    <s v="Google Chrome"/>
    <s v="135.0.7049.85"/>
    <s v="MsiExec.exe /X{4B1A29D5-BC9F-32E0-8F5B-FF8755A3D6BF}"/>
    <s v="Is Uninstallable"/>
    <n v="1"/>
    <x v="0"/>
    <e v="#N/A"/>
    <s v="10.73.132.6"/>
    <x v="2"/>
    <s v="Deployed"/>
    <x v="0"/>
    <e v="#N/A"/>
    <x v="0"/>
    <x v="10"/>
    <n v="5039024"/>
    <s v="Integrated Planning and Execution Tool (IPET) "/>
    <x v="145"/>
    <s v="Yes"/>
    <s v="Yes"/>
    <x v="0"/>
    <s v="NAU SJV - SUBSURFACE SUPPORT"/>
    <s v="No"/>
    <e v="#REF!"/>
    <s v="NAU SJV - SUBSURFACE SUPPORT"/>
  </r>
  <r>
    <s v="LAGNRW16VAPP01.lagnr.chevrontexaco.net"/>
    <s v="LAGNRW16VAPP01"/>
    <s v="Windows Server 2016 Datacenter"/>
    <s v="Google Chrome"/>
    <s v="137.0.7151.41"/>
    <s v="MsiExec.exe /X{FB5A6B22-71AB-36B9-AC32-02EAC075DEC3}"/>
    <s v="Is Uninstallable"/>
    <n v="1"/>
    <x v="0"/>
    <e v="#N/A"/>
    <s v="146.42.252.216"/>
    <x v="1"/>
    <s v="Deployed"/>
    <x v="0"/>
    <e v="#N/A"/>
    <x v="0"/>
    <x v="20"/>
    <s v="Not Found"/>
    <s v="Not Found"/>
    <x v="137"/>
    <s v="Yes"/>
    <s v="Yes"/>
    <x v="15"/>
    <s v="NMA - ITFP CLOUD LAGOS SUPPORT"/>
    <s v="No"/>
    <e v="#REF!"/>
    <s v="NMA - ITFP CLOUD LAGOS SUPPORT"/>
  </r>
  <r>
    <s v="IOTA-VM"/>
    <s v="IOTA-VM"/>
    <s v="Windows Server 2022 Datacenter"/>
    <s v="Google Chrome"/>
    <s v="137.0.7151.41"/>
    <s v="MsiExec.exe /X{00715A53-6C1B-35AC-BDC9-597DCF53D022}"/>
    <s v="Is Uninstallable"/>
    <n v="1"/>
    <x v="0"/>
    <e v="#N/A"/>
    <s v="172.23.0.4"/>
    <x v="6"/>
    <s v="Deployed"/>
    <x v="0"/>
    <e v="#N/A"/>
    <x v="0"/>
    <x v="10"/>
    <s v="Not Found"/>
    <s v="Not Found"/>
    <x v="146"/>
    <s v="Yes"/>
    <s v="Yes"/>
    <x v="0"/>
    <s v="CLOUD WINDOWS OPERATIONS"/>
    <s v="No"/>
    <e v="#REF!"/>
    <s v="I&amp;C R&amp;D"/>
  </r>
  <r>
    <s v="ihsgf-papp00.s02.chevron.net"/>
    <s v="ihsgf-papp00"/>
    <s v="Windows Server 2019 Datacenter"/>
    <s v="Google Chrome"/>
    <s v="137.0.7151.41"/>
    <s v="MsiExec.exe /X{3D57F0B3-5C71-3C2C-8795-2A150BB58C33}"/>
    <s v="Is Uninstallable"/>
    <n v="1"/>
    <x v="0"/>
    <e v="#N/A"/>
    <s v="10.71.160.4"/>
    <x v="1"/>
    <s v="Deployed"/>
    <x v="0"/>
    <e v="#N/A"/>
    <x v="0"/>
    <x v="0"/>
    <n v="5059995"/>
    <s v="Goldfire Enterprise"/>
    <x v="26"/>
    <s v="Yes"/>
    <s v="Yes"/>
    <x v="0"/>
    <s v="CTC IT - DATA AND INSIGHTS WEST - RUN AND MAINTAIN"/>
    <s v="No"/>
    <e v="#REF!"/>
    <s v="CLOUD WINDOWS OPERATIONS"/>
  </r>
  <r>
    <s v="dofpz-pPZA00.s02.chevron.net"/>
    <s v="dofpz-pPZA00"/>
    <s v="Windows Server 2016 Datacenter"/>
    <s v="Google Chrome"/>
    <s v="137.0.7151.41"/>
    <s v="MsiExec.exe /X{3D57F0B3-5C71-3C2C-8795-2A150BB58C33}"/>
    <s v="Is Uninstallable"/>
    <n v="1"/>
    <x v="0"/>
    <e v="#N/A"/>
    <s v="10.68.236.4"/>
    <x v="1"/>
    <s v="Deployed"/>
    <x v="0"/>
    <e v="#N/A"/>
    <x v="0"/>
    <x v="20"/>
    <n v="5054142"/>
    <s v="Integrated Field Management "/>
    <x v="147"/>
    <s v="Yes"/>
    <s v="Yes"/>
    <x v="11"/>
    <s v="SUBSURFACE-SA&amp;O-DIGITAL OILFIELD"/>
    <s v="No"/>
    <e v="#REF!"/>
    <s v="SUBSURFACE-SA&amp;O-DIGITAL OILFIELD"/>
  </r>
  <r>
    <s v="infoar-tDL100.s02.chevron.net"/>
    <s v="infoar-tDL100"/>
    <s v="Windows Server 2016 Datacenter"/>
    <s v="Google Chrome"/>
    <s v="137.0.7151.41"/>
    <s v="MsiExec.exe /X{3D57F0B3-5C71-3C2C-8795-2A150BB58C33}"/>
    <s v="Is Uninstallable"/>
    <n v="1"/>
    <x v="0"/>
    <e v="#N/A"/>
    <s v="10.76.156.106"/>
    <x v="0"/>
    <s v="Deployed"/>
    <x v="0"/>
    <e v="#N/A"/>
    <x v="0"/>
    <x v="0"/>
    <n v="5055148"/>
    <s v="InfoArchive "/>
    <x v="30"/>
    <s v="Yes"/>
    <s v="Yes"/>
    <x v="3"/>
    <s v="SCM &amp; ALCM - INFOARCHIVE"/>
    <s v="No"/>
    <e v="#REF!"/>
    <s v="SCM &amp; ALCM - DOCUMENT MANAGEMENT"/>
  </r>
  <r>
    <s v="infoar-tDL101.s02.chevron.net"/>
    <s v="infoar-tDL101"/>
    <s v="Windows Server 2016 Datacenter"/>
    <s v="Google Chrome"/>
    <s v="137.0.7151.41"/>
    <s v="MsiExec.exe /X{3D57F0B3-5C71-3C2C-8795-2A150BB58C33}"/>
    <s v="Is Uninstallable"/>
    <n v="1"/>
    <x v="0"/>
    <e v="#N/A"/>
    <s v="10.76.156.246"/>
    <x v="0"/>
    <s v="Deployed"/>
    <x v="0"/>
    <e v="#N/A"/>
    <x v="0"/>
    <x v="0"/>
    <n v="5055148"/>
    <s v="InfoArchive "/>
    <x v="30"/>
    <s v="Yes"/>
    <s v="Yes"/>
    <x v="3"/>
    <s v="SCM &amp; ALCM - INFOARCHIVE"/>
    <s v="No"/>
    <e v="#REF!"/>
    <s v="SCM &amp; ALCM - DOCUMENT MANAGEMENT"/>
  </r>
  <r>
    <s v="infoar-tDL102.s02.chevron.net"/>
    <s v="infoar-tDL102"/>
    <s v="Windows Server 2016 Datacenter"/>
    <s v="Google Chrome"/>
    <s v="137.0.7151.41"/>
    <s v="MsiExec.exe /X{3D57F0B3-5C71-3C2C-8795-2A150BB58C33}"/>
    <s v="Is Uninstallable"/>
    <n v="1"/>
    <x v="0"/>
    <e v="#N/A"/>
    <s v="10.76.157.16"/>
    <x v="0"/>
    <s v="Deployed"/>
    <x v="0"/>
    <e v="#N/A"/>
    <x v="0"/>
    <x v="0"/>
    <n v="5055148"/>
    <s v="InfoArchive"/>
    <x v="30"/>
    <s v="Yes"/>
    <s v="Yes"/>
    <x v="3"/>
    <s v="SCM &amp; ALCM - INFOARCHIVE"/>
    <s v="No"/>
    <e v="#REF!"/>
    <s v="SCM &amp; ALCM - DOCUMENT MANAGEMENT"/>
  </r>
  <r>
    <s v="resdev-dapp00.t.ussc.az.chevron.net"/>
    <s v="resdev-dapp00"/>
    <s v="Windows Server 2022 Datacenter"/>
    <s v="Google Chrome"/>
    <s v="135.0.7049.95"/>
    <s v="&quot;C:\Program Files\Google\Chrome\Application\135.0.7049.95\Installer\setup.exe&quot; --uninstall --channel=stable --system-level --verbose-logging"/>
    <s v="Not Uninstallable"/>
    <n v="1"/>
    <x v="0"/>
    <e v="#N/A"/>
    <s v="10.75.56.136"/>
    <x v="2"/>
    <s v="Deployed"/>
    <x v="0"/>
    <e v="#N/A"/>
    <x v="0"/>
    <x v="20"/>
    <n v="5065334"/>
    <s v="ResFracPro"/>
    <x v="147"/>
    <s v="Yes"/>
    <s v="Yes"/>
    <x v="11"/>
    <s v="SUBSURFACE-SA&amp;O-RESFRACPRO"/>
    <s v="No"/>
    <e v="#REF!"/>
    <s v="SUBSURFACE-SA&amp;O-RESFRACPRO"/>
  </r>
  <r>
    <s v="chvpkv16vmsmt.chvpk.chevrontexaco.net"/>
    <s v="chvpkv16vmsmt"/>
    <s v="Windows Server 2016 Standard"/>
    <s v="Google Chrome"/>
    <s v="137.0.7151.41"/>
    <s v="MsiExec.exe /X{3D57F0B3-5C71-3C2C-8795-2A150BB58C33}"/>
    <s v="Is Uninstallable"/>
    <n v="1"/>
    <x v="0"/>
    <e v="#N/A"/>
    <s v="146.27.68.50"/>
    <x v="2"/>
    <s v="Deployed"/>
    <x v="0"/>
    <e v="#N/A"/>
    <x v="0"/>
    <x v="20"/>
    <n v="1500001716"/>
    <s v="Milestone xProtect "/>
    <x v="4"/>
    <s v="Yes"/>
    <s v="Yes"/>
    <x v="11"/>
    <s v="GSOF SUPPORT - SECURITY OF PERSONNEL AND ASSETS - MSP"/>
    <s v="No"/>
    <e v="#REF!"/>
    <s v="CLOUD WINDOWS OPERATIONS"/>
  </r>
  <r>
    <s v="escjvw19rds02.escnr.chevrontexaco.net"/>
    <s v="escjvw19rds02"/>
    <s v="Windows Server 2019 Datacenter"/>
    <s v="Google Chrome_x000d__x000a_Google Chrome"/>
    <s v="137.0.7151.41"/>
    <s v="MsiExec.exe /X{C0A67654-8811-318B-A81F-473E4F5DA8EB}_x000d__x000a_"/>
    <s v="Is Uninstallable_x000d__x000a_Not Uninstallable"/>
    <n v="1"/>
    <x v="4"/>
    <d v="2025-07-16T00:00:00"/>
    <s v="146.42.162.24"/>
    <x v="1"/>
    <s v="Deployed"/>
    <x v="1"/>
    <e v="#N/A"/>
    <x v="1"/>
    <x v="11"/>
    <n v="13057056"/>
    <s v="System1 Evo "/>
    <x v="148"/>
    <s v="Yes"/>
    <s v="Yes"/>
    <x v="11"/>
    <s v="Not Found"/>
    <s v="No"/>
    <e v="#REF!"/>
    <s v="NMA - ITFP WE/CLOUD ESCRAVOS SUPPORT"/>
  </r>
  <r>
    <s v="gmwcpappv00818.gdc0.chevron.net"/>
    <s v="gmwcpappv00818"/>
    <s v="Windows Server 2016 Datacenter"/>
    <s v="Google Chrome"/>
    <s v="137.0.7151.55"/>
    <s v="MsiExec.exe /X{3D57F0B3-5C71-3C2C-8795-2A150BB58C33}"/>
    <s v="Is Uninstallable"/>
    <n v="1"/>
    <x v="1"/>
    <d v="2025-06-02T00:00:00"/>
    <s v="146.38.53.188"/>
    <x v="1"/>
    <s v="Retired"/>
    <x v="2"/>
    <e v="#N/A"/>
    <x v="0"/>
    <x v="0"/>
    <n v="5045698"/>
    <s v="JDE Hubble "/>
    <x v="149"/>
    <s v="Yes"/>
    <s v="Yes"/>
    <x v="0"/>
    <s v="NMA - CROSSPLATFORM JDE APPLICATION SUPPORT"/>
    <s v="No"/>
    <e v="#REF!"/>
    <s v="CLOUD WINDOWS OPERATIONS"/>
  </r>
  <r>
    <s v="GMWCPAPPV00822.gdc0.chevron.net"/>
    <s v="GMWCPAPPV00822"/>
    <s v="Windows Server 2016 Datacenter"/>
    <s v="Google Chrome"/>
    <s v="137.0.7151.41"/>
    <s v="MsiExec.exe /X{3D57F0B3-5C71-3C2C-8795-2A150BB58C33}"/>
    <s v="Is Uninstallable"/>
    <n v="1"/>
    <x v="1"/>
    <d v="2025-06-02T00:00:00"/>
    <s v="146.38.53.189"/>
    <x v="1"/>
    <s v="Retired"/>
    <x v="2"/>
    <e v="#N/A"/>
    <x v="0"/>
    <x v="0"/>
    <n v="5045698"/>
    <s v="JDE Hubble "/>
    <x v="149"/>
    <s v="Yes"/>
    <s v="Yes"/>
    <x v="0"/>
    <s v="NMA - CROSSPLATFORM JDE APPLICATION SUPPORT"/>
    <s v="No"/>
    <e v="#REF!"/>
    <s v="CLOUD WINDOWS OPERATIONS"/>
  </r>
  <r>
    <s v="gmwcpappv00823.gdc0.chevron.net"/>
    <s v="gmwcpappv00823"/>
    <s v="Windows Server 2016 Datacenter"/>
    <s v="Google Chrome"/>
    <s v="137.0.7151.41"/>
    <s v="MsiExec.exe /X{3D57F0B3-5C71-3C2C-8795-2A150BB58C33}"/>
    <s v="Is Uninstallable"/>
    <n v="1"/>
    <x v="1"/>
    <d v="2025-06-02T00:00:00"/>
    <s v="146.38.53.190"/>
    <x v="1"/>
    <s v="Retired"/>
    <x v="2"/>
    <e v="#N/A"/>
    <x v="0"/>
    <x v="0"/>
    <n v="5045698"/>
    <s v="JDE Hubble "/>
    <x v="149"/>
    <s v="Yes"/>
    <s v="Yes"/>
    <x v="0"/>
    <s v="NMA - CROSSPLATFORM JDE APPLICATION SUPPORT"/>
    <s v="No"/>
    <e v="#REF!"/>
    <s v="CLOUD WINDOWS OPERATIONS"/>
  </r>
  <r>
    <s v="RAILT-WPIIS002.s02.chevron.net"/>
    <s v="RAILT-WPIIS002"/>
    <s v="Windows Server 2016 Datacenter"/>
    <s v="Google Chrome"/>
    <s v="137.0.7151.41"/>
    <s v="MsiExec.exe /X{3D57F0B3-5C71-3C2C-8795-2A150BB58C33}"/>
    <s v="Is Uninstallable"/>
    <n v="1"/>
    <x v="1"/>
    <d v="2025-07-16T00:00:00"/>
    <s v="10.76.226.99"/>
    <x v="1"/>
    <s v="Deployed"/>
    <x v="0"/>
    <s v="Completed"/>
    <x v="0"/>
    <x v="5"/>
    <n v="5053848"/>
    <s v="SteelTrace"/>
    <x v="150"/>
    <s v="Yes"/>
    <s v="Yes"/>
    <x v="15"/>
    <s v="SURFACE-SE-R&amp;D SUPPORT"/>
    <s v="No"/>
    <e v="#REF!"/>
    <s v="CLOUD WINDOWS OPERATIONS"/>
  </r>
  <r>
    <s v="ncsscp-tapp00.s02.chevron.net"/>
    <s v="ncsscp-tapp00"/>
    <s v="Windows Server 2019 Datacenter"/>
    <s v="Google Chrome"/>
    <s v="135.0.7049.115"/>
    <s v="MsiExec.exe /X{3D57F0B3-5C71-3C2C-8795-2A150BB58C33}"/>
    <s v="Is Uninstallable"/>
    <n v="1"/>
    <x v="0"/>
    <e v="#N/A"/>
    <s v="10.74.68.109"/>
    <x v="0"/>
    <s v="Deployed"/>
    <x v="0"/>
    <e v="#N/A"/>
    <x v="0"/>
    <x v="20"/>
    <n v="21495"/>
    <s v="CPP"/>
    <x v="151"/>
    <s v="Yes"/>
    <s v="Yes"/>
    <x v="11"/>
    <s v="SURFACE APPLICATION SUPPORT"/>
    <s v="No"/>
    <e v="#REF!"/>
    <s v="SURFACE APPLICATION SUPPORT"/>
  </r>
  <r>
    <s v="ncsscp-papp00.s02.chevron.net"/>
    <s v="ncsscp-papp00"/>
    <s v="Windows Server 2019 Datacenter"/>
    <s v="Google Chrome"/>
    <s v="137.0.7151.41"/>
    <s v="MsiExec.exe /X{3D57F0B3-5C71-3C2C-8795-2A150BB58C33}"/>
    <s v="Is Uninstallable"/>
    <n v="1"/>
    <x v="0"/>
    <e v="#N/A"/>
    <s v="10.74.64.128"/>
    <x v="1"/>
    <s v="Deployed"/>
    <x v="0"/>
    <e v="#N/A"/>
    <x v="0"/>
    <x v="20"/>
    <n v="21495"/>
    <s v="CPP"/>
    <x v="151"/>
    <s v="Yes"/>
    <s v="Yes"/>
    <x v="11"/>
    <s v="SURFACE APPLICATION SUPPORT"/>
    <s v="No"/>
    <e v="#REF!"/>
    <s v="SURFACE APPLICATION SUPPORT"/>
  </r>
  <r>
    <s v="GCW1NAPPV00071.s01.chevron.net"/>
    <s v="GCW1NAPPV00071"/>
    <s v="Windows Server 2016 Datacenter"/>
    <s v="Google Chrome"/>
    <s v="135.0.7049.115"/>
    <s v="MsiExec.exe /X{3D57F0B3-5C71-3C2C-8795-2A150BB58C33}"/>
    <s v="Is Uninstallable"/>
    <n v="1"/>
    <x v="0"/>
    <e v="#N/A"/>
    <s v="10.76.122.53"/>
    <x v="2"/>
    <s v="Retired"/>
    <x v="0"/>
    <e v="#N/A"/>
    <x v="0"/>
    <x v="20"/>
    <n v="1500000185"/>
    <s v="Quorum Land System (QLS ) "/>
    <x v="152"/>
    <s v="Yes"/>
    <s v="Yes"/>
    <x v="6"/>
    <s v="SUBSURFACE-LAND-LAND SOLUTIONS"/>
    <s v="No"/>
    <e v="#REF!"/>
    <s v="CLOUD WINDOWS OPERATIONS"/>
  </r>
  <r>
    <s v="WELLOPS010W011.wellops010.chevrontexaco.net"/>
    <s v="WELLOPS010W011"/>
    <s v="Windows Server 2019 Standard"/>
    <s v="Google Chrome"/>
    <s v="137.0.7151.41"/>
    <s v="MsiExec.exe /X{3D57F0B3-5C71-3C2C-8795-2A150BB58C33}"/>
    <s v="Is Uninstallable"/>
    <n v="1"/>
    <x v="0"/>
    <e v="#N/A"/>
    <s v="10.76.125.66"/>
    <x v="1"/>
    <s v="Deployed"/>
    <x v="0"/>
    <e v="#N/A"/>
    <x v="0"/>
    <x v="20"/>
    <n v="1500000245"/>
    <s v="DrillWorks Suite (Predict) "/>
    <x v="153"/>
    <s v="Yes"/>
    <s v="Yes"/>
    <x v="0"/>
    <s v="SUBSURFACE-DELIVER ADP-G&amp;G OPS"/>
    <s v="No"/>
    <e v="#REF!"/>
    <s v="CLOUD WINDOWS OPERATIONS"/>
  </r>
  <r>
    <s v="GCW1NIISV00050.s01.chevron.net"/>
    <s v="GCW1NIISV00050"/>
    <s v="Windows Server 2016 Datacenter"/>
    <s v="Google Chrome"/>
    <s v="137.0.7151.41"/>
    <s v="MsiExec.exe /X{9AA42FEF-FBFA-3788-9CB4-3A148DC7AA52}"/>
    <s v="Is Uninstallable"/>
    <n v="1"/>
    <x v="1"/>
    <d v="2025-07-16T00:00:00"/>
    <s v="10.76.126.32"/>
    <x v="2"/>
    <s v="Deployed"/>
    <x v="0"/>
    <s v="Completed"/>
    <x v="0"/>
    <x v="21"/>
    <n v="1500000186"/>
    <s v="Quorum Geographic Information System "/>
    <x v="152"/>
    <s v="Yes"/>
    <s v="Yes"/>
    <x v="6"/>
    <s v="SUBSURFACE-LAND-LAND SOLUTIONS"/>
    <s v="No"/>
    <e v="#REF!"/>
    <s v="CLOUD WINDOWS OPERATIONS"/>
  </r>
  <r>
    <s v="GCW1NIISV00059.s01.chevron.net"/>
    <s v="GCW1NIISV00059"/>
    <s v="Windows Server 2016 Datacenter"/>
    <s v="Google Chrome"/>
    <s v="137.0.7151.41"/>
    <s v="MsiExec.exe /X{3D57F0B3-5C71-3C2C-8795-2A150BB58C33}"/>
    <s v="Is Uninstallable"/>
    <n v="1"/>
    <x v="1"/>
    <d v="2025-07-16T00:00:00"/>
    <s v="10.76.126.33"/>
    <x v="2"/>
    <s v="Deployed"/>
    <x v="0"/>
    <s v="Completed"/>
    <x v="0"/>
    <x v="21"/>
    <n v="1500000186"/>
    <s v="Quorum Geographic Information System "/>
    <x v="152"/>
    <s v="Yes"/>
    <s v="Yes"/>
    <x v="6"/>
    <s v="SUBSURFACE-LAND-LAND SOLUTIONS"/>
    <s v="No"/>
    <e v="#REF!"/>
    <s v="CLOUD WINDOWS OPERATIONS"/>
  </r>
  <r>
    <s v="GCW1NIISV00060.s01.chevron.net"/>
    <s v="GCW1NIISV00060"/>
    <s v="Windows Server 2016 Datacenter"/>
    <s v="Google Chrome"/>
    <s v="137.0.7151.41"/>
    <s v="MsiExec.exe /X{3D57F0B3-5C71-3C2C-8795-2A150BB58C33}"/>
    <s v="Is Uninstallable"/>
    <n v="1"/>
    <x v="2"/>
    <d v="2025-07-16T00:00:00"/>
    <s v="10.76.126.34"/>
    <x v="2"/>
    <s v="Deployed"/>
    <x v="0"/>
    <s v="Completed"/>
    <x v="0"/>
    <x v="21"/>
    <n v="1500000188"/>
    <s v="Quorum Query Module (QQM) "/>
    <x v="152"/>
    <s v="Yes"/>
    <s v="Yes"/>
    <x v="6"/>
    <s v="SUBSURFACE-LAND-LAND SOLUTIONS"/>
    <s v="No"/>
    <e v="#REF!"/>
    <s v="CLOUD WINDOWS OPERATIONS"/>
  </r>
  <r>
    <s v="hfm-d2app00.s02.chevron.net"/>
    <s v="hfm-d2app00"/>
    <s v="Windows Server 2019 Datacenter"/>
    <s v="Google Chrome"/>
    <s v="137.0.7151.41"/>
    <s v="MsiExec.exe /X{3D57F0B3-5C71-3C2C-8795-2A150BB58C33}"/>
    <s v="Is Uninstallable"/>
    <n v="1"/>
    <x v="1"/>
    <d v="2025-06-25T00:00:00"/>
    <s v="10.74.104.6"/>
    <x v="2"/>
    <s v="Deployed"/>
    <x v="0"/>
    <e v="#N/A"/>
    <x v="0"/>
    <x v="20"/>
    <n v="1125039236"/>
    <s v="HFM / FDM 11.2 "/>
    <x v="154"/>
    <s v="Yes"/>
    <s v="Yes"/>
    <x v="3"/>
    <s v="Not Found"/>
    <s v="No"/>
    <e v="#REF!"/>
    <s v="FINANCE - FINANCIAL MGMT DEVOPS"/>
  </r>
  <r>
    <s v="GCW2PAPPV00042.s02.chevron.net"/>
    <s v="GCW2PAPPV00042"/>
    <s v="Windows Server 2016 Datacenter"/>
    <s v="Google Chrome"/>
    <s v="137.0.7151.41"/>
    <s v="MsiExec.exe /X{3D57F0B3-5C71-3C2C-8795-2A150BB58C33}"/>
    <s v="Is Uninstallable"/>
    <n v="1"/>
    <x v="1"/>
    <d v="2025-07-16T00:00:00"/>
    <s v="10.76.123.146"/>
    <x v="1"/>
    <s v="Deployed"/>
    <x v="0"/>
    <s v="Completed"/>
    <x v="0"/>
    <x v="21"/>
    <n v="1500000188"/>
    <s v="Quorum Query Module (QQM) "/>
    <x v="152"/>
    <s v="Yes"/>
    <s v="Yes"/>
    <x v="6"/>
    <s v="SUBSURFACE-LAND-LAND SOLUTIONS"/>
    <s v="No"/>
    <e v="#REF!"/>
    <s v="CLOUD WINDOWS OPERATIONS"/>
  </r>
  <r>
    <s v="jdeazrp15b00.s02.chevron.net"/>
    <s v="jdeazrp15b00"/>
    <s v="Windows Server 2019 Datacenter"/>
    <s v="Google Chrome"/>
    <s v="137.0.7151.41"/>
    <s v="MsiExec.exe /X{3D57F0B3-5C71-3C2C-8795-2A150BB58C33}"/>
    <s v="Is Uninstallable"/>
    <n v="1"/>
    <x v="0"/>
    <e v="#N/A"/>
    <s v="10.76.228.33"/>
    <x v="0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jdeazrp15db00.s02.chevron.net"/>
    <s v="jdeazrp15db00"/>
    <s v="Windows Server 2019 Datacenter"/>
    <s v="Google Chrome"/>
    <s v="137.0.7151.41"/>
    <s v="MsiExec.exe /X{3D57F0B3-5C71-3C2C-8795-2A150BB58C33}"/>
    <s v="Is Uninstallable"/>
    <n v="1"/>
    <x v="0"/>
    <e v="#N/A"/>
    <s v="10.76.228.53"/>
    <x v="0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jdeazrp15dc00.s02.chevron.net"/>
    <s v="jdeazrp15dc00"/>
    <s v="Windows Server 2019 Datacenter"/>
    <s v="Google Chrome"/>
    <s v="137.0.7151.41"/>
    <s v="MsiExec.exe /X{3D57F0B3-5C71-3C2C-8795-2A150BB58C33}"/>
    <s v="Is Uninstallable"/>
    <n v="1"/>
    <x v="0"/>
    <e v="#N/A"/>
    <s v="10.76.228.66"/>
    <x v="0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jdeazrp17c00.s02.chevron.net"/>
    <s v="jdeazrp17c00"/>
    <s v="Windows Server 2019 Datacenter"/>
    <s v="Google Chrome"/>
    <s v="137.0.7151.41"/>
    <s v="MsiExec.exe /X{3D57F0B3-5C71-3C2C-8795-2A150BB58C33}"/>
    <s v="Is Uninstallable"/>
    <n v="1"/>
    <x v="0"/>
    <e v="#N/A"/>
    <s v="10.76.228.46"/>
    <x v="0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jdeazrp17ta00.s02.chevron.net"/>
    <s v="jdeazrp17ta00"/>
    <s v="Windows Server 2019 Datacenter"/>
    <s v="Google Chrome"/>
    <s v="137.0.7151.41"/>
    <s v="MsiExec.exe /X{3D57F0B3-5C71-3C2C-8795-2A150BB58C33}"/>
    <s v="Is Uninstallable"/>
    <n v="1"/>
    <x v="0"/>
    <e v="#N/A"/>
    <s v="10.76.228.44"/>
    <x v="0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jdeazrp17z00.s02.chevron.net"/>
    <s v="jdeazrp17z00"/>
    <s v="Windows Server 2016 Datacenter"/>
    <s v="Google Chrome"/>
    <s v="137.0.7151.41"/>
    <s v="MsiExec.exe /X{3D57F0B3-5C71-3C2C-8795-2A150BB58C33}"/>
    <s v="Is Uninstallable"/>
    <n v="1"/>
    <x v="0"/>
    <e v="#N/A"/>
    <s v="10.76.228.42"/>
    <x v="0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jdeazrp18dv01.s02.chevron.net"/>
    <s v="jdeazrp18dv01"/>
    <s v="Windows Server 2019 Datacenter"/>
    <s v="Google Chrome"/>
    <s v="137.0.7151.41"/>
    <s v="MsiExec.exe /X{3D57F0B3-5C71-3C2C-8795-2A150BB58C33}"/>
    <s v="Is Uninstallable"/>
    <n v="1"/>
    <x v="0"/>
    <e v="#N/A"/>
    <s v="10.76.228.30"/>
    <x v="1"/>
    <s v="Deployed"/>
    <x v="0"/>
    <e v="#N/A"/>
    <x v="0"/>
    <x v="32"/>
    <n v="5052804"/>
    <s v="JDE Cloud"/>
    <x v="155"/>
    <s v="Yes"/>
    <s v="Yes"/>
    <x v="0"/>
    <s v="PLATFORM - JDE RELIABILITY"/>
    <s v="No"/>
    <e v="#REF!"/>
    <s v="PLATFORM - JDE RELIABILITY"/>
  </r>
  <r>
    <s v="hfm-d2fnd00.s02.chevron.net"/>
    <s v="hfm-d2fnd00"/>
    <s v="Windows Server 2019 Datacenter"/>
    <s v="Google Chrome"/>
    <s v="137.0.7151.41"/>
    <s v="MsiExec.exe /X{3D57F0B3-5C71-3C2C-8795-2A150BB58C33}"/>
    <s v="Is Uninstallable"/>
    <n v="1"/>
    <x v="4"/>
    <d v="2025-07-16T00:00:00"/>
    <s v="10.74.104.32"/>
    <x v="2"/>
    <s v="Deployed"/>
    <x v="1"/>
    <e v="#N/A"/>
    <x v="1"/>
    <x v="11"/>
    <n v="1125039236"/>
    <s v="HFM / FDM 11.2 "/>
    <x v="154"/>
    <s v="Yes"/>
    <s v="Yes"/>
    <x v="3"/>
    <s v="Not Found"/>
    <s v="No"/>
    <e v="#REF!"/>
    <s v="FINANCE - FINANCIAL MGMT DEVOPS"/>
  </r>
  <r>
    <s v="hfm-d3fnd00.s02.chevron.net"/>
    <s v="hfm-d3fnd00"/>
    <s v="Windows Server 2019 Datacenter"/>
    <s v="Google Chrome"/>
    <s v="137.0.7151.41"/>
    <s v="MsiExec.exe /X{3D57F0B3-5C71-3C2C-8795-2A150BB58C33}"/>
    <s v="Is Uninstallable"/>
    <n v="1"/>
    <x v="4"/>
    <d v="2025-07-16T00:00:00"/>
    <s v="10.74.105.11"/>
    <x v="2"/>
    <s v="Deployed"/>
    <x v="1"/>
    <e v="#N/A"/>
    <x v="1"/>
    <x v="11"/>
    <n v="1125039236"/>
    <s v="HFM / FDM 11.2 "/>
    <x v="154"/>
    <s v="Yes"/>
    <s v="Yes"/>
    <x v="3"/>
    <s v="Not Found"/>
    <s v="No"/>
    <e v="#REF!"/>
    <s v="FINANCE - FINANCIAL MGMT DEVOPS"/>
  </r>
  <r>
    <s v="hfm-p1app00.s02.chevron.net"/>
    <s v="hfm-p1app00"/>
    <s v="Windows Server 2019 Datacenter"/>
    <s v="Google Chrome"/>
    <s v="137.0.7151.41"/>
    <s v="MsiExec.exe /X{3D57F0B3-5C71-3C2C-8795-2A150BB58C33}"/>
    <s v="Is Uninstallable"/>
    <n v="1"/>
    <x v="0"/>
    <e v="#N/A"/>
    <s v="10.74.97.44"/>
    <x v="1"/>
    <s v="Deployed"/>
    <x v="0"/>
    <e v="#N/A"/>
    <x v="0"/>
    <x v="20"/>
    <n v="1125039236"/>
    <s v="HFM / FDM 11.2 "/>
    <x v="154"/>
    <s v="Yes"/>
    <s v="Yes"/>
    <x v="3"/>
    <s v="Not Found"/>
    <s v="No"/>
    <e v="#REF!"/>
    <s v="FINANCE - FINANCIAL MGMT DEVOPS"/>
  </r>
  <r>
    <s v="hfm-dfnd00.s02.chevron.net"/>
    <s v="hfm-dfnd00"/>
    <s v="Windows Server 2019 Datacenter"/>
    <s v="Google Chrome"/>
    <s v="137.0.7151.41"/>
    <s v="MsiExec.exe /X{3D57F0B3-5C71-3C2C-8795-2A150BB58C33}"/>
    <s v="Is Uninstallable"/>
    <n v="1"/>
    <x v="4"/>
    <d v="2025-07-16T00:00:00"/>
    <s v="10.74.105.47"/>
    <x v="2"/>
    <s v="Deployed"/>
    <x v="1"/>
    <e v="#N/A"/>
    <x v="1"/>
    <x v="11"/>
    <n v="1125039236"/>
    <s v="HFM / FDM 11.2 "/>
    <x v="154"/>
    <s v="Yes"/>
    <s v="Yes"/>
    <x v="3"/>
    <s v="Not Found"/>
    <s v="No"/>
    <e v="#REF!"/>
    <s v="FINANCE - FINANCIAL MGMT DEVOPS"/>
  </r>
  <r>
    <s v="hfm-qsql00.s02.chevron.net"/>
    <s v="hfm-qsql00"/>
    <s v="Windows Server 2016 Datacenter"/>
    <s v="Google Chrome"/>
    <s v="137.0.7151.41"/>
    <s v="MsiExec.exe /X{3D57F0B3-5C71-3C2C-8795-2A150BB58C33}"/>
    <s v="Is Uninstallable"/>
    <n v="1"/>
    <x v="0"/>
    <e v="#N/A"/>
    <s v="10.74.105.15"/>
    <x v="0"/>
    <s v="Deployed"/>
    <x v="0"/>
    <e v="#N/A"/>
    <x v="0"/>
    <x v="20"/>
    <n v="1125039236"/>
    <s v="HFM / FDM 11.2 "/>
    <x v="154"/>
    <s v="Yes"/>
    <s v="Yes"/>
    <x v="3"/>
    <s v="Not Found"/>
    <s v="No"/>
    <e v="#REF!"/>
    <s v="FINANCE - FINANCIAL MGMT DEVOPS"/>
  </r>
  <r>
    <s v="hfm-sapp01.s02.chevron.net"/>
    <s v="hfm-sapp01"/>
    <s v="Windows Server 2019 Datacenter"/>
    <s v="Google Chrome"/>
    <s v="137.0.7151.41"/>
    <s v="MsiExec.exe /X{3D57F0B3-5C71-3C2C-8795-2A150BB58C33}"/>
    <s v="Is Uninstallable"/>
    <n v="1"/>
    <x v="0"/>
    <e v="#N/A"/>
    <s v="10.74.97.60"/>
    <x v="5"/>
    <s v="Deployed"/>
    <x v="0"/>
    <e v="#N/A"/>
    <x v="0"/>
    <x v="20"/>
    <n v="1125039236"/>
    <s v="HFM / FDM 11.2"/>
    <x v="154"/>
    <s v="Yes"/>
    <s v="Yes"/>
    <x v="3"/>
    <s v="Not Found"/>
    <s v="No"/>
    <e v="#REF!"/>
    <s v="FINANCE - FINANCIAL MGMT DEVOPS"/>
  </r>
  <r>
    <s v="hfm-sfdm00.s02.chevron.net"/>
    <s v="hfm-sfdm00"/>
    <s v="Windows Server 2019 Datacenter"/>
    <s v="Google Chrome"/>
    <s v="137.0.7151.41"/>
    <s v="MsiExec.exe /X{3D57F0B3-5C71-3C2C-8795-2A150BB58C33}"/>
    <s v="Is Uninstallable"/>
    <n v="1"/>
    <x v="0"/>
    <e v="#N/A"/>
    <s v="10.74.97.61"/>
    <x v="5"/>
    <s v="Retired"/>
    <x v="0"/>
    <e v="#N/A"/>
    <x v="0"/>
    <x v="20"/>
    <n v="1125039236"/>
    <s v="HFM / FDM 11.2"/>
    <x v="154"/>
    <s v="Yes"/>
    <s v="Yes"/>
    <x v="3"/>
    <s v="Not Found"/>
    <s v="No"/>
    <e v="#REF!"/>
    <s v="FINANCE - FINANCIAL MGMT DEVOPS"/>
  </r>
  <r>
    <s v="hfm-sfdm01.s02.chevron.net"/>
    <s v="hfm-sfdm01"/>
    <s v="Windows Server 2019 Datacenter"/>
    <s v="Google Chrome"/>
    <s v="137.0.7151.41"/>
    <s v="MsiExec.exe /X{3D57F0B3-5C71-3C2C-8795-2A150BB58C33}"/>
    <s v="Is Uninstallable"/>
    <n v="1"/>
    <x v="0"/>
    <e v="#N/A"/>
    <s v="10.74.97.62"/>
    <x v="5"/>
    <s v="Deployed"/>
    <x v="0"/>
    <e v="#N/A"/>
    <x v="0"/>
    <x v="20"/>
    <n v="1125039236"/>
    <s v="HFM / FDM 11.2"/>
    <x v="154"/>
    <s v="Yes"/>
    <s v="Yes"/>
    <x v="3"/>
    <s v="Not Found"/>
    <s v="No"/>
    <e v="#REF!"/>
    <s v="FINANCE - FINANCIAL MGMT DEVOPS"/>
  </r>
  <r>
    <s v="hfm-sfnd00.s02.chevron.net"/>
    <s v="hfm-sfnd00"/>
    <s v="Windows Server 2019 Datacenter"/>
    <s v="Google Chrome"/>
    <s v="137.0.7151.41"/>
    <s v="MsiExec.exe /X{3D57F0B3-5C71-3C2C-8795-2A150BB58C33}"/>
    <s v="Is Uninstallable"/>
    <n v="1"/>
    <x v="0"/>
    <e v="#N/A"/>
    <s v="10.74.97.41"/>
    <x v="5"/>
    <s v="Deployed"/>
    <x v="1"/>
    <e v="#N/A"/>
    <x v="1"/>
    <x v="11"/>
    <n v="1125039236"/>
    <s v="HFM / FDM 11.2"/>
    <x v="154"/>
    <s v="Yes"/>
    <s v="Yes"/>
    <x v="3"/>
    <s v="Not Found"/>
    <s v="No"/>
    <e v="#REF!"/>
    <s v="FINANCE - FINANCIAL MGMT DEVOPS"/>
  </r>
  <r>
    <s v="hfm-ssql01.s02.chevron.net"/>
    <s v="hfm-ssql01"/>
    <s v="Windows Server 2016 Datacenter"/>
    <s v="Google Chrome"/>
    <s v="137.0.7151.41"/>
    <s v="MsiExec.exe /X{3D57F0B3-5C71-3C2C-8795-2A150BB58C33}"/>
    <s v="Is Uninstallable"/>
    <n v="1"/>
    <x v="0"/>
    <e v="#N/A"/>
    <s v="10.74.97.33"/>
    <x v="5"/>
    <s v="Deployed"/>
    <x v="0"/>
    <e v="#N/A"/>
    <x v="0"/>
    <x v="20"/>
    <n v="1125039236"/>
    <s v="HFM / FDM 11.2 "/>
    <x v="154"/>
    <s v="Yes"/>
    <s v="Yes"/>
    <x v="3"/>
    <s v="Not Found"/>
    <s v="No"/>
    <e v="#REF!"/>
    <s v="FINANCE - FINANCIAL MGMT DEVOPS"/>
  </r>
  <r>
    <s v="hfm-p1hfs00.s02.chevron.net"/>
    <s v="hfm-p1hfs00"/>
    <s v="Windows Server 2019 Datacenter"/>
    <s v="Google Chrome"/>
    <s v="137.0.7151.41"/>
    <s v="MsiExec.exe /X{3D57F0B3-5C71-3C2C-8795-2A150BB58C33}"/>
    <s v="Is Uninstallable"/>
    <n v="1"/>
    <x v="1"/>
    <d v="2025-07-16T00:00:00"/>
    <s v="10.74.97.46"/>
    <x v="1"/>
    <s v="Deployed"/>
    <x v="0"/>
    <s v="Completed"/>
    <x v="0"/>
    <x v="31"/>
    <n v="1125039236"/>
    <s v="HFM / FDM 11.2 "/>
    <x v="154"/>
    <s v="Yes"/>
    <s v="Yes"/>
    <x v="3"/>
    <s v="Not Found"/>
    <s v="No"/>
    <e v="#REF!"/>
    <s v="FINANCE - FINANCIAL MGMT DEVOPS"/>
  </r>
  <r>
    <s v="COV100SQLUTIL01.cov100.chevrontexaco.net"/>
    <s v="COV100SQLUTIL01"/>
    <s v="Windows Server 2016 Datacenter"/>
    <s v="Google Chrome"/>
    <s v="137.0.7151.41"/>
    <s v="MsiExec.exe /X{3D57F0B3-5C71-3C2C-8795-2A150BB58C33}"/>
    <s v="Is Uninstallable"/>
    <n v="1"/>
    <x v="1"/>
    <d v="2025-07-16T00:00:00"/>
    <s v="146.24.240.160"/>
    <x v="1"/>
    <s v="Deployed"/>
    <x v="0"/>
    <s v="Completed"/>
    <x v="0"/>
    <x v="5"/>
    <n v="25434"/>
    <s v="SolarWinds"/>
    <x v="126"/>
    <s v="Yes"/>
    <s v="Yes"/>
    <x v="0"/>
    <s v="NETWORK - NETWORK MANAGEMENT TOOLS"/>
    <s v="No"/>
    <e v="#REF!"/>
    <s v="CLOUD WINDOWS OPERATIONS"/>
  </r>
  <r>
    <s v="PNZW16CNSQLV03.ct.chevrontexaco.net"/>
    <s v="PNZW16CNSQLV03"/>
    <s v="Windows Server 2016 Datacenter"/>
    <s v="Google Chrome"/>
    <s v="137.0.7151.41"/>
    <s v="MsiExec.exe /X{FB5A6B22-71AB-36B9-AC32-02EAC075DEC3}"/>
    <s v="Is Uninstallable"/>
    <n v="1"/>
    <x v="0"/>
    <e v="#N/A"/>
    <s v="10.68.248.93"/>
    <x v="1"/>
    <s v="Deployed"/>
    <x v="0"/>
    <e v="#N/A"/>
    <x v="0"/>
    <x v="20"/>
    <n v="19454"/>
    <s v="SAC e-HR Online Services/HR Systems"/>
    <x v="127"/>
    <s v="Yes"/>
    <s v="Yes"/>
    <x v="0"/>
    <s v="SAC - APPLICATION SUPPORT"/>
    <s v="No"/>
    <e v="#REF!"/>
    <s v="CLOUD WINDOWS OPERATIONS"/>
  </r>
  <r>
    <s v="COV100SWSQLP.cov100.chevrontexaco.net"/>
    <s v="COV100SWSQLP"/>
    <s v="Windows Server 2016 Standard"/>
    <s v="Google Chrome"/>
    <s v="137.0.7151.41"/>
    <s v="MsiExec.exe /X{3D57F0B3-5C71-3C2C-8795-2A150BB58C33}"/>
    <s v="Is Uninstallable"/>
    <n v="1"/>
    <x v="1"/>
    <d v="2025-07-16T00:00:00"/>
    <s v="146.24.240.93"/>
    <x v="1"/>
    <s v="Deployed"/>
    <x v="0"/>
    <s v="Completed"/>
    <x v="0"/>
    <x v="5"/>
    <n v="25434"/>
    <s v="SolarWinds"/>
    <x v="126"/>
    <s v="Yes"/>
    <s v="Yes"/>
    <x v="0"/>
    <s v="NETWORK - NETWORK MANAGEMENT TOOLS"/>
    <s v="No"/>
    <e v="#REF!"/>
    <s v="CLOUD WINDOWS OPERATIONS"/>
  </r>
  <r>
    <s v="xdoc-dapp00.s02.chevron.net"/>
    <s v="xdoc-dapp00"/>
    <s v="Windows Server 2016 Datacenter"/>
    <s v="Google Chrome"/>
    <s v="137.0.7151.41"/>
    <s v="MsiExec.exe /X{3D57F0B3-5C71-3C2C-8795-2A150BB58C33}"/>
    <s v="Is Uninstallable"/>
    <n v="1"/>
    <x v="1"/>
    <d v="2025-07-16T00:00:00"/>
    <s v="10.75.136.48"/>
    <x v="2"/>
    <s v="Deployed"/>
    <x v="0"/>
    <s v="Completed"/>
    <x v="0"/>
    <x v="21"/>
    <n v="21903"/>
    <s v="xDoc "/>
    <x v="156"/>
    <s v="Yes"/>
    <s v="Yes"/>
    <x v="16"/>
    <s v="DS - AP - LA - GUATEMALA ONSITE"/>
    <s v="No"/>
    <e v="#REF!"/>
    <s v="CLOUD WINDOWS OPERATIONS"/>
  </r>
  <r>
    <s v="gmwcpappv01171.gdc0.chevron.net"/>
    <s v="gmwcpappv01171"/>
    <s v="Windows Server 2019 Datacenter"/>
    <s v="Google Chrome"/>
    <s v="137.0.7151.41"/>
    <s v="MsiExec.exe /X{3D57F0B3-5C71-3C2C-8795-2A150BB58C33}"/>
    <s v="Is Uninstallable"/>
    <n v="1"/>
    <x v="2"/>
    <d v="2025-07-16T00:00:00"/>
    <s v="136.171.177.36"/>
    <x v="2"/>
    <s v="Deployed"/>
    <x v="1"/>
    <e v="#N/A"/>
    <x v="1"/>
    <x v="8"/>
    <s v="Not Found"/>
    <s v="Not Found"/>
    <x v="157"/>
    <s v="Yes"/>
    <s v="Yes"/>
    <x v="17"/>
    <s v="CLOUD WINDOWS OPERATIONS"/>
    <s v="No"/>
    <e v="#REF!"/>
    <s v="CLOUD WINDOWS OPERATIONS"/>
  </r>
  <r>
    <s v="SERVI-WPAPP073.s02.chevron.net"/>
    <s v="SERVI-WPAPP073"/>
    <s v="Windows Server 2016 Datacenter"/>
    <s v="Google Chrome"/>
    <s v="137.0.7151.41"/>
    <s v="MsiExec.exe /X{3D57F0B3-5C71-3C2C-8795-2A150BB58C33}"/>
    <s v="Is Uninstallable"/>
    <n v="1"/>
    <x v="0"/>
    <e v="#N/A"/>
    <s v="134.248.196.253"/>
    <x v="1"/>
    <s v="Deployed"/>
    <x v="0"/>
    <e v="#N/A"/>
    <x v="0"/>
    <x v="10"/>
    <n v="1500002000"/>
    <s v="ServiceNow Integration HUB "/>
    <x v="158"/>
    <s v="Yes"/>
    <s v="Yes"/>
    <x v="0"/>
    <s v="CLOUD AUTOMATION AND ORCHESTRATION SUPPORT"/>
    <s v="No"/>
    <e v="#REF!"/>
    <s v="CLOUD WINDOWS OPERATIONS"/>
  </r>
  <r>
    <s v="ecwars-dssrs00.s02.chevron.net"/>
    <s v="ecwars-dssrs00"/>
    <s v="Windows Server 2019 Datacenter"/>
    <s v="Google Chrome"/>
    <s v="137.0.7151.41"/>
    <s v="MsiExec.exe /X{3D57F0B3-5C71-3C2C-8795-2A150BB58C33}"/>
    <s v="Is Uninstallable"/>
    <n v="1"/>
    <x v="1"/>
    <d v="2025-07-16T00:00:00"/>
    <s v="10.67.84.18"/>
    <x v="2"/>
    <s v="Deployed"/>
    <x v="1"/>
    <e v="#N/A"/>
    <x v="1"/>
    <x v="11"/>
    <n v="15605"/>
    <s v="Energy Components Web Applications and Reporting Services"/>
    <x v="159"/>
    <s v="Yes"/>
    <s v="Yes"/>
    <x v="6"/>
    <s v="ASBU - THAILAND - SCF ECWARS"/>
    <s v="No"/>
    <e v="#REF!"/>
    <s v="CLOUD WINDOWS OPERATIONS"/>
  </r>
  <r>
    <s v="gmwxpappv00058.gdc0.chevron.net"/>
    <s v="gmwxpappv00058"/>
    <s v="Windows Server 2016 Datacenter"/>
    <s v="Google Chrome"/>
    <s v="137.0.7151.41"/>
    <s v="MsiExec.exe /X{C0A67654-8811-318B-A81F-473E4F5DA8EB}"/>
    <s v="Is Uninstallable"/>
    <n v="1"/>
    <x v="0"/>
    <e v="#N/A"/>
    <s v="146.46.160.28"/>
    <x v="1"/>
    <s v="Deployed"/>
    <x v="0"/>
    <e v="#N/A"/>
    <x v="0"/>
    <x v="15"/>
    <n v="823639"/>
    <s v="Secure FTP v8.x "/>
    <x v="10"/>
    <s v="Yes"/>
    <s v="Yes"/>
    <x v="8"/>
    <s v="Not Found"/>
    <s v="No"/>
    <e v="#REF!"/>
    <s v="CLOUD WINDOWS OPERATIONS"/>
  </r>
  <r>
    <s v="HERPIBI01.gdc0.chevron.net"/>
    <s v="HERPIBI01"/>
    <s v="Windows Server 2019 Standard"/>
    <s v="Google Chrome"/>
    <s v="137.0.7151.41"/>
    <s v="MsiExec.exe /X{3D57F0B3-5C71-3C2C-8795-2A150BB58C33}"/>
    <s v="Is Uninstallable"/>
    <n v="1"/>
    <x v="1"/>
    <d v="2025-07-16T00:00:00"/>
    <s v="146.30.172.28"/>
    <x v="1"/>
    <s v="Deployed"/>
    <x v="0"/>
    <s v="Completed"/>
    <x v="0"/>
    <x v="27"/>
    <n v="5057677"/>
    <s v="EMED PI "/>
    <x v="107"/>
    <s v="Yes"/>
    <s v="Yes"/>
    <x v="3"/>
    <s v="Not Found"/>
    <s v="No"/>
    <e v="#REF!"/>
    <s v="CLOUD WINDOWS OPERATIONS"/>
  </r>
  <r>
    <s v="HERPIVIS01.gdc0.chevron.net"/>
    <s v="HERPIVIS01"/>
    <s v="Windows Server 2019 Standard"/>
    <s v="Google Chrome"/>
    <s v="137.0.7151.41"/>
    <s v="MsiExec.exe /X{3D57F0B3-5C71-3C2C-8795-2A150BB58C33}"/>
    <s v="Is Uninstallable"/>
    <n v="1"/>
    <x v="2"/>
    <d v="2025-07-16T00:00:00"/>
    <s v="146.30.172.30"/>
    <x v="1"/>
    <s v="Deployed"/>
    <x v="0"/>
    <s v="Completed"/>
    <x v="0"/>
    <x v="27"/>
    <n v="5057677"/>
    <s v="EMED PI "/>
    <x v="107"/>
    <s v="Yes"/>
    <s v="Yes"/>
    <x v="3"/>
    <s v="Not Found"/>
    <s v="No"/>
    <e v="#REF!"/>
    <s v="CLOUD WINDOWS OPERATIONS"/>
  </r>
  <r>
    <s v="ecwars-diis00.s02.chevron.net"/>
    <s v="ecwars-diis00"/>
    <s v="Windows Server 2019 Datacenter"/>
    <s v="Google Chrome"/>
    <s v="137.0.7151.41"/>
    <s v="MsiExec.exe /X{3D57F0B3-5C71-3C2C-8795-2A150BB58C33}"/>
    <s v="Is Uninstallable"/>
    <n v="1"/>
    <x v="1"/>
    <d v="2025-07-16T00:00:00"/>
    <s v="10.67.84.4"/>
    <x v="2"/>
    <s v="Deployed"/>
    <x v="1"/>
    <e v="#N/A"/>
    <x v="1"/>
    <x v="11"/>
    <n v="15605"/>
    <s v="Energy Components Web Applications and Reporting Services"/>
    <x v="159"/>
    <s v="Yes"/>
    <s v="Yes"/>
    <x v="6"/>
    <s v="ASBU - THAILAND - SCF ECWARS"/>
    <s v="No"/>
    <e v="#REF!"/>
    <s v="CLOUD WINDOWS OPERATIONS"/>
  </r>
  <r>
    <s v="LAFLA3W16NVRP1.LAFLA3.chevrontexaco.net"/>
    <s v="LAFLA3W16NVRP1"/>
    <s v="Windows Server 2016 Standard"/>
    <s v="Google Chrome"/>
    <s v="137.0.7151.41"/>
    <s v="MsiExec.exe /X{3D57F0B3-5C71-3C2C-8795-2A150BB58C33}"/>
    <s v="Is Uninstallable"/>
    <n v="1"/>
    <x v="0"/>
    <e v="#N/A"/>
    <s v="146.24.124.195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ecwars-piis00.s02.chevron.net"/>
    <s v="ecwars-piis00"/>
    <s v="Windows Server 2019 Datacenter"/>
    <s v="Google Chrome"/>
    <s v="137.0.7151.41"/>
    <s v="MsiExec.exe /X{3D57F0B3-5C71-3C2C-8795-2A150BB58C33}"/>
    <s v="Is Uninstallable"/>
    <n v="1"/>
    <x v="1"/>
    <d v="2025-07-16T00:00:00"/>
    <s v="10.67.80.19"/>
    <x v="1"/>
    <s v="Deployed"/>
    <x v="1"/>
    <e v="#N/A"/>
    <x v="1"/>
    <x v="11"/>
    <n v="15605"/>
    <s v="Energy Components Web Applications and Reporting Services"/>
    <x v="159"/>
    <s v="Yes"/>
    <s v="Yes"/>
    <x v="6"/>
    <s v="ASBU - THAILAND - SCF ECWARS"/>
    <s v="No"/>
    <e v="#REF!"/>
    <s v="CLOUD WINDOWS OPERATIONS"/>
  </r>
  <r>
    <s v="ALNVEEAM.gdc0.chevron.net"/>
    <s v="ALNVEEAM"/>
    <s v="Windows Server 2016 Datacenter"/>
    <s v="Google Chrome"/>
    <s v="137.0.7151.41"/>
    <s v="MsiExec.exe /X{3D57F0B3-5C71-3C2C-8795-2A150BB58C33}"/>
    <s v="Is Uninstallable"/>
    <n v="1"/>
    <x v="0"/>
    <e v="#N/A"/>
    <s v="146.30.164.25"/>
    <x v="1"/>
    <s v="Deployed"/>
    <x v="0"/>
    <e v="#N/A"/>
    <x v="0"/>
    <x v="15"/>
    <n v="5056243"/>
    <s v="EG Alen Business Servers "/>
    <x v="160"/>
    <s v="Yes"/>
    <s v="Yes"/>
    <x v="6"/>
    <s v="Not Found"/>
    <s v="No"/>
    <e v="#REF!"/>
    <s v="CLOUD WINDOWS OPERATIONS"/>
  </r>
  <r>
    <s v="MAL-FS3.gdc0.chevron.net"/>
    <s v="MAL-FS3"/>
    <s v="Windows Server 2019 Standard"/>
    <s v="Google Chrome"/>
    <s v="137.0.7151.55"/>
    <s v="MsiExec.exe /X{3D57F0B3-5C71-3C2C-8795-2A150BB58C33}"/>
    <s v="Is Uninstallable"/>
    <n v="1"/>
    <x v="0"/>
    <e v="#N/A"/>
    <s v="146.30.168.20"/>
    <x v="1"/>
    <s v="Deployed"/>
    <x v="0"/>
    <e v="#N/A"/>
    <x v="0"/>
    <x v="15"/>
    <n v="5056251"/>
    <s v="EG Malabo Business Servers "/>
    <x v="160"/>
    <s v="Yes"/>
    <s v="Yes"/>
    <x v="6"/>
    <s v="Not Found"/>
    <s v="No"/>
    <e v="#REF!"/>
    <s v="CLOUD WINDOWS OPERATIONS"/>
  </r>
  <r>
    <s v="LAGNRV16GSUP1.LAGNR.chevrontexaco.net"/>
    <s v="LAGNRV16GSUP1"/>
    <s v="Windows Server 2016 Standard"/>
    <s v="Google Chrome"/>
    <s v="137.0.7151.41"/>
    <s v="MsiExec.exe /X{9AA42FEF-FBFA-3788-9CB4-3A148DC7AA52}"/>
    <s v="Is Uninstallable"/>
    <n v="1"/>
    <x v="0"/>
    <e v="#N/A"/>
    <s v="146.42.252.212"/>
    <x v="1"/>
    <s v="Deployed"/>
    <x v="0"/>
    <e v="#N/A"/>
    <x v="0"/>
    <x v="10"/>
    <n v="5045636"/>
    <s v="OG "/>
    <x v="5"/>
    <s v="Yes"/>
    <s v="Yes"/>
    <x v="5"/>
    <s v="GSOF SUPPORT - SECURITY OF PERSONNEL AND ASSETS"/>
    <s v="No"/>
    <e v="#REF!"/>
    <s v="CLOUD WINDOWS OPERATIONS"/>
  </r>
  <r>
    <s v="MAL-FS5.gdc0.chevron.net"/>
    <s v="MAL-FS5"/>
    <s v="Windows Server 2019 Standard"/>
    <s v="Google Chrome"/>
    <s v="137.0.7151.41"/>
    <s v="MsiExec.exe /X{3D57F0B3-5C71-3C2C-8795-2A150BB58C33}"/>
    <s v="Is Uninstallable"/>
    <n v="1"/>
    <x v="0"/>
    <e v="#N/A"/>
    <s v="146.30.168.24"/>
    <x v="1"/>
    <s v="Deployed"/>
    <x v="0"/>
    <e v="#N/A"/>
    <x v="0"/>
    <x v="15"/>
    <n v="5056251"/>
    <s v="EG Malabo Business Servers "/>
    <x v="160"/>
    <s v="Yes"/>
    <s v="Yes"/>
    <x v="6"/>
    <s v="Not Found"/>
    <s v="No"/>
    <e v="#REF!"/>
    <s v="CLOUD WINDOWS OPERATIONS"/>
  </r>
  <r>
    <s v="LAGNRW16VAH7.LAGNR.CHEVRONTEXACO.NET"/>
    <s v="LAGNRW16VAH7"/>
    <s v="Windows Server 2016 Datacenter"/>
    <s v="Google Chrome"/>
    <s v="137.0.7151.41"/>
    <s v="MsiExec.exe /X{FB5A6B22-71AB-36B9-AC32-02EAC075DEC3}"/>
    <s v="Is Uninstallable"/>
    <n v="1"/>
    <x v="0"/>
    <e v="#N/A"/>
    <s v="146.42.252.225"/>
    <x v="1"/>
    <s v="Deployed"/>
    <x v="0"/>
    <e v="#N/A"/>
    <x v="0"/>
    <x v="0"/>
    <n v="1500000213"/>
    <s v="Cisco Attendant Console Application "/>
    <x v="161"/>
    <s v="Yes"/>
    <s v="Yes"/>
    <x v="0"/>
    <s v="NMA - ITFP NETWORK LAGOS SUPPORT"/>
    <s v="No"/>
    <e v="#REF!"/>
    <s v="NMA - ITFP CLOUD LAGOS SUPPORT"/>
  </r>
  <r>
    <s v="MAL-FS6.gdc0.chevron.net"/>
    <s v="MAL-FS6"/>
    <s v="Windows Server 2019 Standard"/>
    <s v="Google Chrome"/>
    <s v="137.0.7151.55"/>
    <s v="MsiExec.exe /X{3D57F0B3-5C71-3C2C-8795-2A150BB58C33}"/>
    <s v="Is Uninstallable"/>
    <n v="1"/>
    <x v="0"/>
    <e v="#N/A"/>
    <s v="146.30.168.22"/>
    <x v="1"/>
    <s v="Deployed"/>
    <x v="0"/>
    <e v="#N/A"/>
    <x v="0"/>
    <x v="15"/>
    <n v="5056251"/>
    <s v="EG Malabo Business Servers "/>
    <x v="160"/>
    <s v="Yes"/>
    <s v="Yes"/>
    <x v="6"/>
    <s v="Not Found"/>
    <s v="No"/>
    <e v="#REF!"/>
    <s v="CLOUD WINDOWS OPERATIONS"/>
  </r>
  <r>
    <s v="BUEARVMCTRLACC.gdc0.chevron.net"/>
    <s v="BUEARVMCTRLACC"/>
    <s v="Windows Server 2016 Standard"/>
    <s v="Google Chrome"/>
    <s v="137.0.7151.41"/>
    <s v="MsiExec.exe /X{FB5A6B22-71AB-36B9-AC32-02EAC075DEC3}"/>
    <s v="Is Uninstallable"/>
    <n v="1"/>
    <x v="1"/>
    <d v="2025-07-16T00:00:00"/>
    <s v="146.39.152.44"/>
    <x v="4"/>
    <s v="Deployed"/>
    <x v="2"/>
    <e v="#N/A"/>
    <x v="0"/>
    <x v="21"/>
    <n v="1500001147"/>
    <s v="CADI "/>
    <x v="162"/>
    <s v="Yes"/>
    <s v="Yes"/>
    <x v="0"/>
    <s v="CLOUD WINDOWS OPERATIONS"/>
    <s v="No"/>
    <e v="#REF!"/>
    <s v="CLOUD WINDOWS OPERATIONS"/>
  </r>
  <r>
    <s v="gmw1nsqlv00017.s01.chevron.net"/>
    <s v="gmw1nsqlv00017"/>
    <s v="Windows Server 2016 Datacenter"/>
    <s v="Google Chrome"/>
    <s v="137.0.7151.41"/>
    <s v="MsiExec.exe /X{3D57F0B3-5C71-3C2C-8795-2A150BB58C33}"/>
    <s v="Is Uninstallable"/>
    <n v="1"/>
    <x v="1"/>
    <d v="2025-07-16T00:00:00"/>
    <s v="10.76.126.56"/>
    <x v="2"/>
    <s v="Deployed"/>
    <x v="0"/>
    <s v="Completed"/>
    <x v="0"/>
    <x v="21"/>
    <n v="9124"/>
    <s v="Global Contract Generation (GCG) "/>
    <x v="156"/>
    <s v="Yes"/>
    <s v="Yes"/>
    <x v="16"/>
    <s v="SPM-SERVICE MSP SUPPORT WIPRO"/>
    <s v="No"/>
    <e v="#REF!"/>
    <s v="CLOUD WINDOWS OPERATIONS"/>
  </r>
  <r>
    <s v="cov100w8app1.cov100.chevrontexaco.net"/>
    <s v="cov100w8app1"/>
    <s v="Windows Server 2016 Standard"/>
    <s v="Google Chrome"/>
    <s v="137.0.7151.41"/>
    <s v="MsiExec.exe /X{3D57F0B3-5C71-3C2C-8795-2A150BB58C33}"/>
    <s v="Is Uninstallable"/>
    <n v="1"/>
    <x v="0"/>
    <e v="#N/A"/>
    <s v="146.24.240.47"/>
    <x v="1"/>
    <s v="Deployed"/>
    <x v="0"/>
    <e v="#N/A"/>
    <x v="0"/>
    <x v="20"/>
    <n v="19755"/>
    <s v="EMC NetWorker "/>
    <x v="163"/>
    <s v="Yes"/>
    <s v="Yes"/>
    <x v="17"/>
    <s v="CLOUD DATA PROTECTION DESIGN"/>
    <s v="No"/>
    <e v="#REF!"/>
    <s v="CLOUD WINDOWS OPERATIONS"/>
  </r>
  <r>
    <s v="gmwcnappv00591.gdc0.chevron.net"/>
    <s v="gmwcnappv00591"/>
    <s v="Windows Server 2016 Datacenter"/>
    <s v="Google Chrome"/>
    <s v="137.0.7151.41"/>
    <s v="MsiExec.exe /X{3D57F0B3-5C71-3C2C-8795-2A150BB58C33}"/>
    <s v="Is Uninstallable"/>
    <n v="1"/>
    <x v="0"/>
    <e v="#N/A"/>
    <s v="10.76.126.88"/>
    <x v="2"/>
    <s v="Being Decommissioned"/>
    <x v="0"/>
    <e v="#N/A"/>
    <x v="0"/>
    <x v="20"/>
    <n v="0"/>
    <s v="Petro"/>
    <x v="84"/>
    <s v="Yes"/>
    <s v="Yes"/>
    <x v="0"/>
    <s v="CSCM - MSP - PLAN"/>
    <s v="No"/>
    <e v="#REF!"/>
    <s v="CLOUD WINDOWS OPERATIONS"/>
  </r>
  <r>
    <s v="gmw2psqlv00024.s02.chevron.net"/>
    <s v="gmw2psqlv00024"/>
    <s v="Windows Server 2016 Datacenter"/>
    <s v="Google Chrome"/>
    <s v="137.0.7151.41"/>
    <s v="MsiExec.exe /X{3D57F0B3-5C71-3C2C-8795-2A150BB58C33}"/>
    <s v="Is Uninstallable"/>
    <n v="1"/>
    <x v="1"/>
    <d v="2025-07-16T00:00:00"/>
    <s v="10.76.123.94"/>
    <x v="1"/>
    <s v="Deployed"/>
    <x v="0"/>
    <s v="Completed"/>
    <x v="0"/>
    <x v="21"/>
    <n v="3997"/>
    <s v="Business Development Fund (BDF) "/>
    <x v="156"/>
    <s v="Yes"/>
    <s v="Yes"/>
    <x v="16"/>
    <s v="SPM-SERVICE MSP SUPPORT WIPRO"/>
    <s v="No"/>
    <e v="#REF!"/>
    <s v="CLOUD WINDOWS OPERATIONS"/>
  </r>
  <r>
    <s v="loftwa-dapp00.s02.chevron.net"/>
    <s v="loftwa-dapp00"/>
    <s v="Windows Server 2016 Datacenter"/>
    <s v="Google Chrome"/>
    <s v="137.0.7151.41"/>
    <s v="MsiExec.exe /X{3D57F0B3-5C71-3C2C-8795-2A150BB58C33}"/>
    <s v="Is Uninstallable"/>
    <n v="1"/>
    <x v="1"/>
    <d v="2025-07-16T00:00:00"/>
    <s v="10.73.212.20"/>
    <x v="2"/>
    <s v="Deployed"/>
    <x v="1"/>
    <e v="#N/A"/>
    <x v="1"/>
    <x v="29"/>
    <n v="22512"/>
    <s v="Loftware "/>
    <x v="164"/>
    <s v="Yes"/>
    <s v="Yes"/>
    <x v="11"/>
    <s v="SURFACE - IT OPERATIONS SUPPORT - FEO"/>
    <s v="No"/>
    <e v="#REF!"/>
    <s v="CLOUD WINDOWS OPERATIONS"/>
  </r>
  <r>
    <s v="loftwa-papp00.s02.chevron.net"/>
    <s v="loftwa-papp00"/>
    <s v="Windows Server 2016 Datacenter"/>
    <s v="Google Chrome"/>
    <s v="137.0.7151.41"/>
    <s v="MsiExec.exe /X{3D57F0B3-5C71-3C2C-8795-2A150BB58C33}"/>
    <s v="Is Uninstallable"/>
    <n v="1"/>
    <x v="4"/>
    <d v="2025-07-16T00:00:00"/>
    <s v="10.73.208.11"/>
    <x v="1"/>
    <s v="Deployed"/>
    <x v="1"/>
    <e v="#N/A"/>
    <x v="1"/>
    <x v="29"/>
    <n v="22512"/>
    <s v="Loftware "/>
    <x v="164"/>
    <s v="Yes"/>
    <s v="Yes"/>
    <x v="11"/>
    <s v="SURFACE - IT OPERATIONS SUPPORT - FEO"/>
    <s v="No"/>
    <e v="#REF!"/>
    <s v="CLOUD WINDOWS OPERATIONS"/>
  </r>
  <r>
    <s v="gmw1niisv00124.s01.chevron.net"/>
    <s v="gmw1niisv00124"/>
    <s v="Windows Server 2016 Datacenter"/>
    <s v="Google Chrome"/>
    <s v="137.0.7151.41"/>
    <s v="MsiExec.exe /X{3D57F0B3-5C71-3C2C-8795-2A150BB58C33}"/>
    <s v="Is Uninstallable"/>
    <n v="1"/>
    <x v="0"/>
    <e v="#N/A"/>
    <s v="10.67.191.58"/>
    <x v="2"/>
    <s v="Deployed"/>
    <x v="0"/>
    <e v="#N/A"/>
    <x v="0"/>
    <x v="10"/>
    <n v="5042024"/>
    <s v="PI System (SGJR) "/>
    <x v="165"/>
    <s v="Yes"/>
    <s v="Yes"/>
    <x v="0"/>
    <s v="DS - IFL - APPLICATION SUPPORT - SGJR"/>
    <s v="No"/>
    <e v="#REF!"/>
    <s v="CLOUD WINDOWS OPERATIONS"/>
  </r>
  <r>
    <s v="SMART-WPIIS007.s02.chevron.net"/>
    <s v="SMART-WPIIS007"/>
    <s v="Windows Server 2016 Datacenter"/>
    <s v="Google Chrome"/>
    <s v="137.0.7151.41"/>
    <s v="MsiExec.exe /X{3D57F0B3-5C71-3C2C-8795-2A150BB58C33}"/>
    <s v="Is Uninstallable"/>
    <n v="1"/>
    <x v="0"/>
    <e v="#N/A"/>
    <s v="146.40.163.123"/>
    <x v="1"/>
    <s v="Deployed"/>
    <x v="0"/>
    <e v="#N/A"/>
    <x v="0"/>
    <x v="10"/>
    <n v="5042024"/>
    <s v="PI System (SGJR) "/>
    <x v="165"/>
    <s v="Yes"/>
    <s v="Yes"/>
    <x v="0"/>
    <s v="DS - IFL - APPLICATION SUPPORT - SGJR"/>
    <s v="No"/>
    <e v="#REF!"/>
    <s v="CLOUD WINDOWS OPERATIONS"/>
  </r>
  <r>
    <s v="lubcom-dl1000.s02.chevron.net"/>
    <s v="lubcom-dl1000"/>
    <s v="Windows Server 2016 Datacenter"/>
    <s v="Google Chrome"/>
    <s v="135.0.7049.85"/>
    <s v="MsiExec.exe /X{00715A53-6C1B-35AC-BDC9-597DCF53D022}"/>
    <s v="Is Uninstallable"/>
    <n v="1"/>
    <x v="1"/>
    <d v="2025-07-11T00:00:00"/>
    <s v="10.73.180.30"/>
    <x v="2"/>
    <s v="In Maintenance"/>
    <x v="5"/>
    <s v="Deallocated"/>
    <x v="0"/>
    <x v="21"/>
    <n v="1500001941"/>
    <s v="Lubricants Commerce Apps"/>
    <x v="156"/>
    <s v="Yes"/>
    <s v="Yes"/>
    <x v="16"/>
    <s v="DS - LUBRICANTS IT - FINISHED LUBES"/>
    <s v="No"/>
    <e v="#REF!"/>
    <s v="DS - LUBRICANTS IT - FINISHED LUBES"/>
  </r>
  <r>
    <s v="lubcom-dLU400.s02.chevron.net"/>
    <s v="lubcom-dLU400"/>
    <s v="Windows Server 2016 Datacenter"/>
    <s v="Google Chrome"/>
    <s v="131.0.6778.87"/>
    <s v="MsiExec.exe /X{FB5A6B22-71AB-36B9-AC32-02EAC075DEC3}"/>
    <s v="Is Uninstallable"/>
    <n v="1"/>
    <x v="1"/>
    <d v="2025-07-11T00:00:00"/>
    <s v="10.73.180.21"/>
    <x v="2"/>
    <s v="In Maintenance"/>
    <x v="5"/>
    <s v="Deallocated"/>
    <x v="0"/>
    <x v="21"/>
    <n v="1500001941"/>
    <s v="Lubricants Commerce Apps"/>
    <x v="156"/>
    <s v="Yes"/>
    <s v="Yes"/>
    <x v="16"/>
    <s v="DS - LUBRICANTS IT - FINISHED LUBES"/>
    <s v="No"/>
    <e v="#REF!"/>
    <s v="DS - LUBRICANTS IT - FINISHED LUBES"/>
  </r>
  <r>
    <s v="lubcom-dlu500.s02.chevron.net"/>
    <s v="lubcom-dlu500"/>
    <s v="Windows Server 2016 Datacenter"/>
    <s v="Google Chrome"/>
    <s v="135.0.7049.85"/>
    <s v="MsiExec.exe /X{705946B1-0864-3C28-B373-698F908584CD}"/>
    <s v="Is Uninstallable"/>
    <n v="1"/>
    <x v="1"/>
    <d v="2025-07-11T00:00:00"/>
    <s v="10.73.180.25"/>
    <x v="2"/>
    <s v="In Maintenance"/>
    <x v="5"/>
    <s v="Deallocated"/>
    <x v="0"/>
    <x v="21"/>
    <n v="1500001941"/>
    <s v="Lubricants Commerce Apps"/>
    <x v="156"/>
    <s v="Yes"/>
    <s v="Yes"/>
    <x v="16"/>
    <s v="DS - LUBRICANTS IT - FINISHED LUBES"/>
    <s v="No"/>
    <e v="#REF!"/>
    <s v="DS - LUBRICANTS IT - FINISHED LUBES"/>
  </r>
  <r>
    <s v="LAGNRW16VAH10.lagnr.chevrontexaco.net"/>
    <s v="LAGNRW16VAH10"/>
    <s v="Windows Server 2016 Datacenter"/>
    <s v="Google Chrome"/>
    <s v="137.0.7151.41"/>
    <s v="MsiExec.exe /X{FB5A6B22-71AB-36B9-AC32-02EAC075DEC3}"/>
    <s v="Is Uninstallable"/>
    <n v="1"/>
    <x v="0"/>
    <e v="#N/A"/>
    <s v="146.42.252.230"/>
    <x v="1"/>
    <s v="Deployed"/>
    <x v="0"/>
    <e v="#N/A"/>
    <x v="0"/>
    <x v="20"/>
    <n v="1500001380"/>
    <s v="Denodo "/>
    <x v="166"/>
    <s v="Yes"/>
    <s v="Yes"/>
    <x v="6"/>
    <s v="NMA - DATA INTEGRATION TEAM"/>
    <s v="No"/>
    <e v="#REF!"/>
    <s v="NMA - ITFP CLOUD LAGOS SUPPORT"/>
  </r>
  <r>
    <s v="LAGNRW16VAH8.lagnr.chevrontexaco.net"/>
    <s v="LAGNRW16VAH8"/>
    <s v="Windows Server 2016 Datacenter"/>
    <s v="Google Chrome"/>
    <s v="137.0.7151.41"/>
    <s v="MsiExec.exe /X{FB5A6B22-71AB-36B9-AC32-02EAC075DEC3}"/>
    <s v="Is Uninstallable"/>
    <n v="1"/>
    <x v="0"/>
    <e v="#N/A"/>
    <s v="146.42.252.232"/>
    <x v="1"/>
    <s v="Deployed"/>
    <x v="0"/>
    <e v="#N/A"/>
    <x v="0"/>
    <x v="20"/>
    <n v="1500001380"/>
    <s v="Denodo "/>
    <x v="166"/>
    <s v="Yes"/>
    <s v="Yes"/>
    <x v="6"/>
    <s v="NMA - DATA INTEGRATION TEAM"/>
    <s v="No"/>
    <e v="#REF!"/>
    <s v="NMA - ITFP CLOUD LAGOS SUPPORT"/>
  </r>
  <r>
    <s v="STARL-WPIIS022.s02.chevron.net"/>
    <s v="STARL-WPIIS022"/>
    <s v="Windows Server 2016 Datacenter"/>
    <s v="Google Chrome"/>
    <s v="137.0.7151.41"/>
    <s v="MsiExec.exe /X{3D57F0B3-5C71-3C2C-8795-2A150BB58C33}"/>
    <s v="Is Uninstallable"/>
    <n v="1"/>
    <x v="0"/>
    <e v="#N/A"/>
    <s v="10.76.123.78"/>
    <x v="1"/>
    <s v="Deployed"/>
    <x v="0"/>
    <e v="#N/A"/>
    <x v="0"/>
    <x v="0"/>
    <n v="1020324"/>
    <s v="Starlims V10 (Global) "/>
    <x v="18"/>
    <s v="Yes"/>
    <s v="Yes"/>
    <x v="6"/>
    <s v="Not Found"/>
    <s v="No"/>
    <e v="#REF!"/>
    <s v="CLOUD WINDOWS OPERATIONS"/>
  </r>
  <r>
    <s v="STARL-WPIIS023.s02.chevron.net"/>
    <s v="STARL-WPIIS023"/>
    <s v="Windows Server 2016 Datacenter"/>
    <s v="Google Chrome"/>
    <s v="137.0.7151.41"/>
    <s v="MsiExec.exe /X{3D57F0B3-5C71-3C2C-8795-2A150BB58C33}"/>
    <s v="Is Uninstallable"/>
    <n v="1"/>
    <x v="0"/>
    <e v="#N/A"/>
    <s v="10.76.123.82"/>
    <x v="1"/>
    <s v="Deployed"/>
    <x v="0"/>
    <e v="#N/A"/>
    <x v="0"/>
    <x v="0"/>
    <n v="1020324"/>
    <s v="Starlims V10 (Global) "/>
    <x v="18"/>
    <s v="Yes"/>
    <s v="Yes"/>
    <x v="6"/>
    <s v="Not Found"/>
    <s v="No"/>
    <e v="#REF!"/>
    <s v="CLOUD WINDOWS OPERATIONS"/>
  </r>
  <r>
    <s v="LAGNRW16VAH9.lagnr.chevrontexaco.net"/>
    <s v="LAGNRW16VAH9"/>
    <s v="Windows Server 2016 Datacenter"/>
    <s v="Google Chrome"/>
    <s v="137.0.7151.41"/>
    <s v="MsiExec.exe /X{FB5A6B22-71AB-36B9-AC32-02EAC075DEC3}"/>
    <s v="Is Uninstallable"/>
    <n v="1"/>
    <x v="0"/>
    <e v="#N/A"/>
    <s v="146.42.252.253"/>
    <x v="1"/>
    <s v="Deployed"/>
    <x v="0"/>
    <e v="#N/A"/>
    <x v="0"/>
    <x v="20"/>
    <n v="1500001380"/>
    <s v="Denodo "/>
    <x v="166"/>
    <s v="Yes"/>
    <s v="Yes"/>
    <x v="6"/>
    <s v="NMA - DATA INTEGRATION TEAM"/>
    <s v="No"/>
    <e v="#REF!"/>
    <s v="NMA - ITFP CLOUD LAGOS SUPPORT"/>
  </r>
  <r>
    <s v="jdeazrp10b01.s02.chevron.net"/>
    <s v="jdeazrp10b01"/>
    <s v="Windows Server 2019 Datacenter"/>
    <s v="Google Chrome"/>
    <s v="137.0.7151.41"/>
    <s v="MsiExec.exe /X{3D57F0B3-5C71-3C2C-8795-2A150BB58C33}"/>
    <s v="Is Uninstallable"/>
    <n v="1"/>
    <x v="0"/>
    <e v="#N/A"/>
    <s v="10.76.228.81"/>
    <x v="1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jdeazrp10d00.s02.chevron.net"/>
    <s v="jdeazrp10d00"/>
    <s v="Windows Server 2019 Datacenter"/>
    <s v="Google Chrome"/>
    <s v="137.0.7151.41"/>
    <s v="MsiExec.exe /X{3D57F0B3-5C71-3C2C-8795-2A150BB58C33}"/>
    <s v="Is Uninstallable"/>
    <n v="1"/>
    <x v="0"/>
    <e v="#N/A"/>
    <s v="10.76.228.24"/>
    <x v="1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jdeazrp10e01.s02.chevron.net"/>
    <s v="jdeazrp10e01"/>
    <s v="Windows Server 2019 Datacenter"/>
    <s v="Google Chrome"/>
    <s v="137.0.7151.41"/>
    <s v="MsiExec.exe /X{3D57F0B3-5C71-3C2C-8795-2A150BB58C33}"/>
    <s v="Is Uninstallable"/>
    <n v="1"/>
    <x v="0"/>
    <e v="#N/A"/>
    <s v="10.76.228.88"/>
    <x v="1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jdeazrp11b00.s02.chevron.net"/>
    <s v="jdeazrp11b00"/>
    <s v="Windows Server 2019 Datacenter"/>
    <s v="Google Chrome"/>
    <s v="137.0.7151.41"/>
    <s v="MsiExec.exe /X{3D57F0B3-5C71-3C2C-8795-2A150BB58C33}"/>
    <s v="Is Uninstallable"/>
    <n v="1"/>
    <x v="0"/>
    <e v="#N/A"/>
    <s v="10.76.228.84"/>
    <x v="1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jdeazrp12dc00.s02.chevron.net"/>
    <s v="jdeazrp12dc00"/>
    <s v="Windows Server 2019 Datacenter"/>
    <s v="Google Chrome"/>
    <s v="137.0.7151.41"/>
    <s v="MsiExec.exe /X{3D57F0B3-5C71-3C2C-8795-2A150BB58C33}"/>
    <s v="Is Uninstallable"/>
    <n v="1"/>
    <x v="0"/>
    <e v="#N/A"/>
    <s v="10.76.228.114"/>
    <x v="1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jdeazrp12u00.s02.chevron.net"/>
    <s v="jdeazrp12u00"/>
    <s v="Windows Server 2016 Datacenter"/>
    <s v="Google Chrome"/>
    <s v="137.0.7151.41"/>
    <s v="MsiExec.exe /X{FB5A6B22-71AB-36B9-AC32-02EAC075DEC3}"/>
    <s v="Is Uninstallable"/>
    <n v="1"/>
    <x v="0"/>
    <e v="#N/A"/>
    <s v="10.76.228.11"/>
    <x v="1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jdeazrp12u01.s02.chevron.net"/>
    <s v="jdeazrp12u01"/>
    <s v="Windows Server 2016 Datacenter"/>
    <s v="Google Chrome"/>
    <s v="137.0.7151.41"/>
    <s v="MsiExec.exe /X{3D57F0B3-5C71-3C2C-8795-2A150BB58C33}"/>
    <s v="Is Uninstallable"/>
    <n v="1"/>
    <x v="0"/>
    <e v="#N/A"/>
    <s v="10.76.228.10"/>
    <x v="1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jdeazrp14z00.s02.chevron.net"/>
    <s v="jdeazrp14z00"/>
    <s v="Windows Server 2016 Datacenter"/>
    <s v="Google Chrome"/>
    <s v="137.0.7151.41"/>
    <s v="MsiExec.exe /X{3D57F0B3-5C71-3C2C-8795-2A150BB58C33}"/>
    <s v="Is Uninstallable"/>
    <n v="1"/>
    <x v="0"/>
    <e v="#N/A"/>
    <s v="10.76.228.95"/>
    <x v="1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jdeazrp24b02.s02.chevron.net"/>
    <s v="jdeazrp24b02"/>
    <s v="Windows Server 2019 Datacenter"/>
    <s v="Google Chrome"/>
    <s v="137.0.7151.41"/>
    <s v="MsiExec.exe /X{3D57F0B3-5C71-3C2C-8795-2A150BB58C33}"/>
    <s v="Is Uninstallable"/>
    <n v="1"/>
    <x v="0"/>
    <e v="#N/A"/>
    <s v="10.76.236.12"/>
    <x v="4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jdeazrp24e00.s02.chevron.net"/>
    <s v="jdeazrp24e00"/>
    <s v="Windows Server 2019 Datacenter"/>
    <s v="Google Chrome"/>
    <s v="137.0.7151.41"/>
    <s v="MsiExec.exe /X{3D57F0B3-5C71-3C2C-8795-2A150BB58C33}"/>
    <s v="Is Uninstallable"/>
    <n v="1"/>
    <x v="0"/>
    <e v="#N/A"/>
    <s v="10.76.236.13"/>
    <x v="4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jdeazrp9gd00.s02.chevron.net"/>
    <s v="jdeazrp9gd00"/>
    <s v="Windows Server 2019 Datacenter"/>
    <s v="Google Chrome"/>
    <s v="137.0.7151.41"/>
    <s v="MsiExec.exe /X{3D57F0B3-5C71-3C2C-8795-2A150BB58C33}"/>
    <s v="Is Uninstallable"/>
    <n v="1"/>
    <x v="0"/>
    <e v="#N/A"/>
    <s v="10.76.228.7"/>
    <x v="1"/>
    <s v="Deployed"/>
    <x v="0"/>
    <e v="#N/A"/>
    <x v="0"/>
    <x v="32"/>
    <n v="5052804"/>
    <s v="JDE Cloud "/>
    <x v="155"/>
    <s v="Yes"/>
    <s v="Yes"/>
    <x v="0"/>
    <s v="PLATFORM - JDE RELIABILITY"/>
    <s v="No"/>
    <e v="#REF!"/>
    <s v="PLATFORM - JDE RELIABILITY"/>
  </r>
  <r>
    <s v="LEVWFRX02.gdc0.chevron.net"/>
    <s v="LEVWFRX02"/>
    <s v="Windows Server 2016 Standard"/>
    <s v="Google Chrome"/>
    <s v="137.0.7151.41"/>
    <s v="MsiExec.exe /X{3D57F0B3-5C71-3C2C-8795-2A150BB58C33}"/>
    <s v="Is Uninstallable"/>
    <n v="1"/>
    <x v="0"/>
    <e v="#N/A"/>
    <s v="146.30.178.162"/>
    <x v="1"/>
    <s v="Deployed"/>
    <x v="0"/>
    <e v="#N/A"/>
    <x v="0"/>
    <x v="17"/>
    <n v="5046714"/>
    <s v="Waterfall"/>
    <x v="63"/>
    <s v="Yes"/>
    <s v="Yes"/>
    <x v="0"/>
    <s v="EMED IRSM - INFORMATION SECURITY"/>
    <s v="No"/>
    <e v="#REF!"/>
    <s v="CLOUD WINDOWS OPERATIONS"/>
  </r>
  <r>
    <s v="sjvsql-dsql00.s02.chevron.net"/>
    <s v="sjvsql-dsql00"/>
    <s v="Windows Server 2016 Datacenter"/>
    <s v="Google Chrome"/>
    <s v="137.0.7151.41"/>
    <s v="MsiExec.exe /X{3D57F0B3-5C71-3C2C-8795-2A150BB58C33}"/>
    <s v="Is Uninstallable"/>
    <n v="1"/>
    <x v="0"/>
    <e v="#N/A"/>
    <s v="10.73.132.5"/>
    <x v="2"/>
    <s v="Deployed"/>
    <x v="0"/>
    <e v="#N/A"/>
    <x v="0"/>
    <x v="0"/>
    <n v="11500001613"/>
    <s v="SJVBU"/>
    <x v="167"/>
    <s v="Yes"/>
    <s v="Yes"/>
    <x v="0"/>
    <s v="HSE - ENV &amp; SUSTAIN - MSP SUPPORT"/>
    <s v="No"/>
    <e v="#REF!"/>
    <s v="HSE - ENV &amp; SUSTAIN - MSP SUPPORT"/>
  </r>
  <r>
    <s v="dclink-tweb00.s02.chevron.net"/>
    <s v="dclink-tweb00"/>
    <s v="Windows Server 2022 Datacenter"/>
    <s v="Google Chrome"/>
    <s v="137.0.7151.41"/>
    <s v="MsiExec.exe /X{3D57F0B3-5C71-3C2C-8795-2A150BB58C33}"/>
    <s v="Is Uninstallable"/>
    <n v="1"/>
    <x v="0"/>
    <e v="#N/A"/>
    <s v="10.67.160.5"/>
    <x v="0"/>
    <s v="Deployed"/>
    <x v="0"/>
    <e v="#N/A"/>
    <x v="0"/>
    <x v="15"/>
    <n v="21406"/>
    <s v="dcLINK (ABU) "/>
    <x v="168"/>
    <s v="Yes"/>
    <s v="Yes"/>
    <x v="0"/>
    <s v="PSCM - APPLICATION SUPPORT - MSP"/>
    <s v="No"/>
    <e v="#REF!"/>
    <s v="PSCM - APPLICATION SUPPORT - MSP"/>
  </r>
  <r>
    <s v="dcloro-dweb00.s02.chevron.net"/>
    <s v="dcloro-dweb00"/>
    <s v="Windows Server 2016 Datacenter"/>
    <s v="Google Chrome"/>
    <s v="137.0.7151.41"/>
    <s v="MsiExec.exe /X{FB5A6B22-71AB-36B9-AC32-02EAC075DEC3}"/>
    <s v="Is Uninstallable"/>
    <n v="1"/>
    <x v="0"/>
    <e v="#N/A"/>
    <s v="10.75.168.15"/>
    <x v="2"/>
    <s v="Deployed"/>
    <x v="0"/>
    <e v="#N/A"/>
    <x v="0"/>
    <x v="15"/>
    <n v="21072"/>
    <s v="dcLINK (Oronite) "/>
    <x v="168"/>
    <s v="Yes"/>
    <s v="Yes"/>
    <x v="0"/>
    <s v="PSCM - APPLICATION SUPPORT - MSP"/>
    <s v="No"/>
    <e v="#REF!"/>
    <s v="CLOUD WINDOWS OPERATIONS"/>
  </r>
  <r>
    <s v="dcloro-pweb00.s02.chevron.net"/>
    <s v="dcloro-pweb00"/>
    <s v="Windows Server 2016 Datacenter"/>
    <s v="Google Chrome"/>
    <s v="137.0.7151.55"/>
    <s v="MsiExec.exe /X{3D57F0B3-5C71-3C2C-8795-2A150BB58C33}"/>
    <s v="Is Uninstallable"/>
    <n v="1"/>
    <x v="0"/>
    <e v="#N/A"/>
    <s v="10.75.160.9"/>
    <x v="1"/>
    <s v="Retired"/>
    <x v="0"/>
    <e v="#N/A"/>
    <x v="0"/>
    <x v="15"/>
    <n v="21072"/>
    <s v="dcLINK (Oronite) "/>
    <x v="168"/>
    <s v="Yes"/>
    <s v="Yes"/>
    <x v="0"/>
    <s v="PSCM - APPLICATION SUPPORT - MSP"/>
    <s v="No"/>
    <e v="#REF!"/>
    <s v="CLOUD WINDOWS OPERATIONS"/>
  </r>
  <r>
    <s v="dcltco-tweb00.s02.chevron.net"/>
    <s v="dcltco-tweb00"/>
    <s v="Windows Server 2016 Datacenter"/>
    <s v="Google Chrome"/>
    <s v="137.0.7151.41"/>
    <s v="MsiExec.exe /X{3D57F0B3-5C71-3C2C-8795-2A150BB58C33}"/>
    <s v="Is Uninstallable"/>
    <n v="1"/>
    <x v="0"/>
    <e v="#N/A"/>
    <s v="10.69.88.145"/>
    <x v="0"/>
    <s v="Retired"/>
    <x v="0"/>
    <e v="#N/A"/>
    <x v="0"/>
    <x v="15"/>
    <n v="20643"/>
    <s v="dcLink (TCO) "/>
    <x v="168"/>
    <s v="Yes"/>
    <s v="Yes"/>
    <x v="0"/>
    <s v="PSCM - APPLICATION SUPPORT - MSP"/>
    <s v="No"/>
    <e v="#REF!"/>
    <s v="PSCM - APPLICATION SUPPORT - MSP"/>
  </r>
  <r>
    <s v="LONPWGV16GSUP1.LONPWG.chevrontexaco.net"/>
    <s v="LONPWGV16GSUP1"/>
    <s v="Windows Server 2016 Standard"/>
    <s v="Google Chrome"/>
    <s v="137.0.7151.41"/>
    <s v="MsiExec.exe /X{9AA42FEF-FBFA-3788-9CB4-3A148DC7AA52}"/>
    <s v="Is Uninstallable"/>
    <n v="1"/>
    <x v="0"/>
    <e v="#N/A"/>
    <s v="146.38.49.11"/>
    <x v="1"/>
    <s v="Deployed"/>
    <x v="0"/>
    <e v="#N/A"/>
    <x v="0"/>
    <x v="10"/>
    <n v="5045636"/>
    <s v="OG "/>
    <x v="5"/>
    <s v="Yes"/>
    <s v="Yes"/>
    <x v="5"/>
    <s v="GSOF SUPPORT - SECURITY OF PERSONNEL AND ASSETS"/>
    <s v="No"/>
    <e v="#REF!"/>
    <s v="CLOUD WINDOWS OPERATIONS"/>
  </r>
  <r>
    <s v="LONPWGV16VMSM.lonpwg.chevrontexaco.net"/>
    <s v="LONPWGV16VMSM"/>
    <s v="Windows Server 2016 Standard"/>
    <s v="Google Chrome"/>
    <s v="137.0.7151.41"/>
    <s v="MsiExec.exe /X{FB5A6B22-71AB-36B9-AC32-02EAC075DEC3}"/>
    <s v="Is Uninstallable"/>
    <n v="1"/>
    <x v="0"/>
    <e v="#N/A"/>
    <s v="146.38.49.15"/>
    <x v="1"/>
    <s v="Deployed"/>
    <x v="0"/>
    <e v="#N/A"/>
    <x v="0"/>
    <x v="10"/>
    <n v="1500001716"/>
    <s v="Milestone xProtect "/>
    <x v="4"/>
    <s v="Yes"/>
    <s v="Yes"/>
    <x v="5"/>
    <s v="GSOF SUPPORT - SECURITY OF PERSONNEL AND ASSETS - MSP"/>
    <s v="No"/>
    <e v="#REF!"/>
    <s v="CLOUD WINDOWS OPERATIONS"/>
  </r>
  <r>
    <s v="PNZW16CPSQLV02.ct.chevrontexaco.net"/>
    <s v="PNZW16CPSQLV02"/>
    <s v="Windows Server 2016 Datacenter"/>
    <s v="Google Chrome"/>
    <s v="137.0.7151.41"/>
    <s v="MsiExec.exe /X{FB5A6B22-71AB-36B9-AC32-02EAC075DEC3}"/>
    <s v="Is Uninstallable"/>
    <n v="1"/>
    <x v="0"/>
    <e v="#N/A"/>
    <s v="10.68.248.50"/>
    <x v="1"/>
    <s v="Deployed"/>
    <x v="0"/>
    <e v="#N/A"/>
    <x v="0"/>
    <x v="20"/>
    <n v="12036"/>
    <s v="SAC Permit to Work "/>
    <x v="169"/>
    <s v="Yes"/>
    <s v="Yes"/>
    <x v="0"/>
    <s v="CLOUD WINDOWS OPERATIONS"/>
    <s v="No"/>
    <e v="#REF!"/>
    <s v="CLOUD WINDOWS OPERATIONS"/>
  </r>
  <r>
    <s v="dcneopbrs100.p.ussc.az.chevron.net"/>
    <s v="dcneopbrs100"/>
    <s v="Windows Server 2022 Datacenter"/>
    <s v="Google Chrome"/>
    <s v="137.0.7151.41"/>
    <s v="MsiExec.exe /X{FB5A6B22-71AB-36B9-AC32-02EAC075DEC3}"/>
    <s v="Is Uninstallable"/>
    <n v="1"/>
    <x v="0"/>
    <e v="#N/A"/>
    <s v="10.78.54.6"/>
    <x v="1"/>
    <s v="Deployed"/>
    <x v="0"/>
    <e v="#N/A"/>
    <x v="0"/>
    <x v="15"/>
    <n v="5063878"/>
    <s v="DCore Neoload Load Generators"/>
    <x v="170"/>
    <s v="Yes"/>
    <s v="Yes"/>
    <x v="7"/>
    <s v="SAP CLOUD PLATFORM - ADO MTA PIPELINE"/>
    <s v="No"/>
    <e v="#REF!"/>
    <s v="SAP CLOUD PLATFORM - ADO MTA PIPELINE"/>
  </r>
  <r>
    <s v="dcneopgen00.s02.chevron.net"/>
    <s v="dcneopgen00"/>
    <s v="Windows Server 2019 Datacenter"/>
    <s v="Google Chrome"/>
    <s v="137.0.7151.41"/>
    <s v="MsiExec.exe /X{3D57F0B3-5C71-3C2C-8795-2A150BB58C33}"/>
    <s v="Is Uninstallable"/>
    <n v="1"/>
    <x v="0"/>
    <e v="#N/A"/>
    <s v="10.75.96.249"/>
    <x v="1"/>
    <s v="Deployed"/>
    <x v="0"/>
    <e v="#N/A"/>
    <x v="0"/>
    <x v="15"/>
    <n v="5063878"/>
    <s v="DCore Neoload Load Generators"/>
    <x v="170"/>
    <s v="Yes"/>
    <s v="Yes"/>
    <x v="7"/>
    <s v="SAP CLOUD PLATFORM - ADO MTA PIPELINE"/>
    <s v="No"/>
    <e v="#REF!"/>
    <s v="SAP CLOUD PLATFORM - ADO MTA PIPELINE"/>
  </r>
  <r>
    <s v="dcneopgen01.s02.chevron.net"/>
    <s v="dcneopgen01"/>
    <s v="Windows Server 2019 Datacenter"/>
    <s v="Google Chrome"/>
    <s v="137.0.7151.55"/>
    <s v="MsiExec.exe /X{3D57F0B3-5C71-3C2C-8795-2A150BB58C33}"/>
    <s v="Is Uninstallable"/>
    <n v="1"/>
    <x v="0"/>
    <e v="#N/A"/>
    <s v="10.75.96.245"/>
    <x v="1"/>
    <s v="Deployed"/>
    <x v="0"/>
    <e v="#N/A"/>
    <x v="0"/>
    <x v="15"/>
    <n v="5063878"/>
    <s v="DCore Neoload Load Generators"/>
    <x v="170"/>
    <s v="Yes"/>
    <s v="Yes"/>
    <x v="7"/>
    <s v="SAP CLOUD PLATFORM - ADO MTA PIPELINE"/>
    <s v="No"/>
    <e v="#REF!"/>
    <s v="SAP CLOUD PLATFORM - ADO MTA PIPELINE"/>
  </r>
  <r>
    <s v="acnaut-pjump00.s02.chevron.net"/>
    <s v="acnaut-pjump00"/>
    <s v="Windows Server 2016 Datacenter"/>
    <s v="Google Chrome"/>
    <s v="137.0.7151.41"/>
    <s v="MsiExec.exe /X{3D57F0B3-5C71-3C2C-8795-2A150BB58C33}"/>
    <s v="Is Uninstallable"/>
    <n v="1"/>
    <x v="0"/>
    <e v="#N/A"/>
    <s v="10.75.99.30"/>
    <x v="1"/>
    <s v="Deployed"/>
    <x v="0"/>
    <e v="#N/A"/>
    <x v="0"/>
    <x v="10"/>
    <n v="5058845"/>
    <s v="ACN Automation "/>
    <x v="171"/>
    <s v="Yes"/>
    <s v="Yes"/>
    <x v="0"/>
    <s v="ACN CVX SRE"/>
    <s v="No"/>
    <e v="#REF!"/>
    <s v="CLOUD WINDOWS OPERATIONS"/>
  </r>
  <r>
    <s v="acnaut-tsql00.s02.chevron.net"/>
    <s v="acnaut-tsql00"/>
    <s v="Windows Server 2016 Datacenter"/>
    <s v="Google Chrome"/>
    <s v="135.0.7049.115"/>
    <s v="MsiExec.exe /X{3D57F0B3-5C71-3C2C-8795-2A150BB58C33}"/>
    <s v="Is Uninstallable"/>
    <n v="1"/>
    <x v="0"/>
    <e v="#N/A"/>
    <s v="10.76.156.96"/>
    <x v="0"/>
    <s v="Retired"/>
    <x v="2"/>
    <e v="#N/A"/>
    <x v="0"/>
    <x v="10"/>
    <n v="5058845"/>
    <s v="ACN Automation "/>
    <x v="171"/>
    <s v="Yes"/>
    <s v="Yes"/>
    <x v="0"/>
    <s v="ACN CVX SRE"/>
    <s v="No"/>
    <e v="#REF!"/>
    <s v="CLOUD WINDOWS OPERATIONS"/>
  </r>
  <r>
    <s v="dcneopgen02.s02.chevron.net"/>
    <s v="dcneopgen02"/>
    <s v="Windows Server 2019 Datacenter"/>
    <s v="Google Chrome"/>
    <s v="137.0.7151.55"/>
    <s v="MsiExec.exe /X{3D57F0B3-5C71-3C2C-8795-2A150BB58C33}"/>
    <s v="Is Uninstallable"/>
    <n v="1"/>
    <x v="0"/>
    <e v="#N/A"/>
    <s v="10.75.96.239"/>
    <x v="1"/>
    <s v="Deployed"/>
    <x v="0"/>
    <e v="#N/A"/>
    <x v="0"/>
    <x v="15"/>
    <n v="5063878"/>
    <s v="DCore Neoload Load Generators"/>
    <x v="170"/>
    <s v="Yes"/>
    <s v="Yes"/>
    <x v="7"/>
    <s v="SAP CLOUD PLATFORM - ADO MTA PIPELINE"/>
    <s v="No"/>
    <e v="#REF!"/>
    <s v="SAP CLOUD PLATFORM - ADO MTA PIPELINE"/>
  </r>
  <r>
    <s v="dcneopgen03.s02.chevron.net"/>
    <s v="dcneopgen03"/>
    <s v="Windows Server 2019 Datacenter"/>
    <s v="Google Chrome"/>
    <s v="137.0.7151.55"/>
    <s v="MsiExec.exe /X{3D57F0B3-5C71-3C2C-8795-2A150BB58C33}"/>
    <s v="Is Uninstallable"/>
    <n v="1"/>
    <x v="0"/>
    <e v="#N/A"/>
    <s v="10.75.96.243"/>
    <x v="1"/>
    <s v="Deployed"/>
    <x v="0"/>
    <e v="#N/A"/>
    <x v="0"/>
    <x v="15"/>
    <n v="5063878"/>
    <s v="DCore Neoload Load Generators"/>
    <x v="170"/>
    <s v="Yes"/>
    <s v="Yes"/>
    <x v="7"/>
    <s v="SAP CLOUD PLATFORM - ADO MTA PIPELINE"/>
    <s v="No"/>
    <e v="#REF!"/>
    <s v="SAP CLOUD PLATFORM - ADO MTA PIPELINE"/>
  </r>
  <r>
    <s v="abbfcd-dpoc00.s02.chevron.net"/>
    <s v="abbfcd-dpoc00"/>
    <s v="Windows Server 2016 Datacenter"/>
    <s v="Google Chrome"/>
    <s v="136.0.7103.114"/>
    <s v="MsiExec.exe /X{00715A53-6C1B-35AC-BDC9-597DCF53D022}"/>
    <s v="Is Uninstallable"/>
    <n v="1"/>
    <x v="0"/>
    <e v="#N/A"/>
    <s v="10.74.104.43"/>
    <x v="2"/>
    <s v="Deployed"/>
    <x v="0"/>
    <e v="#N/A"/>
    <x v="0"/>
    <x v="10"/>
    <n v="1500000514"/>
    <s v="Abbyy FlexiCapture "/>
    <x v="172"/>
    <s v="Yes"/>
    <s v="Yes"/>
    <x v="0"/>
    <s v="APES - AUTOMATION"/>
    <s v="No"/>
    <e v="#REF!"/>
    <s v="CLOUD WINDOWS OPERATIONS"/>
  </r>
  <r>
    <s v="abbfci-papp00.s02.chevron.net"/>
    <s v="abbfci-papp00"/>
    <s v="Windows Server 2016 Datacenter"/>
    <s v="Google Chrome"/>
    <s v="137.0.7151.41"/>
    <s v="MsiExec.exe /X{3D57F0B3-5C71-3C2C-8795-2A150BB58C33}"/>
    <s v="Is Uninstallable"/>
    <n v="1"/>
    <x v="0"/>
    <e v="#N/A"/>
    <s v="10.74.96.20"/>
    <x v="1"/>
    <s v="Deployed"/>
    <x v="0"/>
    <e v="#N/A"/>
    <x v="0"/>
    <x v="10"/>
    <n v="1500000489"/>
    <s v="Abbyy Flexicapture "/>
    <x v="172"/>
    <s v="Yes"/>
    <s v="Yes"/>
    <x v="0"/>
    <s v="APES - AUTOMATION"/>
    <s v="No"/>
    <e v="#REF!"/>
    <s v="CLOUD WINDOWS OPERATIONS"/>
  </r>
  <r>
    <s v="abbfci-prdp03.s02.chevron.net"/>
    <s v="abbfci-prdp03"/>
    <s v="Windows Server 2016 Datacenter"/>
    <s v="Google Chrome"/>
    <s v="137.0.7151.41"/>
    <s v="MsiExec.exe /X{3D57F0B3-5C71-3C2C-8795-2A150BB58C33}"/>
    <s v="Is Uninstallable"/>
    <n v="1"/>
    <x v="0"/>
    <e v="#N/A"/>
    <s v="10.74.96.16"/>
    <x v="1"/>
    <s v="Deployed"/>
    <x v="0"/>
    <e v="#N/A"/>
    <x v="0"/>
    <x v="10"/>
    <n v="1500000489"/>
    <s v="Abbyy Flexicapture "/>
    <x v="172"/>
    <s v="Yes"/>
    <s v="Yes"/>
    <x v="0"/>
    <s v="APES - AUTOMATION"/>
    <s v="No"/>
    <e v="#REF!"/>
    <s v="CLOUD WINDOWS OPERATIONS"/>
  </r>
  <r>
    <s v="map-ea-tpro03.s02.chevron.net"/>
    <s v="map-ea-tpro03"/>
    <s v="Windows Server 2019 Datacenter"/>
    <s v="Google Chrome"/>
    <s v="137.0.7151.41"/>
    <s v="MsiExec.exe /X{A5CBFB3A-D606-3A13-8C8F-9068AE58B64E}"/>
    <s v="Is Uninstallable"/>
    <n v="1"/>
    <x v="3"/>
    <d v="2025-06-10T00:00:00"/>
    <s v="10.69.184.11"/>
    <x v="0"/>
    <s v="Retired"/>
    <x v="2"/>
    <e v="#N/A"/>
    <x v="0"/>
    <x v="10"/>
    <n v="101500000000"/>
    <s v="Chevron Eurasia and Africa Map Hub 1.0 "/>
    <x v="0"/>
    <s v="Yes"/>
    <s v="Yes"/>
    <x v="0"/>
    <s v="Not Found"/>
    <s v="No"/>
    <e v="#REF!"/>
    <s v="CLOUD WINDOWS OPERATIONS"/>
  </r>
  <r>
    <s v="map-ea-tpro02.s02.chevron.net"/>
    <s v="map-ea-tpro02"/>
    <s v="Windows Server 2019 Datacenter"/>
    <s v="Google Chrome"/>
    <s v="137.0.7151.41"/>
    <s v="MsiExec.exe /X{DD8B6989-7440-312E-A4BB-42E2129A915B}"/>
    <s v="Is Uninstallable"/>
    <n v="1"/>
    <x v="3"/>
    <d v="2025-06-10T00:00:00"/>
    <s v="10.69.184.8"/>
    <x v="0"/>
    <s v="Retired"/>
    <x v="2"/>
    <e v="#N/A"/>
    <x v="0"/>
    <x v="10"/>
    <n v="101500000000"/>
    <s v="Chevron Eurasia and Africa Map Hub 1.0 "/>
    <x v="0"/>
    <s v="Yes"/>
    <s v="Yes"/>
    <x v="0"/>
    <s v="Not Found"/>
    <s v="No"/>
    <e v="#REF!"/>
    <s v="CLOUD WINDOWS OPERATIONS"/>
  </r>
  <r>
    <s v="map-ea-tpro04.s02.chevron.net"/>
    <s v="map-ea-tpro04"/>
    <s v="Windows Server 2019 Datacenter"/>
    <s v="Google Chrome"/>
    <s v="137.0.7151.41"/>
    <s v="MsiExec.exe /X{FB5A6B22-71AB-36B9-AC32-02EAC075DEC3}"/>
    <s v="Is Uninstallable"/>
    <n v="1"/>
    <x v="1"/>
    <d v="2025-06-10T00:00:00"/>
    <s v="10.69.184.25"/>
    <x v="0"/>
    <s v="Retired"/>
    <x v="2"/>
    <e v="#N/A"/>
    <x v="0"/>
    <x v="10"/>
    <n v="101500000000"/>
    <s v="Chevron Eurasia and Africa Map Hub 1.0 "/>
    <x v="0"/>
    <s v="Yes"/>
    <s v="Yes"/>
    <x v="0"/>
    <s v="GEOSPATIAL TECHNICAL SUPPORT"/>
    <s v="No"/>
    <e v="#REF!"/>
    <s v="GEOSPATIAL TECHNICAL SUPPORT"/>
  </r>
  <r>
    <s v="maphub-dlic00.s02.chevron.net"/>
    <s v="maphub-dlic00"/>
    <s v="Windows Server 2016 Datacenter"/>
    <s v="Google Chrome"/>
    <s v="137.0.7151.41"/>
    <s v="MsiExec.exe /X{3D57F0B3-5C71-3C2C-8795-2A150BB58C33}"/>
    <s v="Is Uninstallable"/>
    <n v="1"/>
    <x v="0"/>
    <e v="#N/A"/>
    <s v="10.75.104.142"/>
    <x v="2"/>
    <s v="Retired"/>
    <x v="0"/>
    <e v="#N/A"/>
    <x v="0"/>
    <x v="10"/>
    <n v="1023754"/>
    <s v="Chevron North America Map Hub 1.0 "/>
    <x v="0"/>
    <s v="Yes"/>
    <s v="Yes"/>
    <x v="0"/>
    <s v="Not Found"/>
    <s v="No"/>
    <e v="#REF!"/>
    <s v="CLOUD WINDOWS OPERATIONS"/>
  </r>
  <r>
    <s v="ONWS01V16COMMP3.ONWS01.chevrontexaco.net"/>
    <s v="ONWS01V16COMMP3"/>
    <s v="Windows Server 2016 Standard"/>
    <s v="Google Chrome"/>
    <s v="137.0.7151.41"/>
    <s v="MsiExec.exe /X{3D57F0B3-5C71-3C2C-8795-2A150BB58C33}"/>
    <s v="Is Uninstallable"/>
    <n v="1"/>
    <x v="0"/>
    <e v="#N/A"/>
    <s v="146.29.167.50"/>
    <x v="1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maphub-tfme00.s02.chevron.net"/>
    <s v="maphub-tfme00"/>
    <s v="Windows Server 2019 Datacenter"/>
    <s v="Google Chrome"/>
    <s v="135.0.7049.85"/>
    <s v="MsiExec.exe /X{9AA42FEF-FBFA-3788-9CB4-3A148DC7AA52}"/>
    <s v="Is Uninstallable"/>
    <n v="1"/>
    <x v="0"/>
    <e v="#N/A"/>
    <s v="10.75.104.159"/>
    <x v="0"/>
    <s v="Retired"/>
    <x v="0"/>
    <e v="#N/A"/>
    <x v="0"/>
    <x v="10"/>
    <n v="1023754"/>
    <s v="Chevron North America Map Hub 1.0 "/>
    <x v="0"/>
    <s v="Yes"/>
    <s v="Yes"/>
    <x v="0"/>
    <s v="GEOSPATIAL TECHNICAL SUPPORT"/>
    <s v="No"/>
    <e v="#REF!"/>
    <s v="CLOUD WINDOWS OPERATIONS"/>
  </r>
  <r>
    <s v="maphub-tpro02.s02.chevron.net"/>
    <s v="maphub-tpro02"/>
    <s v="Windows Server 2019 Datacenter"/>
    <s v="Google Chrome"/>
    <s v="135.0.7049.85"/>
    <s v="MsiExec.exe /X{DD8B6989-7440-312E-A4BB-42E2129A915B}"/>
    <s v="Is Uninstallable"/>
    <n v="1"/>
    <x v="3"/>
    <d v="2025-06-10T00:00:00"/>
    <s v="10.75.104.177"/>
    <x v="0"/>
    <s v="Retired"/>
    <x v="2"/>
    <e v="#N/A"/>
    <x v="0"/>
    <x v="10"/>
    <n v="1023754"/>
    <s v="Chevron North America Map Hub 1.0 "/>
    <x v="0"/>
    <s v="Yes"/>
    <s v="Yes"/>
    <x v="0"/>
    <s v="Not Found"/>
    <s v="No"/>
    <e v="#REF!"/>
    <s v="CLOUD WINDOWS OPERATIONS"/>
  </r>
  <r>
    <s v="enviin-dir00.s02.chevron.net"/>
    <s v="enviin-dir00"/>
    <s v="Windows Server 2016 Datacenter"/>
    <s v="Google Chrome"/>
    <s v="135.0.7049.85"/>
    <s v="MsiExec.exe /X{00715A53-6C1B-35AC-BDC9-597DCF53D022}"/>
    <s v="Is Uninstallable"/>
    <n v="1"/>
    <x v="0"/>
    <e v="#N/A"/>
    <s v="10.75.72.29"/>
    <x v="2"/>
    <s v="Deployed"/>
    <x v="0"/>
    <e v="#N/A"/>
    <x v="0"/>
    <x v="0"/>
    <n v="5056959"/>
    <s v="MCBU Enviance  Integration "/>
    <x v="64"/>
    <s v="Yes"/>
    <m/>
    <x v="0"/>
    <s v="HSE - ENV &amp; SUSTAIN - MSP SUPPORT"/>
    <s v="No"/>
    <e v="#REF!"/>
    <s v="CLOUD WINDOWS OPERATIONS"/>
  </r>
  <r>
    <s v="maphub-tpro03.s02.chevron.net"/>
    <s v="maphub-tpro03"/>
    <s v="Windows Server 2019 Datacenter"/>
    <s v="Google Chrome"/>
    <s v="135.0.7049.85"/>
    <s v="MsiExec.exe /X{AD95F2B3-370C-333D-8A7B-0B69C0361F07}"/>
    <s v="Is Uninstallable"/>
    <n v="1"/>
    <x v="3"/>
    <d v="2025-06-10T00:00:00"/>
    <s v="10.75.104.179"/>
    <x v="0"/>
    <s v="Retired"/>
    <x v="2"/>
    <e v="#N/A"/>
    <x v="0"/>
    <x v="10"/>
    <n v="1023754"/>
    <s v="Chevron North America Map Hub 1.0 "/>
    <x v="0"/>
    <s v="Yes"/>
    <s v="Yes"/>
    <x v="0"/>
    <s v="Not Found"/>
    <s v="No"/>
    <e v="#REF!"/>
    <s v="CLOUD WINDOWS OPERATIONS"/>
  </r>
  <r>
    <s v="TCOATYV16ACSP1.TCOATY.chevrontexaco.net"/>
    <s v="TCOATYV16ACSP1"/>
    <s v="Windows Server 2016 Datacenter"/>
    <s v="Google Chrome"/>
    <s v="135.0.7049.115"/>
    <s v="MsiExec.exe /X{9AA42FEF-FBFA-3788-9CB4-3A148DC7AA52}"/>
    <s v="Is Uninstallable"/>
    <n v="1"/>
    <x v="0"/>
    <e v="#N/A"/>
    <s v="146.31.228.225"/>
    <x v="1"/>
    <s v="Retired"/>
    <x v="2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maphub-tpro06.s02.chevron.net"/>
    <s v="maphub-tpro06"/>
    <s v="Windows Server 2019 Datacenter"/>
    <s v="Google Chrome"/>
    <s v="135.0.7049.85"/>
    <s v="MsiExec.exe /X{55D919B1-E2BB-3FAE-8D27-8B0E0E0F3A90}"/>
    <s v="Is Uninstallable"/>
    <n v="1"/>
    <x v="3"/>
    <d v="2025-06-10T00:00:00"/>
    <s v="10.75.104.193"/>
    <x v="0"/>
    <s v="Retired"/>
    <x v="2"/>
    <e v="#N/A"/>
    <x v="0"/>
    <x v="10"/>
    <n v="1023754"/>
    <s v="Chevron North America Map Hub 1.0 "/>
    <x v="0"/>
    <s v="Yes"/>
    <s v="Yes"/>
    <x v="0"/>
    <s v="Not Found"/>
    <s v="No"/>
    <e v="#REF!"/>
    <s v="CLOUD WINDOWS OPERATIONS"/>
  </r>
  <r>
    <s v="maphub-tpro200.s02.chevron.net"/>
    <s v="maphub-tpro200"/>
    <s v="Windows Server 2019 Datacenter"/>
    <s v="Google Chrome"/>
    <s v="135.0.7049.85"/>
    <s v="MsiExec.exe /X{55D919B1-E2BB-3FAE-8D27-8B0E0E0F3A90}"/>
    <s v="Is Uninstallable"/>
    <n v="1"/>
    <x v="3"/>
    <d v="2025-06-10T00:00:00"/>
    <s v="10.75.104.216"/>
    <x v="0"/>
    <s v="Retired"/>
    <x v="2"/>
    <e v="#N/A"/>
    <x v="0"/>
    <x v="10"/>
    <n v="1023754"/>
    <s v="Chevron North America Map Hub 1.0 "/>
    <x v="0"/>
    <s v="Yes"/>
    <s v="Yes"/>
    <x v="0"/>
    <s v="GEOSPATIAL TECHNICAL SUPPORT"/>
    <s v="No"/>
    <e v="#REF!"/>
    <s v="CLOUD WINDOWS OPERATIONS"/>
  </r>
  <r>
    <s v="maphub-tpro500.s02.chevron.net"/>
    <s v="maphub-tpro500"/>
    <s v="Windows Server 2019 Datacenter"/>
    <s v="Google Chrome"/>
    <s v="135.0.7049.85"/>
    <s v="MsiExec.exe /X{DD8B6989-7440-312E-A4BB-42E2129A915B}"/>
    <s v="Is Uninstallable"/>
    <n v="1"/>
    <x v="1"/>
    <d v="2025-06-10T00:00:00"/>
    <s v="10.75.104.246"/>
    <x v="0"/>
    <s v="Retired"/>
    <x v="2"/>
    <e v="#N/A"/>
    <x v="0"/>
    <x v="10"/>
    <n v="1023754"/>
    <s v="Chevron North America Map Hub 1.0 "/>
    <x v="0"/>
    <s v="Yes"/>
    <s v="Yes"/>
    <x v="0"/>
    <s v="Not Found"/>
    <s v="No"/>
    <e v="#REF!"/>
    <s v="GEOSPATIAL TECHNICAL SUPPORT"/>
  </r>
  <r>
    <s v="maphub-tpro900.s02.chevron.net"/>
    <s v="maphub-tpro900"/>
    <s v="Windows Server 2019 Datacenter"/>
    <s v="Google Chrome"/>
    <s v="135.0.7049.85"/>
    <s v="MsiExec.exe /X{DD8B6989-7440-312E-A4BB-42E2129A915B}"/>
    <s v="Is Uninstallable"/>
    <n v="1"/>
    <x v="3"/>
    <d v="2025-06-10T00:00:00"/>
    <s v="10.75.104.112"/>
    <x v="0"/>
    <s v="Retired"/>
    <x v="2"/>
    <e v="#N/A"/>
    <x v="0"/>
    <x v="10"/>
    <n v="1023754"/>
    <s v="Chevron North America Map Hub 1.0 "/>
    <x v="0"/>
    <s v="Yes"/>
    <s v="Yes"/>
    <x v="0"/>
    <s v="Not Found"/>
    <s v="No"/>
    <e v="#REF!"/>
    <s v="GEOSPATIAL TECHNICAL SUPPORT"/>
  </r>
  <r>
    <s v="mcbugi-diis00.s02.chevron.net"/>
    <s v="mcbugi-diis00"/>
    <s v="Windows Server 2022 Datacenter"/>
    <s v="Google Chrome"/>
    <s v="137.0.7151.41"/>
    <s v="MsiExec.exe /X{3D57F0B3-5C71-3C2C-8795-2A150BB58C33}"/>
    <s v="Is Uninstallable"/>
    <n v="1"/>
    <x v="4"/>
    <d v="2025-07-16T00:00:00"/>
    <s v="10.73.116.28"/>
    <x v="2"/>
    <s v="Deployed"/>
    <x v="1"/>
    <e v="#N/A"/>
    <x v="1"/>
    <x v="33"/>
    <n v="5063480"/>
    <s v="MCBU GIS IMT (Integrated Mapping Tool)"/>
    <x v="173"/>
    <s v="Yes"/>
    <s v="Yes"/>
    <x v="0"/>
    <s v="IT DATA AND INSIGHTS - GIS"/>
    <s v="No"/>
    <e v="#REF!"/>
    <s v="IT DATA AND INSIGHTS - GIS"/>
  </r>
  <r>
    <s v="mcbugi-papp01.s02.chevron.net"/>
    <s v="mcbugi-papp01"/>
    <s v="Windows Server 2022 Datacenter"/>
    <s v="Google Chrome"/>
    <s v="137.0.7151.41"/>
    <s v="MsiExec.exe /X{3D57F0B3-5C71-3C2C-8795-2A150BB58C33}"/>
    <s v="Is Uninstallable"/>
    <n v="1"/>
    <x v="0"/>
    <e v="#N/A"/>
    <s v="10.73.112.9"/>
    <x v="1"/>
    <s v="Deployed"/>
    <x v="1"/>
    <e v="#N/A"/>
    <x v="1"/>
    <x v="33"/>
    <n v="5063480"/>
    <s v="MCBU GIS IMT (Integrated Mapping Tool)"/>
    <x v="173"/>
    <s v="Yes"/>
    <s v="Yes"/>
    <x v="0"/>
    <s v="IT DATA AND INSIGHTS - GIS"/>
    <s v="No"/>
    <e v="#REF!"/>
    <s v="IT DATA AND INSIGHTS - GIS"/>
  </r>
  <r>
    <s v="mcbugi-papp03.s02.chevron.net"/>
    <s v="mcbugi-papp03"/>
    <s v="Windows Server 2022 Datacenter"/>
    <s v="Google Chrome"/>
    <s v="137.0.7151.41"/>
    <s v="MsiExec.exe /X{3D57F0B3-5C71-3C2C-8795-2A150BB58C33}"/>
    <s v="Is Uninstallable"/>
    <n v="1"/>
    <x v="2"/>
    <d v="2025-07-16T00:00:00"/>
    <s v="10.73.112.27"/>
    <x v="1"/>
    <s v="Deployed"/>
    <x v="1"/>
    <e v="#N/A"/>
    <x v="1"/>
    <x v="33"/>
    <n v="5063480"/>
    <s v="MCBU GIS IMT (Integrated Mapping Tool)"/>
    <x v="173"/>
    <s v="Yes"/>
    <s v="Yes"/>
    <x v="0"/>
    <s v="IT DATA AND INSIGHTS - GIS"/>
    <s v="No"/>
    <e v="#REF!"/>
    <s v="IT DATA AND INSIGHTS - GIS"/>
  </r>
  <r>
    <s v="avevap-tapi00.t.ussc.az.chevron.net"/>
    <s v="avevap-tapi00"/>
    <s v="Windows Server 2022 Datacenter"/>
    <s v="Google Chrome"/>
    <s v="137.0.7151.41"/>
    <s v="MsiExec.exe /X{3D57F0B3-5C71-3C2C-8795-2A150BB58C33}"/>
    <s v="Is Uninstallable"/>
    <n v="1"/>
    <x v="0"/>
    <e v="#N/A"/>
    <s v="10.74.69.124"/>
    <x v="0"/>
    <s v="Deployed"/>
    <x v="0"/>
    <e v="#N/A"/>
    <x v="0"/>
    <x v="0"/>
    <n v="3072845"/>
    <s v="Aveva Predictive Analytics (POC)"/>
    <x v="174"/>
    <s v="Yes"/>
    <s v="Yes"/>
    <x v="0"/>
    <s v="SURFACE-MI-RER IEA IPS"/>
    <s v="No"/>
    <e v="#REF!"/>
    <s v="SURFACE-MI-RER IEA IPS"/>
  </r>
  <r>
    <s v="GMWCPIISV00394.gdc0.chevron.net"/>
    <s v="GMWCPIISV00394"/>
    <s v="Windows Server 2016 Datacenter"/>
    <s v="Google Chrome"/>
    <s v="137.0.7151.41"/>
    <s v="MsiExec.exe /X{3D57F0B3-5C71-3C2C-8795-2A150BB58C33}"/>
    <s v="Is Uninstallable"/>
    <n v="1"/>
    <x v="0"/>
    <e v="#N/A"/>
    <s v="10.76.123.51"/>
    <x v="1"/>
    <s v="Deployed"/>
    <x v="0"/>
    <e v="#N/A"/>
    <x v="0"/>
    <x v="0"/>
    <n v="201624604"/>
    <s v="Exchange 2016 "/>
    <x v="175"/>
    <s v="Yes"/>
    <s v="Yes"/>
    <x v="0"/>
    <s v="CLOUD WINDOWS OPERATIONS"/>
    <s v="No"/>
    <e v="#REF!"/>
    <s v="CLOUD WINDOWS OPERATIONS"/>
  </r>
  <r>
    <s v="arcgis-d1dsr00.s02.chevron.net"/>
    <s v="arcgis-d1dsr00"/>
    <s v="Windows Server 2019 Datacenter"/>
    <s v="Google Chrome"/>
    <s v="137.0.7151.41"/>
    <s v="MsiExec.exe /X{00715A53-6C1B-35AC-BDC9-597DCF53D022}"/>
    <s v="Is Uninstallable"/>
    <n v="1"/>
    <x v="0"/>
    <e v="#N/A"/>
    <s v="10.76.156.46"/>
    <x v="2"/>
    <s v="Deployed"/>
    <x v="0"/>
    <e v="#N/A"/>
    <x v="0"/>
    <x v="10"/>
    <n v="5055130"/>
    <s v="Map Hub "/>
    <x v="0"/>
    <s v="Yes"/>
    <s v="Yes"/>
    <x v="0"/>
    <s v="GEOSPATIAL TECHNICAL SUPPORT"/>
    <s v="No"/>
    <e v="#REF!"/>
    <s v="CLOUD WINDOWS OPERATIONS"/>
  </r>
  <r>
    <s v="arcgis-d1hst00.s02.chevron.net"/>
    <s v="arcgis-d1hst00"/>
    <s v="Windows Server 2019 Datacenter"/>
    <s v="Google Chrome"/>
    <s v="137.0.7151.41"/>
    <s v="MsiExec.exe /X{3D57F0B3-5C71-3C2C-8795-2A150BB58C33}"/>
    <s v="Is Uninstallable"/>
    <n v="1"/>
    <x v="0"/>
    <e v="#N/A"/>
    <s v="10.76.156.87"/>
    <x v="2"/>
    <s v="Deployed"/>
    <x v="0"/>
    <e v="#N/A"/>
    <x v="0"/>
    <x v="10"/>
    <n v="5055130"/>
    <s v="Map Hub "/>
    <x v="0"/>
    <s v="Yes"/>
    <s v="Yes"/>
    <x v="0"/>
    <s v="GEOSPATIAL TECHNICAL SUPPORT"/>
    <s v="No"/>
    <e v="#REF!"/>
    <s v="CLOUD WINDOWS OPERATIONS"/>
  </r>
  <r>
    <s v="arcgis-d1web00.s02.chevron.net"/>
    <s v="arcgis-d1web00"/>
    <s v="Windows Server 2019 Datacenter"/>
    <s v="Google Chrome"/>
    <s v="137.0.7151.41"/>
    <s v="MsiExec.exe /X{3D57F0B3-5C71-3C2C-8795-2A150BB58C33}"/>
    <s v="Is Uninstallable"/>
    <n v="1"/>
    <x v="0"/>
    <e v="#N/A"/>
    <s v="10.76.156.132"/>
    <x v="2"/>
    <s v="Deployed"/>
    <x v="0"/>
    <e v="#N/A"/>
    <x v="0"/>
    <x v="10"/>
    <n v="5055130"/>
    <s v="Map Hub "/>
    <x v="0"/>
    <s v="Yes"/>
    <s v="Yes"/>
    <x v="0"/>
    <s v="GEOSPATIAL TECHNICAL SUPPORT"/>
    <s v="No"/>
    <e v="#REF!"/>
    <s v="CLOUD WINDOWS OPERATIONS"/>
  </r>
  <r>
    <s v="arcgis-d2geo00.s02.chevron.net"/>
    <s v="arcgis-d2geo00"/>
    <s v="Windows Server 2019 Datacenter"/>
    <s v="Google Chrome"/>
    <s v="131.0.6778.70"/>
    <s v="MsiExec.exe /X{FB5A6B22-71AB-36B9-AC32-02EAC075DEC3}"/>
    <s v="Is Uninstallable"/>
    <n v="2"/>
    <x v="3"/>
    <d v="2025-07-12T00:00:00"/>
    <s v="10.69.184.58"/>
    <x v="2"/>
    <s v="Retired"/>
    <x v="2"/>
    <e v="#N/A"/>
    <x v="0"/>
    <x v="10"/>
    <n v="5055130"/>
    <s v="Map Hub "/>
    <x v="0"/>
    <s v="Yes"/>
    <s v="Yes"/>
    <x v="0"/>
    <s v="GEOSPATIAL TECHNICAL SUPPORT"/>
    <s v="No"/>
    <e v="#REF!"/>
    <s v="GEOSPATIAL TECHNICAL SUPPORT"/>
  </r>
  <r>
    <s v="dcneopjpe100.p.ussc.az.chevron.net"/>
    <s v="dcneopjpe100"/>
    <s v="Windows Server 2022 Datacenter"/>
    <s v="Google Chrome"/>
    <s v="137.0.7151.41"/>
    <s v="MsiExec.exe /X{FB5A6B22-71AB-36B9-AC32-02EAC075DEC3}"/>
    <s v="Is Uninstallable"/>
    <n v="1"/>
    <x v="0"/>
    <e v="#N/A"/>
    <s v="10.67.178.19"/>
    <x v="1"/>
    <s v="Deployed"/>
    <x v="0"/>
    <e v="#N/A"/>
    <x v="0"/>
    <x v="15"/>
    <n v="5063878"/>
    <s v="DCore Neoload Load Generators"/>
    <x v="170"/>
    <s v="Yes"/>
    <s v="Yes"/>
    <x v="7"/>
    <s v="SAP CLOUD PLATFORM - ADO MTA PIPELINE"/>
    <s v="No"/>
    <e v="#REF!"/>
    <s v="SAP CLOUD PLATFORM - ADO MTA PIPELINE"/>
  </r>
  <r>
    <s v="MI630AV16NVRP2.mi630a.chevrontexaco.net"/>
    <s v="MI630AV16NVRP2"/>
    <s v="Windows Server 2016 Standard"/>
    <s v="Google Chrome"/>
    <s v="137.0.7151.41"/>
    <s v="MsiExec.exe /X{3D57F0B3-5C71-3C2C-8795-2A150BB58C33}"/>
    <s v="Is Uninstallable"/>
    <n v="1"/>
    <x v="0"/>
    <e v="#N/A"/>
    <s v="146.24.207.150"/>
    <x v="1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dcneopsc100.p.ussc.az.chevron.net"/>
    <s v="dcneopsc100"/>
    <s v="Windows Server 2022 Datacenter"/>
    <s v="Google Chrome"/>
    <s v="137.0.7151.41"/>
    <s v="MsiExec.exe /X{FB5A6B22-71AB-36B9-AC32-02EAC075DEC3}"/>
    <s v="Is Uninstallable"/>
    <n v="1"/>
    <x v="0"/>
    <e v="#N/A"/>
    <s v="10.75.96.151"/>
    <x v="1"/>
    <s v="Deployed"/>
    <x v="0"/>
    <e v="#N/A"/>
    <x v="0"/>
    <x v="15"/>
    <n v="5063878"/>
    <s v="DCore Neoload Load Generators"/>
    <x v="170"/>
    <s v="Yes"/>
    <s v="Yes"/>
    <x v="7"/>
    <s v="SAP CLOUD PLATFORM - ADO MTA PIPELINE"/>
    <s v="No"/>
    <e v="#REF!"/>
    <s v="SAP CLOUD PLATFORM - ADO MTA PIPELINE"/>
  </r>
  <r>
    <s v="map-ap-tpro00.s02.chevron.net"/>
    <s v="map-ap-tpro00"/>
    <s v="Windows Server 2019 Datacenter"/>
    <s v="Google Chrome"/>
    <s v="137.0.7151.41"/>
    <s v="MsiExec.exe /X{9AA42FEF-FBFA-3788-9CB4-3A148DC7AA52}"/>
    <s v="Is Uninstallable"/>
    <n v="1"/>
    <x v="1"/>
    <d v="2025-06-10T00:00:00"/>
    <s v="10.67.154.5"/>
    <x v="0"/>
    <s v="Retired"/>
    <x v="2"/>
    <e v="#N/A"/>
    <x v="0"/>
    <x v="10"/>
    <n v="1500001148"/>
    <s v="ABU Map Hub "/>
    <x v="0"/>
    <s v="Yes"/>
    <s v="Yes"/>
    <x v="0"/>
    <s v="GEOSPATIAL TECHNICAL SUPPORT"/>
    <s v="No"/>
    <e v="#REF!"/>
    <s v="CLOUD WINDOWS OPERATIONS"/>
  </r>
  <r>
    <s v="map-ea-tfme00.s02.chevron.net"/>
    <s v="map-ea-tfme00"/>
    <s v="Windows Server 2019 Datacenter"/>
    <s v="Google Chrome"/>
    <s v="137.0.7151.55"/>
    <s v="MsiExec.exe /X{9AA42FEF-FBFA-3788-9CB4-3A148DC7AA52}"/>
    <s v="Is Uninstallable"/>
    <n v="1"/>
    <x v="0"/>
    <e v="#N/A"/>
    <s v="10.69.184.4"/>
    <x v="0"/>
    <s v="Retired"/>
    <x v="0"/>
    <e v="#N/A"/>
    <x v="0"/>
    <x v="10"/>
    <n v="101500000000"/>
    <s v="Chevron Eurasia and Africa Map Hub 1.0 "/>
    <x v="0"/>
    <s v="Yes"/>
    <s v="Yes"/>
    <x v="0"/>
    <s v="Not Found"/>
    <s v="No"/>
    <e v="#REF!"/>
    <s v="CLOUD WINDOWS OPERATIONS"/>
  </r>
  <r>
    <s v="MIDXMCIIS.mid.chevrontexaco.net"/>
    <s v="MIDXMCIIS"/>
    <s v="Windows Server 2016 Standard"/>
    <s v="Google Chrome"/>
    <s v="137.0.7151.41"/>
    <s v="MsiExec.exe /X{3D57F0B3-5C71-3C2C-8795-2A150BB58C33}"/>
    <s v="Is Uninstallable"/>
    <n v="1"/>
    <x v="0"/>
    <e v="#N/A"/>
    <s v="146.24.136.16"/>
    <x v="1"/>
    <s v="Deployed"/>
    <x v="0"/>
    <e v="#N/A"/>
    <x v="0"/>
    <x v="0"/>
    <n v="1500000334"/>
    <s v="MCBU – Infrastructure Servers "/>
    <x v="176"/>
    <s v="Yes"/>
    <s v="Yes"/>
    <x v="0"/>
    <s v="NAU MCBU - WINDOWS SERVER ADMINISTRATION"/>
    <s v="No"/>
    <e v="#REF!"/>
    <s v="CLOUD PLATFORM OT"/>
  </r>
  <r>
    <s v="map-ea-tpro00.s02.chevron.net"/>
    <s v="map-ea-tpro00"/>
    <s v="Windows Server 2019 Datacenter"/>
    <s v="Google Chrome"/>
    <s v="137.0.7151.41"/>
    <s v="MsiExec.exe /X{9AA42FEF-FBFA-3788-9CB4-3A148DC7AA52}"/>
    <s v="Is Uninstallable"/>
    <n v="1"/>
    <x v="1"/>
    <d v="2025-06-10T00:00:00"/>
    <s v="10.69.184.9"/>
    <x v="0"/>
    <s v="Retired"/>
    <x v="2"/>
    <e v="#N/A"/>
    <x v="0"/>
    <x v="10"/>
    <n v="101500000000"/>
    <s v="Chevron Eurasia and Africa Map Hub 1.0 "/>
    <x v="0"/>
    <s v="Yes"/>
    <s v="Yes"/>
    <x v="0"/>
    <s v="Not Found"/>
    <s v="No"/>
    <e v="#REF!"/>
    <s v="GEOSPATIAL TECHNICAL SUPPORT"/>
  </r>
  <r>
    <s v="map-ea-tpro01.s02.chevron.net"/>
    <s v="map-ea-tpro01"/>
    <s v="Windows Server 2019 Datacenter"/>
    <s v="Google Chrome"/>
    <s v="137.0.7151.41"/>
    <s v="MsiExec.exe /X{9AA42FEF-FBFA-3788-9CB4-3A148DC7AA52}"/>
    <s v="Is Uninstallable"/>
    <n v="1"/>
    <x v="1"/>
    <d v="2025-06-10T00:00:00"/>
    <s v="10.69.184.10"/>
    <x v="0"/>
    <s v="Retired"/>
    <x v="2"/>
    <e v="#N/A"/>
    <x v="0"/>
    <x v="10"/>
    <n v="101500000000"/>
    <s v="Chevron Eurasia and Africa Map Hub 1.0 "/>
    <x v="0"/>
    <s v="Yes"/>
    <s v="Yes"/>
    <x v="0"/>
    <s v="Not Found"/>
    <s v="No"/>
    <e v="#REF!"/>
    <s v="CLOUD WINDOWS OPERATIONS"/>
  </r>
  <r>
    <s v="dcneopsc200.p.ussc.az.chevron.net"/>
    <s v="dcneopsc200"/>
    <s v="Windows Server 2022 Datacenter"/>
    <s v="Google Chrome"/>
    <s v="137.0.7151.41"/>
    <s v="MsiExec.exe /X{FB5A6B22-71AB-36B9-AC32-02EAC075DEC3}"/>
    <s v="Is Uninstallable"/>
    <n v="1"/>
    <x v="0"/>
    <e v="#N/A"/>
    <s v="10.75.96.160"/>
    <x v="1"/>
    <s v="Deployed"/>
    <x v="0"/>
    <e v="#N/A"/>
    <x v="0"/>
    <x v="15"/>
    <n v="5063878"/>
    <s v="DCore Neoload Load Generators"/>
    <x v="170"/>
    <s v="Yes"/>
    <s v="Yes"/>
    <x v="7"/>
    <s v="SAP CLOUD PLATFORM - ADO MTA PIPELINE"/>
    <s v="No"/>
    <e v="#REF!"/>
    <s v="SAP CLOUD PLATFORM - ADO MTA PIPELINE"/>
  </r>
  <r>
    <s v="maphub-pfme00.s02.chevron.net"/>
    <s v="maphub-pfme00"/>
    <s v="Windows Server 2019 Datacenter"/>
    <s v="Google Chrome"/>
    <s v="135.0.7049.115"/>
    <s v="MsiExec.exe /X{9AA42FEF-FBFA-3788-9CB4-3A148DC7AA52}"/>
    <s v="Is Uninstallable"/>
    <n v="1"/>
    <x v="0"/>
    <e v="#N/A"/>
    <s v="10.75.96.96"/>
    <x v="1"/>
    <s v="In Maintenance"/>
    <x v="5"/>
    <e v="#N/A"/>
    <x v="0"/>
    <x v="10"/>
    <n v="1023754"/>
    <s v="Chevron North America Map Hub 1.0 "/>
    <x v="0"/>
    <s v="Yes"/>
    <s v="Yes"/>
    <x v="0"/>
    <s v="Not Found"/>
    <s v="No"/>
    <e v="#REF!"/>
    <s v="CLOUD WINDOWS OPERATIONS"/>
  </r>
  <r>
    <s v="map-ea-pfme00.s02.chevron.net"/>
    <s v="map-ea-pfme00"/>
    <s v="Windows Server 2019 Datacenter"/>
    <s v="Google Chrome"/>
    <s v="135.0.7049.116"/>
    <s v="MsiExec.exe /X{3D57F0B3-5C71-3C2C-8795-2A150BB58C33}"/>
    <s v="Is Uninstallable"/>
    <n v="1"/>
    <x v="0"/>
    <e v="#N/A"/>
    <s v="10.69.176.12"/>
    <x v="1"/>
    <s v="Retired"/>
    <x v="2"/>
    <e v="#N/A"/>
    <x v="0"/>
    <x v="10"/>
    <n v="101500000000"/>
    <s v="Chevron Eurasia and Africa Map Hub 1.0 "/>
    <x v="0"/>
    <s v="Yes"/>
    <s v="Yes"/>
    <x v="0"/>
    <s v="Not Found"/>
    <s v="No"/>
    <e v="#REF!"/>
    <s v="CLOUD WINDOWS OPERATIONS"/>
  </r>
  <r>
    <s v="maphub-tpro07.s02.chevron.net"/>
    <s v="maphub-tpro07"/>
    <s v="Windows Server 2019 Datacenter"/>
    <s v="Google Chrome"/>
    <s v="137.0.7151.41"/>
    <s v="MsiExec.exe /X{A5CBFB3A-D606-3A13-8C8F-9068AE58B64E}"/>
    <s v="Is Uninstallable"/>
    <n v="1"/>
    <x v="1"/>
    <d v="2025-06-10T00:00:00"/>
    <s v="10.75.104.150"/>
    <x v="0"/>
    <s v="Retired"/>
    <x v="2"/>
    <e v="#N/A"/>
    <x v="0"/>
    <x v="10"/>
    <n v="1023754"/>
    <s v="Chevron North America Map Hub 1.0 "/>
    <x v="0"/>
    <s v="Yes"/>
    <s v="Yes"/>
    <x v="0"/>
    <s v="Not Found"/>
    <s v="No"/>
    <e v="#REF!"/>
    <s v="CLOUD WINDOWS OPERATIONS"/>
  </r>
  <r>
    <s v="comos-dsql00.s02.chevron.net"/>
    <s v="comos-dsql00"/>
    <s v="Windows Server 2016 Datacenter"/>
    <s v="Google Chrome"/>
    <s v="135.0.7049.115"/>
    <s v="MsiExec.exe /X{932F44DD-D7F9-33CC-B913-0E0B0FC1DF1D}"/>
    <s v="Is Uninstallable"/>
    <n v="1"/>
    <x v="1"/>
    <d v="2025-06-13T00:00:00"/>
    <s v="10.73.148.23"/>
    <x v="2"/>
    <s v="Retired"/>
    <x v="2"/>
    <e v="#N/A"/>
    <x v="0"/>
    <x v="19"/>
    <n v="18840"/>
    <s v="COMOS "/>
    <x v="134"/>
    <s v="Yes"/>
    <s v="Yes"/>
    <x v="0"/>
    <s v="ETC - DT&amp;S - INFORMATION DELIVERY SYSTEMS"/>
    <s v="No"/>
    <e v="#REF!"/>
    <s v="CLOUD WINDOWS OPERATIONS"/>
  </r>
  <r>
    <s v="netspa-papp03.s02.chevron.net"/>
    <s v="netspa-papp03"/>
    <s v="Windows Server 2016 Datacenter"/>
    <s v="Google Chrome"/>
    <s v="137.0.7151.41"/>
    <s v="MsiExec.exe /X{3D57F0B3-5C71-3C2C-8795-2A150BB58C33}"/>
    <s v="Is Uninstallable"/>
    <n v="1"/>
    <x v="1"/>
    <d v="2025-07-16T00:00:00"/>
    <s v="10.67.152.33"/>
    <x v="1"/>
    <s v="Deployed"/>
    <x v="1"/>
    <e v="#N/A"/>
    <x v="2"/>
    <x v="13"/>
    <n v="5045982"/>
    <s v="Netsparker "/>
    <x v="15"/>
    <s v="Yes"/>
    <s v="Yes"/>
    <x v="3"/>
    <s v="CYBERPRODUCTLINE-VM-APPLICATIONSCANNING"/>
    <s v="No"/>
    <e v="#REF!"/>
    <s v="CYBERPRODUCTLINE-VM-APPLICATIONSCANNING"/>
  </r>
  <r>
    <s v="dcneopusnc00.p.ussc.az.chevron.net"/>
    <s v="dcneopusnc00"/>
    <s v="Windows Server 2022 Datacenter"/>
    <s v="Google Chrome"/>
    <s v="137.0.7151.55"/>
    <s v="MsiExec.exe /X{FB5A6B22-71AB-36B9-AC32-02EAC075DEC3}"/>
    <s v="Is Uninstallable"/>
    <n v="1"/>
    <x v="0"/>
    <e v="#N/A"/>
    <s v="10.75.100.25"/>
    <x v="1"/>
    <s v="Deployed"/>
    <x v="0"/>
    <e v="#N/A"/>
    <x v="0"/>
    <x v="15"/>
    <n v="5063878"/>
    <s v="DCore Neoload Load Generators"/>
    <x v="170"/>
    <s v="Yes"/>
    <s v="Yes"/>
    <x v="7"/>
    <s v="SAP CLOUD PLATFORM - ADO MTA PIPELINE"/>
    <s v="No"/>
    <e v="#REF!"/>
    <s v="SAP CLOUD PLATFORM - ADO MTA PIPELINE"/>
  </r>
  <r>
    <s v="dcneopusw100.p.ussc.az.chevron.net"/>
    <s v="dcneopusw100"/>
    <s v="Windows Server 2022 Datacenter"/>
    <s v="Google Chrome"/>
    <s v="137.0.7151.55"/>
    <s v="MsiExec.exe /X{FB5A6B22-71AB-36B9-AC32-02EAC075DEC3}"/>
    <s v="Is Uninstallable"/>
    <n v="1"/>
    <x v="0"/>
    <e v="#N/A"/>
    <s v="10.76.94.4"/>
    <x v="1"/>
    <s v="Deployed"/>
    <x v="0"/>
    <e v="#N/A"/>
    <x v="0"/>
    <x v="15"/>
    <n v="5063878"/>
    <s v="DCore Neoload Load Generators"/>
    <x v="170"/>
    <s v="Yes"/>
    <s v="Yes"/>
    <x v="7"/>
    <s v="SAP CLOUD PLATFORM - ADO MTA PIPELINE"/>
    <s v="No"/>
    <e v="#REF!"/>
    <s v="SAP CLOUD PLATFORM - ADO MTA PIPELINE"/>
  </r>
  <r>
    <s v="SQLSE-WPSQL001.s02.chevron.net"/>
    <s v="SQLSE-WPSQL001"/>
    <s v="Windows Server 2016 Datacenter"/>
    <s v="Google Chrome"/>
    <s v="137.0.7151.41"/>
    <s v="MsiExec.exe /X{3D57F0B3-5C71-3C2C-8795-2A150BB58C33}"/>
    <s v="Is Uninstallable"/>
    <n v="1"/>
    <x v="0"/>
    <e v="#N/A"/>
    <s v="10.68.248.12"/>
    <x v="1"/>
    <s v="Deployed"/>
    <x v="0"/>
    <e v="#N/A"/>
    <x v="0"/>
    <x v="20"/>
    <n v="3044952"/>
    <s v="FGP Information Management Database"/>
    <x v="177"/>
    <s v="Yes"/>
    <s v="Yes"/>
    <x v="11"/>
    <s v="TCO - DIGITAL PROJECTS"/>
    <s v="No"/>
    <e v="#REF!"/>
    <s v="CLOUD WINDOWS OPERATIONS"/>
  </r>
  <r>
    <s v="BDOW16VDCSNP.bdo.chevrontexaco.net"/>
    <s v="BDOW16VDCSNP"/>
    <s v="Windows Server 2016 Datacenter"/>
    <s v="Google Chrome"/>
    <s v="137.0.7151.41"/>
    <s v="MsiExec.exe /X{3D57F0B3-5C71-3C2C-8795-2A150BB58C33}"/>
    <s v="Is Uninstallable"/>
    <n v="1"/>
    <x v="0"/>
    <e v="#N/A"/>
    <s v="146.35.144.84"/>
    <x v="1"/>
    <s v="Deployed"/>
    <x v="0"/>
    <e v="#N/A"/>
    <x v="0"/>
    <x v="20"/>
    <n v="5057581"/>
    <s v="SJV DECISIONS "/>
    <x v="143"/>
    <s v="Yes"/>
    <s v="Yes"/>
    <x v="6"/>
    <s v="CLOUD WINDOWS OPERATIONS"/>
    <s v="No"/>
    <e v="#REF!"/>
    <s v="CLOUD WINDOWS OPERATIONS"/>
  </r>
  <r>
    <s v="gmw2piisv00080.s02.chevron.net"/>
    <s v="gmw2piisv00080"/>
    <s v="Windows Server 2016 Datacenter"/>
    <s v="Google Chrome"/>
    <s v="137.0.7151.41"/>
    <s v="MsiExec.exe /X{3D57F0B3-5C71-3C2C-8795-2A150BB58C33}"/>
    <s v="Is Uninstallable"/>
    <n v="1"/>
    <x v="0"/>
    <e v="#N/A"/>
    <s v="134.248.199.78"/>
    <x v="1"/>
    <s v="Deployed"/>
    <x v="0"/>
    <e v="#N/A"/>
    <x v="0"/>
    <x v="34"/>
    <n v="21433"/>
    <s v="SART Application (Global) "/>
    <x v="178"/>
    <s v="Yes"/>
    <s v="Yes"/>
    <x v="0"/>
    <s v="SURFACE-APPLICATION SUPPORT-POD MI-ART1"/>
    <s v="No"/>
    <e v="#REF!"/>
    <s v="CLOUD WINDOWS OPERATIONS"/>
  </r>
  <r>
    <s v="IPTUS-WPIIS001.s02.chevron.net"/>
    <s v="IPTUS-WPIIS001"/>
    <s v="Windows Server 2016 Datacenter"/>
    <s v="Google Chrome"/>
    <s v="137.0.7151.41"/>
    <s v="MsiExec.exe /X{3D57F0B3-5C71-3C2C-8795-2A150BB58C33}"/>
    <s v="Is Uninstallable"/>
    <n v="1"/>
    <x v="0"/>
    <e v="#N/A"/>
    <s v="10.76.123.89"/>
    <x v="1"/>
    <s v="Deployed"/>
    <x v="0"/>
    <e v="#N/A"/>
    <x v="0"/>
    <x v="20"/>
    <n v="20560"/>
    <s v="IPT "/>
    <x v="179"/>
    <s v="Yes"/>
    <s v="Yes"/>
    <x v="11"/>
    <s v="NETWORK - GLOBAL VOICE OPERATIONS LEVEL 2"/>
    <s v="No"/>
    <e v="#REF!"/>
    <s v="CLOUD WINDOWS OPERATIONS"/>
  </r>
  <r>
    <s v="gmw2psqlv00059.s02.chevron.net"/>
    <s v="gmw2psqlv00059"/>
    <s v="Windows Server 2016 Datacenter"/>
    <s v="Google Chrome"/>
    <s v="137.0.7151.41"/>
    <s v="MsiExec.exe /X{3D57F0B3-5C71-3C2C-8795-2A150BB58C33}"/>
    <s v="Is Uninstallable"/>
    <n v="1"/>
    <x v="1"/>
    <d v="2025-07-16T00:00:00"/>
    <s v="10.76.123.87"/>
    <x v="1"/>
    <s v="Deployed"/>
    <x v="0"/>
    <s v="Completed"/>
    <x v="0"/>
    <x v="34"/>
    <n v="21433"/>
    <s v="SART Application (Global) "/>
    <x v="178"/>
    <s v="Yes"/>
    <s v="Yes"/>
    <x v="0"/>
    <s v="SURFACE-APPLICATION SUPPORT-POD MI-ART1"/>
    <s v="No"/>
    <e v="#REF!"/>
    <s v="CLOUD WINDOWS OPERATIONS"/>
  </r>
  <r>
    <s v="SERVI-WPAPP111.s02.chevron.net"/>
    <s v="SERVI-WPAPP111"/>
    <s v="Windows Server 2016 Datacenter"/>
    <s v="Google Chrome"/>
    <s v="137.0.7151.41"/>
    <s v="MsiExec.exe /X{3D57F0B3-5C71-3C2C-8795-2A150BB58C33}"/>
    <s v="Is Uninstallable"/>
    <n v="1"/>
    <x v="0"/>
    <e v="#N/A"/>
    <s v="134.248.197.40"/>
    <x v="1"/>
    <s v="Deployed"/>
    <x v="0"/>
    <e v="#N/A"/>
    <x v="0"/>
    <x v="15"/>
    <n v="1500001325"/>
    <s v="ServiceNow Platform "/>
    <x v="180"/>
    <s v="Yes"/>
    <s v="Yes"/>
    <x v="0"/>
    <s v="SERVICENOW PLATFORM ENGINEERING"/>
    <s v="No"/>
    <e v="#REF!"/>
    <s v="CLOUD WINDOWS OPERATIONS"/>
  </r>
  <r>
    <s v="tacc-dsql00.s02.chevron.net"/>
    <s v="tacc-dsql00"/>
    <s v="Windows Server 2016 Datacenter"/>
    <s v="Google Chrome"/>
    <s v="137.0.7151.41"/>
    <s v="MsiExec.exe /X{3D57F0B3-5C71-3C2C-8795-2A150BB58C33}"/>
    <s v="Is Uninstallable"/>
    <n v="1"/>
    <x v="1"/>
    <d v="2025-07-16T00:00:00"/>
    <s v="10.73.196.18"/>
    <x v="2"/>
    <s v="Deployed"/>
    <x v="0"/>
    <s v="Completed"/>
    <x v="0"/>
    <x v="34"/>
    <n v="18757"/>
    <s v="Turn Around Cost Control (TACC) "/>
    <x v="178"/>
    <s v="Yes"/>
    <s v="Yes"/>
    <x v="0"/>
    <s v="SURFACE-APPLICATION SUPPORT-POD MI-ART1"/>
    <s v="No"/>
    <e v="#REF!"/>
    <s v="SURFACE-APPLICATION SUPPORT-POD MI-ART1"/>
  </r>
  <r>
    <s v="tacc-pir00.s02.chevron.net"/>
    <s v="tacc-pir00"/>
    <s v="Windows Server 2016 Datacenter"/>
    <s v="Google Chrome"/>
    <s v="137.0.7151.41"/>
    <s v="MsiExec.exe /X{3D57F0B3-5C71-3C2C-8795-2A150BB58C33}"/>
    <s v="Is Uninstallable"/>
    <n v="1"/>
    <x v="1"/>
    <d v="2025-07-16T00:00:00"/>
    <s v="10.73.192.14"/>
    <x v="1"/>
    <s v="Deployed"/>
    <x v="0"/>
    <s v="Completed"/>
    <x v="0"/>
    <x v="34"/>
    <n v="18757"/>
    <s v="Turn Around Cost Control (TACC) "/>
    <x v="178"/>
    <s v="Yes"/>
    <s v="Yes"/>
    <x v="0"/>
    <s v="SURFACE-APPLICATION SUPPORT-POD MI-ART1"/>
    <s v="No"/>
    <e v="#REF!"/>
    <s v="SURFACE-APPLICATION SUPPORT-POD MI-ART1"/>
  </r>
  <r>
    <s v="aksint-tIA00"/>
    <s v="aksint-tIA00"/>
    <s v="Windows Server 2016 Datacenter"/>
    <s v="Google Chrome"/>
    <s v="137.0.7151.55"/>
    <s v="MsiExec.exe /X{FB5A6B22-71AB-36B9-AC32-02EAC075DEC3}"/>
    <s v="Is Uninstallable"/>
    <n v="1"/>
    <x v="0"/>
    <e v="#N/A"/>
    <s v="10.75.104.70"/>
    <x v="2"/>
    <s v="Retired"/>
    <x v="0"/>
    <e v="#N/A"/>
    <x v="0"/>
    <x v="0"/>
    <n v="1500001622"/>
    <s v="Documentum NextGen "/>
    <x v="30"/>
    <s v="Yes"/>
    <s v="Yes"/>
    <x v="3"/>
    <s v="SCM &amp; ALCM - DOCUMENT MANAGEMENT"/>
    <s v="No"/>
    <e v="#REF!"/>
    <s v="SCM &amp; ALCM - DOCUMENT MANAGEMENT"/>
  </r>
  <r>
    <s v="docaks-p1CAD00"/>
    <s v="docaks-p1CAD00"/>
    <s v="Windows Server 2019 Datacenter"/>
    <s v="Google Chrome"/>
    <s v="137.0.7151.41"/>
    <s v="MsiExec.exe /X{FB5A6B22-71AB-36B9-AC32-02EAC075DEC3}"/>
    <s v="Is Uninstallable"/>
    <n v="1"/>
    <x v="0"/>
    <e v="#N/A"/>
    <s v="10.2.1.10"/>
    <x v="1"/>
    <s v="Deployed"/>
    <x v="0"/>
    <e v="#N/A"/>
    <x v="0"/>
    <x v="0"/>
    <n v="1500001772"/>
    <s v="Documentum NextGen "/>
    <x v="30"/>
    <s v="Yes"/>
    <s v="Yes"/>
    <x v="3"/>
    <s v="SCM &amp; ALCM - DOCUMENT MANAGEMENT"/>
    <s v="No"/>
    <e v="#REF!"/>
    <s v="SCM &amp; ALCM - DOCUMENT MANAGEMENT"/>
  </r>
  <r>
    <s v="docaks-p1UT100"/>
    <s v="docaks-p1UT100"/>
    <s v="Windows Server 2019 Datacenter"/>
    <s v="Google Chrome"/>
    <s v="137.0.7151.41"/>
    <s v="MsiExec.exe /X{FB5A6B22-71AB-36B9-AC32-02EAC075DEC3}"/>
    <s v="Is Uninstallable"/>
    <n v="1"/>
    <x v="0"/>
    <e v="#N/A"/>
    <s v="10.2.1.4"/>
    <x v="1"/>
    <s v="Deployed"/>
    <x v="0"/>
    <e v="#N/A"/>
    <x v="0"/>
    <x v="0"/>
    <n v="1500001772"/>
    <s v="Documentum NextGen "/>
    <x v="30"/>
    <s v="Yes"/>
    <s v="Yes"/>
    <x v="3"/>
    <s v="SCM &amp; ALCM - DOCUMENT MANAGEMENT"/>
    <s v="No"/>
    <e v="#REF!"/>
    <s v="SCM &amp; ALCM - DOCUMENT MANAGEMENT"/>
  </r>
  <r>
    <s v="LAGNRW22VATCS1.lagnr.chevrontexaco.net"/>
    <s v="LAGNRW22VATCS1"/>
    <s v="Windows Server 2022 Datacenter"/>
    <s v="Google Chrome"/>
    <s v="137.0.7151.41"/>
    <s v="MsiExec.exe /X{FB5A6B22-71AB-36B9-AC32-02EAC075DEC3}"/>
    <s v="Is Uninstallable"/>
    <n v="1"/>
    <x v="0"/>
    <e v="#N/A"/>
    <s v="146.42.133.77"/>
    <x v="1"/>
    <s v="Deployed"/>
    <x v="0"/>
    <e v="#N/A"/>
    <x v="0"/>
    <x v="0"/>
    <n v="23708"/>
    <s v="GDS Documentum NMA "/>
    <x v="30"/>
    <s v="Yes"/>
    <s v="Yes"/>
    <x v="3"/>
    <s v="SCM &amp; ALCM - DOCUMENT MANAGEMENT"/>
    <s v="No"/>
    <e v="#REF!"/>
    <s v="NMA - ITFP CLOUD LAGOS SUPPORT"/>
  </r>
  <r>
    <s v="LAGNRW22VDCTS.lagnr.chevrontexaco.net"/>
    <s v="LAGNRW22VDCTS"/>
    <s v="Windows Server 2022 Datacenter"/>
    <s v="Google Chrome"/>
    <s v="137.0.7151.41"/>
    <s v="MsiExec.exe /X{FB5A6B22-71AB-36B9-AC32-02EAC075DEC3}"/>
    <s v="Is Uninstallable"/>
    <n v="1"/>
    <x v="0"/>
    <e v="#N/A"/>
    <s v="146.42.133.75"/>
    <x v="1"/>
    <s v="Deployed"/>
    <x v="0"/>
    <e v="#N/A"/>
    <x v="0"/>
    <x v="0"/>
    <n v="23708"/>
    <s v="GDS Documentum NMA "/>
    <x v="30"/>
    <s v="Yes"/>
    <s v="Yes"/>
    <x v="3"/>
    <s v="SCM &amp; ALCM - DOCUMENT MANAGEMENT"/>
    <s v="No"/>
    <e v="#REF!"/>
    <s v="NMA - ITFP CLOUD LAGOS SUPPORT"/>
  </r>
  <r>
    <s v="LAGNRW22VPATCS1.lagnr.chevrontexaco.net"/>
    <s v="LAGNRW22VPATCS1"/>
    <s v="Windows Server 2022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2"/>
    <d v="2025-07-16T00:00:00"/>
    <s v="146.42.133.105"/>
    <x v="1"/>
    <s v="Deployed"/>
    <x v="0"/>
    <e v="#N/A"/>
    <x v="0"/>
    <x v="7"/>
    <n v="23708"/>
    <s v="GDS Documentum NMA"/>
    <x v="30"/>
    <s v="Yes"/>
    <s v="Yes"/>
    <x v="3"/>
    <s v="SCM &amp; ALCM - DOCUMENT MANAGEMENT"/>
    <s v="No"/>
    <e v="#REF!"/>
    <s v="NMA - ITFP CLOUD LAGOS SUPPORT"/>
  </r>
  <r>
    <s v="tacc-psql00.s02.chevron.net"/>
    <s v="tacc-psql00"/>
    <s v="Windows Server 2016 Datacenter"/>
    <s v="Google Chrome"/>
    <s v="137.0.7151.41"/>
    <s v="MsiExec.exe /X{3D57F0B3-5C71-3C2C-8795-2A150BB58C33}"/>
    <s v="Is Uninstallable"/>
    <n v="1"/>
    <x v="1"/>
    <d v="2025-07-16T00:00:00"/>
    <s v="10.73.192.10"/>
    <x v="1"/>
    <s v="Deployed"/>
    <x v="0"/>
    <s v="Completed"/>
    <x v="0"/>
    <x v="34"/>
    <n v="18757"/>
    <s v="Turn Around Cost Control (TACC) "/>
    <x v="178"/>
    <s v="Yes"/>
    <s v="Yes"/>
    <x v="0"/>
    <s v="SURFACE-APPLICATION SUPPORT-POD MI-ART1"/>
    <s v="No"/>
    <e v="#REF!"/>
    <s v="SURFACE-APPLICATION SUPPORT-POD MI-ART1"/>
  </r>
  <r>
    <s v="cplrpt-psql00.s02.chevron.net"/>
    <s v="cplrpt-psql00"/>
    <s v="Windows Server 2016 Datacenter"/>
    <s v="Google Chrome"/>
    <s v="137.0.7151.41"/>
    <s v="MsiExec.exe /X{3D57F0B3-5C71-3C2C-8795-2A150BB58C33}"/>
    <s v="Is Uninstallable"/>
    <n v="1"/>
    <x v="0"/>
    <e v="#N/A"/>
    <s v="10.71.64.27"/>
    <x v="1"/>
    <s v="Deployed"/>
    <x v="0"/>
    <e v="#N/A"/>
    <x v="0"/>
    <x v="34"/>
    <n v="1500000639"/>
    <s v="Cloud Shared SSRS Service Instance "/>
    <x v="178"/>
    <s v="Yes"/>
    <s v="Yes"/>
    <x v="0"/>
    <s v="SURFACE-APPLICATION SUPPORT-POD MI-ART2"/>
    <s v="No"/>
    <e v="#REF!"/>
    <s v="CLOUD WINDOWS OPERATIONS"/>
  </r>
  <r>
    <s v="aml-p1IO00.s02.chevron.net"/>
    <s v="aml-p1IO00"/>
    <s v="Windows Server 2016 Datacenter"/>
    <s v="Google Chrome"/>
    <s v="137.0.7151.41"/>
    <s v="MsiExec.exe /X{3D57F0B3-5C71-3C2C-8795-2A150BB58C33}"/>
    <s v="Is Uninstallable"/>
    <n v="1"/>
    <x v="1"/>
    <d v="2025-07-16T00:00:00"/>
    <s v="10.74.72.5"/>
    <x v="1"/>
    <s v="Deployed"/>
    <x v="0"/>
    <s v="Completed"/>
    <x v="0"/>
    <x v="34"/>
    <n v="5053686"/>
    <s v="AML (AMADAS) "/>
    <x v="178"/>
    <s v="Yes"/>
    <s v="Yes"/>
    <x v="0"/>
    <s v="SURFACE-APPLICATION SUPPORT-POD MI-ART2"/>
    <s v="No"/>
    <e v="#REF!"/>
    <s v="SURFACE-APPLICATION SUPPORT-POD MI-ART2"/>
  </r>
  <r>
    <s v="ESEW16WEBT2.ese.chevrontexaco.net"/>
    <s v="ESEW16WEBT2"/>
    <s v="Windows Server 2016 Standard"/>
    <s v="Google Chrome"/>
    <s v="137.0.7151.41"/>
    <s v="MsiExec.exe /X{3D57F0B3-5C71-3C2C-8795-2A150BB58C33}"/>
    <s v="Is Uninstallable"/>
    <n v="1"/>
    <x v="0"/>
    <e v="#N/A"/>
    <s v="146.26.230.98"/>
    <x v="2"/>
    <s v="Deployed"/>
    <x v="0"/>
    <e v="#N/A"/>
    <x v="0"/>
    <x v="34"/>
    <n v="10761"/>
    <s v="TLR "/>
    <x v="178"/>
    <s v="Yes"/>
    <s v="Yes"/>
    <x v="0"/>
    <s v="SURFACE-APPLICATION SUPPORT-POD MI-ART2"/>
    <s v="No"/>
    <e v="#REF!"/>
    <s v="CLOUD WINDOWS OPERATIONS"/>
  </r>
  <r>
    <s v="sasbus-tweb00.s02.chevron.net"/>
    <s v="sasbus-tweb00"/>
    <s v="Windows Server 2016 Datacenter"/>
    <s v="Google Chrome"/>
    <s v="135.0.7049.85"/>
    <s v="MsiExec.exe /X{FB5A6B22-71AB-36B9-AC32-02EAC075DEC3}"/>
    <s v="Is Uninstallable"/>
    <n v="1"/>
    <x v="1"/>
    <d v="2025-06-17T00:00:00"/>
    <s v="10.74.68.63"/>
    <x v="0"/>
    <s v="Retired"/>
    <x v="2"/>
    <s v="Retired"/>
    <x v="0"/>
    <x v="34"/>
    <n v="21768"/>
    <s v="SmartSignal "/>
    <x v="178"/>
    <s v="Yes"/>
    <s v="Yes"/>
    <x v="0"/>
    <s v="SURFACE-APPLICATION SUPPORT-POD MI-ART2"/>
    <s v="No"/>
    <e v="#REF!"/>
    <s v="SURFACE-APPLICATION SUPPORT-POD MI-ART2"/>
  </r>
  <r>
    <s v="gmwcpappv00650.gdc0.chevron.net"/>
    <s v="gmwcpappv00650"/>
    <s v="Windows Server 2016 Datacenter"/>
    <s v="Google Chrome"/>
    <s v="137.0.7151.41"/>
    <s v="MsiExec.exe /X{3D57F0B3-5C71-3C2C-8795-2A150BB58C33}"/>
    <s v="Is Uninstallable"/>
    <n v="1"/>
    <x v="1"/>
    <d v="2025-07-16T00:00:00"/>
    <s v="10.76.151.132"/>
    <x v="1"/>
    <s v="Deployed"/>
    <x v="0"/>
    <s v="Completed"/>
    <x v="0"/>
    <x v="34"/>
    <n v="20135"/>
    <s v="Meridium APM Refining (Global)"/>
    <x v="178"/>
    <s v="Yes"/>
    <s v="Yes"/>
    <x v="0"/>
    <s v="SURFACE-APPLICATION SUPPORT-POD MI-ART2"/>
    <s v="No"/>
    <e v="#REF!"/>
    <s v="CLOUD WINDOWS OPERATIONS"/>
  </r>
  <r>
    <s v="gmwcpappv00651.gdc0.chevron.net"/>
    <s v="gmwcpappv00651"/>
    <s v="Windows Server 2016 Datacenter"/>
    <s v="Google Chrome"/>
    <s v="137.0.7151.41"/>
    <s v="MsiExec.exe /X{3D57F0B3-5C71-3C2C-8795-2A150BB58C33}"/>
    <s v="Is Uninstallable"/>
    <n v="1"/>
    <x v="1"/>
    <d v="2025-07-16T00:00:00"/>
    <s v="10.76.151.131"/>
    <x v="1"/>
    <s v="Deployed"/>
    <x v="0"/>
    <s v="Completed"/>
    <x v="0"/>
    <x v="34"/>
    <n v="20135"/>
    <s v="Meridium APM Refining (Global)"/>
    <x v="178"/>
    <s v="Yes"/>
    <s v="Yes"/>
    <x v="0"/>
    <s v="SURFACE-APPLICATION SUPPORT-POD MI-ART2"/>
    <s v="No"/>
    <e v="#REF!"/>
    <s v="CLOUD WINDOWS OPERATIONS"/>
  </r>
  <r>
    <s v="maphub-tpro08.s02.chevron.net"/>
    <s v="maphub-tpro08"/>
    <s v="Windows Server 2019 Datacenter"/>
    <s v="Google Chrome"/>
    <s v="137.0.7151.41"/>
    <s v="MsiExec.exe /X{3D57F0B3-5C71-3C2C-8795-2A150BB58C33}"/>
    <s v="Is Uninstallable"/>
    <n v="1"/>
    <x v="0"/>
    <e v="#N/A"/>
    <s v="10.75.104.191"/>
    <x v="0"/>
    <s v="Deployed"/>
    <x v="0"/>
    <e v="#N/A"/>
    <x v="0"/>
    <x v="10"/>
    <n v="1023754"/>
    <s v="Chevron North America Map Hub 1.0 "/>
    <x v="0"/>
    <s v="Yes"/>
    <s v="Yes"/>
    <x v="0"/>
    <s v="GEOSPATIAL TECHNICAL SUPPORT"/>
    <s v="No"/>
    <e v="#REF!"/>
    <s v="CLOUD WINDOWS OPERATIONS"/>
  </r>
  <r>
    <s v="gmwcpappv00652.gdc0.chevron.net"/>
    <s v="gmwcpappv00652"/>
    <s v="Windows Server 2016 Datacenter"/>
    <s v="Google Chrome"/>
    <s v="137.0.7151.41"/>
    <s v="MsiExec.exe /X{3D57F0B3-5C71-3C2C-8795-2A150BB58C33}"/>
    <s v="Is Uninstallable"/>
    <n v="1"/>
    <x v="1"/>
    <d v="2025-07-16T00:00:00"/>
    <s v="10.76.151.138"/>
    <x v="1"/>
    <s v="Deployed"/>
    <x v="0"/>
    <s v="Completed"/>
    <x v="0"/>
    <x v="34"/>
    <n v="20135"/>
    <s v="Meridium APM Refining (Global)"/>
    <x v="178"/>
    <s v="Yes"/>
    <s v="Yes"/>
    <x v="0"/>
    <s v="SURFACE-APPLICATION SUPPORT-POD MI-ART2"/>
    <s v="No"/>
    <e v="#REF!"/>
    <s v="CLOUD WINDOWS OPERATIONS"/>
  </r>
  <r>
    <s v="gmwcpappv00688.gdc0.chevron.net"/>
    <s v="gmwcpappv00688"/>
    <s v="Windows Server 2016 Datacenter"/>
    <s v="Google Chrome"/>
    <s v="137.0.7151.41"/>
    <s v="MsiExec.exe /X{3D57F0B3-5C71-3C2C-8795-2A150BB58C33}"/>
    <s v="Is Uninstallable"/>
    <n v="1"/>
    <x v="1"/>
    <d v="2025-07-16T00:00:00"/>
    <s v="136.171.177.71"/>
    <x v="1"/>
    <s v="In Maintenance"/>
    <x v="0"/>
    <s v="Completed"/>
    <x v="0"/>
    <x v="34"/>
    <n v="20575"/>
    <s v="Meridium APM Oronite"/>
    <x v="178"/>
    <s v="Yes"/>
    <s v="Yes"/>
    <x v="0"/>
    <s v="SURFACE-APPLICATION SUPPORT-POD MI-ART2"/>
    <s v="No"/>
    <e v="#REF!"/>
    <s v="CLOUD WINDOWS OPERATIONS"/>
  </r>
  <r>
    <s v="gmwcpsqlv00357.gdc0.chevron.net"/>
    <s v="gmwcpsqlv00357"/>
    <s v="Windows Server 2016 Datacenter"/>
    <s v="Google Chrome"/>
    <s v="137.0.7151.41"/>
    <s v="MsiExec.exe /X{3D57F0B3-5C71-3C2C-8795-2A150BB58C33}"/>
    <s v="Is Uninstallable"/>
    <n v="1"/>
    <x v="1"/>
    <d v="2025-07-16T00:00:00"/>
    <s v="146.29.167.145"/>
    <x v="1"/>
    <s v="Deployed"/>
    <x v="0"/>
    <s v="Completed"/>
    <x v="0"/>
    <x v="34"/>
    <n v="23381"/>
    <s v="MAINTelligence "/>
    <x v="178"/>
    <s v="Yes"/>
    <s v="Yes"/>
    <x v="0"/>
    <s v="SURFACE-APPLICATION SUPPORT-POD MI-ART2"/>
    <s v="No"/>
    <e v="#REF!"/>
    <s v="CLOUD WINDOWS OPERATIONS"/>
  </r>
  <r>
    <s v="meroro-tap200.s02.chevron.net"/>
    <s v="meroro-tap200"/>
    <s v="Windows Server 2019 Datacenter"/>
    <s v="Google Chrome"/>
    <s v="137.0.7151.41"/>
    <s v="MsiExec.exe /X{3D57F0B3-5C71-3C2C-8795-2A150BB58C33}"/>
    <s v="Is Uninstallable"/>
    <n v="1"/>
    <x v="0"/>
    <e v="#N/A"/>
    <s v="10.74.68.198"/>
    <x v="0"/>
    <s v="Deployed"/>
    <x v="0"/>
    <e v="#N/A"/>
    <x v="0"/>
    <x v="34"/>
    <n v="20575"/>
    <s v="Predix APM (Oronite) "/>
    <x v="178"/>
    <s v="Yes"/>
    <s v="Yes"/>
    <x v="0"/>
    <s v="SURFACE-APPLICATION SUPPORT-POD MI-ART2"/>
    <s v="No"/>
    <e v="#REF!"/>
    <s v="SURFACE-APPLICATION SUPPORT-POD MI-ART2"/>
  </r>
  <r>
    <s v="perflt-papp00.s02.chevron.net"/>
    <s v="perflt-papp00"/>
    <s v="Windows Server 2019 Datacenter"/>
    <s v="Google Chrome"/>
    <s v="137.0.7151.41"/>
    <s v="MsiExec.exe /X{3D57F0B3-5C71-3C2C-8795-2A150BB58C33}"/>
    <s v="Is Uninstallable"/>
    <n v="1"/>
    <x v="0"/>
    <e v="#N/A"/>
    <s v="10.74.64.22"/>
    <x v="1"/>
    <s v="Deployed"/>
    <x v="0"/>
    <e v="#N/A"/>
    <x v="0"/>
    <x v="34"/>
    <n v="5051674"/>
    <s v="Perception Fleet (Global) "/>
    <x v="178"/>
    <s v="Yes"/>
    <s v="Yes"/>
    <x v="0"/>
    <s v="SURFACE-APPLICATION SUPPORT-POD MI-ART2"/>
    <s v="No"/>
    <e v="#REF!"/>
    <s v="SURFACE-APPLICATION SUPPORT-POD MI-ART1"/>
  </r>
  <r>
    <s v="NOR201W16NVRP1.NOR201.chevrontexaco.net"/>
    <s v="NOR201W16NVRP1"/>
    <s v="Windows Server 2016 Standard"/>
    <s v="Google Chrome"/>
    <s v="137.0.7151.41"/>
    <s v="MsiExec.exe /X{3D57F0B3-5C71-3C2C-8795-2A150BB58C33}"/>
    <s v="Is Uninstallable"/>
    <n v="1"/>
    <x v="0"/>
    <e v="#N/A"/>
    <s v="146.24.86.203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onemap-dagr00.s02.chevron.net"/>
    <s v="onemap-dagr00"/>
    <s v="Windows Server 2019 Datacenter"/>
    <s v="Google Chrome"/>
    <s v="137.0.7151.41"/>
    <s v="MsiExec.exe /X{3D57F0B3-5C71-3C2C-8795-2A150BB58C33}"/>
    <s v="Is Uninstallable"/>
    <n v="1"/>
    <x v="0"/>
    <e v="#N/A"/>
    <s v="10.69.88.39"/>
    <x v="2"/>
    <s v="Deployed"/>
    <x v="0"/>
    <e v="#N/A"/>
    <x v="0"/>
    <x v="0"/>
    <n v="5058771"/>
    <s v="TCO One Map"/>
    <x v="31"/>
    <s v="Yes"/>
    <s v="Yes"/>
    <x v="0"/>
    <s v="TCO - DIGITAL GIS"/>
    <s v="No"/>
    <e v="#REF!"/>
    <s v="TCO - DIGITAL GIS"/>
  </r>
  <r>
    <s v="onemap-dags00.s02.chevron.net"/>
    <s v="onemap-dags00"/>
    <s v="Windows Server 2016 Datacenter"/>
    <s v="Google Chrome"/>
    <s v="137.0.7151.41"/>
    <s v="MsiExec.exe /X{3D57F0B3-5C71-3C2C-8795-2A150BB58C33}"/>
    <s v="Is Uninstallable"/>
    <n v="1"/>
    <x v="0"/>
    <e v="#N/A"/>
    <s v="10.69.88.132"/>
    <x v="2"/>
    <s v="Deployed"/>
    <x v="0"/>
    <e v="#N/A"/>
    <x v="0"/>
    <x v="0"/>
    <n v="5058771"/>
    <s v="TCO One Map"/>
    <x v="31"/>
    <s v="Yes"/>
    <s v="Yes"/>
    <x v="0"/>
    <s v="TCO - DIGITAL GIS"/>
    <s v="No"/>
    <e v="#REF!"/>
    <s v="TCO - DIGITAL GIS"/>
  </r>
  <r>
    <s v="vm-docs-i2k.s02.chevron.net"/>
    <s v="vm-docs-i2k"/>
    <s v="Windows Server 2019 Datacenter"/>
    <s v="Google Chrome"/>
    <s v="137.0.7151.41"/>
    <s v="MsiExec.exe /X{3D57F0B3-5C71-3C2C-8795-2A150BB58C33}"/>
    <s v="Is Uninstallable"/>
    <n v="1"/>
    <x v="0"/>
    <e v="#N/A"/>
    <s v="10.74.136.5"/>
    <x v="2"/>
    <s v="Deployed"/>
    <x v="0"/>
    <e v="#N/A"/>
    <x v="0"/>
    <x v="15"/>
    <n v="5038300"/>
    <s v="Explore Docs"/>
    <x v="181"/>
    <s v="Yes"/>
    <s v="Yes"/>
    <x v="4"/>
    <s v="SUBSURFACE-EXPLORE-BUSINESS TOOLS SUPPORT"/>
    <s v="No"/>
    <e v="#REF!"/>
    <s v="CLOUD WINDOWS OPERATIONS"/>
  </r>
  <r>
    <s v="perflt-pdb00.s02.chevron.net"/>
    <s v="perflt-pdb00"/>
    <s v="Windows Server 2019 Datacenter"/>
    <s v="Google Chrome"/>
    <s v="137.0.7151.41"/>
    <s v="MsiExec.exe /X{3D57F0B3-5C71-3C2C-8795-2A150BB58C33}"/>
    <s v="Is Uninstallable"/>
    <n v="1"/>
    <x v="0"/>
    <e v="#N/A"/>
    <s v="10.74.64.23"/>
    <x v="1"/>
    <s v="Deployed"/>
    <x v="0"/>
    <e v="#N/A"/>
    <x v="0"/>
    <x v="34"/>
    <n v="5051674"/>
    <s v="Perception Fleet (Global) "/>
    <x v="178"/>
    <s v="Yes"/>
    <s v="Yes"/>
    <x v="0"/>
    <s v="SURFACE-APPLICATION SUPPORT-POD MI-ART2"/>
    <s v="No"/>
    <e v="#REF!"/>
    <s v="SURFACE-APPLICATION SUPPORT-POD MI-ART2"/>
  </r>
  <r>
    <s v="meroro-tapp00.s02.chevron.net"/>
    <s v="meroro-tapp00"/>
    <s v="Windows Server 2016 Datacenter"/>
    <s v="Google Chrome"/>
    <s v="135.0.7049.85"/>
    <s v="MsiExec.exe /X{AE1F1D3E-881B-31B5-BCC0-B5F61535BDEC}"/>
    <s v="Is Uninstallable"/>
    <n v="1"/>
    <x v="1"/>
    <d v="2025-06-13T00:00:00"/>
    <s v="10.74.68.40"/>
    <x v="0"/>
    <s v="Retired"/>
    <x v="2"/>
    <s v="Retired"/>
    <x v="0"/>
    <x v="34"/>
    <n v="20575"/>
    <s v="Predix APM (Oronite) "/>
    <x v="178"/>
    <s v="Yes"/>
    <s v="Yes"/>
    <x v="0"/>
    <s v="SURFACE-APPLICATION SUPPORT-POD MI-ART2"/>
    <s v="No"/>
    <e v="#REF!"/>
    <s v="CLOUD WINDOWS OPERATIONS"/>
  </r>
  <r>
    <s v="sasbus-psql00.s02.chevron.net"/>
    <s v="sasbus-psql00"/>
    <s v="Windows Server 2016 Datacenter"/>
    <s v="Google Chrome"/>
    <s v="137.0.7151.41"/>
    <s v="MsiExec.exe /X{3D57F0B3-5C71-3C2C-8795-2A150BB58C33}"/>
    <s v="Is Uninstallable"/>
    <n v="1"/>
    <x v="1"/>
    <d v="2025-06-19T00:00:00"/>
    <s v="10.74.64.28"/>
    <x v="1"/>
    <s v="Retired"/>
    <x v="2"/>
    <e v="#N/A"/>
    <x v="0"/>
    <x v="34"/>
    <n v="21768"/>
    <s v="SmartSignal "/>
    <x v="178"/>
    <s v="Yes"/>
    <s v="Yes"/>
    <x v="0"/>
    <s v="SURFACE-APPLICATION SUPPORT-POD MI-ART2"/>
    <s v="No"/>
    <e v="#REF!"/>
    <s v="CLOUD WINDOWS OPERATIONS"/>
  </r>
  <r>
    <s v="ONWS01V16GSUP1.ONWS01.chevrontexaco.net"/>
    <s v="ONWS01V16GSUP1"/>
    <s v="Windows Server 2016 Standard"/>
    <s v="Google Chrome"/>
    <s v="137.0.7151.41"/>
    <s v="MsiExec.exe /X{9AA42FEF-FBFA-3788-9CB4-3A148DC7AA52}"/>
    <s v="Is Uninstallable"/>
    <n v="1"/>
    <x v="0"/>
    <e v="#N/A"/>
    <s v="146.29.167.47"/>
    <x v="1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slmtco-papp00.s02.chevron.net"/>
    <s v="slmtco-papp00"/>
    <s v="Windows Server 2016 Datacenter"/>
    <s v="Google Chrome"/>
    <s v="137.0.7151.55"/>
    <s v="MsiExec.exe /X{3D57F0B3-5C71-3C2C-8795-2A150BB58C33}"/>
    <s v="Is Uninstallable"/>
    <n v="1"/>
    <x v="1"/>
    <d v="2025-07-16T00:00:00"/>
    <s v="10.69.80.24"/>
    <x v="1"/>
    <s v="Deployed"/>
    <x v="0"/>
    <s v="Completed"/>
    <x v="0"/>
    <x v="34"/>
    <n v="5038986"/>
    <s v="IPS "/>
    <x v="178"/>
    <s v="Yes"/>
    <s v="Yes"/>
    <x v="0"/>
    <s v="SURFACE-APPLICATION SUPPORT-POD MI-ART2"/>
    <s v="No"/>
    <e v="#REF!"/>
    <s v="SURFACE-APPLICATION SUPPORT-POD MI-ART2"/>
  </r>
  <r>
    <s v="ONWS01W16NVRVP3.onws01.chevrontexaco.net"/>
    <s v="ONWS01W16NVRVP3"/>
    <s v="Windows Server 2016 Standard"/>
    <s v="Google Chrome"/>
    <s v="137.0.7151.41"/>
    <s v="MsiExec.exe /X{3D57F0B3-5C71-3C2C-8795-2A150BB58C33}"/>
    <s v="Is Uninstallable"/>
    <n v="1"/>
    <x v="0"/>
    <e v="#N/A"/>
    <s v="146.29.171.113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COV100DFS1.cov100.chevrontexaco.net"/>
    <s v="COV100DFS1"/>
    <s v="Windows Server 2016 Standard"/>
    <s v="Google Chrome"/>
    <s v="137.0.7151.41"/>
    <s v="MsiExec.exe /X{3D57F0B3-5C71-3C2C-8795-2A150BB58C33}"/>
    <s v="Is Uninstallable"/>
    <n v="1"/>
    <x v="0"/>
    <e v="#N/A"/>
    <s v="146.24.240.183"/>
    <x v="1"/>
    <s v="Deployed"/>
    <x v="0"/>
    <e v="#N/A"/>
    <x v="0"/>
    <x v="10"/>
    <n v="3059608"/>
    <s v="ITFP DFS Service"/>
    <x v="182"/>
    <s v="Yes"/>
    <s v="Yes"/>
    <x v="0"/>
    <s v="GOM - OT"/>
    <s v="No"/>
    <e v="#REF!"/>
    <s v="CLOUD WINDOWS OPERATIONS"/>
  </r>
  <r>
    <s v="COV100SPLUNK1D.cov100.chevrontexaco.net"/>
    <s v="COV100SPLUNK1D"/>
    <s v="Windows Server 2016 Standard"/>
    <s v="Google Chrome"/>
    <s v="137.0.7151.41"/>
    <s v="MsiExec.exe /X{3D57F0B3-5C71-3C2C-8795-2A150BB58C33}"/>
    <s v="Is Uninstallable"/>
    <n v="1"/>
    <x v="0"/>
    <e v="#N/A"/>
    <s v="146.24.240.185"/>
    <x v="2"/>
    <s v="Deployed"/>
    <x v="0"/>
    <e v="#N/A"/>
    <x v="0"/>
    <x v="10"/>
    <n v="23988"/>
    <s v="Splunk (GOM) "/>
    <x v="182"/>
    <s v="Yes"/>
    <s v="Yes"/>
    <x v="0"/>
    <s v="GOM - OT"/>
    <s v="No"/>
    <e v="#REF!"/>
    <s v="CLOUD WINDOWS OPERATIONS"/>
  </r>
  <r>
    <s v="LAF575DFS1.cov100.chevrontexaco.net"/>
    <s v="LAF575DFS1"/>
    <s v="Windows Server 2016 Standard"/>
    <s v="Google Chrome"/>
    <s v="137.0.7151.41"/>
    <s v="MsiExec.exe /X{3D57F0B3-5C71-3C2C-8795-2A150BB58C33}"/>
    <s v="Is Uninstallable"/>
    <n v="1"/>
    <x v="0"/>
    <e v="#N/A"/>
    <s v="146.24.240.37"/>
    <x v="1"/>
    <s v="Deployed"/>
    <x v="0"/>
    <e v="#N/A"/>
    <x v="0"/>
    <x v="10"/>
    <n v="23988"/>
    <s v="Splunk (GOM) "/>
    <x v="182"/>
    <s v="Yes"/>
    <s v="Yes"/>
    <x v="0"/>
    <s v="GOM - OT"/>
    <s v="No"/>
    <e v="#REF!"/>
    <s v="CLOUD WINDOWS OPERATIONS"/>
  </r>
  <r>
    <s v="slmtco-papp01.s02.chevron.net"/>
    <s v="slmtco-papp01"/>
    <s v="Windows Server 2016 Datacenter"/>
    <s v="Google Chrome"/>
    <s v="137.0.7151.41"/>
    <s v="MsiExec.exe /X{3D57F0B3-5C71-3C2C-8795-2A150BB58C33}"/>
    <s v="Is Uninstallable"/>
    <n v="1"/>
    <x v="1"/>
    <d v="2025-07-16T00:00:00"/>
    <s v="10.69.80.25"/>
    <x v="1"/>
    <s v="Deployed"/>
    <x v="0"/>
    <s v="Completed"/>
    <x v="0"/>
    <x v="34"/>
    <n v="5038986"/>
    <s v="IPS "/>
    <x v="178"/>
    <s v="Yes"/>
    <s v="Yes"/>
    <x v="0"/>
    <s v="SURFACE-APPLICATION SUPPORT-POD MI-ART2"/>
    <s v="No"/>
    <e v="#REF!"/>
    <s v="SURFACE-APPLICATION SUPPORT-POD MI-ART2"/>
  </r>
  <r>
    <s v="slmtco-tapp00.s02.chevron.net"/>
    <s v="slmtco-tapp00"/>
    <s v="Windows Server 2016 Datacenter"/>
    <s v="Google Chrome"/>
    <s v="137.0.7151.41"/>
    <s v="MsiExec.exe /X{3D57F0B3-5C71-3C2C-8795-2A150BB58C33}"/>
    <s v="Is Uninstallable"/>
    <n v="1"/>
    <x v="1"/>
    <d v="2025-07-16T00:00:00"/>
    <s v="10.69.88.52"/>
    <x v="0"/>
    <s v="Deployed"/>
    <x v="0"/>
    <s v="Completed"/>
    <x v="0"/>
    <x v="34"/>
    <n v="5038986"/>
    <s v="IPS "/>
    <x v="178"/>
    <s v="Yes"/>
    <s v="Yes"/>
    <x v="0"/>
    <s v="SURFACE-APPLICATION SUPPORT-POD MI-ART2"/>
    <s v="No"/>
    <e v="#REF!"/>
    <s v="SURFACE-APPLICATION SUPPORT-POD MI-ART2"/>
  </r>
  <r>
    <s v="smarts-ddb00.s02.chevron.net"/>
    <s v="smarts-ddb00"/>
    <s v="Windows Server 2016 Datacenter"/>
    <s v="Google Chrome"/>
    <s v="137.0.7151.41"/>
    <s v="MsiExec.exe /X{00715A53-6C1B-35AC-BDC9-597DCF53D022}"/>
    <s v="Is Uninstallable"/>
    <n v="1"/>
    <x v="1"/>
    <d v="2025-07-12T00:00:00"/>
    <s v="10.69.88.37"/>
    <x v="2"/>
    <s v="In Maintenance"/>
    <x v="2"/>
    <s v="Retired"/>
    <x v="0"/>
    <x v="34"/>
    <n v="17004"/>
    <s v="SmartSignal "/>
    <x v="178"/>
    <s v="Yes"/>
    <s v="Yes"/>
    <x v="0"/>
    <s v="SURFACE-APPLICATION SUPPORT-POD MI-ART2"/>
    <s v="No"/>
    <e v="#REF!"/>
    <s v="SURFACE-APPLICATION SUPPORT-POD MI-ART2"/>
  </r>
  <r>
    <s v="dofmcb-psql00.s02.chevron.net"/>
    <s v="dofmcb-psql00"/>
    <s v="Windows Server 2016 Datacenter"/>
    <s v="Google Chrome"/>
    <s v="135.0.7049.86"/>
    <s v="MsiExec.exe /X{E3F24F22-6113-339A-BFD2-049E083FAA33}"/>
    <s v="Is Uninstallable"/>
    <n v="1"/>
    <x v="0"/>
    <e v="#N/A"/>
    <s v="10.73.112.24"/>
    <x v="1"/>
    <s v="Retired"/>
    <x v="0"/>
    <e v="#N/A"/>
    <x v="0"/>
    <x v="0"/>
    <n v="1500001462"/>
    <s v="Integrated Visualization Management "/>
    <x v="37"/>
    <s v="Yes"/>
    <s v="Yes"/>
    <x v="0"/>
    <s v="SUBSURFACE-SA&amp;O-DIGITAL OILFIELD"/>
    <s v="No"/>
    <e v="#REF!"/>
    <s v="SUBSURFACE-SA&amp;O-DIGITAL OILFIELD"/>
  </r>
  <r>
    <s v="PANWTCW16NVRP1.panwtc.chevrontexaco.net"/>
    <s v="PANWTCW16NVRP1"/>
    <s v="Windows Server 2016 Standard"/>
    <s v="Google Chrome"/>
    <s v="137.0.7151.41"/>
    <s v="MsiExec.exe /X{3D57F0B3-5C71-3C2C-8795-2A150BB58C33}"/>
    <s v="Is Uninstallable"/>
    <n v="1"/>
    <x v="0"/>
    <e v="#N/A"/>
    <s v="146.39.240.13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PASMSV16GSUP1.PASMS.chevrontexaco.net"/>
    <s v="PASMSV16GSUP1"/>
    <s v="Windows Server 2016 Standard"/>
    <s v="Google Chrome"/>
    <s v="137.0.7151.55"/>
    <s v="MsiExec.exe /X{9AA42FEF-FBFA-3788-9CB4-3A148DC7AA52}"/>
    <s v="Is Uninstallable"/>
    <n v="1"/>
    <x v="0"/>
    <e v="#N/A"/>
    <s v="146.25.47.55"/>
    <x v="1"/>
    <s v="In Maintenance"/>
    <x v="0"/>
    <e v="#N/A"/>
    <x v="0"/>
    <x v="10"/>
    <n v="5045636"/>
    <s v="OG "/>
    <x v="5"/>
    <s v="Yes"/>
    <s v="Yes"/>
    <x v="5"/>
    <s v="GSOF SUPPORT - SECURITY OF PERSONNEL AND ASSETS"/>
    <s v="No"/>
    <e v="#REF!"/>
    <s v="CLOUD WINDOWS OPERATIONS"/>
  </r>
  <r>
    <s v="GMW1NAPPV00125.S01.chevron.net"/>
    <s v="GMW1NAPPV00125"/>
    <s v="Windows Server 2016 Datacenter"/>
    <s v="Google Chrome"/>
    <s v="135.0.7049.115"/>
    <s v="MsiExec.exe /X{FB5A6B22-71AB-36B9-AC32-02EAC075DEC3}"/>
    <s v="Is Uninstallable"/>
    <n v="1"/>
    <x v="0"/>
    <e v="#N/A"/>
    <s v="146.40.164.50"/>
    <x v="2"/>
    <s v="Retired"/>
    <x v="2"/>
    <e v="#N/A"/>
    <x v="0"/>
    <x v="0"/>
    <n v="5047702"/>
    <s v="Centum VP (APST) "/>
    <x v="103"/>
    <s v="Yes"/>
    <s v="Yes"/>
    <x v="0"/>
    <s v="ABU - PCN SUPPORT"/>
    <s v="No"/>
    <e v="#REF!"/>
    <s v="CLOUD WINDOWS OPERATIONS"/>
  </r>
  <r>
    <s v="pdccoloappdev.pdc.local"/>
    <s v="pdccoloappdev"/>
    <s v="Windows Server 2016 Datacenter"/>
    <s v="Google Chrome"/>
    <s v="136.0.7103.114"/>
    <s v="MsiExec.exe /X{FCE0E5B5-4F2D-3501-B9E0-920FE7BCE211}"/>
    <s v="Is Uninstallable"/>
    <n v="1"/>
    <x v="1"/>
    <d v="2025-07-16T00:00:00"/>
    <s v="10.190.0.167"/>
    <x v="2"/>
    <s v="Deployed"/>
    <x v="4"/>
    <e v="#N/A"/>
    <x v="0"/>
    <x v="0"/>
    <n v="3073495"/>
    <s v="General Development Servers "/>
    <x v="183"/>
    <s v="Yes"/>
    <m/>
    <x v="0"/>
    <n v="0"/>
    <s v="No"/>
    <e v="#REF!"/>
    <s v="RBU-PDCE-INFRASTRUCTURE TEAM - SYSADMINS"/>
  </r>
  <r>
    <s v="PDCEVCYGNET02.pdc.local"/>
    <s v="PDCEVCYGNET02"/>
    <s v="Windows Server 2016 Datacenter"/>
    <s v="Google Chrome"/>
    <s v="136.0.7103.114"/>
    <s v="&quot;C:\Program Files\Google\Chrome\Application\135.0.7049.115\Installer\setup.exe&quot; --uninstall --channel=stable --system-level --verbose-logging"/>
    <s v="Not Uninstallable"/>
    <n v="1"/>
    <x v="1"/>
    <d v="2025-07-07T00:00:00"/>
    <s v="10.9.140.13"/>
    <x v="1"/>
    <s v="Deployed"/>
    <x v="4"/>
    <e v="#N/A"/>
    <x v="0"/>
    <x v="0"/>
    <n v="3062662"/>
    <s v="[PDCE] "/>
    <x v="183"/>
    <s v="Yes"/>
    <m/>
    <x v="0"/>
    <n v="0"/>
    <s v="No"/>
    <e v="#REF!"/>
    <s v="RBU-PDCE-INFRASTRUCTURE TEAM - SYSADMINS"/>
  </r>
  <r>
    <s v="PDCNTCRPADEV02.pdc.local"/>
    <s v="PDCNTCRPADEV02"/>
    <s v="Windows Server 2019 Standard"/>
    <s v="Google Chrome"/>
    <s v="136.0.7103.114"/>
    <s v="MsiExec.exe /X{FCE0E5B5-4F2D-3501-B9E0-920FE7BCE211}"/>
    <s v="Is Uninstallable"/>
    <n v="1"/>
    <x v="1"/>
    <d v="2025-07-16T00:00:00"/>
    <s v="10.207.255.32"/>
    <x v="2"/>
    <s v="Deployed"/>
    <x v="4"/>
    <e v="#N/A"/>
    <x v="0"/>
    <x v="0"/>
    <e v="#N/A"/>
    <e v="#N/A"/>
    <x v="42"/>
    <e v="#N/A"/>
    <m/>
    <x v="0"/>
    <e v="#N/A"/>
    <s v="No"/>
    <e v="#REF!"/>
    <s v="RBU-PDCE-INFRASTRUCTURE TEAM - SYSADMINS"/>
  </r>
  <r>
    <s v="PDCNTCRPADEV03.pdc.local"/>
    <s v="PDCNTCRPADEV03"/>
    <s v="Windows Server 2019 Standard"/>
    <s v="Google Chrome"/>
    <s v="136.0.7103.114"/>
    <s v="MsiExec.exe /X{FCE0E5B5-4F2D-3501-B9E0-920FE7BCE211}"/>
    <s v="Is Uninstallable"/>
    <n v="1"/>
    <x v="2"/>
    <d v="2025-07-16T00:00:00"/>
    <s v="10.207.255.33"/>
    <x v="2"/>
    <s v="Deployed"/>
    <x v="4"/>
    <e v="#N/A"/>
    <x v="0"/>
    <x v="0"/>
    <e v="#N/A"/>
    <e v="#N/A"/>
    <x v="42"/>
    <e v="#N/A"/>
    <m/>
    <x v="0"/>
    <e v="#N/A"/>
    <s v="No"/>
    <e v="#REF!"/>
    <s v="RBU-PDCE-INFRASTRUCTURE TEAM - SYSADMINS"/>
  </r>
  <r>
    <s v="PDCRPAPROD02.pdc.local"/>
    <s v="PDCRPAPROD02"/>
    <s v="Windows Server 2022 Standard"/>
    <s v="Google Chrome"/>
    <s v="136.0.7103.114"/>
    <s v="MsiExec.exe /X{FCE0E5B5-4F2D-3501-B9E0-920FE7BCE211}"/>
    <s v="Is Uninstallable"/>
    <n v="1"/>
    <x v="2"/>
    <d v="2025-07-16T00:00:00"/>
    <s v="10.207.255.37"/>
    <x v="1"/>
    <s v="Deployed"/>
    <x v="4"/>
    <e v="#N/A"/>
    <x v="0"/>
    <x v="0"/>
    <e v="#N/A"/>
    <e v="#N/A"/>
    <x v="42"/>
    <e v="#N/A"/>
    <m/>
    <x v="0"/>
    <e v="#N/A"/>
    <s v="No"/>
    <e v="#REF!"/>
    <s v="RBU-PDCE-INFRASTRUCTURE TEAM - SYSADMINS"/>
  </r>
  <r>
    <s v="PDCRPAPROD03.pdc.local"/>
    <s v="PDCRPAPROD03"/>
    <s v="Windows Server 2022 Standard"/>
    <s v="Google Chrome"/>
    <s v="136.0.7103.114"/>
    <s v="MsiExec.exe /X{FCE0E5B5-4F2D-3501-B9E0-920FE7BCE211}"/>
    <s v="Is Uninstallable"/>
    <n v="1"/>
    <x v="1"/>
    <d v="2025-07-16T00:00:00"/>
    <s v="10.207.255.38"/>
    <x v="1"/>
    <s v="Deployed"/>
    <x v="4"/>
    <e v="#N/A"/>
    <x v="0"/>
    <x v="0"/>
    <e v="#N/A"/>
    <e v="#N/A"/>
    <x v="42"/>
    <e v="#N/A"/>
    <m/>
    <x v="0"/>
    <e v="#N/A"/>
    <s v="No"/>
    <e v="#REF!"/>
    <s v="RBU-PDCE-INFRASTRUCTURE TEAM - SYSADMINS"/>
  </r>
  <r>
    <s v="PDCRPAPROD04.pdc.local"/>
    <s v="PDCRPAPROD04"/>
    <s v="Windows Server 2019 Standard"/>
    <s v="Google Chrome"/>
    <s v="136.0.7103.114"/>
    <s v="MsiExec.exe /X{FCE0E5B5-4F2D-3501-B9E0-920FE7BCE211}"/>
    <s v="Is Uninstallable"/>
    <n v="1"/>
    <x v="1"/>
    <d v="2025-07-16T00:00:00"/>
    <s v="10.190.50.114"/>
    <x v="1"/>
    <s v="Deployed"/>
    <x v="4"/>
    <e v="#N/A"/>
    <x v="0"/>
    <x v="0"/>
    <e v="#N/A"/>
    <e v="#N/A"/>
    <x v="42"/>
    <e v="#N/A"/>
    <m/>
    <x v="0"/>
    <e v="#N/A"/>
    <s v="No"/>
    <e v="#REF!"/>
    <s v="RBU-PDCE-INFRASTRUCTURE TEAM - SYSADMINS"/>
  </r>
  <r>
    <s v="PDCRPAPROD05.pdc.local"/>
    <s v="PDCRPAPROD05"/>
    <s v="Windows Server 2019 Standard"/>
    <s v="Google Chrome"/>
    <s v="136.0.7103.114"/>
    <s v="&quot;C:\Program Files\Google\Chrome\Application\135.0.7049.115\Installer\setup.exe&quot; --uninstall --channel=stable --system-level --verbose-logging"/>
    <s v="Not Uninstallable"/>
    <n v="1"/>
    <x v="2"/>
    <d v="2025-07-16T00:00:00"/>
    <s v="10.190.50.115"/>
    <x v="1"/>
    <s v="Deployed"/>
    <x v="4"/>
    <e v="#N/A"/>
    <x v="0"/>
    <x v="0"/>
    <e v="#N/A"/>
    <e v="#N/A"/>
    <x v="42"/>
    <e v="#N/A"/>
    <m/>
    <x v="0"/>
    <e v="#N/A"/>
    <s v="No"/>
    <e v="#REF!"/>
    <s v="RBU-PDCE-INFRASTRUCTURE TEAM - SYSADMINS"/>
  </r>
  <r>
    <s v="mermfg-pap100.s02.chevron.net"/>
    <s v="mermfg-pap100"/>
    <s v="Windows Server 2019 Datacenter"/>
    <s v="Google Chrome"/>
    <s v="137.0.7151.41"/>
    <s v="MsiExec.exe /X{3D57F0B3-5C71-3C2C-8795-2A150BB58C33}"/>
    <s v="Is Uninstallable"/>
    <n v="1"/>
    <x v="0"/>
    <e v="#N/A"/>
    <s v="10.74.64.174"/>
    <x v="1"/>
    <s v="Deployed"/>
    <x v="0"/>
    <e v="#N/A"/>
    <x v="0"/>
    <x v="34"/>
    <n v="3059756"/>
    <s v="Predix "/>
    <x v="178"/>
    <s v="Yes"/>
    <s v="Yes"/>
    <x v="0"/>
    <s v="SURFACE-APPLICATION SUPPORT-POD MI-ART2"/>
    <s v="No"/>
    <e v="#REF!"/>
    <s v="SURFACE-MI-FIXED EQUIPMENT AND PIPELINES"/>
  </r>
  <r>
    <s v="mermfg-tap100.s02.chevron.net"/>
    <s v="mermfg-tap100"/>
    <s v="Windows Server 2019 Datacenter"/>
    <s v="Google Chrome"/>
    <s v="137.0.7151.55"/>
    <s v="MsiExec.exe /X{3D57F0B3-5C71-3C2C-8795-2A150BB58C33}"/>
    <s v="Is Uninstallable"/>
    <n v="1"/>
    <x v="0"/>
    <e v="#N/A"/>
    <s v="10.74.68.199"/>
    <x v="0"/>
    <s v="Deployed"/>
    <x v="0"/>
    <e v="#N/A"/>
    <x v="0"/>
    <x v="34"/>
    <n v="3059756"/>
    <s v="Predix "/>
    <x v="178"/>
    <s v="Yes"/>
    <s v="Yes"/>
    <x v="0"/>
    <s v="SURFACE-APPLICATION SUPPORT-POD MI-ART2"/>
    <s v="No"/>
    <e v="#REF!"/>
    <s v="SURFACE-APPLICATION SUPPORT-POD MI-ART2"/>
  </r>
  <r>
    <s v="sscpp-psql00.s02.chevron.net"/>
    <s v="sscpp-psql00"/>
    <s v="Windows Server 2016 Datacenter"/>
    <s v="Google Chrome"/>
    <s v="137.0.7151.41"/>
    <s v="MsiExec.exe /X{3D57F0B3-5C71-3C2C-8795-2A150BB58C33}"/>
    <s v="Is Uninstallable"/>
    <n v="1"/>
    <x v="1"/>
    <d v="2025-06-19T00:00:00"/>
    <s v="10.74.64.15"/>
    <x v="1"/>
    <s v="Retired"/>
    <x v="2"/>
    <e v="#N/A"/>
    <x v="0"/>
    <x v="34"/>
    <n v="16656"/>
    <s v="SmartSignal "/>
    <x v="178"/>
    <s v="Yes"/>
    <s v="Yes"/>
    <x v="0"/>
    <s v="SURFACE-APPLICATION SUPPORT-POD MI-ART2"/>
    <s v="No"/>
    <e v="#REF!"/>
    <s v="SURFACE-APPLICATION SUPPORT-POD MI-ART2"/>
  </r>
  <r>
    <s v="lubcom-dlu600.s02.chevron.net"/>
    <s v="lubcom-dlu600"/>
    <s v="Windows Server 2016 Datacenter"/>
    <s v="Google Chrome"/>
    <s v="135.0.7049.85"/>
    <s v="MsiExec.exe /X{00715A53-6C1B-35AC-BDC9-597DCF53D022}"/>
    <s v="Is Uninstallable"/>
    <n v="1"/>
    <x v="1"/>
    <d v="2025-07-11T00:00:00"/>
    <s v="10.73.180.26"/>
    <x v="2"/>
    <s v="In Maintenance"/>
    <x v="5"/>
    <s v="Deallocated"/>
    <x v="0"/>
    <x v="21"/>
    <n v="1500001941"/>
    <s v="Lubricants Commerce Apps"/>
    <x v="156"/>
    <s v="Yes"/>
    <s v="Yes"/>
    <x v="16"/>
    <s v="DS - LUBRICANTS IT - FINISHED LUBES"/>
    <s v="No"/>
    <e v="#REF!"/>
    <s v="DS - LUBRICANTS IT - FINISHED LUBES"/>
  </r>
  <r>
    <s v="escnrw12ahvp01.escnr.chevrontexaco.net"/>
    <s v="escnrw12ahvp01"/>
    <s v="Windows Server 2019 Datacenter"/>
    <s v="Google Chrome"/>
    <s v="137.0.7151.55"/>
    <s v="MsiExec.exe /X{FB5A6B22-71AB-36B9-AC32-02EAC075DEC3}"/>
    <s v="Is Uninstallable"/>
    <n v="1"/>
    <x v="0"/>
    <e v="#N/A"/>
    <s v="146.42.156.22"/>
    <x v="1"/>
    <s v="Deployed"/>
    <x v="0"/>
    <e v="#N/A"/>
    <x v="0"/>
    <x v="20"/>
    <n v="1500001300"/>
    <s v="SQL Server System Database Administration by ITFP"/>
    <x v="184"/>
    <s v="Yes"/>
    <s v="Yes"/>
    <x v="11"/>
    <s v="NMA - ITFP WE/CLOUD ESCRAVOS SUPPORT"/>
    <s v="No"/>
    <e v="#REF!"/>
    <s v="NMA - ITFP WE/CLOUD ESCRAVOS SUPPORT"/>
  </r>
  <r>
    <s v="PHHQV16NVRP1.phhq.chevrontexaco.net"/>
    <s v="PHHQV16NVRP1"/>
    <s v="Windows Server 2016 Standard"/>
    <s v="Google Chrome"/>
    <s v="137.0.7151.41"/>
    <s v="MsiExec.exe /X{FB5A6B22-71AB-36B9-AC32-02EAC075DEC3}"/>
    <s v="Is Uninstallable"/>
    <n v="1"/>
    <x v="0"/>
    <e v="#N/A"/>
    <s v="146.40.235.85"/>
    <x v="1"/>
    <s v="Deployed"/>
    <x v="0"/>
    <e v="#N/A"/>
    <x v="0"/>
    <x v="10"/>
    <n v="1500001716"/>
    <s v="Milestone xProtect "/>
    <x v="4"/>
    <s v="Yes"/>
    <s v="Yes"/>
    <x v="5"/>
    <s v="GSOF SUPPORT - SECURITY OF PERSONNEL AND ASSETS - MSP"/>
    <s v="No"/>
    <e v="#REF!"/>
    <s v="CLOUD WINDOWS OPERATIONS"/>
  </r>
  <r>
    <s v="PHHQV16NVRP3.phhq.chevrontexaco.net"/>
    <s v="PHHQV16NVRP3"/>
    <s v="Windows Server 2016 Standard"/>
    <s v="Google Chrome"/>
    <s v="137.0.7151.41"/>
    <s v="MsiExec.exe /X{FB5A6B22-71AB-36B9-AC32-02EAC075DEC3}"/>
    <s v="Is Uninstallable"/>
    <n v="1"/>
    <x v="0"/>
    <e v="#N/A"/>
    <s v="146.40.235.9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gmwcpappv00610.gdc0.chevron.net"/>
    <s v="gmwcpappv00610"/>
    <s v="Windows Server 2016 Datacenter"/>
    <s v="Google Chrome"/>
    <s v="137.0.7151.41"/>
    <s v="MsiExec.exe /X{3D57F0B3-5C71-3C2C-8795-2A150BB58C33}"/>
    <s v="Is Uninstallable"/>
    <n v="1"/>
    <x v="0"/>
    <e v="#N/A"/>
    <s v="136.171.79.222"/>
    <x v="1"/>
    <s v="Deployed"/>
    <x v="0"/>
    <e v="#N/A"/>
    <x v="0"/>
    <x v="20"/>
    <n v="25849"/>
    <s v="BPT-PSO-FE"/>
    <x v="185"/>
    <s v="Yes"/>
    <s v="Yes"/>
    <x v="0"/>
    <s v="SURFACE-APPLICATION SUPPORT-POD SE"/>
    <s v="No"/>
    <e v="#REF!"/>
    <s v="CLOUD WINDOWS OPERATIONS"/>
  </r>
  <r>
    <s v="lubcom-dlu900.s02.chevron.net"/>
    <s v="lubcom-dlu900"/>
    <s v="Windows Server 2016 Datacenter"/>
    <s v="Google Chrome"/>
    <s v="135.0.7049.85"/>
    <s v="MsiExec.exe /X{00715A53-6C1B-35AC-BDC9-597DCF53D022}"/>
    <s v="Is Uninstallable"/>
    <n v="1"/>
    <x v="1"/>
    <d v="2025-07-11T00:00:00"/>
    <s v="10.73.180.29"/>
    <x v="2"/>
    <s v="In Maintenance"/>
    <x v="5"/>
    <s v="Deallocated"/>
    <x v="0"/>
    <x v="21"/>
    <n v="1500001941"/>
    <s v="Lubricants Commerce Apps"/>
    <x v="156"/>
    <s v="Yes"/>
    <s v="Yes"/>
    <x v="16"/>
    <s v="DS - LUBRICANTS IT - FINISHED LUBES"/>
    <s v="No"/>
    <e v="#REF!"/>
    <s v="DS - LUBRICANTS IT - FINISHED LUBES"/>
  </r>
  <r>
    <s v="piaf-pussc00.p.ussc.az.chevron.net"/>
    <s v="piaf-pussc00"/>
    <s v="Windows Server 2016 Datacenter"/>
    <s v="Google Chrome"/>
    <s v="137.0.7151.41"/>
    <s v="MsiExec.exe /X{3D57F0B3-5C71-3C2C-8795-2A150BB58C33}"/>
    <s v="Is Uninstallable"/>
    <n v="1"/>
    <x v="1"/>
    <d v="2025-07-16T00:00:00"/>
    <s v="10.73.96.11"/>
    <x v="1"/>
    <s v="Deployed"/>
    <x v="1"/>
    <e v="#N/A"/>
    <x v="1"/>
    <x v="35"/>
    <n v="5039434"/>
    <s v="GOMPIAF(ADF) "/>
    <x v="186"/>
    <s v="Yes"/>
    <s v="Yes"/>
    <x v="0"/>
    <s v="NAU GOM - PI SUPPORT"/>
    <s v="No"/>
    <e v="#REF!"/>
    <s v="NAU GOM - PI SUPPORT"/>
  </r>
  <r>
    <s v="PIHIS-WNAPP001.s01.chevron.net"/>
    <s v="PIHIS-WNAPP001"/>
    <s v="Windows Server 2016 Datacenter"/>
    <s v="Google Chrome"/>
    <s v="137.0.7151.41"/>
    <s v="MsiExec.exe /X{3D57F0B3-5C71-3C2C-8795-2A150BB58C33}"/>
    <s v="Is Uninstallable"/>
    <n v="1"/>
    <x v="1"/>
    <d v="2025-07-16T00:00:00"/>
    <s v="146.40.164.38"/>
    <x v="2"/>
    <s v="Deployed"/>
    <x v="1"/>
    <e v="#N/A"/>
    <x v="1"/>
    <x v="25"/>
    <n v="21940"/>
    <s v="PI Suite "/>
    <x v="25"/>
    <s v="Yes"/>
    <s v="Yes"/>
    <x v="0"/>
    <s v="ABU - PCN SUPPORT"/>
    <s v="No"/>
    <e v="#REF!"/>
    <s v="CLOUD WINDOWS OPERATIONS"/>
  </r>
  <r>
    <s v="gmw1niisv00070.S01.CHEVRON.NET"/>
    <s v="gmw1niisv00070"/>
    <s v="Windows Server 2016 Datacenter"/>
    <s v="Google Chrome"/>
    <s v="135.0.7049.115"/>
    <s v="MsiExec.exe /X{3D57F0B3-5C71-3C2C-8795-2A150BB58C33}"/>
    <s v="Is Uninstallable"/>
    <n v="1"/>
    <x v="0"/>
    <e v="#N/A"/>
    <s v="10.76.126.79"/>
    <x v="2"/>
    <s v="Retired"/>
    <x v="2"/>
    <e v="#N/A"/>
    <x v="0"/>
    <x v="0"/>
    <n v="7118"/>
    <s v="PRandRA Web Recon Tools "/>
    <x v="62"/>
    <s v="Yes"/>
    <m/>
    <x v="0"/>
    <s v="FINANCE - FINANCIAL ACCOUNTING SERVICES MSP LTI"/>
    <s v="No"/>
    <e v="#REF!"/>
    <s v="CLOUD WINDOWS OPERATIONS"/>
  </r>
  <r>
    <s v="PITCAW16NVRP1.pitca.chevrontexaco.net"/>
    <s v="PITCAW16NVRP1"/>
    <s v="Windows Server 2016 Standard"/>
    <s v="Google Chrome"/>
    <s v="137.0.7151.41"/>
    <s v="MsiExec.exe /X{3D57F0B3-5C71-3C2C-8795-2A150BB58C33}"/>
    <s v="Is Uninstallable"/>
    <n v="1"/>
    <x v="0"/>
    <e v="#N/A"/>
    <s v="146.26.88.8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hcm-p1ap101.s02.chevron.net"/>
    <s v="hcm-p1ap101"/>
    <s v="Windows Server 2016 Datacenter"/>
    <s v="Google Chrome"/>
    <s v="137.0.7151.41"/>
    <s v="MsiExec.exe /X{3D57F0B3-5C71-3C2C-8795-2A150BB58C33}"/>
    <s v="Is Uninstallable"/>
    <n v="1"/>
    <x v="0"/>
    <e v="#N/A"/>
    <s v="10.68.1.101"/>
    <x v="1"/>
    <s v="Deployed"/>
    <x v="0"/>
    <e v="#N/A"/>
    <x v="0"/>
    <x v="20"/>
    <n v="5047900"/>
    <s v="Azure HCM Hybrid Connection Manager "/>
    <x v="187"/>
    <s v="Yes"/>
    <s v="Yes"/>
    <x v="17"/>
    <s v="CLOUD PLATFORM OPERATIONS"/>
    <s v="No"/>
    <e v="#REF!"/>
    <s v="CLOUD PLATFORM OPERATIONS"/>
  </r>
  <r>
    <s v="hcm-p4ap101.s02.chevron.net"/>
    <s v="hcm-p4ap101"/>
    <s v="Windows Server 2016 Datacenter"/>
    <s v="Google Chrome"/>
    <s v="137.0.7151.41"/>
    <s v="MsiExec.exe /X{55D919B1-E2BB-3FAE-8D27-8B0E0E0F3A90}"/>
    <s v="Is Uninstallable"/>
    <n v="1"/>
    <x v="0"/>
    <e v="#N/A"/>
    <s v="10.69.29.38"/>
    <x v="1"/>
    <s v="Deployed"/>
    <x v="0"/>
    <e v="#N/A"/>
    <x v="0"/>
    <x v="20"/>
    <n v="5047900"/>
    <s v="Azure HCM Hybrid Connection Manager "/>
    <x v="187"/>
    <s v="Yes"/>
    <s v="Yes"/>
    <x v="17"/>
    <s v="CLOUD PLATFORM OPERATIONS"/>
    <s v="No"/>
    <e v="#REF!"/>
    <s v="CLOUD PLATFORM OPERATIONS"/>
  </r>
  <r>
    <s v="hou150sm75.gdc0.chevron.net"/>
    <s v="hou150sm75"/>
    <s v="Windows Server 2019 Datacenter"/>
    <s v="Google Chrome"/>
    <s v="135.0.7049.115"/>
    <s v="MsiExec.exe /X{3D57F0B3-5C71-3C2C-8795-2A150BB58C33}"/>
    <s v="Is Uninstallable"/>
    <n v="1"/>
    <x v="0"/>
    <e v="#N/A"/>
    <s v="10.76.123.178"/>
    <x v="1"/>
    <s v="Retired"/>
    <x v="2"/>
    <e v="#N/A"/>
    <x v="0"/>
    <x v="0"/>
    <n v="1223301"/>
    <s v="System Center Configuration Manager ITC CM12 "/>
    <x v="188"/>
    <s v="Yes"/>
    <s v="Yes"/>
    <x v="0"/>
    <s v="Not Found"/>
    <s v="No"/>
    <e v="#REF!"/>
    <s v="CLOUD WINDOWS OPERATIONS"/>
  </r>
  <r>
    <s v="ponton-ppon00"/>
    <s v="ponton-ppon00"/>
    <s v="Windows Server 2016 Datacenter"/>
    <s v="Google Chrome"/>
    <s v="137.0.7151.41"/>
    <s v="MsiExec.exe /X{FB5A6B22-71AB-36B9-AC32-02EAC075DEC3}"/>
    <s v="Is Uninstallable"/>
    <n v="1"/>
    <x v="0"/>
    <e v="#N/A"/>
    <s v="172.27.130.36"/>
    <x v="1"/>
    <s v="Deployed"/>
    <x v="0"/>
    <e v="#N/A"/>
    <x v="0"/>
    <x v="0"/>
    <n v="5040606"/>
    <s v="Ponton XP Messenger "/>
    <x v="54"/>
    <s v="Yes"/>
    <s v="Yes"/>
    <x v="0"/>
    <s v="SPM-GSAT TRADING-APPLICATION SUPPORT"/>
    <s v="No"/>
    <e v="#REF!"/>
    <s v="SPM-GSAT TRADING-APPLICATION SUPPORT"/>
  </r>
  <r>
    <s v="POROR3W16NVRP1.POROR1.chevrontexaco.net"/>
    <s v="POROR3W16NVRP1"/>
    <s v="Windows Server 2016 Standard"/>
    <s v="Google Chrome"/>
    <s v="137.0.7151.41"/>
    <s v="MsiExec.exe /X{9AA42FEF-FBFA-3788-9CB4-3A148DC7AA52}"/>
    <s v="Is Uninstallable"/>
    <n v="1"/>
    <x v="0"/>
    <e v="#N/A"/>
    <s v="146.26.72.201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redbox-psha00.s02.chevron.net"/>
    <s v="redbox-psha00"/>
    <s v="Windows Server 2019 Datacenter"/>
    <s v="Google Chrome"/>
    <s v="135.0.7049.115"/>
    <s v="MsiExec.exe /X{3D57F0B3-5C71-3C2C-8795-2A150BB58C33}"/>
    <s v="Is Uninstallable"/>
    <n v="1"/>
    <x v="0"/>
    <e v="#N/A"/>
    <s v="10.69.160.9"/>
    <x v="1"/>
    <s v="Retired"/>
    <x v="2"/>
    <e v="#N/A"/>
    <x v="0"/>
    <x v="0"/>
    <n v="20853"/>
    <s v="Red Box Recording "/>
    <x v="54"/>
    <s v="Yes"/>
    <m/>
    <x v="0"/>
    <s v="SPM-DEVOPS-SUPPORT"/>
    <s v="No"/>
    <e v="#REF!"/>
    <s v="CLOUD WINDOWS OPERATIONS"/>
  </r>
  <r>
    <s v="hcm-p4ap101.s02.chevron.net"/>
    <s v="hcm-p4ap101"/>
    <s v="Windows Server 2022 Datacenter"/>
    <s v="Google Chrome"/>
    <s v="137.0.7151.41"/>
    <s v="MsiExec.exe /X{3D57F0B3-5C71-3C2C-8795-2A150BB58C33}"/>
    <s v="Is Uninstallable"/>
    <n v="1"/>
    <x v="0"/>
    <e v="#N/A"/>
    <s v="10.69.29.38"/>
    <x v="1"/>
    <s v="Deployed"/>
    <x v="0"/>
    <e v="#N/A"/>
    <x v="0"/>
    <x v="20"/>
    <n v="5047900"/>
    <s v="Azure HCM Hybrid Connection Manager "/>
    <x v="187"/>
    <s v="Yes"/>
    <s v="Yes"/>
    <x v="17"/>
    <s v="CLOUD PLATFORM OPERATIONS"/>
    <s v="No"/>
    <e v="#REF!"/>
    <s v="CLOUD PLATFORM OPERATIONS"/>
  </r>
  <r>
    <s v="netspa-p2app03.s02.chevron.net"/>
    <s v="netspa-p2app03"/>
    <s v="Windows Server 2016 Datacenter"/>
    <s v="Google Chrome"/>
    <s v="135.0.7049.114"/>
    <s v="MsiExec.exe /X{3D57F0B3-5C71-3C2C-8795-2A150BB58C33}"/>
    <s v="Is Uninstallable"/>
    <n v="1"/>
    <x v="5"/>
    <d v="2025-07-07T00:00:00"/>
    <s v="10.67.178.9"/>
    <x v="1"/>
    <s v="Deployed"/>
    <x v="2"/>
    <e v="#N/A"/>
    <x v="0"/>
    <x v="0"/>
    <n v="5045982"/>
    <s v="Netsparker "/>
    <x v="15"/>
    <s v="Yes"/>
    <m/>
    <x v="0"/>
    <s v="CYBERPRODUCTLINE-VM-APPLICATIONSCANNING"/>
    <s v="No"/>
    <e v="#REF!"/>
    <s v="CYBERPRODUCTLINE-VM-APPLICATIONSCANNING"/>
  </r>
  <r>
    <s v="hcm-t1ap200.s02.chevron.net"/>
    <s v="hcm-t1ap200"/>
    <s v="Windows Server 2016 Datacenter"/>
    <s v="Google Chrome"/>
    <s v="137.0.7151.41"/>
    <s v="MsiExec.exe /X{3D57F0B3-5C71-3C2C-8795-2A150BB58C33}"/>
    <s v="Is Uninstallable"/>
    <n v="1"/>
    <x v="0"/>
    <e v="#N/A"/>
    <s v="10.73.41.43"/>
    <x v="0"/>
    <s v="Deployed"/>
    <x v="0"/>
    <e v="#N/A"/>
    <x v="0"/>
    <x v="20"/>
    <n v="5047900"/>
    <s v="Azure HCM Hybrid Connection Manager "/>
    <x v="187"/>
    <s v="Yes"/>
    <s v="Yes"/>
    <x v="17"/>
    <s v="CLOUD PLATFORM OPERATIONS"/>
    <s v="No"/>
    <e v="#REF!"/>
    <s v="CLOUD PLATFORM OPERATIONS"/>
  </r>
  <r>
    <s v="hcm-t2ap201.s02.chevron.net"/>
    <s v="hcm-t2ap201"/>
    <s v="Windows Server 2016 Datacenter"/>
    <s v="Google Chrome"/>
    <s v="137.0.7151.41"/>
    <s v="MsiExec.exe /X{3D57F0B3-5C71-3C2C-8795-2A150BB58C33}"/>
    <s v="Is Uninstallable"/>
    <n v="1"/>
    <x v="1"/>
    <d v="2025-06-10T00:00:00"/>
    <s v="10.73.41.41"/>
    <x v="0"/>
    <s v="Retired"/>
    <x v="0"/>
    <e v="#N/A"/>
    <x v="0"/>
    <x v="20"/>
    <n v="5047900"/>
    <s v="Azure HCM Hybrid Connection Manager"/>
    <x v="187"/>
    <s v="Yes"/>
    <s v="Yes"/>
    <x v="17"/>
    <s v="CLOUD PLATFORM OPERATIONS"/>
    <s v="No"/>
    <e v="#REF!"/>
    <s v="CLOUD PLATFORM OPERATIONS"/>
  </r>
  <r>
    <s v="apac-papp00.s02.chevron.net"/>
    <s v="apac-papp00"/>
    <s v="Windows Server 2016 Datacenter"/>
    <s v="Google Chrome"/>
    <s v="137.0.7151.41"/>
    <s v="MsiExec.exe /X{3D57F0B3-5C71-3C2C-8795-2A150BB58C33}"/>
    <s v="Is Uninstallable"/>
    <n v="1"/>
    <x v="0"/>
    <e v="#N/A"/>
    <s v="10.67.152.11"/>
    <x v="1"/>
    <s v="Deployed"/>
    <x v="0"/>
    <e v="#N/A"/>
    <x v="0"/>
    <x v="20"/>
    <n v="1500001887"/>
    <s v="Microsoft Search "/>
    <x v="189"/>
    <s v="Yes"/>
    <s v="Yes"/>
    <x v="6"/>
    <s v="SEARCH SUPPORT"/>
    <s v="No"/>
    <e v="#REF!"/>
    <s v="CLOUD WINDOWS OPERATIONS"/>
  </r>
  <r>
    <s v="san520smaux.gdc0.chevron.net"/>
    <s v="san520smaux"/>
    <s v="Windows Server 2016 Datacenter"/>
    <s v="Google Chrome"/>
    <s v="137.0.7151.41"/>
    <s v="MsiExec.exe /X{3D57F0B3-5C71-3C2C-8795-2A150BB58C33}"/>
    <s v="Is Uninstallable"/>
    <n v="1"/>
    <x v="1"/>
    <d v="2025-06-09T00:00:00"/>
    <s v="134.248.64.170"/>
    <x v="1"/>
    <s v="In Maintenance"/>
    <x v="6"/>
    <e v="#N/A"/>
    <x v="0"/>
    <x v="0"/>
    <n v="1223301"/>
    <s v="System Center Configuration Manager ITC CM12 "/>
    <x v="188"/>
    <s v="Yes"/>
    <s v="Yes"/>
    <x v="0"/>
    <s v="Not Found"/>
    <s v="No"/>
    <e v="#REF!"/>
    <s v="SYSTEMS RELEASE MANAGEMENT - DESKTOP SOFTWARE"/>
  </r>
  <r>
    <s v="apac-piis00.s02.chevron.net"/>
    <s v="apac-piis00"/>
    <s v="Windows Server 2016 Datacenter"/>
    <s v="Google Chrome"/>
    <s v="137.0.7151.41"/>
    <s v="MsiExec.exe /X{3D57F0B3-5C71-3C2C-8795-2A150BB58C33}"/>
    <s v="Is Uninstallable"/>
    <n v="1"/>
    <x v="0"/>
    <e v="#N/A"/>
    <s v="10.67.152.13"/>
    <x v="1"/>
    <s v="Deployed"/>
    <x v="0"/>
    <e v="#N/A"/>
    <x v="0"/>
    <x v="20"/>
    <n v="1500001887"/>
    <s v="Microsoft Search "/>
    <x v="189"/>
    <s v="Yes"/>
    <s v="Yes"/>
    <x v="6"/>
    <s v="SEARCH SUPPORT"/>
    <s v="No"/>
    <e v="#REF!"/>
    <s v="CLOUD WINDOWS OPERATIONS"/>
  </r>
  <r>
    <s v="PSDSGMA01.psd.chevrontexaco.net"/>
    <s v="PSDSGMA01"/>
    <s v="Windows Server 2016 Standard"/>
    <s v="Google Chrome"/>
    <s v="137.0.7151.41"/>
    <s v="MsiExec.exe /X{3D57F0B3-5C71-3C2C-8795-2A150BB58C33}"/>
    <s v="Is Uninstallable"/>
    <n v="1"/>
    <x v="1"/>
    <d v="2025-07-16T00:00:00"/>
    <s v="146.33.216.88"/>
    <x v="1"/>
    <s v="Deployed"/>
    <x v="1"/>
    <e v="#N/A"/>
    <x v="2"/>
    <x v="18"/>
    <n v="5041264"/>
    <s v="Sigmafine (PSD) "/>
    <x v="66"/>
    <s v="Yes"/>
    <s v="Yes"/>
    <x v="0"/>
    <s v="CSCM-DATAINSIGHT-WIPRO-SUPPORT"/>
    <s v="No"/>
    <e v="#REF!"/>
    <s v="CLOUD WINDOWS OPERATIONS"/>
  </r>
  <r>
    <s v="apac-psql00.s02.chevron.net"/>
    <s v="apac-psql00"/>
    <s v="Windows Server 2016 Datacenter"/>
    <s v="Google Chrome"/>
    <s v="137.0.7151.41"/>
    <s v="MsiExec.exe /X{3D57F0B3-5C71-3C2C-8795-2A150BB58C33}"/>
    <s v="Is Uninstallable"/>
    <n v="1"/>
    <x v="0"/>
    <e v="#N/A"/>
    <s v="10.67.152.10"/>
    <x v="1"/>
    <s v="Deployed"/>
    <x v="0"/>
    <e v="#N/A"/>
    <x v="0"/>
    <x v="20"/>
    <n v="1500001887"/>
    <s v="Microsoft Search "/>
    <x v="189"/>
    <s v="Yes"/>
    <s v="Yes"/>
    <x v="6"/>
    <s v="SEARCH SUPPORT"/>
    <s v="No"/>
    <e v="#REF!"/>
    <s v="CLOUD WINDOWS OPERATIONS"/>
  </r>
  <r>
    <s v="eun-p3app00.s02.chevron.net"/>
    <s v="eun-p3app00"/>
    <s v="Windows Server 2016 Datacenter"/>
    <s v="Google Chrome"/>
    <s v="137.0.7151.41"/>
    <s v="MsiExec.exe /X{3D57F0B3-5C71-3C2C-8795-2A150BB58C33}"/>
    <s v="Is Uninstallable"/>
    <n v="1"/>
    <x v="0"/>
    <e v="#N/A"/>
    <s v="10.69.180.5"/>
    <x v="1"/>
    <s v="Deployed"/>
    <x v="0"/>
    <e v="#N/A"/>
    <x v="0"/>
    <x v="20"/>
    <n v="1500001887"/>
    <s v="Microsoft Search "/>
    <x v="189"/>
    <s v="Yes"/>
    <s v="Yes"/>
    <x v="6"/>
    <s v="SEARCH SUPPORT"/>
    <s v="No"/>
    <e v="#REF!"/>
    <s v="CLOUD WINDOWS OPERATIONS"/>
  </r>
  <r>
    <s v="eun-p3iis00.s02.chevron.net"/>
    <s v="eun-p3iis00"/>
    <s v="Windows Server 2016 Datacenter"/>
    <s v="Google Chrome"/>
    <s v="137.0.7151.41"/>
    <s v="MsiExec.exe /X{3D57F0B3-5C71-3C2C-8795-2A150BB58C33}"/>
    <s v="Is Uninstallable"/>
    <n v="1"/>
    <x v="0"/>
    <e v="#N/A"/>
    <s v="10.69.180.7"/>
    <x v="1"/>
    <s v="Deployed"/>
    <x v="0"/>
    <e v="#N/A"/>
    <x v="0"/>
    <x v="20"/>
    <n v="1500001887"/>
    <s v="Microsoft Search "/>
    <x v="189"/>
    <s v="Yes"/>
    <s v="Yes"/>
    <x v="6"/>
    <s v="SEARCH SUPPORT"/>
    <s v="No"/>
    <e v="#REF!"/>
    <s v="CLOUD WINDOWS OPERATIONS"/>
  </r>
  <r>
    <s v="DCAIN-WPAPP006.s02.chevron.net"/>
    <s v="DCAIN-WPAPP006"/>
    <s v="Windows Server 2016 Datacenter"/>
    <s v="Google Chrome"/>
    <s v="135.0.7049.96"/>
    <s v="MsiExec.exe /X{3D57F0B3-5C71-3C2C-8795-2A150BB58C33}"/>
    <s v="Is Uninstallable"/>
    <n v="1"/>
    <x v="0"/>
    <e v="#N/A"/>
    <s v="10.76.126.117"/>
    <x v="1"/>
    <s v="Retired"/>
    <x v="2"/>
    <e v="#N/A"/>
    <x v="0"/>
    <x v="0"/>
    <n v="21932"/>
    <s v="DCA Infrastructure Utility Support "/>
    <x v="13"/>
    <s v="Yes"/>
    <s v="Yes"/>
    <x v="0"/>
    <s v="CLOUD WINDOWS OPERATIONS"/>
    <s v="No"/>
    <e v="#REF!"/>
    <s v="CLOUD WINDOWS OPERATIONS"/>
  </r>
  <r>
    <s v="gmwcpsqlv00341.gdc0.chevron.net"/>
    <s v="gmwcpsqlv00341"/>
    <s v="Windows Server 2016 Datacenter"/>
    <s v="Google Chrome"/>
    <s v="137.0.7151.41"/>
    <s v="MsiExec.exe /X{3D57F0B3-5C71-3C2C-8795-2A150BB58C33}"/>
    <s v="Is Uninstallable"/>
    <n v="1"/>
    <x v="1"/>
    <d v="2025-07-16T00:00:00"/>
    <s v="10.76.123.170"/>
    <x v="1"/>
    <s v="Deployed"/>
    <x v="0"/>
    <s v="Completed"/>
    <x v="0"/>
    <x v="5"/>
    <n v="6718"/>
    <s v="Lotus Notes/Domino"/>
    <x v="190"/>
    <s v="Yes"/>
    <s v="Yes"/>
    <x v="13"/>
    <s v="ITFP – APPS – IT OPERATIONS SUPPORT"/>
    <s v="No"/>
    <e v="#REF!"/>
    <s v="CLOUD WINDOWS OPERATIONS"/>
  </r>
  <r>
    <s v="gspsmf-tl1202.t.ussc.az.chevron.net"/>
    <s v="gspsmf-tl1202"/>
    <s v="Windows Server 2022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1"/>
    <d v="2025-07-16T00:00:00"/>
    <s v="10.76.156.125"/>
    <x v="0"/>
    <s v="Deployed"/>
    <x v="0"/>
    <s v="Completed"/>
    <x v="0"/>
    <x v="21"/>
    <n v="5064316"/>
    <s v="GSPS Modern FileShare Scanner"/>
    <x v="191"/>
    <s v="Yes"/>
    <s v="Yes"/>
    <x v="11"/>
    <s v="WE-OPS-SHAREPOINT DESIGN"/>
    <s v="No"/>
    <e v="#REF!"/>
    <s v="WE-OPS-SHAREPOINT DESIGN"/>
  </r>
  <r>
    <s v="gspsmf-tl1201.t.ussc.az.chevron.net"/>
    <s v="gspsmf-tl1201"/>
    <s v="Windows Server 2022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1"/>
    <d v="2025-07-16T00:00:00"/>
    <s v="10.76.156.195"/>
    <x v="0"/>
    <s v="Deployed"/>
    <x v="0"/>
    <s v="Completed"/>
    <x v="0"/>
    <x v="21"/>
    <n v="5064316"/>
    <s v="GSPS Modern FileShare Scanner"/>
    <x v="191"/>
    <s v="Yes"/>
    <s v="Yes"/>
    <x v="11"/>
    <s v="WE-OPS-SHAREPOINT DESIGN"/>
    <s v="No"/>
    <e v="#REF!"/>
    <s v="WE-OPS-SHAREPOINT DESIGN"/>
  </r>
  <r>
    <s v="GCW2PAPPV00015.s02.chevron.net"/>
    <s v="GCW2PAPPV00015"/>
    <s v="Windows Server 2016 Datacenter"/>
    <s v="Google Chrome"/>
    <s v="136.0.7103.48"/>
    <s v="MsiExec.exe /X{3D57F0B3-5C71-3C2C-8795-2A150BB58C33}"/>
    <s v="Is Uninstallable"/>
    <n v="1"/>
    <x v="0"/>
    <e v="#N/A"/>
    <s v="10.76.123.154"/>
    <x v="1"/>
    <s v="In Maintenance"/>
    <x v="0"/>
    <e v="#N/A"/>
    <x v="0"/>
    <x v="20"/>
    <n v="7285"/>
    <s v="Networker "/>
    <x v="192"/>
    <s v="Yes"/>
    <s v="Yes"/>
    <x v="17"/>
    <s v="CLOUD DATA PROTECTION OPERATIONS"/>
    <s v="No"/>
    <e v="#REF!"/>
    <s v="CLOUD WINDOWS OPERATIONS"/>
  </r>
  <r>
    <s v="gmwcpappv00611.gdc0.chevron.net"/>
    <s v="gmwcpappv00611"/>
    <s v="Windows Server 2016 Datacenter"/>
    <s v="Google Chrome"/>
    <s v="137.0.7151.41"/>
    <s v="MsiExec.exe /X{3D57F0B3-5C71-3C2C-8795-2A150BB58C33}"/>
    <s v="Is Uninstallable"/>
    <n v="1"/>
    <x v="0"/>
    <e v="#N/A"/>
    <s v="10.76.151.171"/>
    <x v="1"/>
    <s v="Deployed"/>
    <x v="0"/>
    <e v="#N/A"/>
    <x v="0"/>
    <x v="20"/>
    <n v="7285"/>
    <s v="Networker "/>
    <x v="192"/>
    <s v="Yes"/>
    <s v="Yes"/>
    <x v="17"/>
    <s v="CLOUD DATA PROTECTION OPERATIONS"/>
    <s v="No"/>
    <e v="#REF!"/>
    <s v="CLOUD WINDOWS OPERATIONS"/>
  </r>
  <r>
    <s v="RTSN04W16TRP.gdc0.chevron.net"/>
    <s v="RTSN04W16TRP"/>
    <s v="Windows Server 2016 Datacenter"/>
    <s v="Google Chrome"/>
    <s v="137.0.7151.41"/>
    <s v="MsiExec.exe /X{C0A67654-8811-318B-A81F-473E4F5DA8EB}"/>
    <s v="Is Uninstallable"/>
    <n v="1"/>
    <x v="4"/>
    <d v="2025-07-16T00:00:00"/>
    <s v="10.2.50.5"/>
    <x v="6"/>
    <s v="Deployed"/>
    <x v="0"/>
    <s v="Completed"/>
    <x v="0"/>
    <x v="21"/>
    <s v="Not Found"/>
    <s v="Not Found"/>
    <x v="157"/>
    <s v="Yes"/>
    <s v="Yes"/>
    <x v="17"/>
    <e v="#VALUE!"/>
    <s v="No"/>
    <e v="#REF!"/>
    <s v=""/>
  </r>
  <r>
    <s v="ric100myhtesvr.ric100.chevrontexaco.net"/>
    <s v="ric100myhtesvr"/>
    <s v="Windows Server 2019 Standard"/>
    <s v="Google Chrome"/>
    <s v="137.0.7151.41"/>
    <s v="MsiExec.exe /X{00715A53-6C1B-35AC-BDC9-597DCF53D022}"/>
    <s v="Is Uninstallable"/>
    <n v="1"/>
    <x v="0"/>
    <e v="#N/A"/>
    <s v="146.28.155.82"/>
    <x v="1"/>
    <s v="Deployed"/>
    <x v="0"/>
    <e v="#N/A"/>
    <x v="0"/>
    <x v="19"/>
    <n v="3075111"/>
    <s v="Utility Servers "/>
    <x v="134"/>
    <s v="Yes"/>
    <s v="Yes"/>
    <x v="0"/>
    <s v="ETC - DT&amp;S - INFORMATION DELIVERY SYSTEMS"/>
    <s v="No"/>
    <e v="#REF!"/>
    <s v="ETC - DT&amp;S - INFORMATION DELIVERY SYSTEMS"/>
  </r>
  <r>
    <s v="ric100w12dat09.ric100.chevrontexaco.net"/>
    <s v="ric100w12dat09"/>
    <s v="Windows Server 2019 Datacenter"/>
    <s v="Google Chrome"/>
    <s v="137.0.7151.41"/>
    <s v="MsiExec.exe /X{FB5A6B22-71AB-36B9-AC32-02EAC075DEC3}"/>
    <s v="Is Uninstallable"/>
    <n v="1"/>
    <x v="0"/>
    <e v="#N/A"/>
    <s v="146.28.152.38"/>
    <x v="1"/>
    <s v="Deployed"/>
    <x v="0"/>
    <e v="#N/A"/>
    <x v="0"/>
    <x v="19"/>
    <n v="3075111"/>
    <s v="Utility Servers "/>
    <x v="134"/>
    <s v="Yes"/>
    <s v="Yes"/>
    <x v="0"/>
    <s v="ETC - DT&amp;S - INFORMATION DELIVERY SYSTEMS"/>
    <s v="No"/>
    <e v="#REF!"/>
    <s v="ETC - DT&amp;S - INFORMATION DELIVERY SYSTEMS"/>
  </r>
  <r>
    <s v="ric100w12pad3.ric100.chevrontexaco.net"/>
    <s v="ric100w12pad3"/>
    <s v="Windows Server 2019 Standard"/>
    <s v="Google Chrome"/>
    <s v="137.0.7151.41"/>
    <s v="MsiExec.exe /X{00715A53-6C1B-35AC-BDC9-597DCF53D022}"/>
    <s v="Is Uninstallable"/>
    <n v="1"/>
    <x v="0"/>
    <e v="#N/A"/>
    <s v="146.28.155.16"/>
    <x v="1"/>
    <s v="Deployed"/>
    <x v="0"/>
    <e v="#N/A"/>
    <x v="0"/>
    <x v="30"/>
    <n v="3075111"/>
    <s v="Utility Servers "/>
    <x v="134"/>
    <s v="Yes"/>
    <m/>
    <x v="0"/>
    <s v="ETC - DT&amp;S - INFORMATION DELIVERY SYSTEMS"/>
    <s v="Yes"/>
    <e v="#REF!"/>
    <s v="ETC - DT&amp;S - INFORMATION DELIVERY SYSTEMS"/>
  </r>
  <r>
    <s v="RIC100W16NVRVP2.ric100.chevrontexaco.net"/>
    <s v="RIC100W16NVRVP2"/>
    <s v="Windows Server 2016 Standard"/>
    <s v="Google Chrome"/>
    <s v="137.0.7151.41"/>
    <s v="MsiExec.exe /X{3D57F0B3-5C71-3C2C-8795-2A150BB58C33}"/>
    <s v="Is Uninstallable"/>
    <n v="1"/>
    <x v="0"/>
    <e v="#N/A"/>
    <s v="146.28.154.105"/>
    <x v="1"/>
    <s v="Deployed"/>
    <x v="0"/>
    <e v="#N/A"/>
    <x v="0"/>
    <x v="10"/>
    <n v="1500001716"/>
    <s v="Milestone xProtect "/>
    <x v="4"/>
    <s v="Yes"/>
    <s v="Yes"/>
    <x v="5"/>
    <s v="GSOF SUPPORT - SECURITY OF PERSONNEL AND ASSETS - MSP"/>
    <s v="No"/>
    <e v="#REF!"/>
    <s v="CLOUD WINDOWS OPERATIONS"/>
  </r>
  <r>
    <s v="RIC100-WW-GR01.ric100.chevrontexaco.net"/>
    <s v="RIC100-WW-GR01"/>
    <s v="Windows Server 2016 Datacenter"/>
    <s v="Google Chrome"/>
    <s v="137.0.7151.41"/>
    <s v="MsiExec.exe /X{00715A53-6C1B-35AC-BDC9-597DCF53D022}"/>
    <s v="Is Uninstallable"/>
    <n v="1"/>
    <x v="4"/>
    <d v="2025-07-16T00:00:00"/>
    <s v="146.28.155.111"/>
    <x v="1"/>
    <s v="Deployed"/>
    <x v="4"/>
    <e v="#N/A"/>
    <x v="0"/>
    <x v="30"/>
    <n v="15866"/>
    <s v="Wonderware Historian"/>
    <x v="134"/>
    <s v="Yes"/>
    <m/>
    <x v="0"/>
    <s v="ETC - DT&amp;S - INFORMATION DELIVERY SYSTEMS"/>
    <s v="Yes"/>
    <e v="#REF!"/>
    <s v="ETC - DT&amp;S - INFORMATION DELIVERY SYSTEMS"/>
  </r>
  <r>
    <s v="aium-pw1900.s02.chevron.net"/>
    <s v="aium-pw1900"/>
    <s v="Windows Server 2019 Datacenter"/>
    <s v="Google Chrome"/>
    <s v="137.0.7151.41"/>
    <s v="MsiExec.exe /X{3D57F0B3-5C71-3C2C-8795-2A150BB58C33}"/>
    <s v="Is Uninstallable"/>
    <n v="1"/>
    <x v="4"/>
    <d v="2025-07-16T00:00:00"/>
    <s v="10.75.96.135"/>
    <x v="1"/>
    <s v="Deployed"/>
    <x v="0"/>
    <s v="Completed"/>
    <x v="0"/>
    <x v="5"/>
    <n v="5051994"/>
    <s v="Cloud DataHosting Shared Storage"/>
    <x v="193"/>
    <s v="Yes"/>
    <s v="Yes"/>
    <x v="11"/>
    <s v="CLOUD DATA STORAGE DESIGN"/>
    <s v="No"/>
    <e v="#REF!"/>
    <s v="CLOUD WINDOWS OPERATIONS"/>
  </r>
  <r>
    <s v="RIC841NTAPP1.ric841.chevrontexaco.net"/>
    <s v="RIC841NTAPP1"/>
    <s v="Windows Server 2016 Standard"/>
    <s v="Google Chrome"/>
    <s v="137.0.7151.41"/>
    <s v="MsiExec.exe /X{7537FCCC-472F-38B2-93E7-05DD4F526C6D}"/>
    <s v="Is Uninstallable"/>
    <n v="1"/>
    <x v="0"/>
    <e v="#N/A"/>
    <s v="146.28.190.192"/>
    <x v="1"/>
    <s v="Deployed"/>
    <x v="0"/>
    <e v="#N/A"/>
    <x v="0"/>
    <x v="0"/>
    <n v="5599"/>
    <s v="PI Manual Entry Web Page"/>
    <x v="194"/>
    <s v="Yes"/>
    <s v="Yes"/>
    <x v="0"/>
    <s v="DS - MFG - RIC841 - REFINERY APPLICATION SUPPORT"/>
    <s v="No"/>
    <e v="#REF!"/>
    <s v="DS - MFG - RIC841 - REFINERY SERVER SUPPORT"/>
  </r>
  <r>
    <s v="ric841v19admin.ric841.chevrontexaco.net"/>
    <s v="ric841v19admin"/>
    <s v="Windows Server 2019 Datacenter"/>
    <s v="Google Chrome"/>
    <s v="137.0.7151.41"/>
    <s v="&quot;C:\Program Files\Google\Chrome\Application\135.0.7049.115\Installer\setup.exe&quot; --uninstall --channel=stable --system-level --verbose-logging"/>
    <s v="Not Uninstallable"/>
    <n v="1"/>
    <x v="0"/>
    <e v="#N/A"/>
    <s v="146.28.190.128"/>
    <x v="7"/>
    <s v="Deployed"/>
    <x v="0"/>
    <e v="#N/A"/>
    <x v="0"/>
    <x v="0"/>
    <n v="3053098"/>
    <s v="AMS Machine Works - MFG (RIC841)"/>
    <x v="195"/>
    <s v="Yes"/>
    <s v="Yes"/>
    <x v="0"/>
    <s v="DS - MFG - RIC841 - REFINERY SERVER SUPPORT"/>
    <s v="No"/>
    <e v="#REF!"/>
    <s v="DS - MFG - RIC841 - REFINERY SERVER SUPPORT"/>
  </r>
  <r>
    <s v="ric841vm16webp2.ric841.chevrontexaco.net"/>
    <s v="ric841vm16webp2"/>
    <s v="Windows Server 2016 Standard"/>
    <s v="Google Chrome"/>
    <s v="137.0.7151.41"/>
    <s v="MsiExec.exe /X{7537FCCC-472F-38B2-93E7-05DD4F526C6D}"/>
    <s v="Is Uninstallable"/>
    <n v="1"/>
    <x v="0"/>
    <e v="#N/A"/>
    <s v="146.28.190.58"/>
    <x v="1"/>
    <s v="Deployed"/>
    <x v="0"/>
    <e v="#N/A"/>
    <x v="0"/>
    <x v="0"/>
    <n v="3072362"/>
    <s v="AVEVA System Platform (PASMS CSI)"/>
    <x v="196"/>
    <s v="Yes"/>
    <s v="Yes"/>
    <x v="0"/>
    <s v="DS - MFG - PASCAGOULA - CONTROL SYSTEMS SUPPORT"/>
    <s v="No"/>
    <e v="#REF!"/>
    <s v="DS - MFG - RIC841 - REFINERY SERVER SUPPORT"/>
  </r>
  <r>
    <s v="ric841vmivanti.ric841.chevrontexaco.net"/>
    <s v="ric841vmivanti"/>
    <s v="Windows Server 2016 Standard"/>
    <s v="Google Chrome"/>
    <s v="137.0.7151.41"/>
    <s v="MsiExec.exe /X{7537FCCC-472F-38B2-93E7-05DD4F526C6D}"/>
    <s v="Is Uninstallable"/>
    <n v="1"/>
    <x v="0"/>
    <e v="#N/A"/>
    <s v="146.28.190.59"/>
    <x v="1"/>
    <s v="Deployed"/>
    <x v="0"/>
    <e v="#N/A"/>
    <x v="0"/>
    <x v="0"/>
    <n v="3063366"/>
    <s v="Ivanti "/>
    <x v="194"/>
    <s v="Yes"/>
    <s v="Yes"/>
    <x v="0"/>
    <s v="EMED PCN/CLOUD"/>
    <s v="No"/>
    <e v="#REF!"/>
    <s v="CLOUD WINDOWS OPERATIONS"/>
  </r>
  <r>
    <s v="RIC841VMPROMSP3.ct.chevrontexaco.net"/>
    <s v="RIC841VMPROMSP3"/>
    <s v="Windows Server 2016 Standard"/>
    <s v="Google Chrome"/>
    <s v="137.0.7151.41"/>
    <s v="MsiExec.exe /X{7537FCCC-472F-38B2-93E7-05DD4F526C6D}"/>
    <s v="Is Uninstallable"/>
    <n v="1"/>
    <x v="1"/>
    <d v="2025-07-16T00:00:00"/>
    <s v="146.28.190.214"/>
    <x v="2"/>
    <s v="Deployed"/>
    <x v="1"/>
    <e v="#N/A"/>
    <x v="2"/>
    <x v="18"/>
    <n v="18411"/>
    <s v="Sigmafine(RIC) "/>
    <x v="66"/>
    <s v="Yes"/>
    <s v="Yes"/>
    <x v="0"/>
    <s v="CSCM-DATAINSIGHT-WIPRO-SUPPORT"/>
    <s v="No"/>
    <e v="#REF!"/>
    <s v="DS - MFG - RIC841 - REFINERY SERVER SUPPORT"/>
  </r>
  <r>
    <s v="ric841vmsgma4p1.ric841.chevrontexaco.net"/>
    <s v="ric841vmsgma4p1"/>
    <s v="Windows Server 2016 Standard"/>
    <s v="Google Chrome"/>
    <s v="137.0.7151.41"/>
    <s v="MsiExec.exe /X{7537FCCC-472F-38B2-93E7-05DD4F526C6D}"/>
    <s v="Is Uninstallable"/>
    <n v="1"/>
    <x v="1"/>
    <d v="2025-07-16T00:00:00"/>
    <s v="146.28.190.209"/>
    <x v="1"/>
    <s v="Deployed"/>
    <x v="1"/>
    <e v="#N/A"/>
    <x v="2"/>
    <x v="18"/>
    <n v="5600"/>
    <s v="PI UDS "/>
    <x v="197"/>
    <s v="Yes"/>
    <s v="Yes"/>
    <x v="0"/>
    <s v="CSCM-DATAINSIGHT-WIPRO-SUPPORT"/>
    <s v="No"/>
    <e v="#REF!"/>
    <s v="DS - MFG - RIC841 - REFINERY SERVER SUPPORT"/>
  </r>
  <r>
    <s v="cppign-papp00.s02.chevron.net"/>
    <s v="cppign-papp00"/>
    <s v="Windows Server 2022 Datacenter"/>
    <s v="Google Chrome"/>
    <s v="137.0.7151.41"/>
    <s v="MsiExec.exe /X{3D57F0B3-5C71-3C2C-8795-2A150BB58C33}"/>
    <s v="Is Uninstallable"/>
    <n v="1"/>
    <x v="1"/>
    <d v="2025-06-03T00:00:00"/>
    <s v="10.75.176.60"/>
    <x v="1"/>
    <s v="In Maintenance"/>
    <x v="5"/>
    <s v="Deallocated"/>
    <x v="0"/>
    <x v="21"/>
    <n v="5064210"/>
    <s v="CPPIgnition"/>
    <x v="58"/>
    <s v="Yes"/>
    <s v="Yes"/>
    <x v="11"/>
    <s v="CPPAUTOMATION"/>
    <s v="No"/>
    <e v="#REF!"/>
    <s v="CPPAUTOMATION"/>
  </r>
  <r>
    <s v="ROTNLW16NVRP1.rotnl.chevrontexaco.net"/>
    <s v="ROTNLW16NVRP1"/>
    <s v="Windows Server 2016 Standard"/>
    <s v="Google Chrome"/>
    <s v="137.0.7151.41"/>
    <s v="MsiExec.exe /X{3D57F0B3-5C71-3C2C-8795-2A150BB58C33}"/>
    <s v="Is Uninstallable"/>
    <n v="1"/>
    <x v="0"/>
    <e v="#N/A"/>
    <s v="146.30.97.147"/>
    <x v="1"/>
    <s v="Deployed"/>
    <x v="0"/>
    <e v="#N/A"/>
    <x v="0"/>
    <x v="10"/>
    <n v="8363"/>
    <s v="OnGuard "/>
    <x v="4"/>
    <s v="Yes"/>
    <s v="Yes"/>
    <x v="5"/>
    <s v="GSOF SUPPORT - SECURITY OF PERSONNEL AND ASSETS - MSP"/>
    <s v="No"/>
    <e v="#REF!"/>
    <s v="CLOUD WINDOWS OPERATIONS"/>
  </r>
  <r>
    <s v="maximo-dsqv00.s02.chevron.net"/>
    <s v="maximo-dsqv00"/>
    <s v="Windows Server 2016 Datacenter"/>
    <s v="Google Chrome"/>
    <s v="136.0.7103.114"/>
    <s v="MsiExec.exe /X{705946B1-0864-3C28-B373-698F908584CD}"/>
    <s v="Is Uninstallable"/>
    <n v="1"/>
    <x v="1"/>
    <d v="2025-06-24T00:00:00"/>
    <s v="10.74.184.44"/>
    <x v="2"/>
    <s v="Retired"/>
    <x v="2"/>
    <e v="#N/A"/>
    <x v="0"/>
    <x v="19"/>
    <n v="16985"/>
    <s v="Maximo "/>
    <x v="129"/>
    <s v="Yes"/>
    <s v="Yes"/>
    <x v="0"/>
    <s v="SURFACE-APPLICATION SUPPORT-PODMX"/>
    <s v="No"/>
    <e v="#REF!"/>
    <s v="CLOUD WINDOWS OPERATIONS"/>
  </r>
  <r>
    <s v="cppedw-p1emr00.s02.chevron.net"/>
    <s v="cppedw-p1emr00"/>
    <s v="Windows Server 2016 Datacenter"/>
    <s v="Google Chrome"/>
    <s v="137.0.7151.41"/>
    <s v="MsiExec.exe /X{3D57F0B3-5C71-3C2C-8795-2A150BB58C33}"/>
    <s v="Is Uninstallable"/>
    <n v="1"/>
    <x v="0"/>
    <e v="#N/A"/>
    <s v="10.75.176.5"/>
    <x v="1"/>
    <s v="Deployed"/>
    <x v="0"/>
    <e v="#N/A"/>
    <x v="0"/>
    <x v="10"/>
    <n v="23216"/>
    <s v="CPP"/>
    <x v="198"/>
    <s v="Yes"/>
    <s v="Yes"/>
    <x v="0"/>
    <s v="CTC IT - DATA AND INSIGHTS WEST DW - RUN AND MAINTAIN"/>
    <s v="No"/>
    <e v="#REF!"/>
    <s v="CLOUD WINDOWS OPERATIONS"/>
  </r>
  <r>
    <s v="cpplak-tmtn00.s02.chevron.net"/>
    <s v="cpplak-tmtn00"/>
    <s v="Windows Server 2016 Datacenter"/>
    <s v="Google Chrome"/>
    <s v="135.0.7049.85"/>
    <s v="MsiExec.exe /X{FB5A6B22-71AB-36B9-AC32-02EAC075DEC3}"/>
    <s v="Is Uninstallable"/>
    <n v="1"/>
    <x v="0"/>
    <e v="#N/A"/>
    <s v="10.75.184.14"/>
    <x v="2"/>
    <s v="In Maintenance"/>
    <x v="0"/>
    <e v="#N/A"/>
    <x v="0"/>
    <x v="10"/>
    <n v="5045174"/>
    <s v="CPP"/>
    <x v="198"/>
    <s v="Yes"/>
    <s v="Yes"/>
    <x v="0"/>
    <s v="CTC IT - DATA AND INSIGHTS WEST DW - RUN AND MAINTAIN"/>
    <s v="No"/>
    <e v="#REF!"/>
    <s v="CLOUD WINDOWS OPERATIONS"/>
  </r>
  <r>
    <s v="gmw2pappv00285.s02.chevron.net"/>
    <s v="gmw2pappv00285"/>
    <s v="Windows Server 2016 Datacenter"/>
    <s v="Google Chrome"/>
    <s v="137.0.7151.41"/>
    <s v="MsiExec.exe /X{3D57F0B3-5C71-3C2C-8795-2A150BB58C33}"/>
    <s v="Is Uninstallable"/>
    <n v="1"/>
    <x v="0"/>
    <e v="#N/A"/>
    <s v="10.76.113.51"/>
    <x v="1"/>
    <s v="Deployed"/>
    <x v="0"/>
    <e v="#N/A"/>
    <x v="0"/>
    <x v="20"/>
    <n v="16985"/>
    <s v="Maximo "/>
    <x v="129"/>
    <s v="Yes"/>
    <s v="Yes"/>
    <x v="0"/>
    <s v="SURFACE-APPLICATION SUPPORT-PODMX"/>
    <s v="No"/>
    <e v="#REF!"/>
    <s v="CLOUD WINDOWS OPERATIONS"/>
  </r>
  <r>
    <s v="gmw2psqlv00107.s02.chevron.net"/>
    <s v="gmw2psqlv00107"/>
    <s v="Windows Server 2016 Datacenter"/>
    <s v="Google Chrome"/>
    <s v="137.0.7151.41"/>
    <s v="MsiExec.exe /X{3D57F0B3-5C71-3C2C-8795-2A150BB58C33}"/>
    <s v="Is Uninstallable"/>
    <n v="1"/>
    <x v="0"/>
    <e v="#N/A"/>
    <s v="10.76.113.53"/>
    <x v="1"/>
    <s v="Deployed"/>
    <x v="0"/>
    <e v="#N/A"/>
    <x v="0"/>
    <x v="20"/>
    <n v="16985"/>
    <s v="Maximo "/>
    <x v="129"/>
    <s v="Yes"/>
    <s v="Yes"/>
    <x v="0"/>
    <s v="SURFACE-APPLICATION SUPPORT-PODMX"/>
    <s v="No"/>
    <e v="#REF!"/>
    <s v="CLOUD WINDOWS OPERATIONS"/>
  </r>
  <r>
    <s v="rpawap-prpa00.s02.chevron.net"/>
    <s v="rpawap-prpa00"/>
    <s v="Windows Server 2016 Datacenter"/>
    <s v="Google Chrome"/>
    <s v="137.0.7151.41"/>
    <s v="MsiExec.exe /X{3D57F0B3-5C71-3C2C-8795-2A150BB58C33}"/>
    <s v="Is Uninstallable"/>
    <n v="1"/>
    <x v="0"/>
    <e v="#N/A"/>
    <s v="10.74.80.13"/>
    <x v="1"/>
    <s v="Deployed"/>
    <x v="0"/>
    <e v="#N/A"/>
    <x v="0"/>
    <x v="0"/>
    <n v="1500001408"/>
    <s v="RPA_S&amp;T_WAP_Automation "/>
    <x v="54"/>
    <s v="Yes"/>
    <s v="Yes"/>
    <x v="0"/>
    <s v="SPM-PROCESS AUTOMATION-APPLICATION SUPPORT"/>
    <s v="No"/>
    <e v="#REF!"/>
    <s v="CLOUD WINDOWS OPERATIONS"/>
  </r>
  <r>
    <s v="rpawct-trpa00.s02.chevron.net"/>
    <s v="rpawct-trpa00"/>
    <s v="Windows Server 2016 Datacenter"/>
    <s v="Google Chrome"/>
    <s v="137.0.7151.41"/>
    <s v="MsiExec.exe /X{3D57F0B3-5C71-3C2C-8795-2A150BB58C33}"/>
    <s v="Is Uninstallable"/>
    <n v="1"/>
    <x v="0"/>
    <e v="#N/A"/>
    <s v="10.74.84.152"/>
    <x v="0"/>
    <s v="Deployed"/>
    <x v="0"/>
    <e v="#N/A"/>
    <x v="0"/>
    <x v="0"/>
    <n v="1500001634"/>
    <s v="RPA_S&amp;T_USWC_Truck "/>
    <x v="54"/>
    <s v="Yes"/>
    <s v="Yes"/>
    <x v="0"/>
    <s v="SPM-PROCESS AUTOMATION-APPLICATION SUPPORT"/>
    <s v="No"/>
    <e v="#REF!"/>
    <s v="CLOUD WINDOWS OPERATIONS"/>
  </r>
  <r>
    <s v="aml-t1web00.s02.chevron.net"/>
    <s v="aml-t1web00"/>
    <s v="Windows Server 2016 Datacenter"/>
    <s v="Google Chrome"/>
    <s v="135.0.7049.115"/>
    <s v="MsiExec.exe /X{00715A53-6C1B-35AC-BDC9-597DCF53D022}"/>
    <s v="Is Uninstallable"/>
    <n v="1"/>
    <x v="0"/>
    <e v="#N/A"/>
    <s v="10.74.76.4"/>
    <x v="0"/>
    <s v="Retired"/>
    <x v="2"/>
    <e v="#N/A"/>
    <x v="0"/>
    <x v="34"/>
    <n v="5053686"/>
    <s v="AML (AMADAS) "/>
    <x v="178"/>
    <s v="Yes"/>
    <s v="Yes"/>
    <x v="0"/>
    <s v="SURFACE-APPLICATION SUPPORT-POD MI-ART2"/>
    <s v="No"/>
    <e v="#REF!"/>
    <s v="SURFACE-APPLICATION SUPPORT-POD MI-ART1"/>
  </r>
  <r>
    <s v="cscmdf-qreg00.s02.chevron.net"/>
    <s v="cscmdf-qreg00"/>
    <s v="Windows Server 2016 Datacenter"/>
    <s v="Google Chrome"/>
    <s v="135.0.7049.115"/>
    <s v="MsiExec.exe /X{3D57F0B3-5C71-3C2C-8795-2A150BB58C33}"/>
    <s v="Is Uninstallable"/>
    <n v="1"/>
    <x v="0"/>
    <e v="#N/A"/>
    <s v="10.74.84.165"/>
    <x v="0"/>
    <s v="In Maintenance"/>
    <x v="7"/>
    <e v="#N/A"/>
    <x v="0"/>
    <x v="28"/>
    <n v="5045642"/>
    <s v="Commodity Supply Chain Management Data Foundation "/>
    <x v="83"/>
    <s v="Yes"/>
    <s v="Yes"/>
    <x v="6"/>
    <s v="CSCM - MSP - DATA AND INSIGHTS"/>
    <s v="No"/>
    <e v="#REF!"/>
    <s v="CLOUD WINDOWS OPERATIONS"/>
  </r>
  <r>
    <s v="kta-papp00.s02.chevron.net"/>
    <s v="kta-papp00"/>
    <s v="Windows Server 2016 Datacenter"/>
    <s v="Google Chrome"/>
    <s v="135.0.7049.96"/>
    <s v="MsiExec.exe /X{3D57F0B3-5C71-3C2C-8795-2A150BB58C33}"/>
    <s v="Is Uninstallable"/>
    <n v="1"/>
    <x v="1"/>
    <d v="2025-07-16T00:00:00"/>
    <s v="10.75.48.18"/>
    <x v="1"/>
    <s v="Deployed"/>
    <x v="2"/>
    <e v="#N/A"/>
    <x v="0"/>
    <x v="0"/>
    <n v="5041768"/>
    <s v="Kofax TotalAgility "/>
    <x v="152"/>
    <s v="Yes"/>
    <m/>
    <x v="0"/>
    <s v="SUBSURFACE-LAND-LAND SOLUTIONS"/>
    <s v="No"/>
    <e v="#REF!"/>
    <s v="CLOUD WINDOWS OPERATIONS"/>
  </r>
  <r>
    <s v="FACIL-WNSQL001.s01.chevron.net"/>
    <s v="FACIL-WNSQL001"/>
    <s v="Windows Server 2016 Datacenter"/>
    <s v="Google Chrome"/>
    <s v="137.0.7151.41"/>
    <s v="MsiExec.exe /X{3D57F0B3-5C71-3C2C-8795-2A150BB58C33}"/>
    <s v="Is Uninstallable"/>
    <n v="1"/>
    <x v="0"/>
    <e v="#N/A"/>
    <s v="136.171.177.37"/>
    <x v="2"/>
    <s v="Deployed"/>
    <x v="0"/>
    <e v="#N/A"/>
    <x v="0"/>
    <x v="21"/>
    <n v="1500000129"/>
    <s v="Facilities Information Portal "/>
    <x v="9"/>
    <s v="Yes"/>
    <s v="Yes"/>
    <x v="11"/>
    <s v="ITC - FEIM PORTAL SUPPORT"/>
    <s v="No"/>
    <e v="#REF!"/>
    <s v="CLOUD WINDOWS OPERATIONS"/>
  </r>
  <r>
    <s v="WR29BLANUTIL01.wr29.chevrontexaco.net"/>
    <s v="WR29BLANUTIL01"/>
    <s v="Windows Server 2016 Standard"/>
    <s v="Google Chrome"/>
    <s v="137.0.7151.41"/>
    <s v="MsiExec.exe /X{9AA42FEF-FBFA-3788-9CB4-3A148DC7AA52}"/>
    <s v="Is Uninstallable"/>
    <n v="1"/>
    <x v="1"/>
    <d v="2025-07-16T00:00:00"/>
    <s v="146.32.1.75"/>
    <x v="1"/>
    <s v="Deployed"/>
    <x v="0"/>
    <s v="Completed"/>
    <x v="0"/>
    <x v="5"/>
    <n v="35038366"/>
    <s v="Zebra Designer Pro 3 "/>
    <x v="199"/>
    <s v="Yes"/>
    <s v="Yes"/>
    <x v="0"/>
    <s v="CLOUD WINDOWS OPERATIONS"/>
    <s v="No"/>
    <e v="#REF!"/>
    <s v="CLOUD WINDOWS OPERATIONS"/>
  </r>
  <r>
    <s v="jdeazrp2ei00.s02.chevron.net"/>
    <s v="jdeazrp2ei00"/>
    <s v="Windows Server 2019 Datacenter"/>
    <s v="Google Chrome"/>
    <s v="137.0.7151.41"/>
    <s v="MsiExec.exe /X{3D57F0B3-5C71-3C2C-8795-2A150BB58C33}"/>
    <s v="Is Uninstallable"/>
    <n v="1"/>
    <x v="0"/>
    <e v="#N/A"/>
    <s v="10.66.92.110"/>
    <x v="1"/>
    <s v="Deployed"/>
    <x v="0"/>
    <e v="#N/A"/>
    <x v="3"/>
    <x v="32"/>
    <n v="5052804"/>
    <s v="JDE Cloud "/>
    <x v="155"/>
    <s v="Yes"/>
    <s v="Yes"/>
    <x v="0"/>
    <s v="PLATFORM - JDE RELIABILITY"/>
    <s v="No"/>
    <e v="#REF!"/>
    <s v="PLATFORM - JDE RELIABILITY"/>
  </r>
  <r>
    <s v="saputi-drds04"/>
    <s v="saputi-drds04"/>
    <s v="Windows Server 2016 Datacenter"/>
    <s v="Google Chrome"/>
    <s v="137.0.7151.55"/>
    <s v="MsiExec.exe /X{A5CBFB3A-D606-3A13-8C8F-9068AE58B64E}"/>
    <s v="Is Uninstallable"/>
    <n v="1"/>
    <x v="1"/>
    <d v="2025-07-16T00:00:00"/>
    <s v="10.72.40.117"/>
    <x v="2"/>
    <s v="Deployed"/>
    <x v="3"/>
    <e v="#N/A"/>
    <x v="0"/>
    <x v="14"/>
    <s v="Not Found"/>
    <s v="Not Found"/>
    <x v="28"/>
    <s v="Yes"/>
    <m/>
    <x v="0"/>
    <e v="#VALUE!"/>
    <s v="No"/>
    <e v="#REF!"/>
    <s v="PLATFORM - SAP RELIABILITY"/>
  </r>
  <r>
    <s v="jdeazrp5x00.s02.chevron.net"/>
    <s v="jdeazrp5x00"/>
    <s v="Windows Server 2019 Datacenter"/>
    <s v="Google Chrome"/>
    <s v="137.0.7151.41"/>
    <s v="MsiExec.exe /X{3D57F0B3-5C71-3C2C-8795-2A150BB58C33}"/>
    <s v="Is Uninstallable"/>
    <n v="1"/>
    <x v="0"/>
    <e v="#N/A"/>
    <s v="10.66.92.28"/>
    <x v="1"/>
    <s v="Deployed"/>
    <x v="0"/>
    <e v="#N/A"/>
    <x v="3"/>
    <x v="32"/>
    <n v="5052804"/>
    <s v="JDE Cloud "/>
    <x v="155"/>
    <s v="Yes"/>
    <s v="Yes"/>
    <x v="0"/>
    <s v="PLATFORM - JDE RELIABILITY"/>
    <s v="No"/>
    <e v="#REF!"/>
    <s v="PLATFORM - JDE RELIABILITY"/>
  </r>
  <r>
    <s v="sazchevad1.shc.chevron.com"/>
    <s v="sazchevad1"/>
    <s v="Windows Server 2019 Datacenter"/>
    <s v="Google Chrome"/>
    <s v="137.0.7151.41"/>
    <s v="MsiExec.exe /X{FB5A6B22-71AB-36B9-AC32-02EAC075DEC3}"/>
    <s v="Is Uninstallable"/>
    <n v="1"/>
    <x v="1"/>
    <d v="2025-07-16T00:00:00"/>
    <s v="10.72.56.6"/>
    <x v="6"/>
    <s v="Retired"/>
    <x v="3"/>
    <e v="#N/A"/>
    <x v="0"/>
    <x v="14"/>
    <s v="Not Found"/>
    <s v="Not Found"/>
    <x v="28"/>
    <s v="Yes"/>
    <m/>
    <x v="0"/>
    <e v="#VALUE!"/>
    <s v="No"/>
    <e v="#REF!"/>
    <s v="PLATFORM - SAP RELIABILITY"/>
  </r>
  <r>
    <s v="sazchevad2.shc.chevron.com"/>
    <s v="sazchevad2"/>
    <s v="Windows Server 2019 Datacenter"/>
    <s v="Google Chrome"/>
    <s v="137.0.7151.41"/>
    <s v="MsiExec.exe /X{FB5A6B22-71AB-36B9-AC32-02EAC075DEC3}"/>
    <s v="Is Uninstallable"/>
    <n v="1"/>
    <x v="1"/>
    <d v="2025-07-16T00:00:00"/>
    <s v="10.72.56.28"/>
    <x v="6"/>
    <s v="Retired"/>
    <x v="3"/>
    <e v="#N/A"/>
    <x v="0"/>
    <x v="14"/>
    <s v="Not Found"/>
    <s v="Not Found"/>
    <x v="28"/>
    <s v="Yes"/>
    <m/>
    <x v="0"/>
    <e v="#VALUE!"/>
    <s v="No"/>
    <e v="#REF!"/>
    <s v="PLATFORM - SAP RELIABILITY"/>
  </r>
  <r>
    <s v="sazchevaddr1.shc.chevron.com"/>
    <s v="sazchevaddr1"/>
    <s v="Windows Server 2019 Datacenter"/>
    <s v="Google Chrome"/>
    <s v="137.0.7151.41"/>
    <s v="MsiExec.exe /X{FB5A6B22-71AB-36B9-AC32-02EAC075DEC3}"/>
    <s v="Is Uninstallable"/>
    <n v="1"/>
    <x v="1"/>
    <d v="2025-07-16T00:00:00"/>
    <s v="10.72.184.4"/>
    <x v="6"/>
    <s v="Retired"/>
    <x v="3"/>
    <e v="#N/A"/>
    <x v="0"/>
    <x v="14"/>
    <s v="Not Found"/>
    <s v="Not Found"/>
    <x v="28"/>
    <s v="Yes"/>
    <m/>
    <x v="0"/>
    <e v="#VALUE!"/>
    <s v="No"/>
    <e v="#REF!"/>
    <s v="PLATFORM - SAP RELIABILITY"/>
  </r>
  <r>
    <s v="sazchevaddr2.shc.chevron.com"/>
    <s v="sazchevaddr2"/>
    <s v="Windows Server 2019 Datacenter"/>
    <s v="Google Chrome"/>
    <s v="137.0.7151.41"/>
    <s v="MsiExec.exe /X{FB5A6B22-71AB-36B9-AC32-02EAC075DEC3}"/>
    <s v="Is Uninstallable"/>
    <n v="1"/>
    <x v="1"/>
    <d v="2025-07-16T00:00:00"/>
    <s v="10.72.184.5"/>
    <x v="6"/>
    <s v="Retired"/>
    <x v="3"/>
    <e v="#N/A"/>
    <x v="0"/>
    <x v="14"/>
    <s v="Not Found"/>
    <s v="Not Found"/>
    <x v="28"/>
    <s v="Yes"/>
    <m/>
    <x v="0"/>
    <e v="#VALUE!"/>
    <s v="No"/>
    <e v="#REF!"/>
    <s v="PLATFORM - SAP RELIABILITY"/>
  </r>
  <r>
    <s v="sazchevbastdr.shc.chevron.com"/>
    <s v="sazchevbastdr"/>
    <s v="Windows Server 2019 Datacenter"/>
    <s v="Google Chrome"/>
    <s v="137.0.7151.41"/>
    <s v="MsiExec.exe /X{FB5A6B22-71AB-36B9-AC32-02EAC075DEC3}"/>
    <s v="Is Uninstallable"/>
    <n v="1"/>
    <x v="2"/>
    <d v="2025-07-16T00:00:00"/>
    <s v="10.72.184.8"/>
    <x v="6"/>
    <s v="Retired"/>
    <x v="3"/>
    <e v="#N/A"/>
    <x v="0"/>
    <x v="14"/>
    <s v="Not Found"/>
    <s v="Not Found"/>
    <x v="28"/>
    <s v="Yes"/>
    <m/>
    <x v="0"/>
    <e v="#VALUE!"/>
    <s v="No"/>
    <e v="#REF!"/>
    <s v="PLATFORM - SAP RELIABILITY"/>
  </r>
  <r>
    <s v="pdcvscts01.pdc.local"/>
    <s v="pdcvscts01"/>
    <s v="Windows Server 2016 Datacenter"/>
    <s v="Google Chrome_x000d__x000a_Google Chrome"/>
    <s v="119.0.6045.160_x000d__x000a_135.0.7049.96"/>
    <s v="_x000d__x000a_MsiExec.exe /X{D8072EDD-9E49-3EA3-91B1-0235AEE48BF3}"/>
    <s v="Not Uninstallable_x000d__x000a_Is Uninstallable"/>
    <n v="1"/>
    <x v="0"/>
    <e v="#N/A"/>
    <s v="10.190.20.110"/>
    <x v="1"/>
    <s v="Deployed"/>
    <x v="4"/>
    <e v="#N/A"/>
    <x v="0"/>
    <x v="0"/>
    <e v="#N/A"/>
    <e v="#N/A"/>
    <x v="42"/>
    <e v="#N/A"/>
    <m/>
    <x v="0"/>
    <e v="#N/A"/>
    <s v="No"/>
    <e v="#REF!"/>
    <s v="RBU-PDCE-INFRASTRUCTURE TEAM - SYSADMINS"/>
  </r>
  <r>
    <s v="sazcvxpwtsdr.shc.chevron.com"/>
    <s v="sazcvxpwtsdr"/>
    <s v="Windows Server 2019 Datacenter"/>
    <s v="Google Chrome"/>
    <s v="137.0.7151.41"/>
    <s v="MsiExec.exe /X{FB5A6B22-71AB-36B9-AC32-02EAC075DEC3}"/>
    <s v="Is Uninstallable"/>
    <n v="1"/>
    <x v="1"/>
    <d v="2025-07-16T00:00:00"/>
    <s v="10.72.186.29"/>
    <x v="1"/>
    <s v="Deployed"/>
    <x v="3"/>
    <e v="#N/A"/>
    <x v="0"/>
    <x v="14"/>
    <n v="3062508"/>
    <s v="SAP DRC (Document and Reporting Compliance)"/>
    <x v="28"/>
    <s v="Yes"/>
    <m/>
    <x v="0"/>
    <s v="ECORE - BTP"/>
    <s v="No"/>
    <e v="#REF!"/>
    <s v="PLATFORM - SAP RELIABILITY"/>
  </r>
  <r>
    <s v="sazcvxqwts.shc.chevron.com"/>
    <s v="sazcvxqwts"/>
    <s v="Windows Server 2019 Datacenter"/>
    <s v="Google Chrome"/>
    <s v="137.0.7151.41"/>
    <s v="MsiExec.exe /X{FB5A6B22-71AB-36B9-AC32-02EAC075DEC3}"/>
    <s v="Is Uninstallable"/>
    <n v="1"/>
    <x v="1"/>
    <d v="2025-07-16T00:00:00"/>
    <s v="10.72.59.199"/>
    <x v="5"/>
    <s v="Deployed"/>
    <x v="3"/>
    <e v="#N/A"/>
    <x v="0"/>
    <x v="14"/>
    <n v="3074147"/>
    <s v="SAP Windows Servers"/>
    <x v="28"/>
    <s v="Yes"/>
    <m/>
    <x v="0"/>
    <e v="#VALUE!"/>
    <s v="No"/>
    <e v="#REF!"/>
    <s v="PLATFORM - SAP RELIABILITY"/>
  </r>
  <r>
    <s v="sazcvxswts.shc.chevron.com"/>
    <s v="sazcvxswts"/>
    <s v="Windows Server 2019 Datacenter"/>
    <s v="Google Chrome"/>
    <s v="137.0.7151.41"/>
    <s v="MsiExec.exe /X{FB5A6B22-71AB-36B9-AC32-02EAC075DEC3}"/>
    <s v="Is Uninstallable"/>
    <n v="1"/>
    <x v="1"/>
    <d v="2025-07-16T00:00:00"/>
    <s v="10.72.59.155"/>
    <x v="5"/>
    <s v="Deployed"/>
    <x v="3"/>
    <e v="#N/A"/>
    <x v="0"/>
    <x v="14"/>
    <n v="3074147"/>
    <s v="SAP Windows Servers"/>
    <x v="28"/>
    <s v="Yes"/>
    <m/>
    <x v="0"/>
    <e v="#VALUE!"/>
    <s v="No"/>
    <e v="#REF!"/>
    <s v="PLATFORM - SAP RELIABILITY"/>
  </r>
  <r>
    <s v="sazcvxwtsci.shc.chevron.com"/>
    <s v="sazcvxwtsci"/>
    <s v="Windows Server 2019 Datacenter"/>
    <s v="Google Chrome"/>
    <s v="137.0.7151.41"/>
    <s v="MsiExec.exe /X{A5CBFB3A-D606-3A13-8C8F-9068AE58B64E}"/>
    <s v="Is Uninstallable"/>
    <n v="1"/>
    <x v="1"/>
    <d v="2025-07-16T00:00:00"/>
    <s v="10.72.58.16"/>
    <x v="2"/>
    <s v="Deployed"/>
    <x v="3"/>
    <e v="#N/A"/>
    <x v="0"/>
    <x v="14"/>
    <n v="3074147"/>
    <s v="SAP Windows Servers"/>
    <x v="28"/>
    <s v="Yes"/>
    <m/>
    <x v="0"/>
    <e v="#VALUE!"/>
    <s v="No"/>
    <e v="#REF!"/>
    <s v="PLATFORM - SAP RELIABILITY"/>
  </r>
  <r>
    <s v="SCH221W16NVRP1.SCH221.CHEVRONTEXACO.NET"/>
    <s v="SCH221W16NVRP1"/>
    <s v="Windows Server 2016 Standard"/>
    <s v="Google Chrome"/>
    <s v="137.0.7151.41"/>
    <s v="MsiExec.exe /X{9AA42FEF-FBFA-3788-9CB4-3A148DC7AA52}"/>
    <s v="Is Uninstallable"/>
    <n v="1"/>
    <x v="0"/>
    <e v="#N/A"/>
    <s v="146.24.70.194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"/>
  </r>
  <r>
    <s v="jdeazrp5z00.s02.chevron.net"/>
    <s v="jdeazrp5z00"/>
    <s v="Windows Server 2016 Datacenter"/>
    <s v="Google Chrome"/>
    <s v="137.0.7151.41"/>
    <s v="MsiExec.exe /X{3D57F0B3-5C71-3C2C-8795-2A150BB58C33}"/>
    <s v="Is Uninstallable"/>
    <n v="1"/>
    <x v="0"/>
    <e v="#N/A"/>
    <s v="10.66.92.33"/>
    <x v="1"/>
    <s v="Deployed"/>
    <x v="0"/>
    <e v="#N/A"/>
    <x v="3"/>
    <x v="32"/>
    <n v="5052804"/>
    <s v="JDE Cloud "/>
    <x v="155"/>
    <s v="Yes"/>
    <s v="Yes"/>
    <x v="0"/>
    <s v="PLATFORM - JDE RELIABILITY"/>
    <s v="No"/>
    <e v="#REF!"/>
    <s v="PLATFORM - JDE RELIABILITY"/>
  </r>
  <r>
    <s v="seeqag-dte000.t.ussc.az.chevron.net"/>
    <s v="seeqag-dte000"/>
    <s v="Windows Server 2016 Datacenter"/>
    <s v="Google Chrome"/>
    <s v="137.0.7151.41"/>
    <s v="MsiExec.exe /X{00715A53-6C1B-35AC-BDC9-597DCF53D022}"/>
    <s v="Is Uninstallable"/>
    <n v="1"/>
    <x v="0"/>
    <e v="#N/A"/>
    <s v="10.75.104.174"/>
    <x v="2"/>
    <s v="Deployed"/>
    <x v="0"/>
    <e v="#N/A"/>
    <x v="0"/>
    <x v="0"/>
    <n v="5040208"/>
    <s v="Seeq"/>
    <x v="200"/>
    <s v="Yes"/>
    <s v="Yes"/>
    <x v="0"/>
    <s v="ITFP - REAL TIME AND TIME SERIES APP - OT - OPERATIONS SUPPORT"/>
    <s v="No"/>
    <e v="#REF!"/>
    <s v="CLOUD WINDOWS OPERATIONS"/>
  </r>
  <r>
    <s v="seeqag-peu000.p.euw1.az.chevron.net"/>
    <s v="seeqag-peu000"/>
    <s v="Windows Server 2016 Datacenter"/>
    <s v="Google Chrome"/>
    <s v="137.0.7151.41"/>
    <s v="MsiExec.exe /X{3D57F0B3-5C71-3C2C-8795-2A150BB58C33}"/>
    <s v="Is Uninstallable"/>
    <n v="1"/>
    <x v="0"/>
    <e v="#N/A"/>
    <s v="10.69.176.22"/>
    <x v="1"/>
    <s v="Deployed"/>
    <x v="0"/>
    <e v="#N/A"/>
    <x v="0"/>
    <x v="0"/>
    <n v="0"/>
    <e v="#N/A"/>
    <x v="200"/>
    <s v="Yes"/>
    <s v="Yes"/>
    <x v="0"/>
    <s v="ITFP - REAL TIME AND TIME SERIES APP - OT - OPERATIONS SUPPORT"/>
    <s v="No"/>
    <e v="#REF!"/>
    <s v="CLOUD WINDOWS OPERATIONS"/>
  </r>
  <r>
    <s v="seeqag-pus100.p.ussc.az.chevron.net"/>
    <s v="seeqag-pus100"/>
    <s v="Windows Server 2016 Datacenter"/>
    <s v="Google Chrome"/>
    <s v="137.0.7151.41"/>
    <s v="MsiExec.exe /X{FB5A6B22-71AB-36B9-AC32-02EAC075DEC3}"/>
    <s v="Is Uninstallable"/>
    <n v="1"/>
    <x v="0"/>
    <e v="#N/A"/>
    <s v="10.75.96.149"/>
    <x v="1"/>
    <s v="Deployed"/>
    <x v="0"/>
    <e v="#N/A"/>
    <x v="0"/>
    <x v="0"/>
    <n v="0"/>
    <e v="#N/A"/>
    <x v="200"/>
    <s v="Yes"/>
    <s v="Yes"/>
    <x v="0"/>
    <s v="ITFP - REAL TIME AND TIME SERIES APP - OT - OPERATIONS SUPPORT"/>
    <s v="No"/>
    <e v="#REF!"/>
    <s v="CLOUD WINDOWS OPERATIONS"/>
  </r>
  <r>
    <s v="jdeazrp6da00.s02.chevron.net"/>
    <s v="jdeazrp6da00"/>
    <s v="Windows Server 2019 Datacenter"/>
    <s v="Google Chrome"/>
    <s v="137.0.7151.41"/>
    <s v="MsiExec.exe /X{3D57F0B3-5C71-3C2C-8795-2A150BB58C33}"/>
    <s v="Is Uninstallable"/>
    <n v="1"/>
    <x v="0"/>
    <e v="#N/A"/>
    <s v="10.66.92.135"/>
    <x v="0"/>
    <s v="Deployed"/>
    <x v="0"/>
    <e v="#N/A"/>
    <x v="3"/>
    <x v="32"/>
    <n v="5052804"/>
    <s v="JDE Cloud "/>
    <x v="155"/>
    <s v="Yes"/>
    <s v="Yes"/>
    <x v="0"/>
    <s v="PLATFORM - JDE RELIABILITY"/>
    <s v="No"/>
    <e v="#REF!"/>
    <s v="PLATFORM - JDE RELIABILITY"/>
  </r>
  <r>
    <s v="jdeazrp6da01.s02.chevron.net"/>
    <s v="jdeazrp6da01"/>
    <s v="Windows Server 2019 Datacenter"/>
    <s v="Google Chrome"/>
    <s v="137.0.7151.41"/>
    <s v="MsiExec.exe /X{3D57F0B3-5C71-3C2C-8795-2A150BB58C33}"/>
    <s v="Is Uninstallable"/>
    <n v="1"/>
    <x v="0"/>
    <e v="#N/A"/>
    <s v="10.66.92.134"/>
    <x v="0"/>
    <s v="Deployed"/>
    <x v="0"/>
    <e v="#N/A"/>
    <x v="3"/>
    <x v="32"/>
    <n v="5052804"/>
    <s v="JDE Cloud "/>
    <x v="155"/>
    <s v="Yes"/>
    <s v="Yes"/>
    <x v="0"/>
    <s v="PLATFORM - JDE RELIABILITY"/>
    <s v="No"/>
    <e v="#REF!"/>
    <s v="PLATFORM - JDE RELIABILITY"/>
  </r>
  <r>
    <s v="esew16indx61.ct.chevrontexaco.net"/>
    <s v="esew16indx61"/>
    <s v="Windows Server 2016 Standard"/>
    <s v="Google Chrome"/>
    <s v="135.0.7049.96"/>
    <s v="MsiExec.exe /X{4B1A29D5-BC9F-32E0-8F5B-FF8755A3D6BF}"/>
    <s v="Is Uninstallable"/>
    <n v="1"/>
    <x v="0"/>
    <e v="#N/A"/>
    <s v="146.26.229.200"/>
    <x v="1"/>
    <s v="Retired"/>
    <x v="2"/>
    <e v="#N/A"/>
    <x v="0"/>
    <x v="0"/>
    <n v="5181"/>
    <s v="XHQ/XANS (ESE) "/>
    <x v="68"/>
    <s v="Yes"/>
    <m/>
    <x v="0"/>
    <s v="DS - MFG - EL SEGUNDO - APPLICATION SUPPORT"/>
    <s v="No"/>
    <e v="#REF!"/>
    <s v="CLOUD WINDOWS OPERATIONS"/>
  </r>
  <r>
    <s v="jdeazrp8tst00.s02.chevron.net"/>
    <s v="jdeazrp8tst00"/>
    <s v="Windows Server 2019 Datacenter"/>
    <s v="Google Chrome"/>
    <s v="137.0.7151.55"/>
    <s v="MsiExec.exe /X{3D57F0B3-5C71-3C2C-8795-2A150BB58C33}"/>
    <s v="Is Uninstallable"/>
    <n v="1"/>
    <x v="0"/>
    <e v="#N/A"/>
    <s v="10.66.92.32"/>
    <x v="0"/>
    <s v="Deployed"/>
    <x v="0"/>
    <e v="#N/A"/>
    <x v="3"/>
    <x v="32"/>
    <n v="5052804"/>
    <s v="JDE Cloud "/>
    <x v="155"/>
    <s v="Yes"/>
    <s v="Yes"/>
    <x v="0"/>
    <s v="PLATFORM - JDE RELIABILITY"/>
    <s v="No"/>
    <e v="#REF!"/>
    <s v="PLATFORM - JDE RELIABILITY"/>
  </r>
  <r>
    <s v="jdeazrp8x00.s02.chevron.net"/>
    <s v="jdeazrp8x00"/>
    <s v="Windows Server 2019 Datacenter"/>
    <s v="Google Chrome"/>
    <s v="137.0.7151.41"/>
    <s v="MsiExec.exe /X{3D57F0B3-5C71-3C2C-8795-2A150BB58C33}"/>
    <s v="Is Uninstallable"/>
    <n v="1"/>
    <x v="0"/>
    <e v="#N/A"/>
    <s v="10.66.92.49"/>
    <x v="0"/>
    <s v="Deployed"/>
    <x v="0"/>
    <e v="#N/A"/>
    <x v="3"/>
    <x v="32"/>
    <n v="5052804"/>
    <s v="JDE Cloud "/>
    <x v="155"/>
    <s v="Yes"/>
    <s v="Yes"/>
    <x v="0"/>
    <s v="PLATFORM - JDE RELIABILITY"/>
    <s v="No"/>
    <e v="#REF!"/>
    <s v="PLATFORM - JDE RELIABILITY"/>
  </r>
  <r>
    <s v="sf1-p40us-cvx.gvdi.chevron.net"/>
    <s v="sf1-p40us-cvx"/>
    <s v="Windows Server 2016 Datacenter"/>
    <s v="Google Chrome"/>
    <s v="136.0.7103.114"/>
    <s v="MsiExec.exe /X{3D57F0B3-5C71-3C2C-8795-2A150BB58C33}"/>
    <s v="Is Uninstallable"/>
    <n v="1"/>
    <x v="1"/>
    <d v="2025-07-16T00:00:00"/>
    <s v="10.71.128.60"/>
    <x v="1"/>
    <s v="Deployed"/>
    <x v="4"/>
    <e v="#N/A"/>
    <x v="0"/>
    <x v="0"/>
    <n v="1500001219"/>
    <s v="Citrix Cloud Services "/>
    <x v="46"/>
    <s v="Yes"/>
    <m/>
    <x v="0"/>
    <s v="CLOUD NETGIL OPERATIONS"/>
    <s v="No"/>
    <e v="#REF!"/>
    <s v="CLOUD WINDOWS OPERATIONS"/>
  </r>
  <r>
    <s v="cov100shrweb1d.cov100.chevrontexaco.net"/>
    <s v="cov100shrweb1d"/>
    <s v="Windows Server 2016 Standard"/>
    <s v="Google Chrome"/>
    <s v="137.0.7151.41"/>
    <s v="MsiExec.exe /X{3D57F0B3-5C71-3C2C-8795-2A150BB58C33}"/>
    <s v="Is Uninstallable"/>
    <n v="1"/>
    <x v="0"/>
    <e v="#N/A"/>
    <s v="146.24.240.109"/>
    <x v="2"/>
    <s v="Deployed"/>
    <x v="0"/>
    <e v="#N/A"/>
    <x v="0"/>
    <x v="20"/>
    <n v="1500001055"/>
    <s v="GOM Scout Tool "/>
    <x v="201"/>
    <s v="Yes"/>
    <s v="Yes"/>
    <x v="6"/>
    <s v="SUBSURFACE-ADPO-RMF-APPS-GOM"/>
    <s v="No"/>
    <e v="#REF!"/>
    <s v="CLOUD WINDOWS OPERATIONS"/>
  </r>
  <r>
    <s v="cov100w16iam1p.cov100.chevrontexaco.net"/>
    <s v="cov100w16iam1p"/>
    <s v="Windows Server 2016 Standard"/>
    <s v="Google Chrome"/>
    <s v="137.0.7151.41"/>
    <s v="MsiExec.exe /X{3D57F0B3-5C71-3C2C-8795-2A150BB58C33}"/>
    <s v="Is Uninstallable"/>
    <n v="1"/>
    <x v="0"/>
    <e v="#N/A"/>
    <s v="146.24.240.63"/>
    <x v="1"/>
    <s v="Deployed"/>
    <x v="0"/>
    <e v="#N/A"/>
    <x v="0"/>
    <x v="20"/>
    <n v="20027"/>
    <s v="Integrated Asset Management "/>
    <x v="201"/>
    <s v="Yes"/>
    <s v="Yes"/>
    <x v="6"/>
    <s v="SUBSURFACE-SA&amp;O-DIGITAL OILFIELD"/>
    <s v="No"/>
    <e v="#REF!"/>
    <s v="CLOUD WINDOWS OPERATIONS"/>
  </r>
  <r>
    <s v="COV100W16IAM1U.cov100.chevrontexaco.net"/>
    <s v="COV100W16IAM1U"/>
    <s v="Windows Server 2016 Standard"/>
    <s v="Google Chrome"/>
    <s v="137.0.7151.41"/>
    <s v="MsiExec.exe /X{3D57F0B3-5C71-3C2C-8795-2A150BB58C33}"/>
    <s v="Is Uninstallable"/>
    <n v="1"/>
    <x v="0"/>
    <e v="#N/A"/>
    <s v="146.24.240.42"/>
    <x v="2"/>
    <s v="Deployed"/>
    <x v="0"/>
    <e v="#N/A"/>
    <x v="0"/>
    <x v="20"/>
    <n v="20027"/>
    <s v="Integrated Asset Management "/>
    <x v="201"/>
    <s v="Yes"/>
    <s v="Yes"/>
    <x v="6"/>
    <s v="SUBSURFACE-SA&amp;O-DIGITAL OILFIELD"/>
    <s v="No"/>
    <e v="#REF!"/>
    <s v="CLOUD WINDOWS OPERATIONS"/>
  </r>
  <r>
    <s v="SGDC1V16GSUP1.SGDC1.chevrontexaco.net"/>
    <s v="SGDC1V16GSUP1"/>
    <s v="Windows Server 2016 Standard"/>
    <s v="Google Chrome"/>
    <s v="137.0.7151.41"/>
    <s v="MsiExec.exe /X{9AA42FEF-FBFA-3788-9CB4-3A148DC7AA52}"/>
    <s v="Is Uninstallable"/>
    <n v="1"/>
    <x v="0"/>
    <e v="#N/A"/>
    <s v="146.40.6.10"/>
    <x v="1"/>
    <s v="Deployed"/>
    <x v="0"/>
    <e v="#N/A"/>
    <x v="0"/>
    <x v="10"/>
    <n v="5045636"/>
    <s v="OG "/>
    <x v="5"/>
    <s v="Yes"/>
    <s v="Yes"/>
    <x v="5"/>
    <s v="GSOF SUPPORT - SECURITY OF PERSONNEL AND ASSETS"/>
    <s v="No"/>
    <e v="#REF!"/>
    <s v="CLOUD WINDOWS OPERATIONS"/>
  </r>
  <r>
    <s v="SIM-VM-01.ct.chevrontexaco.net"/>
    <s v="SIM-VM-01"/>
    <s v="Windows Server 2016 Standard"/>
    <s v="Google Chrome"/>
    <s v="137.0.7151.41"/>
    <s v="MsiExec.exe /X{A5CBFB3A-D606-3A13-8C8F-9068AE58B64E}"/>
    <s v="Is Uninstallable"/>
    <n v="1"/>
    <x v="0"/>
    <e v="#N/A"/>
    <s v="136.171.170.178"/>
    <x v="7"/>
    <s v="Deployed"/>
    <x v="0"/>
    <e v="#N/A"/>
    <x v="0"/>
    <x v="0"/>
    <n v="1403075073"/>
    <s v="Process Automation "/>
    <x v="26"/>
    <s v="Yes"/>
    <s v="Yes"/>
    <x v="0"/>
    <n v="0"/>
    <s v="No"/>
    <e v="#REF!"/>
    <s v="CTC-FDS-PEA-PROCESS AUTOMATION DEVELOPMENT CENTER"/>
  </r>
  <r>
    <s v="SIM-VM-03.ct.chevrontexaco.net"/>
    <s v="SIM-VM-03"/>
    <s v="Windows Server 2016 Standard"/>
    <s v="Google Chrome"/>
    <s v="137.0.7151.41"/>
    <s v="MsiExec.exe /X{A5CBFB3A-D606-3A13-8C8F-9068AE58B64E}"/>
    <s v="Is Uninstallable"/>
    <n v="1"/>
    <x v="0"/>
    <e v="#N/A"/>
    <s v="136.171.170.180"/>
    <x v="7"/>
    <s v="Deployed"/>
    <x v="0"/>
    <e v="#N/A"/>
    <x v="0"/>
    <x v="0"/>
    <n v="19442"/>
    <s v="Aspen Engineering Suite (Adsorption, ASW, EDR, Flare, Hysys, Properties) "/>
    <x v="26"/>
    <s v="Yes"/>
    <s v="Yes"/>
    <x v="0"/>
    <n v="0"/>
    <s v="No"/>
    <e v="#REF!"/>
    <s v="CTC-FDS-PEA-PROCESS AUTOMATION DEVELOPMENT CENTER"/>
  </r>
  <r>
    <s v="GCW2PAPPV00226.s02.chevron.net"/>
    <s v="GCW2PAPPV00226"/>
    <s v="Windows Server 2016 Datacenter"/>
    <s v="Google Chrome"/>
    <s v="137.0.7151.41"/>
    <s v="MsiExec.exe /X{3D57F0B3-5C71-3C2C-8795-2A150BB58C33}"/>
    <s v="Is Uninstallable"/>
    <n v="1"/>
    <x v="1"/>
    <d v="2025-07-16T00:00:00"/>
    <s v="10.76.123.153"/>
    <x v="1"/>
    <s v="Deployed"/>
    <x v="0"/>
    <s v="Completed"/>
    <x v="0"/>
    <x v="5"/>
    <n v="0"/>
    <n v="0"/>
    <x v="202"/>
    <s v="Yes"/>
    <s v="Yes"/>
    <x v="0"/>
    <s v="CLOUD WINDOWS OPERATIONS"/>
    <s v="No"/>
    <e v="#REF!"/>
    <s v="CLOUD WINDOWS OPERATIONS"/>
  </r>
  <r>
    <s v="SINSI2W16NVRP2.SINSI2.chevrontexaco.net"/>
    <s v="SINSI2W16NVRP2"/>
    <s v="Windows Server 2016 Standard"/>
    <s v="Google Chrome"/>
    <s v="137.0.7151.41"/>
    <s v="MsiExec.exe /X{3D57F0B3-5C71-3C2C-8795-2A150BB58C33}"/>
    <s v="Is Uninstallable"/>
    <n v="1"/>
    <x v="0"/>
    <e v="#N/A"/>
    <s v="146.40.18.37"/>
    <x v="1"/>
    <s v="Deployed"/>
    <x v="0"/>
    <e v="#N/A"/>
    <x v="0"/>
    <x v="10"/>
    <n v="1500001716"/>
    <s v="Milestone xProtect "/>
    <x v="4"/>
    <s v="Yes"/>
    <s v="Yes"/>
    <x v="5"/>
    <s v="GSOF SUPPORT - SECURITY OF PERSONNEL AND ASSETS - MSP"/>
    <s v="No"/>
    <e v="#REF!"/>
    <s v="CLOUD WINDOWS OPERATIONS"/>
  </r>
  <r>
    <s v="HEREMGPMS1.gdc0.chevron.net"/>
    <s v="HEREMGPMS1"/>
    <s v="Windows Server 2019 Standard"/>
    <s v="Google Chrome"/>
    <s v="137.0.7151.41"/>
    <s v="MsiExec.exe /X{3D57F0B3-5C71-3C2C-8795-2A150BB58C33}"/>
    <s v="Is Uninstallable"/>
    <n v="1"/>
    <x v="1"/>
    <d v="2025-07-16T00:00:00"/>
    <s v="146.30.172.81"/>
    <x v="1"/>
    <s v="Deployed"/>
    <x v="0"/>
    <s v="Completed"/>
    <x v="0"/>
    <x v="27"/>
    <n v="5046696"/>
    <s v="PMS "/>
    <x v="203"/>
    <s v="Yes"/>
    <s v="Yes"/>
    <x v="11"/>
    <s v="SURFACE-APPLICATION SUPPORT-POD1A"/>
    <s v="No"/>
    <e v="#REF!"/>
    <s v="CLOUD WINDOWS OPERATIONS"/>
  </r>
  <r>
    <s v="mfgkms-papp00.s02.chevron.net"/>
    <s v="mfgkms-papp00"/>
    <s v="Windows Server 2016 Datacenter"/>
    <s v="Google Chrome"/>
    <s v="137.0.7151.55"/>
    <s v="MsiExec.exe /X{3D57F0B3-5C71-3C2C-8795-2A150BB58C33}"/>
    <s v="Is Uninstallable"/>
    <n v="1"/>
    <x v="1"/>
    <d v="2025-06-13T00:00:00"/>
    <s v="10.73.192.5"/>
    <x v="1"/>
    <s v="Retired"/>
    <x v="2"/>
    <e v="#N/A"/>
    <x v="0"/>
    <x v="28"/>
    <n v="20401"/>
    <s v="KMS (Global) "/>
    <x v="203"/>
    <s v="Yes"/>
    <s v="Yes"/>
    <x v="11"/>
    <s v="SURFACE-APPLICATION SUPPORT-POD1A"/>
    <s v="No"/>
    <e v="#REF!"/>
    <s v="CLOUD WINDOWS OPERATIONS"/>
  </r>
  <r>
    <s v="mornin-piis00.s02.chevron.net"/>
    <s v="mornin-piis00"/>
    <s v="Windows Server 2016 Datacenter"/>
    <s v="Google Chrome"/>
    <s v="137.0.7151.41"/>
    <s v="MsiExec.exe /X{3D57F0B3-5C71-3C2C-8795-2A150BB58C33}"/>
    <s v="Is Uninstallable"/>
    <n v="1"/>
    <x v="0"/>
    <e v="#N/A"/>
    <s v="10.75.176.6"/>
    <x v="1"/>
    <s v="Deployed"/>
    <x v="0"/>
    <e v="#N/A"/>
    <x v="0"/>
    <x v="15"/>
    <n v="22467"/>
    <s v="Drafting Drawings Index "/>
    <x v="185"/>
    <s v="Yes"/>
    <s v="Yes"/>
    <x v="0"/>
    <s v="SURFACE-APPLICATION SUPPORT-POD SE"/>
    <s v="No"/>
    <e v="#REF!"/>
    <s v="SURFACE-APPLICATION SUPPORT-POD SE"/>
  </r>
  <r>
    <s v="SKLCL2W16NVRP1.sklcl2.chevrontexaco.net"/>
    <s v="SKLCL2W16NVRP1"/>
    <s v="Windows Server 2016 Standard"/>
    <s v="Google Chrome"/>
    <s v="137.0.7151.41"/>
    <s v="MsiExec.exe /X{9AA42FEF-FBFA-3788-9CB4-3A148DC7AA52}"/>
    <s v="Is Uninstallable"/>
    <n v="1"/>
    <x v="0"/>
    <e v="#N/A"/>
    <s v="146.40.81.197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gmw1niisv00016.s01.chevron.net"/>
    <s v="gmw1niisv00016"/>
    <s v="Windows Server 2016 Datacenter"/>
    <s v="Google Chrome"/>
    <s v="137.0.7151.41"/>
    <s v="MsiExec.exe /X{3D57F0B3-5C71-3C2C-8795-2A150BB58C33}"/>
    <s v="Is Uninstallable"/>
    <n v="1"/>
    <x v="0"/>
    <e v="#N/A"/>
    <s v="10.76.122.143"/>
    <x v="2"/>
    <s v="In Maintenance"/>
    <x v="0"/>
    <e v="#N/A"/>
    <x v="0"/>
    <x v="20"/>
    <n v="16991"/>
    <s v="OERI (Global) "/>
    <x v="204"/>
    <s v="Yes"/>
    <s v="Yes"/>
    <x v="18"/>
    <s v="DS - ITOPS - MFG - OPERATIONS"/>
    <s v="No"/>
    <e v="#REF!"/>
    <s v="CLOUD WINDOWS OPERATIONS"/>
  </r>
  <r>
    <s v="gmw2piisv00033.s02.chevron.net"/>
    <s v="gmw2piisv00033"/>
    <s v="Windows Server 2016 Datacenter"/>
    <s v="Google Chrome"/>
    <s v="137.0.7151.41"/>
    <s v="MsiExec.exe /X{3D57F0B3-5C71-3C2C-8795-2A150BB58C33}"/>
    <s v="Is Uninstallable"/>
    <n v="1"/>
    <x v="0"/>
    <e v="#N/A"/>
    <s v="10.76.123.144"/>
    <x v="1"/>
    <s v="Quarantine"/>
    <x v="0"/>
    <e v="#N/A"/>
    <x v="0"/>
    <x v="20"/>
    <n v="16991"/>
    <s v="OERI (Global) "/>
    <x v="204"/>
    <s v="Yes"/>
    <s v="Yes"/>
    <x v="18"/>
    <s v="DS - ITOPS - MFG - OPERATIONS"/>
    <s v="No"/>
    <e v="#REF!"/>
    <s v="CLOUD WINDOWS OPERATIONS"/>
  </r>
  <r>
    <s v="wahmt-dwin00.s02.chevron.net"/>
    <s v="wahmt-dwin00"/>
    <s v="Windows Server 2016 Datacenter"/>
    <s v="Google Chrome"/>
    <s v="137.0.7151.41"/>
    <s v="MsiExec.exe /X{3D57F0B3-5C71-3C2C-8795-2A150BB58C33}"/>
    <s v="Is Uninstallable"/>
    <n v="1"/>
    <x v="1"/>
    <d v="2025-07-16T00:00:00"/>
    <s v="10.75.136.147"/>
    <x v="2"/>
    <s v="Deployed"/>
    <x v="0"/>
    <s v="Deallocated"/>
    <x v="0"/>
    <x v="21"/>
    <n v="3053558"/>
    <s v="Wipro Application Health Monitoring Tool"/>
    <x v="73"/>
    <s v="Yes"/>
    <s v="Yes"/>
    <x v="11"/>
    <s v="SPM-DEVOPS-SUPPORT-NT"/>
    <s v="No"/>
    <e v="#REF!"/>
    <s v="SPM-DEVOPS-SUPPORT-NT"/>
  </r>
  <r>
    <s v="fmeflw-petl00.p.ussc.az.chevron.net"/>
    <s v="fmeflw-petl00"/>
    <s v="Windows Server 2022 Datacenter"/>
    <s v="Google Chrome"/>
    <s v="137.0.7151.41"/>
    <s v="MsiExec.exe /X{FB5A6B22-71AB-36B9-AC32-02EAC075DEC3}"/>
    <s v="Is Uninstallable"/>
    <n v="1"/>
    <x v="1"/>
    <d v="2025-07-16T00:00:00"/>
    <s v="10.75.96.199"/>
    <x v="1"/>
    <s v="Deployed"/>
    <x v="0"/>
    <s v="Completed"/>
    <x v="0"/>
    <x v="21"/>
    <n v="5047718"/>
    <s v="FME Server: Feature Manipulation Engine "/>
    <x v="205"/>
    <s v="Yes"/>
    <s v="Yes"/>
    <x v="17"/>
    <s v="CDAS-Cross-Platform-Digital-Platform-Architecture"/>
    <s v="No"/>
    <e v="#REF!"/>
    <s v="CDAS-Cross-Platform-Digital-Platform-Architecture"/>
  </r>
  <r>
    <s v="smartp-dapp00.s02.chevron.net"/>
    <s v="smartp-dapp00"/>
    <s v="Windows Server 2016 Datacenter"/>
    <s v="Google Chrome"/>
    <s v="137.0.7151.41"/>
    <s v="MsiExec.exe /X{3D57F0B3-5C71-3C2C-8795-2A150BB58C33}"/>
    <s v="Is Uninstallable"/>
    <n v="1"/>
    <x v="0"/>
    <e v="#N/A"/>
    <s v="10.74.68.8"/>
    <x v="2"/>
    <s v="Retired"/>
    <x v="0"/>
    <e v="#N/A"/>
    <x v="0"/>
    <x v="10"/>
    <n v="5050372"/>
    <s v="SmartPlant PID "/>
    <x v="20"/>
    <s v="Yes"/>
    <s v="Yes"/>
    <x v="1"/>
    <s v="SURFACE-SE-SMARTPLANT SUPPORT"/>
    <s v="No"/>
    <e v="#REF!"/>
    <s v="SURFACE-SE-SMARTPLANT SUPPORT"/>
  </r>
  <r>
    <s v="smartp-papp00.s02.chevron.net"/>
    <s v="smartp-papp00"/>
    <s v="Windows Server 2016 Datacenter"/>
    <s v="Google Chrome"/>
    <s v="137.0.7151.41"/>
    <s v="MsiExec.exe /X{3D57F0B3-5C71-3C2C-8795-2A150BB58C33}"/>
    <s v="Is Uninstallable"/>
    <n v="1"/>
    <x v="0"/>
    <e v="#N/A"/>
    <s v="10.74.64.20"/>
    <x v="1"/>
    <s v="Deployed"/>
    <x v="0"/>
    <e v="#N/A"/>
    <x v="0"/>
    <x v="10"/>
    <n v="5050372"/>
    <s v="SmartPlant PID "/>
    <x v="20"/>
    <s v="Yes"/>
    <s v="Yes"/>
    <x v="1"/>
    <s v="SURFACE-SE-SMARTPLANT SUPPORT"/>
    <s v="No"/>
    <e v="#REF!"/>
    <s v="SURFACE-SE-SMARTPLANT SUPPORT"/>
  </r>
  <r>
    <s v="fmeflw-tetl00.s02.chevron.net"/>
    <s v="fmeflw-tetl00"/>
    <s v="Windows Server 2022 Datacenter"/>
    <s v="Google Chrome"/>
    <s v="137.0.7151.41"/>
    <s v="MsiExec.exe /X{3D57F0B3-5C71-3C2C-8795-2A150BB58C33}"/>
    <s v="Is Uninstallable"/>
    <n v="1"/>
    <x v="4"/>
    <d v="2025-07-16T00:00:00"/>
    <s v="10.76.156.100"/>
    <x v="0"/>
    <s v="Deployed"/>
    <x v="0"/>
    <s v="Completed"/>
    <x v="0"/>
    <x v="21"/>
    <n v="5047718"/>
    <s v="FME Server: Feature Manipulation Engine "/>
    <x v="205"/>
    <s v="Yes"/>
    <s v="Yes"/>
    <x v="17"/>
    <s v="CDAS-Cross-Platform-Digital-Platform-Architecture"/>
    <s v="No"/>
    <e v="#REF!"/>
    <s v="CDAS-Cross-Platform-Digital-Platform-Architecture"/>
  </r>
  <r>
    <s v="HOUW16MIGMANT1.gdc0.chevron.net"/>
    <s v="HOUW16MIGMANT1"/>
    <s v="Windows Server 2016 Datacenter"/>
    <s v="Google Chrome"/>
    <s v="137.0.7151.55"/>
    <s v="MsiExec.exe /X{FB5A6B22-71AB-36B9-AC32-02EAC075DEC3}"/>
    <s v="Is Uninstallable"/>
    <n v="1"/>
    <x v="1"/>
    <d v="2025-07-16T00:00:00"/>
    <s v="10.76.123.196"/>
    <x v="1"/>
    <s v="Retired"/>
    <x v="2"/>
    <e v="#N/A"/>
    <x v="0"/>
    <x v="0"/>
    <s v="Not Found"/>
    <s v="Not Found"/>
    <x v="206"/>
    <s v="Yes"/>
    <s v="Yes"/>
    <x v="0"/>
    <n v="0"/>
    <s v="No"/>
    <e v="#REF!"/>
    <s v="CLOUD WINDOWS OPERATIONS"/>
  </r>
  <r>
    <s v="SMART-WPSQL003.s02.chevron.net"/>
    <s v="SMART-WPSQL003"/>
    <s v="Windows Server 2016 Datacenter"/>
    <s v="Google Chrome"/>
    <s v="137.0.7151.41"/>
    <s v="MsiExec.exe /X{3D57F0B3-5C71-3C2C-8795-2A150BB58C33}"/>
    <s v="Is Uninstallable"/>
    <n v="1"/>
    <x v="0"/>
    <e v="#N/A"/>
    <s v="10.76.123.91"/>
    <x v="1"/>
    <s v="Deployed"/>
    <x v="0"/>
    <e v="#N/A"/>
    <x v="0"/>
    <x v="10"/>
    <n v="5044506"/>
    <s v="SmartPlant Instrumentation "/>
    <x v="20"/>
    <s v="Yes"/>
    <s v="Yes"/>
    <x v="1"/>
    <s v="SURFACE-SE-SMARTPLANT SUPPORT"/>
    <s v="No"/>
    <e v="#REF!"/>
    <s v="CLOUD WINDOWS OPERATIONS"/>
  </r>
  <r>
    <s v="AZUSSCNDES1.pki.chevron.net"/>
    <s v="AZUSSCNDES1"/>
    <s v="Windows Server 2019 Datacenter"/>
    <s v="Google Chrome"/>
    <s v="137.0.7151.41"/>
    <s v="MsiExec.exe /X{3D57F0B3-5C71-3C2C-8795-2A150BB58C33}"/>
    <s v="Is Uninstallable"/>
    <n v="1"/>
    <x v="0"/>
    <e v="#N/A"/>
    <s v="10.73.24.200"/>
    <x v="1"/>
    <s v="Deployed"/>
    <x v="0"/>
    <e v="#N/A"/>
    <x v="0"/>
    <x v="10"/>
    <n v="7227"/>
    <s v="PKI "/>
    <x v="207"/>
    <s v="Yes"/>
    <s v="Yes"/>
    <x v="0"/>
    <s v="CLOUD GODZILLA"/>
    <s v="No"/>
    <e v="#REF!"/>
    <s v="IDENTITY PROTECTION (OPERATIONS)"/>
  </r>
  <r>
    <s v="profil-ttest00.s02.chevron.net"/>
    <s v="profil-ttest00"/>
    <s v="Windows Server 2022 Datacenter"/>
    <s v="Google Chrome"/>
    <s v="137.0.7151.41"/>
    <s v="MsiExec.exe /X{00715A53-6C1B-35AC-BDC9-597DCF53D022}"/>
    <s v="Is Uninstallable"/>
    <n v="1"/>
    <x v="0"/>
    <e v="#N/A"/>
    <s v="10.75.184.6"/>
    <x v="0"/>
    <s v="Deployed"/>
    <x v="0"/>
    <e v="#N/A"/>
    <x v="0"/>
    <x v="20"/>
    <n v="1500001682"/>
    <s v="Profile"/>
    <x v="208"/>
    <s v="Yes"/>
    <s v="Yes"/>
    <x v="11"/>
    <s v="SURFACE-APPLICATION SUPPORT-POD1D"/>
    <s v="No"/>
    <e v="#REF!"/>
    <s v="SURFACE-APPLICATION SUPPORT-POD1D"/>
  </r>
  <r>
    <s v="SPISI-WPAPP001.s02.chevron.net"/>
    <s v="SPISI-WPAPP001"/>
    <s v="Windows Server 2016 Datacenter"/>
    <s v="Google Chrome"/>
    <s v="137.0.7151.41"/>
    <s v="MsiExec.exe /X{3D57F0B3-5C71-3C2C-8795-2A150BB58C33}"/>
    <s v="Is Uninstallable"/>
    <n v="1"/>
    <x v="0"/>
    <e v="#N/A"/>
    <s v="134.248.197.71"/>
    <x v="1"/>
    <s v="Deployed"/>
    <x v="0"/>
    <e v="#N/A"/>
    <x v="0"/>
    <x v="0"/>
    <n v="13568"/>
    <s v="Sistema Personal Integrado "/>
    <x v="209"/>
    <s v="Yes"/>
    <s v="Yes"/>
    <x v="0"/>
    <s v="LABU - VNZ - APPLICATIONS (BUSINESS)"/>
    <s v="No"/>
    <e v="#REF!"/>
    <s v="LABU - VNZ - APPLICATIONS (BUSINESS)"/>
  </r>
  <r>
    <s v="SPS002W16NVRP1.sps.chevrontexaco.net"/>
    <s v="SPS002W16NVRP1"/>
    <s v="Windows Server 2016 Standard"/>
    <s v="Google Chrome"/>
    <s v="137.0.7151.41"/>
    <s v="MsiExec.exe /X{FB5A6B22-71AB-36B9-AC32-02EAC075DEC3}"/>
    <s v="Is Uninstallable"/>
    <n v="1"/>
    <x v="0"/>
    <e v="#N/A"/>
    <s v="146.39.71.8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PSDCNOTESARC01.psd.chevrontexaco.net"/>
    <s v="PSDCNOTESARC01"/>
    <s v="Windows Server 2016 Standard"/>
    <s v="Google Chrome"/>
    <s v="135.0.7049.115"/>
    <s v="MsiExec.exe /X{3D57F0B3-5C71-3C2C-8795-2A150BB58C33}"/>
    <s v="Is Uninstallable"/>
    <n v="1"/>
    <x v="1"/>
    <d v="2025-05-26T00:00:00"/>
    <s v="10.76.217.54"/>
    <x v="1"/>
    <s v="Retired"/>
    <x v="2"/>
    <e v="#N/A"/>
    <x v="0"/>
    <x v="0"/>
    <s v="Not Found"/>
    <s v="Not Found"/>
    <x v="125"/>
    <s v="Yes"/>
    <s v="Yes"/>
    <x v="14"/>
    <s v="SURFACE-APPLICATION SUPPORT-POD1C"/>
    <s v="No"/>
    <e v="#REF!"/>
    <s v="CLOUD WINDOWS OPERATIONS"/>
  </r>
  <r>
    <s v="rpa-tapp00.s02.chevron.net"/>
    <s v="rpa-tapp00"/>
    <s v="Windows Server 2016 Datacenter"/>
    <s v="Google Chrome"/>
    <s v="131.0.6778.70"/>
    <s v="MsiExec.exe /X{A5CBFB3A-D606-3A13-8C8F-9068AE58B64E}"/>
    <s v="Is Uninstallable"/>
    <n v="1"/>
    <x v="1"/>
    <d v="2025-07-11T00:00:00"/>
    <s v="10.74.168.4"/>
    <x v="0"/>
    <s v="In Maintenance"/>
    <x v="1"/>
    <e v="#N/A"/>
    <x v="1"/>
    <x v="36"/>
    <n v="5042340"/>
    <s v="DevOps_RPA_CICDPipeline"/>
    <x v="210"/>
    <s v="Yes"/>
    <s v="Yes"/>
    <x v="6"/>
    <s v="APES - AUTOMATION"/>
    <s v="No"/>
    <e v="#REF!"/>
    <s v="APES - AUTOMATION"/>
  </r>
  <r>
    <s v="rpa-papp00.s02.chevron.net"/>
    <s v="rpa-papp00"/>
    <s v="Windows Server 2016 Datacenter"/>
    <s v="Google Chrome"/>
    <s v="137.0.7151.41"/>
    <s v="MsiExec.exe /X{00715A53-6C1B-35AC-BDC9-597DCF53D022}"/>
    <s v="Is Uninstallable"/>
    <n v="1"/>
    <x v="4"/>
    <d v="2025-07-16T00:00:00"/>
    <s v="10.74.160.4"/>
    <x v="1"/>
    <s v="In Maintenance"/>
    <x v="1"/>
    <e v="#N/A"/>
    <x v="1"/>
    <x v="36"/>
    <n v="5042340"/>
    <s v="DevOps_RPA_CICDPipeline"/>
    <x v="210"/>
    <s v="Yes"/>
    <s v="Yes"/>
    <x v="10"/>
    <s v="APES - AUTOMATION"/>
    <s v="No"/>
    <e v="#REF!"/>
    <s v="CLOUD WINDOWS OPERATIONS"/>
  </r>
  <r>
    <s v="SRICL3W16NVRP1.SRICL3.chevrontexaco.net"/>
    <s v="SRICL3W16NVRP1"/>
    <s v="Windows Server 2016 Standard"/>
    <s v="Google Chrome"/>
    <s v="137.0.7151.41"/>
    <s v="MsiExec.exe /X{9AA42FEF-FBFA-3788-9CB4-3A148DC7AA52}"/>
    <s v="Is Uninstallable"/>
    <n v="1"/>
    <x v="0"/>
    <e v="#N/A"/>
    <s v="146.40.86.204"/>
    <x v="1"/>
    <s v="Deployed"/>
    <x v="0"/>
    <e v="#N/A"/>
    <x v="0"/>
    <x v="10"/>
    <n v="20698"/>
    <s v="Lenel Network Video Suite ENT "/>
    <x v="4"/>
    <s v="Yes"/>
    <s v="Yes"/>
    <x v="5"/>
    <s v="GSOF SUPPORT - SECURITY OF PERSONNEL AND ASSETS - MSP"/>
    <s v="No"/>
    <e v="#REF!"/>
    <s v="CLOUD WINDOWS OPERATIONS"/>
  </r>
  <r>
    <s v="rpa-papp01.s02.chevron.net"/>
    <s v="rpa-papp01"/>
    <s v="Windows Server 2016 Datacenter"/>
    <s v="Google Chrome"/>
    <s v="137.0.7151.41"/>
    <s v="MsiExec.exe /X{00715A53-6C1B-35AC-BDC9-597DCF53D022}"/>
    <s v="Is Uninstallable"/>
    <n v="1"/>
    <x v="2"/>
    <d v="2025-07-16T00:00:00"/>
    <s v="10.74.160.5"/>
    <x v="1"/>
    <s v="In Maintenance"/>
    <x v="1"/>
    <e v="#N/A"/>
    <x v="1"/>
    <x v="36"/>
    <n v="5042340"/>
    <s v="DevOps_RPA_CICDPipeline"/>
    <x v="210"/>
    <s v="Yes"/>
    <s v="Yes"/>
    <x v="10"/>
    <s v="APES - AUTOMATION"/>
    <s v="No"/>
    <e v="#REF!"/>
    <s v="CLOUD WINDOWS OPERATIONS"/>
  </r>
  <r>
    <s v="starjp-tapp00.s02.chevron.net"/>
    <s v="starjp-tapp00"/>
    <s v="Windows Server 2016 Datacenter"/>
    <s v="Google Chrome"/>
    <s v="137.0.7151.41"/>
    <s v="MsiExec.exe /X{3D57F0B3-5C71-3C2C-8795-2A150BB58C33}"/>
    <s v="Is Uninstallable"/>
    <n v="1"/>
    <x v="0"/>
    <e v="#N/A"/>
    <s v="10.67.120.5"/>
    <x v="0"/>
    <s v="In Maintenance"/>
    <x v="0"/>
    <e v="#N/A"/>
    <x v="0"/>
    <x v="0"/>
    <n v="1500000931"/>
    <s v="STARLIMS "/>
    <x v="27"/>
    <s v="Yes"/>
    <s v="Yes"/>
    <x v="0"/>
    <s v="SURFACE-APPLICATION SUPPORT-POD1C"/>
    <s v="No"/>
    <e v="#REF!"/>
    <s v="CLOUD WINDOWS OPERATIONS"/>
  </r>
  <r>
    <s v="MIDTPIAN1.mid.chevrontexaco.net"/>
    <s v="MIDTPIAN1"/>
    <s v="Windows Server 2016 Standard"/>
    <s v="Google Chrome"/>
    <s v="137.0.7151.41"/>
    <s v="MsiExec.exe /X{FB5A6B22-71AB-36B9-AC32-02EAC075DEC3}"/>
    <s v="Is Uninstallable"/>
    <n v="1"/>
    <x v="0"/>
    <e v="#N/A"/>
    <s v="146.24.136.25"/>
    <x v="0"/>
    <s v="Deployed"/>
    <x v="0"/>
    <e v="#N/A"/>
    <x v="0"/>
    <x v="20"/>
    <n v="1500000334"/>
    <s v="MCBU – Infrastructure Servers "/>
    <x v="211"/>
    <s v="Yes"/>
    <s v="Yes"/>
    <x v="3"/>
    <s v="CLOUD PLATFORM OT"/>
    <s v="No"/>
    <e v="#REF!"/>
    <s v="CLOUD WINDOWS OPERATIONS"/>
  </r>
  <r>
    <s v="gmwcpcluv0129a.gdc0.chevron.net"/>
    <s v="gmwcpcluv0129a"/>
    <s v="Windows Server 2016 Datacenter"/>
    <s v="Google Chrome"/>
    <s v="137.0.7151.41"/>
    <s v="MsiExec.exe /X{3D57F0B3-5C71-3C2C-8795-2A150BB58C33}"/>
    <s v="Is Uninstallable"/>
    <n v="1"/>
    <x v="0"/>
    <e v="#N/A"/>
    <s v="10.68.248.112"/>
    <x v="1"/>
    <s v="Deployed"/>
    <x v="0"/>
    <e v="#N/A"/>
    <x v="0"/>
    <x v="10"/>
    <n v="3057510"/>
    <s v="Smart Procedures "/>
    <x v="212"/>
    <s v="Yes"/>
    <s v="Yes"/>
    <x v="0"/>
    <s v="Not Found"/>
    <s v="No"/>
    <e v="#REF!"/>
    <s v="CLOUD WINDOWS OPERATIONS"/>
  </r>
  <r>
    <s v="DHAK94WCNAHSP2.dha57.chevrontexaco.net"/>
    <s v="DHAK94WCNAHSP2"/>
    <s v="Windows Server 2016 Standard"/>
    <s v="Google Chrome"/>
    <s v="135.0.7049.115"/>
    <s v="MsiExec.exe /X{3D57F0B3-5C71-3C2C-8795-2A150BB58C33}"/>
    <s v="Is Uninstallable"/>
    <n v="1"/>
    <x v="0"/>
    <e v="#N/A"/>
    <e v="#N/A"/>
    <x v="3"/>
    <e v="#N/A"/>
    <x v="2"/>
    <e v="#N/A"/>
    <x v="0"/>
    <x v="10"/>
    <n v="3"/>
    <s v="Procedure Hub "/>
    <x v="212"/>
    <s v="Yes"/>
    <s v="Yes"/>
    <x v="0"/>
    <s v="Not Found"/>
    <s v="No"/>
    <e v="#N/A"/>
    <e v="#N/A"/>
  </r>
  <r>
    <s v="GCWCNAPPV01783.gdc0.chevron.net"/>
    <s v="GCWCNAPPV01783"/>
    <s v="Windows Server 2016 Datacenter"/>
    <s v="Google Chrome"/>
    <s v="137.0.7151.41"/>
    <s v="MsiExec.exe /X{3D57F0B3-5C71-3C2C-8795-2A150BB58C33}"/>
    <s v="Is Uninstallable"/>
    <n v="1"/>
    <x v="0"/>
    <e v="#N/A"/>
    <s v="136.171.82.177"/>
    <x v="2"/>
    <s v="Deployed"/>
    <x v="0"/>
    <e v="#N/A"/>
    <x v="0"/>
    <x v="20"/>
    <n v="11977"/>
    <s v="PI Historian"/>
    <x v="211"/>
    <s v="Yes"/>
    <s v="Yes"/>
    <x v="3"/>
    <s v="NAU MCBU - RTM SUPPORT"/>
    <s v="No"/>
    <e v="#REF!"/>
    <s v="CLOUD WINDOWS OPERATIONS"/>
  </r>
  <r>
    <s v="gmwcpsqlv00415.gdc0.chevron.net"/>
    <s v="gmwcpsqlv00415"/>
    <s v="Windows Server 2016 Datacenter"/>
    <s v="Google Chrome"/>
    <s v="137.0.7151.56"/>
    <s v="MsiExec.exe /X{3D57F0B3-5C71-3C2C-8795-2A150BB58C33}"/>
    <s v="Is Uninstallable"/>
    <n v="1"/>
    <x v="0"/>
    <e v="#N/A"/>
    <s v="146.40.240.111"/>
    <x v="1"/>
    <s v="Deployed"/>
    <x v="0"/>
    <e v="#N/A"/>
    <x v="0"/>
    <x v="0"/>
    <n v="15343"/>
    <s v="Laboratory Information Management System"/>
    <x v="27"/>
    <s v="Yes"/>
    <s v="Yes"/>
    <x v="6"/>
    <s v="SURFACE-APPLICATION SUPPORT-POD1C"/>
    <s v="No"/>
    <e v="#REF!"/>
    <s v="CLOUD WINDOWS OPERATIONS"/>
  </r>
  <r>
    <s v="RTOTEST.ct.chevrontexaco.net"/>
    <s v="RTOTEST"/>
    <s v="Windows Server 2016 Datacenter"/>
    <s v="Google Chrome"/>
    <s v="137.0.7151.41"/>
    <s v="MsiExec.exe /X{00715A53-6C1B-35AC-BDC9-597DCF53D022}"/>
    <s v="Is Uninstallable"/>
    <n v="1"/>
    <x v="3"/>
    <d v="2025-07-16T00:00:00"/>
    <e v="#N/A"/>
    <x v="3"/>
    <e v="#N/A"/>
    <x v="1"/>
    <e v="#N/A"/>
    <x v="2"/>
    <x v="18"/>
    <s v="Not Found"/>
    <s v="Not Found"/>
    <x v="213"/>
    <s v="Yes"/>
    <s v="Yes"/>
    <x v="0"/>
    <e v="#VALUE!"/>
    <s v="No"/>
    <e v="#N/A"/>
    <e v="#N/A"/>
  </r>
  <r>
    <s v="stlamr-papp00.s02.chevron.net"/>
    <s v="stlamr-papp00"/>
    <s v="Windows Server 2016 Datacenter"/>
    <s v="Google Chrome"/>
    <s v="137.0.7151.41"/>
    <s v="MsiExec.exe /X{3D57F0B3-5C71-3C2C-8795-2A150BB58C33}"/>
    <s v="Is Uninstallable"/>
    <n v="1"/>
    <x v="0"/>
    <e v="#N/A"/>
    <s v="10.73.208.6"/>
    <x v="1"/>
    <s v="Deployed"/>
    <x v="0"/>
    <e v="#N/A"/>
    <x v="0"/>
    <x v="0"/>
    <n v="20392"/>
    <s v="STARLIMS AMR "/>
    <x v="27"/>
    <s v="Yes"/>
    <s v="Yes"/>
    <x v="6"/>
    <s v="SURFACE-APPLICATION SUPPORT-POD1C"/>
    <s v="No"/>
    <e v="#REF!"/>
    <s v="CLOUD WINDOWS OPERATIONS"/>
  </r>
  <r>
    <s v="stlrtm-psql00.s02.chevron.net"/>
    <s v="stlrtm-psql00"/>
    <s v="Windows Server 2016 Datacenter"/>
    <s v="Google Chrome"/>
    <s v="137.0.7151.41"/>
    <s v="MsiExec.exe /X{3D57F0B3-5C71-3C2C-8795-2A150BB58C33}"/>
    <s v="Is Uninstallable"/>
    <n v="1"/>
    <x v="0"/>
    <e v="#N/A"/>
    <s v="10.69.144.7"/>
    <x v="1"/>
    <s v="Deployed"/>
    <x v="0"/>
    <e v="#N/A"/>
    <x v="0"/>
    <x v="0"/>
    <n v="18034"/>
    <s v="STARLIMS "/>
    <x v="27"/>
    <s v="Yes"/>
    <s v="Yes"/>
    <x v="6"/>
    <s v="SURFACE-APPLICATION SUPPORT-POD1C"/>
    <s v="No"/>
    <e v="#REF!"/>
    <s v="CLOUD WINDOWS OPERATIONS"/>
  </r>
  <r>
    <s v="slmgon-psdm00.s02.chevron.net"/>
    <s v="slmgon-psdm00"/>
    <s v="Windows Server 2016 Datacenter"/>
    <s v="Google Chrome"/>
    <s v="137.0.7151.55"/>
    <s v="MsiExec.exe /X{3D57F0B3-5C71-3C2C-8795-2A150BB58C33}"/>
    <s v="Is Uninstallable"/>
    <n v="1"/>
    <x v="0"/>
    <e v="#N/A"/>
    <s v="10.69.144.8"/>
    <x v="1"/>
    <s v="Deployed"/>
    <x v="0"/>
    <e v="#N/A"/>
    <x v="0"/>
    <x v="7"/>
    <n v="21854"/>
    <s v="STARLIMS Gonfreville "/>
    <x v="18"/>
    <s v="Yes"/>
    <s v="Yes"/>
    <x v="6"/>
    <s v="SURFACE-APPLICATION SUPPORT-POD1C"/>
    <s v="No"/>
    <e v="#REF!"/>
    <s v="SURFACE-APPLICATION SUPPORT-POD1C"/>
  </r>
  <r>
    <s v="gmw1niisv00099.s01.chevron.net"/>
    <s v="gmw1niisv00099"/>
    <s v="Windows Server 2016 Datacenter"/>
    <s v="Google Chrome"/>
    <s v="135.0.7049.95"/>
    <s v="MsiExec.exe /X{3D57F0B3-5C71-3C2C-8795-2A150BB58C33}"/>
    <s v="Is Uninstallable"/>
    <n v="1"/>
    <x v="0"/>
    <e v="#N/A"/>
    <s v="146.40.164.80"/>
    <x v="2"/>
    <s v="Retired"/>
    <x v="2"/>
    <e v="#N/A"/>
    <x v="0"/>
    <x v="0"/>
    <n v="20447"/>
    <s v="Capacity &amp; Production Planning (ABU"/>
    <x v="62"/>
    <s v="Yes"/>
    <m/>
    <x v="0"/>
    <s v="SURFACE-APPLICATION SUPPORT-POD1B"/>
    <s v="No"/>
    <e v="#REF!"/>
    <s v="CLOUD WINDOWS OPERATIONS"/>
  </r>
  <r>
    <s v="HOMCBUDPIAN1.hou150.chevrontexaco.net"/>
    <s v="HOMCBUDPIAN1"/>
    <s v="Windows Server 2016 Standard"/>
    <s v="Google Chrome"/>
    <s v="137.0.7151.41"/>
    <s v="MsiExec.exe /X{FB5A6B22-71AB-36B9-AC32-02EAC075DEC3}"/>
    <s v="Is Uninstallable"/>
    <n v="1"/>
    <x v="0"/>
    <e v="#N/A"/>
    <s v="146.36.54.10"/>
    <x v="2"/>
    <s v="Deployed"/>
    <x v="0"/>
    <e v="#N/A"/>
    <x v="0"/>
    <x v="20"/>
    <n v="11977"/>
    <s v="PI Historian"/>
    <x v="211"/>
    <s v="Yes"/>
    <s v="Yes"/>
    <x v="3"/>
    <s v="NAU MCBU - RTM SUPPORT"/>
    <s v="No"/>
    <e v="#REF!"/>
    <s v="CLOUD WINDOWS OPERATIONS"/>
  </r>
  <r>
    <s v="tnofm-psqp00.s02.chevron.net"/>
    <s v="tnofm-psqp00"/>
    <s v="Windows Server 2016 Datacenter"/>
    <s v="Google Chrome"/>
    <s v="135.0.7049.95"/>
    <s v="MsiExec.exe /X{FB5A6B22-71AB-36B9-AC32-02EAC075DEC3}"/>
    <s v="Is Uninstallable"/>
    <n v="1"/>
    <x v="0"/>
    <e v="#N/A"/>
    <s v="10.73.144.9"/>
    <x v="1"/>
    <s v="Retired"/>
    <x v="2"/>
    <e v="#N/A"/>
    <x v="0"/>
    <x v="0"/>
    <n v="24080"/>
    <s v="COED Fuel Delivery Monitoring System "/>
    <x v="128"/>
    <s v="Yes"/>
    <m/>
    <x v="0"/>
    <s v="DS - AP - TRANS OPS - APP SUPPORT"/>
    <s v="No"/>
    <e v="#REF!"/>
    <s v="CLOUD WINDOWS OPERATIONS"/>
  </r>
  <r>
    <s v="HOMCBUPIINT2.hou150.chevrontexaco.net"/>
    <s v="HOMCBUPIINT2"/>
    <s v="Windows Server 2016 Standard"/>
    <s v="Google Chrome"/>
    <s v="137.0.7151.41"/>
    <s v="MsiExec.exe /X{FB5A6B22-71AB-36B9-AC32-02EAC075DEC3}"/>
    <s v="Is Uninstallable"/>
    <n v="1"/>
    <x v="0"/>
    <e v="#N/A"/>
    <s v="146.36.54.37"/>
    <x v="1"/>
    <s v="Deployed"/>
    <x v="0"/>
    <e v="#N/A"/>
    <x v="0"/>
    <x v="0"/>
    <n v="11977"/>
    <s v="PI Historian"/>
    <x v="211"/>
    <s v="Yes"/>
    <s v="Yes"/>
    <x v="3"/>
    <s v="NAU MCBU - RTM SUPPORT"/>
    <s v="No"/>
    <e v="#REF!"/>
    <s v="CLOUD WINDOWS OPERATIONS"/>
  </r>
  <r>
    <s v="HOMCBUDPIVS1.hou150.chevrontexaco.net"/>
    <s v="HOMCBUDPIVS1"/>
    <s v="Windows Server 2016 Standard"/>
    <s v="Google Chrome"/>
    <s v="137.0.7151.41"/>
    <s v="MsiExec.exe /X{FB5A6B22-71AB-36B9-AC32-02EAC075DEC3}"/>
    <s v="Is Uninstallable"/>
    <n v="1"/>
    <x v="0"/>
    <e v="#N/A"/>
    <s v="146.36.54.34"/>
    <x v="2"/>
    <s v="Deployed"/>
    <x v="0"/>
    <e v="#N/A"/>
    <x v="0"/>
    <x v="20"/>
    <n v="1500000547"/>
    <s v="PI Vision"/>
    <x v="211"/>
    <s v="Yes"/>
    <s v="Yes"/>
    <x v="3"/>
    <s v="NAU MCBU - RTM SUPPORT"/>
    <s v="No"/>
    <e v="#REF!"/>
    <s v="CLOUD WINDOWS OPERATIONS"/>
  </r>
  <r>
    <s v="tcotrk-dapp00.s02.chevron.net"/>
    <s v="tcotrk-dapp00"/>
    <s v="Windows Server 2016 Datacenter"/>
    <s v="Google Chrome"/>
    <s v="137.0.7151.41"/>
    <s v="MsiExec.exe /X{3D57F0B3-5C71-3C2C-8795-2A150BB58C33}"/>
    <s v="Is Uninstallable"/>
    <n v="1"/>
    <x v="0"/>
    <e v="#N/A"/>
    <s v="10.69.88.92"/>
    <x v="2"/>
    <s v="Deployed"/>
    <x v="0"/>
    <e v="#N/A"/>
    <x v="0"/>
    <x v="0"/>
    <n v="1500001632"/>
    <s v="Traka Web Pro Plus Administration (TCO) "/>
    <x v="31"/>
    <s v="Yes"/>
    <s v="Yes"/>
    <x v="0"/>
    <s v="TCO - MANAGED SERVICE 1"/>
    <s v="No"/>
    <e v="#REF!"/>
    <s v="TCO - DIGITAL CORPORATE MSP TEAM 1"/>
  </r>
  <r>
    <s v="SERVI-WNIIS071.s01.chevron.net"/>
    <s v="SERVI-WNIIS071"/>
    <s v="Windows Server 2016 Datacenter"/>
    <s v="Google Chrome"/>
    <s v="135.0.7049.115"/>
    <s v="MsiExec.exe /X{3D57F0B3-5C71-3C2C-8795-2A150BB58C33}"/>
    <s v="Is Uninstallable"/>
    <n v="1"/>
    <x v="1"/>
    <d v="2025-05-22T00:00:00"/>
    <s v="10.71.129.59"/>
    <x v="2"/>
    <s v="Retired"/>
    <x v="2"/>
    <e v="#N/A"/>
    <x v="0"/>
    <x v="0"/>
    <n v="21162"/>
    <s v="Smart Procedures "/>
    <x v="212"/>
    <s v="Yes"/>
    <s v="Yes"/>
    <x v="0"/>
    <s v="SURFACE-APPLICATION SUPPORT-POD1D"/>
    <s v="No"/>
    <e v="#REF!"/>
    <s v="CLOUD WINDOWS OPERATIONS"/>
  </r>
  <r>
    <s v="HOMCBUPIAN1.mid.chevrontexaco.net"/>
    <s v="HOMCBUPIAN1"/>
    <s v="Windows Server 2016 Standard"/>
    <s v="Google Chrome"/>
    <s v="137.0.7151.41"/>
    <s v="MsiExec.exe /X{FB5A6B22-71AB-36B9-AC32-02EAC075DEC3}"/>
    <s v="Is Uninstallable"/>
    <n v="1"/>
    <x v="0"/>
    <e v="#N/A"/>
    <s v="146.36.54.36"/>
    <x v="1"/>
    <s v="Deployed"/>
    <x v="0"/>
    <e v="#N/A"/>
    <x v="0"/>
    <x v="20"/>
    <n v="11977"/>
    <s v="PI Historian"/>
    <x v="211"/>
    <s v="Yes"/>
    <s v="Yes"/>
    <x v="3"/>
    <s v="NAU MCBU - RTM SUPPORT"/>
    <s v="No"/>
    <e v="#REF!"/>
    <s v="CLOUD WINDOWS OPERATIONS"/>
  </r>
  <r>
    <s v="homcbupiint1.hou150.chevrontexaco.net"/>
    <s v="homcbupiint1"/>
    <s v="Windows Server 2016 Standard"/>
    <s v="Google Chrome"/>
    <s v="137.0.7151.41"/>
    <s v="MsiExec.exe /X{3D57F0B3-5C71-3C2C-8795-2A150BB58C33}"/>
    <s v="Is Uninstallable"/>
    <n v="1"/>
    <x v="0"/>
    <e v="#N/A"/>
    <s v="146.36.54.38"/>
    <x v="1"/>
    <s v="Deployed"/>
    <x v="0"/>
    <e v="#N/A"/>
    <x v="0"/>
    <x v="20"/>
    <n v="11977"/>
    <s v="PI Historian"/>
    <x v="211"/>
    <s v="Yes"/>
    <s v="Yes"/>
    <x v="3"/>
    <s v="NAU MCBU - RTM SUPPORT"/>
    <s v="No"/>
    <e v="#REF!"/>
    <s v="CLOUD WINDOWS OPERATIONS"/>
  </r>
  <r>
    <s v="HOMCBUPISQL1.mid.chevrontexaco.net"/>
    <s v="HOMCBUPISQL1"/>
    <s v="Windows Server 2016 Standard"/>
    <s v="Google Chrome"/>
    <s v="137.0.7151.41"/>
    <s v="MsiExec.exe /X{FB5A6B22-71AB-36B9-AC32-02EAC075DEC3}"/>
    <s v="Is Uninstallable"/>
    <n v="1"/>
    <x v="0"/>
    <e v="#N/A"/>
    <s v="146.36.54.40"/>
    <x v="1"/>
    <s v="Deployed"/>
    <x v="0"/>
    <e v="#N/A"/>
    <x v="0"/>
    <x v="20"/>
    <n v="11977"/>
    <s v="PI Historian"/>
    <x v="211"/>
    <s v="Yes"/>
    <s v="Yes"/>
    <x v="3"/>
    <s v="NAU MCBU - RTM SUPPORT"/>
    <s v="No"/>
    <e v="#REF!"/>
    <s v="CLOUD WINDOWS OPERATIONS"/>
  </r>
  <r>
    <s v="HOMCBUPIVS1.hou150.chevrontexaco.net"/>
    <s v="HOMCBUPIVS1"/>
    <s v="Windows Server 2016 Standard"/>
    <s v="Google Chrome"/>
    <s v="137.0.7151.41"/>
    <s v="MsiExec.exe /X{3D57F0B3-5C71-3C2C-8795-2A150BB58C33}"/>
    <s v="Is Uninstallable"/>
    <n v="1"/>
    <x v="0"/>
    <e v="#N/A"/>
    <s v="146.36.54.17"/>
    <x v="1"/>
    <s v="Deployed"/>
    <x v="0"/>
    <e v="#N/A"/>
    <x v="0"/>
    <x v="20"/>
    <n v="11977"/>
    <s v="PI Historian"/>
    <x v="211"/>
    <s v="Yes"/>
    <s v="Yes"/>
    <x v="3"/>
    <s v="NAU MCBU - RTM SUPPORT"/>
    <s v="No"/>
    <e v="#REF!"/>
    <s v="CLOUD WINDOWS OPERATIONS"/>
  </r>
  <r>
    <s v="HOMCBUPIWEB1.hou150.chevrontexaco.net"/>
    <s v="HOMCBUPIWEB1"/>
    <s v="Windows Server 2016 Standard"/>
    <s v="Google Chrome"/>
    <s v="137.0.7151.41"/>
    <s v="MsiExec.exe /X{FB5A6B22-71AB-36B9-AC32-02EAC075DEC3}"/>
    <s v="Is Uninstallable"/>
    <n v="1"/>
    <x v="0"/>
    <e v="#N/A"/>
    <s v="146.36.54.21"/>
    <x v="1"/>
    <s v="Deployed"/>
    <x v="0"/>
    <e v="#N/A"/>
    <x v="0"/>
    <x v="20"/>
    <n v="11977"/>
    <s v="PI Historian"/>
    <x v="211"/>
    <s v="Yes"/>
    <s v="Yes"/>
    <x v="3"/>
    <s v="NAU MCBU - RTM SUPPORT"/>
    <s v="No"/>
    <e v="#REF!"/>
    <s v="CLOUD WINDOWS OPERATIONS"/>
  </r>
  <r>
    <s v="HOMCBUTESTPIVS1.hou150.chevrontexaco.net"/>
    <s v="HOMCBUTESTPIVS1"/>
    <s v="Windows Server 2016 Standard"/>
    <s v="Google Chrome"/>
    <s v="137.0.7151.41"/>
    <s v="MsiExec.exe /X{3D57F0B3-5C71-3C2C-8795-2A150BB58C33}"/>
    <s v="Is Uninstallable"/>
    <n v="1"/>
    <x v="0"/>
    <e v="#N/A"/>
    <s v="146.36.54.9"/>
    <x v="0"/>
    <s v="Deployed"/>
    <x v="0"/>
    <e v="#N/A"/>
    <x v="0"/>
    <x v="20"/>
    <n v="1500000547"/>
    <s v="PI Vision"/>
    <x v="211"/>
    <s v="Yes"/>
    <s v="Yes"/>
    <x v="3"/>
    <s v="NAU MCBU - RTM SUPPORT"/>
    <s v="No"/>
    <e v="#REF!"/>
    <s v="CLOUD WINDOWS OPERATIONS"/>
  </r>
  <r>
    <s v="tosrep-pSDX00.s02.chevron.net"/>
    <s v="tosrep-pSDX00"/>
    <s v="Windows Server 2019 Datacenter"/>
    <s v="Google Chrome"/>
    <s v="137.0.7151.41"/>
    <s v="MsiExec.exe /X{3D57F0B3-5C71-3C2C-8795-2A150BB58C33}"/>
    <s v="Is Uninstallable"/>
    <n v="1"/>
    <x v="2"/>
    <d v="2025-07-16T00:00:00"/>
    <s v="10.75.96.122"/>
    <x v="1"/>
    <s v="Deployed"/>
    <x v="1"/>
    <e v="#N/A"/>
    <x v="1"/>
    <x v="37"/>
    <n v="5055698"/>
    <s v="Tricentis Tosca "/>
    <x v="142"/>
    <s v="Yes"/>
    <s v="Yes"/>
    <x v="0"/>
    <s v="ERP QUALITY ENGINEERING OPERATIONS"/>
    <s v="No"/>
    <e v="#REF!"/>
    <s v="ERP QUALITY ENGINEERING OPERATIONS"/>
  </r>
  <r>
    <s v="tosrep-pSDX01.s02.chevron.net"/>
    <s v="tosrep-pSDX01"/>
    <s v="Windows Server 2019 Datacenter"/>
    <s v="Google Chrome"/>
    <s v="137.0.7151.41"/>
    <s v="MsiExec.exe /X{3D57F0B3-5C71-3C2C-8795-2A150BB58C33}"/>
    <s v="Is Uninstallable"/>
    <n v="1"/>
    <x v="4"/>
    <d v="2025-07-16T00:00:00"/>
    <s v="10.75.96.168"/>
    <x v="1"/>
    <s v="Deployed"/>
    <x v="1"/>
    <e v="#N/A"/>
    <x v="1"/>
    <x v="37"/>
    <n v="5055698"/>
    <s v="Tricentis Tosca "/>
    <x v="142"/>
    <s v="Yes"/>
    <s v="Yes"/>
    <x v="0"/>
    <s v="ERP QUALITY ENGINEERING OPERATIONS"/>
    <s v="No"/>
    <e v="#REF!"/>
    <s v="ERP QUALITY ENGINEERING OPERATIONS"/>
  </r>
  <r>
    <s v="tosrep-pSDX02.s02.chevron.net"/>
    <s v="tosrep-pSDX02"/>
    <s v="Windows Server 2019 Datacenter"/>
    <s v="Google Chrome"/>
    <s v="137.0.7151.41"/>
    <s v="MsiExec.exe /X{3D57F0B3-5C71-3C2C-8795-2A150BB58C33}"/>
    <s v="Is Uninstallable"/>
    <n v="1"/>
    <x v="2"/>
    <d v="2025-07-16T00:00:00"/>
    <s v="10.75.96.167"/>
    <x v="1"/>
    <s v="Deployed"/>
    <x v="1"/>
    <e v="#N/A"/>
    <x v="1"/>
    <x v="37"/>
    <n v="5055698"/>
    <s v="Tricentis Tosca "/>
    <x v="142"/>
    <s v="Yes"/>
    <s v="Yes"/>
    <x v="0"/>
    <s v="ERP QUALITY ENGINEERING OPERATIONS"/>
    <s v="No"/>
    <e v="#REF!"/>
    <s v="ERP QUALITY ENGINEERING OPERATIONS"/>
  </r>
  <r>
    <s v="tosrep-pSDX03.s02.chevron.net"/>
    <s v="tosrep-pSDX03"/>
    <s v="Windows Server 2019 Datacenter"/>
    <s v="Google Chrome"/>
    <s v="137.0.7151.41"/>
    <s v="MsiExec.exe /X{3D57F0B3-5C71-3C2C-8795-2A150BB58C33}"/>
    <s v="Is Uninstallable"/>
    <n v="1"/>
    <x v="2"/>
    <d v="2025-07-16T00:00:00"/>
    <s v="10.75.96.176"/>
    <x v="1"/>
    <s v="Deployed"/>
    <x v="1"/>
    <e v="#N/A"/>
    <x v="1"/>
    <x v="37"/>
    <n v="5055698"/>
    <s v="Tricentis Tosca "/>
    <x v="142"/>
    <s v="Yes"/>
    <s v="Yes"/>
    <x v="0"/>
    <s v="ERP QUALITY ENGINEERING OPERATIONS"/>
    <s v="No"/>
    <e v="#REF!"/>
    <s v="ERP QUALITY ENGINEERING OPERATIONS"/>
  </r>
  <r>
    <s v="tosrep-pSDX04.s02.chevron.net"/>
    <s v="tosrep-pSDX04"/>
    <s v="Windows Server 2019 Datacenter"/>
    <s v="Google Chrome"/>
    <s v="137.0.7151.41"/>
    <s v="MsiExec.exe /X{3D57F0B3-5C71-3C2C-8795-2A150BB58C33}"/>
    <s v="Is Uninstallable"/>
    <n v="1"/>
    <x v="2"/>
    <d v="2025-07-16T00:00:00"/>
    <s v="10.75.96.177"/>
    <x v="1"/>
    <s v="Deployed"/>
    <x v="1"/>
    <e v="#N/A"/>
    <x v="1"/>
    <x v="37"/>
    <n v="5055698"/>
    <s v="Tricentis Tosca "/>
    <x v="142"/>
    <s v="Yes"/>
    <s v="Yes"/>
    <x v="0"/>
    <s v="ERP QUALITY ENGINEERING OPERATIONS"/>
    <s v="No"/>
    <e v="#REF!"/>
    <s v="ERP QUALITY ENGINEERING OPERATIONS"/>
  </r>
  <r>
    <s v="tosrep-pSDX05.s02.chevron.net"/>
    <s v="tosrep-pSDX05"/>
    <s v="Windows Server 2019 Datacenter"/>
    <s v="Google Chrome"/>
    <s v="137.0.7151.41"/>
    <s v="MsiExec.exe /X{3D57F0B3-5C71-3C2C-8795-2A150BB58C33}"/>
    <s v="Is Uninstallable"/>
    <n v="1"/>
    <x v="4"/>
    <d v="2025-07-16T00:00:00"/>
    <s v="10.75.96.174"/>
    <x v="1"/>
    <s v="Deployed"/>
    <x v="1"/>
    <e v="#N/A"/>
    <x v="1"/>
    <x v="37"/>
    <n v="5055698"/>
    <s v="Tricentis Tosca "/>
    <x v="142"/>
    <s v="Yes"/>
    <s v="Yes"/>
    <x v="0"/>
    <s v="ERP QUALITY ENGINEERING OPERATIONS"/>
    <s v="No"/>
    <e v="#REF!"/>
    <s v="ERP QUALITY ENGINEERING OPERATIONS"/>
  </r>
  <r>
    <s v="tosrep-pSDX06.s02.chevron.net"/>
    <s v="tosrep-pSDX06"/>
    <s v="Windows Server 2019 Datacenter"/>
    <s v="Google Chrome"/>
    <s v="137.0.7151.41"/>
    <s v="MsiExec.exe /X{3D57F0B3-5C71-3C2C-8795-2A150BB58C33}"/>
    <s v="Is Uninstallable"/>
    <n v="1"/>
    <x v="1"/>
    <d v="2025-07-16T00:00:00"/>
    <s v="10.75.96.172"/>
    <x v="1"/>
    <s v="Deployed"/>
    <x v="1"/>
    <e v="#N/A"/>
    <x v="1"/>
    <x v="37"/>
    <n v="5055698"/>
    <s v="Tricentis Tosca "/>
    <x v="142"/>
    <s v="Yes"/>
    <s v="Yes"/>
    <x v="0"/>
    <s v="ERP QUALITY ENGINEERING OPERATIONS"/>
    <s v="No"/>
    <e v="#REF!"/>
    <s v="ERP QUALITY ENGINEERING OPERATIONS"/>
  </r>
  <r>
    <s v="tosrep-pSDX07.s02.chevron.net"/>
    <s v="tosrep-pSDX07"/>
    <s v="Windows Server 2019 Datacenter"/>
    <s v="Google Chrome"/>
    <s v="137.0.7151.41"/>
    <s v="MsiExec.exe /X{3D57F0B3-5C71-3C2C-8795-2A150BB58C33}"/>
    <s v="Is Uninstallable"/>
    <n v="1"/>
    <x v="1"/>
    <d v="2025-07-16T00:00:00"/>
    <s v="10.75.96.171"/>
    <x v="1"/>
    <s v="Deployed"/>
    <x v="1"/>
    <e v="#N/A"/>
    <x v="1"/>
    <x v="37"/>
    <n v="5055698"/>
    <s v="Tricentis Tosca "/>
    <x v="142"/>
    <s v="Yes"/>
    <s v="Yes"/>
    <x v="0"/>
    <s v="ERP QUALITY ENGINEERING OPERATIONS"/>
    <s v="No"/>
    <e v="#REF!"/>
    <s v="ERP QUALITY ENGINEERING OPERATIONS"/>
  </r>
  <r>
    <s v="tosrep-pSDX08.s02.chevron.net"/>
    <s v="tosrep-pSDX08"/>
    <s v="Windows Server 2019 Datacenter"/>
    <s v="Google Chrome"/>
    <s v="137.0.7151.41"/>
    <s v="MsiExec.exe /X{3D57F0B3-5C71-3C2C-8795-2A150BB58C33}"/>
    <s v="Is Uninstallable"/>
    <n v="1"/>
    <x v="2"/>
    <d v="2025-07-16T00:00:00"/>
    <s v="10.75.96.87"/>
    <x v="1"/>
    <s v="Deployed"/>
    <x v="1"/>
    <e v="#N/A"/>
    <x v="1"/>
    <x v="37"/>
    <n v="5055698"/>
    <s v="Tricentis Tosca "/>
    <x v="142"/>
    <s v="Yes"/>
    <s v="Yes"/>
    <x v="0"/>
    <s v="ERP QUALITY ENGINEERING OPERATIONS"/>
    <s v="No"/>
    <e v="#REF!"/>
    <s v="ERP QUALITY ENGINEERING OPERATIONS"/>
  </r>
  <r>
    <s v="tosrep-pSDX09.s02.chevron.net"/>
    <s v="tosrep-pSDX09"/>
    <s v="Windows Server 2019 Datacenter"/>
    <s v="Google Chrome"/>
    <s v="137.0.7151.41"/>
    <s v="MsiExec.exe /X{3D57F0B3-5C71-3C2C-8795-2A150BB58C33}"/>
    <s v="Is Uninstallable"/>
    <n v="1"/>
    <x v="2"/>
    <d v="2025-07-16T00:00:00"/>
    <s v="10.75.96.193"/>
    <x v="1"/>
    <s v="Deployed"/>
    <x v="1"/>
    <e v="#N/A"/>
    <x v="1"/>
    <x v="37"/>
    <n v="5055698"/>
    <s v="Tricentis Tosca "/>
    <x v="142"/>
    <s v="Yes"/>
    <s v="Yes"/>
    <x v="0"/>
    <s v="ERP QUALITY ENGINEERING OPERATIONS"/>
    <s v="No"/>
    <e v="#REF!"/>
    <s v="ERP QUALITY ENGINEERING OPERATIONS"/>
  </r>
  <r>
    <s v="tosrep-pSDX10.s02.chevron.net"/>
    <s v="tosrep-pSDX10"/>
    <s v="Windows Server 2019 Datacenter"/>
    <s v="Google Chrome"/>
    <s v="137.0.7151.41"/>
    <s v="MsiExec.exe /X{3D57F0B3-5C71-3C2C-8795-2A150BB58C33}"/>
    <s v="Is Uninstallable"/>
    <n v="1"/>
    <x v="2"/>
    <d v="2025-07-16T00:00:00"/>
    <s v="10.75.96.232"/>
    <x v="1"/>
    <s v="Deployed"/>
    <x v="1"/>
    <e v="#N/A"/>
    <x v="1"/>
    <x v="37"/>
    <n v="5055698"/>
    <s v="Tricentis Tosca "/>
    <x v="142"/>
    <s v="Yes"/>
    <s v="Yes"/>
    <x v="0"/>
    <s v="ERP QUALITY ENGINEERING OPERATIONS"/>
    <s v="No"/>
    <e v="#REF!"/>
    <s v="ERP QUALITY ENGINEERING OPERATIONS"/>
  </r>
  <r>
    <s v="HOMCBUTPISQL1.mid.chevrontexaco.net"/>
    <s v="HOMCBUTPISQL1"/>
    <s v="Windows Server 2016 Standard"/>
    <s v="Google Chrome"/>
    <s v="137.0.7151.55"/>
    <s v="MsiExec.exe /X{FB5A6B22-71AB-36B9-AC32-02EAC075DEC3}"/>
    <s v="Is Uninstallable"/>
    <n v="1"/>
    <x v="0"/>
    <e v="#N/A"/>
    <s v="146.36.54.25"/>
    <x v="0"/>
    <s v="Deployed"/>
    <x v="0"/>
    <e v="#N/A"/>
    <x v="0"/>
    <x v="20"/>
    <n v="11977"/>
    <s v="PI Historian"/>
    <x v="211"/>
    <s v="Yes"/>
    <s v="Yes"/>
    <x v="3"/>
    <s v="NAU MCBU - RTM SUPPORT"/>
    <s v="No"/>
    <e v="#REF!"/>
    <s v="CLOUD WINDOWS OPERATIONS"/>
  </r>
  <r>
    <s v="HOMCBUTPIWEB1.hou150.chevrontexaco.net"/>
    <s v="HOMCBUTPIWEB1"/>
    <s v="Windows Server 2016 Standard"/>
    <s v="Google Chrome"/>
    <s v="137.0.7151.41"/>
    <s v="MsiExec.exe /X{FB5A6B22-71AB-36B9-AC32-02EAC075DEC3}"/>
    <s v="Is Uninstallable"/>
    <n v="1"/>
    <x v="0"/>
    <e v="#N/A"/>
    <s v="146.36.54.19"/>
    <x v="0"/>
    <s v="Deployed"/>
    <x v="0"/>
    <e v="#N/A"/>
    <x v="0"/>
    <x v="0"/>
    <n v="11977"/>
    <s v="PI Historian"/>
    <x v="211"/>
    <s v="Yes"/>
    <s v="Yes"/>
    <x v="3"/>
    <s v="NAU MCBU - RTM SUPPORT"/>
    <s v="No"/>
    <e v="#REF!"/>
    <s v="CLOUD WINDOWS OPERATIONS"/>
  </r>
  <r>
    <s v="COV100W16AFPRD.cov100.chevrontexaco.net"/>
    <s v="COV100W16AFPRD"/>
    <s v="Windows Server 2016 Datacenter"/>
    <s v="Google Chrome"/>
    <s v="137.0.7151.41"/>
    <s v="MsiExec.exe /X{3D57F0B3-5C71-3C2C-8795-2A150BB58C33}"/>
    <s v="Is Uninstallable"/>
    <n v="1"/>
    <x v="1"/>
    <d v="2025-07-16T00:00:00"/>
    <s v="146.24.240.147"/>
    <x v="1"/>
    <s v="Deployed"/>
    <x v="1"/>
    <e v="#N/A"/>
    <x v="1"/>
    <x v="11"/>
    <n v="24619"/>
    <s v="PI Asset Framework, COV"/>
    <x v="6"/>
    <s v="Yes"/>
    <s v="Yes"/>
    <x v="0"/>
    <s v="NAU GOM - AUTOMATION PCN"/>
    <s v="No"/>
    <e v="#REF!"/>
    <s v="CLOUD WINDOWS OPERATIONS"/>
  </r>
  <r>
    <s v="COV100W16AFTST.cov100.chevrontexaco.net"/>
    <s v="COV100W16AFTST"/>
    <s v="Windows Server 2016 Datacenter"/>
    <s v="Google Chrome"/>
    <s v="137.0.7151.41"/>
    <s v="MsiExec.exe /X{3D57F0B3-5C71-3C2C-8795-2A150BB58C33}"/>
    <s v="Is Uninstallable"/>
    <n v="1"/>
    <x v="1"/>
    <d v="2025-07-16T00:00:00"/>
    <s v="146.24.240.141"/>
    <x v="2"/>
    <s v="Deployed"/>
    <x v="1"/>
    <e v="#N/A"/>
    <x v="1"/>
    <x v="11"/>
    <n v="24620"/>
    <s v="PI Asset Framework, COV"/>
    <x v="6"/>
    <s v="Yes"/>
    <s v="Yes"/>
    <x v="0"/>
    <s v="NAU GOM - AUTOMATION PCN"/>
    <s v="No"/>
    <e v="#REF!"/>
    <s v="CLOUD WINDOWS OPERATIONS"/>
  </r>
  <r>
    <s v="COV100W16PINOJV.cov100.chevrontexaco.net"/>
    <s v="COV100W16PINOJV"/>
    <s v="Windows Server 2016 Standard"/>
    <s v="Google Chrome"/>
    <s v="137.0.7151.41"/>
    <s v="MsiExec.exe /X{3D57F0B3-5C71-3C2C-8795-2A150BB58C33}"/>
    <s v="Is Uninstallable"/>
    <n v="1"/>
    <x v="1"/>
    <d v="2025-07-16T00:00:00"/>
    <s v="146.24.240.136"/>
    <x v="1"/>
    <s v="Deployed"/>
    <x v="1"/>
    <e v="#N/A"/>
    <x v="1"/>
    <x v="11"/>
    <n v="24417"/>
    <s v="PI Historian, COV"/>
    <x v="6"/>
    <s v="Yes"/>
    <s v="Yes"/>
    <x v="0"/>
    <s v="NAU GOM - AUTOMATION PCN"/>
    <s v="No"/>
    <e v="#REF!"/>
    <s v="CLOUD WINDOWS OPERATIONS"/>
  </r>
  <r>
    <s v="COV100W16PIPRD.cov100.chevrontexaco.net"/>
    <s v="COV100W16PIPRD"/>
    <s v="Windows Server 2016 Datacenter"/>
    <s v="Google Chrome"/>
    <s v="137.0.7151.41"/>
    <s v="MsiExec.exe /X{3D57F0B3-5C71-3C2C-8795-2A150BB58C33}"/>
    <s v="Is Uninstallable"/>
    <n v="1"/>
    <x v="1"/>
    <d v="2025-07-16T00:00:00"/>
    <s v="146.24.240.149"/>
    <x v="1"/>
    <s v="Deployed"/>
    <x v="1"/>
    <e v="#N/A"/>
    <x v="1"/>
    <x v="11"/>
    <n v="24616"/>
    <s v="PI Historian, COV"/>
    <x v="6"/>
    <s v="Yes"/>
    <s v="Yes"/>
    <x v="0"/>
    <s v="NAU GOM - AUTOMATION PCN"/>
    <s v="No"/>
    <e v="#REF!"/>
    <s v="CLOUD WINDOWS OPERATIONS"/>
  </r>
  <r>
    <s v="tosrep-pSDX26.p.ussc.az.chevron.net"/>
    <s v="tosrep-pSDX26"/>
    <s v="Windows Server 2019 Datacenter"/>
    <s v="Google Chrome"/>
    <s v="137.0.7151.41"/>
    <s v="MsiExec.exe /X{3D57F0B3-5C71-3C2C-8795-2A150BB58C33}"/>
    <s v="Is Uninstallable"/>
    <n v="1"/>
    <x v="1"/>
    <d v="2025-07-16T00:00:00"/>
    <s v="10.75.96.148"/>
    <x v="1"/>
    <s v="Deployed"/>
    <x v="1"/>
    <e v="#N/A"/>
    <x v="1"/>
    <x v="37"/>
    <n v="5055698"/>
    <s v="Tricentis Tosca "/>
    <x v="142"/>
    <s v="Yes"/>
    <s v="Yes"/>
    <x v="0"/>
    <s v="ERP QUALITY ENGINEERING OPERATIONS"/>
    <s v="No"/>
    <e v="#REF!"/>
    <s v="ERP QUALITY ENGINEERING OPERATIONS"/>
  </r>
  <r>
    <s v="COV100W16PIVSND.cov100.chevrontexaco.net"/>
    <s v="COV100W16PIVSND"/>
    <s v="Windows Server 2016 Datacenter"/>
    <s v="Google Chrome"/>
    <s v="137.0.7151.41"/>
    <s v="MsiExec.exe /X{3D57F0B3-5C71-3C2C-8795-2A150BB58C33}"/>
    <s v="Is Uninstallable"/>
    <n v="1"/>
    <x v="4"/>
    <d v="2025-07-16T00:00:00"/>
    <s v="146.24.240.144"/>
    <x v="2"/>
    <s v="Deployed"/>
    <x v="1"/>
    <e v="#N/A"/>
    <x v="1"/>
    <x v="11"/>
    <n v="1500000505"/>
    <s v="PI Vision, COV"/>
    <x v="6"/>
    <s v="Yes"/>
    <s v="Yes"/>
    <x v="0"/>
    <s v="NAU GOM - AUTOMATION PCN"/>
    <s v="No"/>
    <e v="#REF!"/>
    <s v="CLOUD WINDOWS OPERATIONS"/>
  </r>
  <r>
    <s v="MIDPIVS1.mid.chevrontexaco.net"/>
    <s v="MIDPIVS1"/>
    <s v="Windows Server 2016 Standard"/>
    <s v="Google Chrome"/>
    <s v="137.0.7151.41"/>
    <s v="MsiExec.exe /X{FB5A6B22-71AB-36B9-AC32-02EAC075DEC3}"/>
    <s v="Is Uninstallable"/>
    <n v="1"/>
    <x v="0"/>
    <e v="#N/A"/>
    <s v="146.24.136.105"/>
    <x v="1"/>
    <s v="Deployed"/>
    <x v="0"/>
    <e v="#N/A"/>
    <x v="0"/>
    <x v="20"/>
    <n v="11977"/>
    <s v="PI Historian"/>
    <x v="211"/>
    <s v="Yes"/>
    <s v="Yes"/>
    <x v="3"/>
    <s v="NAU MCBU - RTM SUPPORT"/>
    <s v="No"/>
    <e v="#REF!"/>
    <s v="CLOUD WINDOWS OPERATIONS"/>
  </r>
  <r>
    <s v="LAGNRW16VAHPP.lagnr.chevrontexaco.net"/>
    <s v="LAGNRW16VAHPP"/>
    <s v="Windows Server 2016 Datacenter"/>
    <s v="Google Chrome"/>
    <s v="137.0.7151.55"/>
    <s v="MsiExec.exe /X{FB5A6B22-71AB-36B9-AC32-02EAC075DEC3}"/>
    <s v="Is Uninstallable"/>
    <n v="1"/>
    <x v="0"/>
    <e v="#N/A"/>
    <s v="146.42.133.46"/>
    <x v="1"/>
    <s v="Deployed"/>
    <x v="0"/>
    <e v="#N/A"/>
    <x v="0"/>
    <x v="20"/>
    <n v="23429"/>
    <s v="ProSource (NMA) "/>
    <x v="214"/>
    <s v="Yes"/>
    <s v="Yes"/>
    <x v="2"/>
    <s v="NMA - SUBSURFACE PLATFORM CO-LOCATED SUPPORT"/>
    <s v="No"/>
    <e v="#REF!"/>
    <s v="NMA - ITFP CLOUD LAGOS SUPPORT"/>
  </r>
  <r>
    <s v="gmwcpappv00986.gdc0.chevron.net"/>
    <s v="gmwcpappv00986"/>
    <s v="Windows Server 2016 Datacenter"/>
    <s v="Google Chrome"/>
    <s v="137.0.7151.41"/>
    <s v="MsiExec.exe /X{3D57F0B3-5C71-3C2C-8795-2A150BB58C33}"/>
    <s v="Is Uninstallable"/>
    <n v="1"/>
    <x v="0"/>
    <e v="#N/A"/>
    <s v="146.40.81.179"/>
    <x v="1"/>
    <s v="Deployed"/>
    <x v="0"/>
    <e v="#N/A"/>
    <x v="0"/>
    <x v="10"/>
    <n v="15590"/>
    <s v="PI Historian"/>
    <x v="215"/>
    <s v="Yes"/>
    <s v="Yes"/>
    <x v="0"/>
    <s v="TBU - OSISOFT PI SUPPORT"/>
    <s v="No"/>
    <e v="#REF!"/>
    <s v="CLOUD WINDOWS OPERATIONS"/>
  </r>
  <r>
    <s v="gmwcpiisv00376.bkkhq.chevrontexaco.net"/>
    <s v="gmwcpiisv00376"/>
    <s v="Windows Server 2016 Datacenter"/>
    <s v="Google Chrome"/>
    <s v="137.0.7151.41"/>
    <s v="MsiExec.exe /X{3D57F0B3-5C71-3C2C-8795-2A150BB58C33}"/>
    <s v="Is Uninstallable"/>
    <n v="1"/>
    <x v="0"/>
    <e v="#N/A"/>
    <s v="146.40.240.51"/>
    <x v="1"/>
    <s v="Deployed"/>
    <x v="0"/>
    <e v="#N/A"/>
    <x v="0"/>
    <x v="10"/>
    <n v="15590"/>
    <s v="PI Historian"/>
    <x v="215"/>
    <s v="Yes"/>
    <s v="Yes"/>
    <x v="0"/>
    <s v="TBU - OSISOFT PI SUPPORT"/>
    <s v="No"/>
    <e v="#REF!"/>
    <s v="CLOUD WINDOWS OPERATIONS"/>
  </r>
  <r>
    <s v="gmwcpiisv00392.gdc0.chevron.net"/>
    <s v="gmwcpiisv00392"/>
    <s v="Windows Server 2016 Datacenter"/>
    <s v="Google Chrome"/>
    <s v="137.0.7151.41"/>
    <s v="MsiExec.exe /X{3D57F0B3-5C71-3C2C-8795-2A150BB58C33}"/>
    <s v="Is Uninstallable"/>
    <n v="1"/>
    <x v="0"/>
    <e v="#N/A"/>
    <s v="146.40.240.118"/>
    <x v="1"/>
    <s v="Deployed"/>
    <x v="0"/>
    <e v="#N/A"/>
    <x v="0"/>
    <x v="10"/>
    <n v="15590"/>
    <s v="PI Historian"/>
    <x v="215"/>
    <s v="Yes"/>
    <s v="Yes"/>
    <x v="0"/>
    <s v="TBU - OSISOFT PI SUPPORT"/>
    <s v="No"/>
    <e v="#REF!"/>
    <s v="CLOUD WINDOWS OPERATIONS"/>
  </r>
  <r>
    <s v="GBANRW16VAPP05.gbanr.chevrontexaco.net"/>
    <s v="GBANRW16VAPP05"/>
    <s v="Windows Server 2016 Datacenter"/>
    <s v="Google Chrome"/>
    <s v="137.0.7151.55"/>
    <s v="MsiExec.exe /X{FB5A6B22-71AB-36B9-AC32-02EAC075DEC3}"/>
    <s v="Is Uninstallable"/>
    <n v="1"/>
    <x v="0"/>
    <e v="#N/A"/>
    <s v="146.42.140.156"/>
    <x v="1"/>
    <s v="Deployed"/>
    <x v="0"/>
    <e v="#N/A"/>
    <x v="0"/>
    <x v="20"/>
    <n v="13053"/>
    <s v="Energy Components Reporting Portal XI"/>
    <x v="214"/>
    <s v="Yes"/>
    <s v="Yes"/>
    <x v="11"/>
    <s v="NMA - SURFACE PLATFORM CO-LOCATED SUPPORT"/>
    <s v="No"/>
    <e v="#REF!"/>
    <s v="NMA - ITFP CLOUD LAGOS SUPPORT"/>
  </r>
  <r>
    <s v="LAGNRQSQLT1.lagnr.chevrontexaco.net"/>
    <s v="LAGNRQSQLT1"/>
    <s v="Windows Server 2016 Datacenter"/>
    <s v="Google Chrome"/>
    <s v="137.0.7151.41"/>
    <s v="MsiExec.exe /X{FB5A6B22-71AB-36B9-AC32-02EAC075DEC3}"/>
    <s v="Is Uninstallable"/>
    <n v="1"/>
    <x v="0"/>
    <e v="#N/A"/>
    <s v="146.42.252.26"/>
    <x v="1"/>
    <s v="Deployed"/>
    <x v="0"/>
    <e v="#N/A"/>
    <x v="0"/>
    <x v="20"/>
    <s v="Not Found"/>
    <s v="Not Found"/>
    <x v="214"/>
    <s v="Yes"/>
    <s v="Yes"/>
    <x v="0"/>
    <s v="NMA - ITFP CLOUD LAGOS SUPPORT"/>
    <s v="No"/>
    <e v="#REF!"/>
    <s v="NMA - ITFP CLOUD LAGOS SUPPORT"/>
  </r>
  <r>
    <s v="HERECWEBDEV1.gdc0.chevron.net"/>
    <s v="HERECWEBDEV1"/>
    <s v="Windows Server 2016 Standard"/>
    <s v="Google Chrome"/>
    <s v="137.0.7151.41"/>
    <s v="MsiExec.exe /X{3D57F0B3-5C71-3C2C-8795-2A150BB58C33}"/>
    <s v="Is Uninstallable"/>
    <n v="1"/>
    <x v="0"/>
    <e v="#N/A"/>
    <s v="146.30.172.123"/>
    <x v="1"/>
    <s v="Deployed"/>
    <x v="0"/>
    <e v="#N/A"/>
    <x v="0"/>
    <x v="10"/>
    <n v="5055750"/>
    <s v="Energy Components EMED "/>
    <x v="105"/>
    <s v="Yes"/>
    <s v="Yes"/>
    <x v="0"/>
    <s v="EMED CORP PLATFORMS"/>
    <s v="No"/>
    <e v="#REF!"/>
    <s v="CLOUD WINDOWS OPERATIONS"/>
  </r>
  <r>
    <s v="HERECWEBT1.gdc0.chevron.net"/>
    <s v="HERECWEBT1"/>
    <s v="Windows Server 2016 Standard"/>
    <s v="Google Chrome"/>
    <s v="137.0.7151.55"/>
    <s v="MsiExec.exe /X{3D57F0B3-5C71-3C2C-8795-2A150BB58C33}"/>
    <s v="Is Uninstallable"/>
    <n v="1"/>
    <x v="0"/>
    <e v="#N/A"/>
    <s v="146.30.172.121"/>
    <x v="1"/>
    <s v="Deployed"/>
    <x v="0"/>
    <e v="#N/A"/>
    <x v="0"/>
    <x v="10"/>
    <n v="5055750"/>
    <s v="Energy Components EMED "/>
    <x v="105"/>
    <s v="Yes"/>
    <s v="Yes"/>
    <x v="0"/>
    <s v="EC FOR EMED LEVEL 1 SUPPORT"/>
    <s v="No"/>
    <e v="#REF!"/>
    <s v="CLOUD WINDOWS OPERATIONS"/>
  </r>
  <r>
    <s v="dataga-peuw00.s02.chevron.net"/>
    <s v="dataga-peuw00"/>
    <s v="Windows Server 2016 Datacenter"/>
    <s v="Google Chrome"/>
    <s v="137.0.7151.41"/>
    <s v="MsiExec.exe /X{3D57F0B3-5C71-3C2C-8795-2A150BB58C33}"/>
    <s v="Is Uninstallable"/>
    <n v="1"/>
    <x v="1"/>
    <d v="2025-07-16T00:00:00"/>
    <s v="10.69.27.37"/>
    <x v="1"/>
    <s v="Deployed"/>
    <x v="0"/>
    <s v="Completed"/>
    <x v="0"/>
    <x v="21"/>
    <n v="5038326"/>
    <s v="Enterprise Data Gateway "/>
    <x v="216"/>
    <s v="Yes"/>
    <s v="Yes"/>
    <x v="0"/>
    <s v="DATA MANAGEMENT - OPERATIONS"/>
    <s v="No"/>
    <e v="#REF!"/>
    <s v="CLOUD WINDOWS OPERATIONS"/>
  </r>
  <r>
    <s v="dataga-ppba00.s02.chevron.net"/>
    <s v="dataga-ppba00"/>
    <s v="Windows Server 2016 Datacenter"/>
    <s v="Google Chrome"/>
    <s v="137.0.7151.41"/>
    <s v="MsiExec.exe /X{3D57F0B3-5C71-3C2C-8795-2A150BB58C33}"/>
    <s v="Is Uninstallable"/>
    <n v="1"/>
    <x v="1"/>
    <d v="2025-07-16T00:00:00"/>
    <s v="10.73.39.37"/>
    <x v="1"/>
    <s v="Deployed"/>
    <x v="0"/>
    <s v="Completed"/>
    <x v="0"/>
    <x v="21"/>
    <n v="5038326"/>
    <s v="Enterprise Data Gateway "/>
    <x v="216"/>
    <s v="Yes"/>
    <s v="Yes"/>
    <x v="0"/>
    <s v="DATA MANAGEMENT - OPERATIONS"/>
    <s v="No"/>
    <e v="#REF!"/>
    <s v="CLOUD WINDOWS OPERATIONS"/>
  </r>
  <r>
    <s v="WR718V16GSUP1.WR718.chevrontexaco.net"/>
    <s v="WR718V16GSUP1"/>
    <s v="Windows Server 2016 Standard"/>
    <s v="Google Chrome"/>
    <s v="137.0.7151.41"/>
    <s v="MsiExec.exe /X{3D57F0B3-5C71-3C2C-8795-2A150BB58C33}"/>
    <s v="Is Uninstallable"/>
    <n v="1"/>
    <x v="0"/>
    <e v="#N/A"/>
    <s v="146.32.9.83"/>
    <x v="1"/>
    <s v="Deployed"/>
    <x v="0"/>
    <e v="#N/A"/>
    <x v="0"/>
    <x v="10"/>
    <n v="5045636"/>
    <s v="OG "/>
    <x v="5"/>
    <s v="Yes"/>
    <s v="Yes"/>
    <x v="5"/>
    <s v="GSOF SUPPORT - SECURITY OF PERSONNEL AND ASSETS"/>
    <s v="No"/>
    <e v="#REF!"/>
    <s v="CLOUD WINDOWS OPERATIONS"/>
  </r>
  <r>
    <s v="COV100W16PIVSNP.cov100.chevrontexaco.net"/>
    <s v="COV100W16PIVSNP"/>
    <s v="Windows Server 2016 Standard"/>
    <s v="Google Chrome"/>
    <s v="137.0.7151.41"/>
    <s v="MsiExec.exe /X{3D57F0B3-5C71-3C2C-8795-2A150BB58C33}"/>
    <s v="Is Uninstallable"/>
    <n v="1"/>
    <x v="1"/>
    <d v="2025-07-16T00:00:00"/>
    <s v="146.24.240.148"/>
    <x v="1"/>
    <s v="Deployed"/>
    <x v="1"/>
    <e v="#N/A"/>
    <x v="1"/>
    <x v="11"/>
    <n v="1500000672"/>
    <s v="PI Vision Dashboard, COV "/>
    <x v="6"/>
    <s v="Yes"/>
    <s v="Yes"/>
    <x v="0"/>
    <s v="NAU GOM - AUTOMATION PCN"/>
    <s v="No"/>
    <e v="#REF!"/>
    <s v="CLOUD WINDOWS OPERATIONS"/>
  </r>
  <r>
    <s v="gmwcpiisv00363.gdc0.chevron.net"/>
    <s v="gmwcpiisv00363"/>
    <s v="Windows Server 2016 Datacenter"/>
    <s v="Google Chrome"/>
    <s v="132.0.6834.111"/>
    <s v="MsiExec.exe /X{00715A53-6C1B-35AC-BDC9-597DCF53D022}"/>
    <s v="Is Uninstallable"/>
    <n v="1"/>
    <x v="0"/>
    <e v="#N/A"/>
    <s v="134.248.64.182"/>
    <x v="1"/>
    <s v="Retired"/>
    <x v="2"/>
    <e v="#N/A"/>
    <x v="0"/>
    <x v="0"/>
    <s v="Not Found"/>
    <s v="Not Found"/>
    <x v="38"/>
    <s v="No"/>
    <m/>
    <x v="0"/>
    <e v="#VALUE!"/>
    <s v="No"/>
    <e v="#REF!"/>
    <s v="CLOUD WINDOWS OPERATIONS"/>
  </r>
  <r>
    <s v="LONPWGSM77.gdc0.chevron.net"/>
    <s v="LONPWGSM77"/>
    <s v="Windows Server 2019 Datacenter"/>
    <s v="Google Chrome"/>
    <s v="135.0.7049.85"/>
    <s v="MsiExec.exe /X{3D57F0B3-5C71-3C2C-8795-2A150BB58C33}"/>
    <s v="Is Uninstallable"/>
    <n v="1"/>
    <x v="0"/>
    <e v="#N/A"/>
    <s v="146.38.53.143"/>
    <x v="1"/>
    <s v="Retired"/>
    <x v="1"/>
    <e v="#N/A"/>
    <x v="1"/>
    <x v="2"/>
    <n v="1223301"/>
    <s v="System Center Configuration Manager ITC CM12 "/>
    <x v="188"/>
    <s v="Yes"/>
    <m/>
    <x v="0"/>
    <s v="Not Found"/>
    <s v="No"/>
    <e v="#REF!"/>
    <s v="CLOUD WINDOWS OPERATIONS"/>
  </r>
  <r>
    <s v="san520sm75.gdc0.chevron.net"/>
    <s v="san520sm75"/>
    <s v="Windows Server 2019 Datacenter"/>
    <s v="Google Chrome"/>
    <s v="135.0.7049.86"/>
    <s v="MsiExec.exe /X{3D57F0B3-5C71-3C2C-8795-2A150BB58C33}"/>
    <s v="Is Uninstallable"/>
    <n v="1"/>
    <x v="0"/>
    <e v="#N/A"/>
    <s v="134.248.64.235"/>
    <x v="1"/>
    <s v="Retired"/>
    <x v="2"/>
    <e v="#N/A"/>
    <x v="0"/>
    <x v="0"/>
    <n v="1223301"/>
    <s v="System Center Configuration Manager ITC CM12 "/>
    <x v="188"/>
    <s v="Yes"/>
    <m/>
    <x v="0"/>
    <s v="Not Found"/>
    <s v="No"/>
    <e v="#REF!"/>
    <s v="CLOUD WINDOWS OPERATIONS"/>
  </r>
  <r>
    <s v="citrix-pfas04.s02.chevron.net"/>
    <s v="citrix-pfas04"/>
    <s v="Windows Server 2016 Datacenter"/>
    <s v="Google Chrome"/>
    <s v="135.0.7049.85"/>
    <s v="MsiExec.exe /X{FB5A6B22-71AB-36B9-AC32-02EAC075DEC3}"/>
    <s v="Is Uninstallable"/>
    <n v="1"/>
    <x v="0"/>
    <e v="#N/A"/>
    <s v="10.74.204.80"/>
    <x v="1"/>
    <s v="Retired"/>
    <x v="2"/>
    <e v="#N/A"/>
    <x v="0"/>
    <x v="0"/>
    <n v="1500001219"/>
    <s v="Citrix Cloud Services "/>
    <x v="46"/>
    <s v="Yes"/>
    <m/>
    <x v="0"/>
    <s v="CLOUD NETGIL OPERATIONS"/>
    <s v="No"/>
    <e v="#REF!"/>
    <s v="CLOUD WINDOWS OPERATIONS"/>
  </r>
  <r>
    <s v="gmwcpiisv00350.gdc0.chevron.net"/>
    <s v="gmwcpiisv00350"/>
    <s v="Windows Server 2016 Datacenter"/>
    <s v="Google Chrome"/>
    <s v="135.0.7049.85"/>
    <s v="MsiExec.exe /X{3D57F0B3-5C71-3C2C-8795-2A150BB58C33}"/>
    <s v="Is Uninstallable"/>
    <n v="1"/>
    <x v="0"/>
    <e v="#N/A"/>
    <s v="10.71.128.51"/>
    <x v="1"/>
    <s v="Retired"/>
    <x v="2"/>
    <e v="#N/A"/>
    <x v="0"/>
    <x v="0"/>
    <n v="501030"/>
    <s v="Smart Procedures "/>
    <x v="212"/>
    <s v="Yes"/>
    <m/>
    <x v="0"/>
    <s v="SURFACE-APPLICATION SUPPORT-POD1D"/>
    <s v="No"/>
    <e v="#REF!"/>
    <s v="CLOUD WINDOWS OPERATIONS"/>
  </r>
  <r>
    <s v="SQLSE-WPSQL004.s02.chevron.net"/>
    <s v="SQLSE-WPSQL004"/>
    <s v="Windows Server 2016 Datacenter"/>
    <s v="Google Chrome"/>
    <s v="137.0.7151.41"/>
    <s v="MsiExec.exe /X{3D57F0B3-5C71-3C2C-8795-2A150BB58C33}"/>
    <s v="Is Uninstallable"/>
    <n v="1"/>
    <x v="1"/>
    <d v="2025-07-16T00:00:00"/>
    <s v="10.76.123.150"/>
    <x v="1"/>
    <s v="Deployed"/>
    <x v="0"/>
    <s v="Completed"/>
    <x v="0"/>
    <x v="21"/>
    <n v="5058975"/>
    <s v="Azure Database Support"/>
    <x v="216"/>
    <s v="Yes"/>
    <s v="Yes"/>
    <x v="0"/>
    <s v="DATABASE MANAGEMENT SUPPORT"/>
    <s v="No"/>
    <e v="#REF!"/>
    <s v="CLOUD WINDOWS OPERATIONS"/>
  </r>
  <r>
    <s v="PNZW16CNAPPTV01.pnz.chevrontexaco.net"/>
    <s v="PNZW16CNAPPTV01"/>
    <s v="Windows Server 2016 Standard"/>
    <s v="Google Chrome"/>
    <s v="137.0.7151.41"/>
    <s v="MsiExec.exe /X{A5CBFB3A-D606-3A13-8C8F-9068AE58B64E}"/>
    <s v="Is Uninstallable"/>
    <n v="1"/>
    <x v="1"/>
    <e v="#N/A"/>
    <s v="146.30.19.18"/>
    <x v="1"/>
    <s v="Deployed"/>
    <x v="0"/>
    <e v="#N/A"/>
    <x v="0"/>
    <x v="20"/>
    <n v="3073917"/>
    <s v="SAC Remote Acess Service"/>
    <x v="217"/>
    <s v="Yes"/>
    <s v="Yes"/>
    <x v="9"/>
    <s v="CLOUD WINDOWS OPERATIONS"/>
    <s v="No"/>
    <e v="#REF!"/>
    <s v="CLOUD WINDOWS OPERATIONS"/>
  </r>
  <r>
    <s v="ubms-puia00.s02.chevron.net"/>
    <s v="ubms-puia00"/>
    <s v="Windows Server 2016 Datacenter"/>
    <s v="Google Chrome"/>
    <s v="137.0.7151.41"/>
    <s v="MsiExec.exe /X{3D57F0B3-5C71-3C2C-8795-2A150BB58C33}"/>
    <s v="Is Uninstallable"/>
    <n v="1"/>
    <x v="0"/>
    <e v="#N/A"/>
    <s v="10.73.240.24"/>
    <x v="1"/>
    <s v="Deployed"/>
    <x v="0"/>
    <e v="#N/A"/>
    <x v="0"/>
    <x v="20"/>
    <n v="1500001291"/>
    <s v="Universal Building Management Solution "/>
    <x v="218"/>
    <s v="Yes"/>
    <s v="Yes"/>
    <x v="11"/>
    <s v="CLOUD WINDOWS OPERATIONS"/>
    <s v="No"/>
    <e v="#REF!"/>
    <s v="CLOUD WINDOWS OPERATIONS"/>
  </r>
  <r>
    <s v="kta-dapp00.s02.chevron.net"/>
    <s v="kta-dapp00"/>
    <s v="Windows Server 2016 Datacenter"/>
    <s v="Google Chrome"/>
    <s v="135.0.7049.85"/>
    <s v="MsiExec.exe /X{3B78AF3C-EEEC-32FF-829D-F09856FED889}"/>
    <s v="Is Uninstallable"/>
    <n v="1"/>
    <x v="0"/>
    <e v="#N/A"/>
    <s v="10.75.56.18"/>
    <x v="2"/>
    <s v="Retired"/>
    <x v="2"/>
    <e v="#N/A"/>
    <x v="0"/>
    <x v="0"/>
    <n v="5041768"/>
    <s v="Kofax TotalAgility "/>
    <x v="152"/>
    <s v="Yes"/>
    <m/>
    <x v="0"/>
    <s v="SUBSURFACE-LAND-LAND SOLUTIONS"/>
    <s v="No"/>
    <e v="#REF!"/>
    <s v="SUBSURFACE-LAND-LAND SOLUTIONS"/>
  </r>
  <r>
    <s v="GMWCPAPPV01001.gdc0.chevron.net"/>
    <s v="GMWCPAPPV01001"/>
    <s v="Windows Server 2016 Datacenter"/>
    <s v="Google Chrome"/>
    <s v="137.0.7151.41"/>
    <s v="MsiExec.exe /X{3371DEF0-A2B2-3479-B78B-6645E8021B9A}"/>
    <s v="Is Uninstallable"/>
    <n v="1"/>
    <x v="2"/>
    <d v="2025-07-16T00:00:00"/>
    <s v="146.22.250.232"/>
    <x v="1"/>
    <s v="Deployed"/>
    <x v="1"/>
    <e v="#N/A"/>
    <x v="0"/>
    <x v="8"/>
    <s v="Not Found"/>
    <s v="Not Found"/>
    <x v="3"/>
    <s v="Yes"/>
    <s v="Yes"/>
    <x v="0"/>
    <n v="0"/>
    <s v="No"/>
    <e v="#REF!"/>
    <s v="CLOUD WINDOWS OPERATIONS"/>
  </r>
  <r>
    <s v="cmsabu-papp00.s02.chevron.net"/>
    <s v="cmsabu-papp00"/>
    <s v="Windows Server 2016 Datacenter"/>
    <s v="Google Chrome"/>
    <s v="135.0.7049.115"/>
    <s v="MsiExec.exe /X{3D57F0B3-5C71-3C2C-8795-2A150BB58C33}"/>
    <s v="Is Uninstallable"/>
    <n v="1"/>
    <x v="1"/>
    <d v="2025-05-29T00:00:00"/>
    <s v="10.66.64.5"/>
    <x v="1"/>
    <s v="In Maintenance"/>
    <x v="5"/>
    <e v="#N/A"/>
    <x v="0"/>
    <x v="10"/>
    <n v="20225059221"/>
    <s v="Visual Studio Professional 2022"/>
    <x v="219"/>
    <s v="Yes"/>
    <s v="Yes"/>
    <x v="0"/>
    <s v="CLOUD WINDOWS OPERATIONS"/>
    <s v="No"/>
    <e v="#REF!"/>
    <s v="CLOUD WINDOWS OPERATIONS"/>
  </r>
  <r>
    <s v="stopga-dwin00.s02.chevron.net"/>
    <s v="stopga-dwin00"/>
    <s v="Windows Server 2016 Datacenter"/>
    <s v="Google Chrome"/>
    <s v="135.0.7049.85"/>
    <s v="MsiExec.exe /X{FB5A6B22-71AB-36B9-AC32-02EAC075DEC3}"/>
    <s v="Is Uninstallable"/>
    <n v="1"/>
    <x v="0"/>
    <e v="#N/A"/>
    <s v="10.73.212.12"/>
    <x v="2"/>
    <s v="Retired"/>
    <x v="2"/>
    <e v="#N/A"/>
    <x v="0"/>
    <x v="0"/>
    <n v="16366"/>
    <s v="Stop Gauge "/>
    <x v="125"/>
    <s v="Yes"/>
    <m/>
    <x v="0"/>
    <s v="SURFACE-APPLICATION SUPPORT-POD1C"/>
    <s v="No"/>
    <e v="#REF!"/>
    <s v="CLOUD WINDOWS OPERATIONS"/>
  </r>
  <r>
    <s v="tcvxap-dtech00.s02.chevron.net"/>
    <s v="tcvxap-dtech00"/>
    <s v="Windows Server 2019 Datacenter"/>
    <s v="Google Chrome"/>
    <s v="135.0.7049.85"/>
    <s v="MsiExec.exe /X{00715A53-6C1B-35AC-BDC9-597DCF53D022}"/>
    <s v="Is Uninstallable"/>
    <n v="1"/>
    <x v="0"/>
    <e v="#N/A"/>
    <s v="10.70.184.160"/>
    <x v="2"/>
    <s v="Retired"/>
    <x v="2"/>
    <e v="#N/A"/>
    <x v="0"/>
    <x v="0"/>
    <n v="5041732"/>
    <s v="Chevron Techlog Plugins "/>
    <x v="220"/>
    <s v="Yes"/>
    <m/>
    <x v="0"/>
    <s v="SUBSURFACE – APD – I&amp;M – PETROPHYSICS"/>
    <s v="No"/>
    <e v="#REF!"/>
    <s v="CLOUD WINDOWS OPERATIONS"/>
  </r>
  <r>
    <s v="MDWW16NVRVP2.MDW.chevrontexaco.net"/>
    <s v="MDWW16NVRVP2"/>
    <s v="Windows Server 2016 Standard"/>
    <s v="Google Chrome"/>
    <s v="135.0.7049.85"/>
    <s v="MsiExec.exe /X{3D57F0B3-5C71-3C2C-8795-2A150BB58C33}"/>
    <s v="Is Uninstallable"/>
    <n v="1"/>
    <x v="0"/>
    <e v="#N/A"/>
    <s v="146.35.61.133"/>
    <x v="1"/>
    <s v="Retired"/>
    <x v="2"/>
    <e v="#N/A"/>
    <x v="0"/>
    <x v="0"/>
    <n v="20698"/>
    <s v="Lenel Network Video Suite ENT "/>
    <x v="4"/>
    <s v="Yes"/>
    <m/>
    <x v="0"/>
    <s v="GSOF SUPPORT - SECURITY OF PERSONNEL AND ASSETS - MSP"/>
    <s v="No"/>
    <e v="#REF!"/>
    <s v="CLOUD WINDOWS OPERATIONS"/>
  </r>
  <r>
    <s v="kta-tapp00.s02.chevron.net"/>
    <s v="kta-tapp00"/>
    <s v="Windows Server 2016 Datacenter"/>
    <s v="Google Chrome"/>
    <s v="135.0.7049.43"/>
    <s v="MsiExec.exe /X{FB5A6B22-71AB-36B9-AC32-02EAC075DEC3}"/>
    <s v="Is Uninstallable"/>
    <n v="1"/>
    <x v="0"/>
    <e v="#N/A"/>
    <s v="10.75.56.16"/>
    <x v="0"/>
    <s v="Retired"/>
    <x v="2"/>
    <e v="#N/A"/>
    <x v="0"/>
    <x v="0"/>
    <n v="5041768"/>
    <s v="Kofax TotalAgility "/>
    <x v="152"/>
    <s v="Yes"/>
    <m/>
    <x v="0"/>
    <s v="SUBSURFACE-LAND-LAND SOLUTIONS"/>
    <s v="No"/>
    <e v="#REF!"/>
    <s v="SUBSURFACE-LAND-LAND SOLUTIONS"/>
  </r>
  <r>
    <s v="meroro-papp00.s02.chevron.net"/>
    <s v="meroro-papp00"/>
    <s v="Windows Server 2016 Datacenter"/>
    <s v="Google Chrome"/>
    <s v="135.0.7049.42"/>
    <s v="MsiExec.exe /X{3D57F0B3-5C71-3C2C-8795-2A150BB58C33}"/>
    <s v="Is Uninstallable"/>
    <n v="1"/>
    <x v="0"/>
    <e v="#N/A"/>
    <s v="10.74.64.18"/>
    <x v="1"/>
    <s v="Retired"/>
    <x v="2"/>
    <e v="#N/A"/>
    <x v="0"/>
    <x v="0"/>
    <n v="20575"/>
    <s v="Meridium APM Oronite "/>
    <x v="178"/>
    <s v="Yes"/>
    <m/>
    <x v="0"/>
    <s v="SURFACE-APPLICATION SUPPORT-POD MI-ART2"/>
    <s v="No"/>
    <e v="#REF!"/>
    <s v="CLOUD WINDOWS OPERATIONS"/>
  </r>
  <r>
    <s v="gmw1niisv00080.S01.CHEVRON.NET"/>
    <s v="gmw1niisv00080"/>
    <s v="Windows Server 2016 Datacenter"/>
    <s v="Google Chrome"/>
    <s v="134.0.6998.178"/>
    <s v="MsiExec.exe /X{3D57F0B3-5C71-3C2C-8795-2A150BB58C33}"/>
    <s v="Is Uninstallable"/>
    <n v="1"/>
    <x v="0"/>
    <e v="#N/A"/>
    <s v="10.76.122.60"/>
    <x v="2"/>
    <s v="Retired"/>
    <x v="2"/>
    <e v="#N/A"/>
    <x v="0"/>
    <x v="0"/>
    <n v="16991"/>
    <s v="OERI (Global) "/>
    <x v="204"/>
    <s v="Yes"/>
    <m/>
    <x v="0"/>
    <s v="DS - ITOPS - MFG - OPERATIONS"/>
    <s v="No"/>
    <e v="#REF!"/>
    <s v="CLOUD WINDOWS OPERATIONS"/>
  </r>
  <r>
    <s v="cov100sm61.cov100.chevrontexaco.net"/>
    <s v="cov100sm61"/>
    <s v="Windows Server 2016 Datacenter"/>
    <s v="Google Chrome"/>
    <s v="134.0.6998.179"/>
    <s v="MsiExec.exe /X{FB5A6B22-71AB-36B9-AC32-02EAC075DEC3}"/>
    <s v="Is Uninstallable"/>
    <n v="1"/>
    <x v="0"/>
    <e v="#N/A"/>
    <s v="146.24.240.64"/>
    <x v="1"/>
    <s v="Retired"/>
    <x v="2"/>
    <e v="#N/A"/>
    <x v="0"/>
    <x v="0"/>
    <n v="1223301"/>
    <s v="System Center Configuration Manager ITC CM12 "/>
    <x v="188"/>
    <s v="Yes"/>
    <m/>
    <x v="0"/>
    <s v="Not Found"/>
    <s v="No"/>
    <e v="#REF!"/>
    <s v="SYSTEMS SOFTWARE DELIVERY INFRASTRUCTURE"/>
  </r>
  <r>
    <s v="hou150sm76.gdc0.chevron.net"/>
    <s v="hou150sm76"/>
    <s v="Windows Server 2019 Datacenter"/>
    <s v="Google Chrome"/>
    <s v="134.0.6998.179"/>
    <s v="MsiExec.exe /X{3D57F0B3-5C71-3C2C-8795-2A150BB58C33}"/>
    <s v="Is Uninstallable"/>
    <n v="1"/>
    <x v="0"/>
    <e v="#N/A"/>
    <s v="10.76.123.179"/>
    <x v="1"/>
    <s v="Retired"/>
    <x v="2"/>
    <e v="#N/A"/>
    <x v="0"/>
    <x v="0"/>
    <n v="1223301"/>
    <s v="System Center Configuration Manager ITC CM12 "/>
    <x v="188"/>
    <s v="Yes"/>
    <m/>
    <x v="0"/>
    <s v="Not Found"/>
    <s v="No"/>
    <e v="#REF!"/>
    <s v="CLOUD WINDOWS OPERATIONS"/>
  </r>
  <r>
    <s v="MIDLD1.mid.chevrontexaco.net"/>
    <s v="MIDLD1"/>
    <s v="Windows Server 2016 Standard"/>
    <s v="Google Chrome"/>
    <s v="132.0.6834.111"/>
    <s v="MsiExec.exe /X{00715A53-6C1B-35AC-BDC9-597DCF53D022}"/>
    <s v="Is Uninstallable"/>
    <n v="1"/>
    <x v="0"/>
    <e v="#N/A"/>
    <s v="146.24.137.174"/>
    <x v="1"/>
    <s v="Retired"/>
    <x v="2"/>
    <e v="#N/A"/>
    <x v="0"/>
    <x v="0"/>
    <n v="1500000334"/>
    <s v="MCBU – Infrastructure Servers "/>
    <x v="199"/>
    <s v="Yes"/>
    <m/>
    <x v="0"/>
    <s v="Not Found"/>
    <s v="No"/>
    <e v="#REF!"/>
    <s v="CLOUD PLATFORM OT"/>
  </r>
  <r>
    <s v="gmwcnappv00631.gdc0.chevron.net"/>
    <s v="gmwcnappv00631"/>
    <s v="Windows Server 2016 Datacenter"/>
    <s v="Google Chrome"/>
    <s v="134.0.6998.178"/>
    <s v="MsiExec.exe /X{3D57F0B3-5C71-3C2C-8795-2A150BB58C33}"/>
    <s v="Is Uninstallable"/>
    <n v="1"/>
    <x v="0"/>
    <e v="#N/A"/>
    <s v="134.248.79.47"/>
    <x v="2"/>
    <s v="Retired"/>
    <x v="2"/>
    <e v="#N/A"/>
    <x v="0"/>
    <x v="0"/>
    <n v="23037"/>
    <s v="Smartplant Instrumentation"/>
    <x v="185"/>
    <s v="Yes"/>
    <m/>
    <x v="0"/>
    <s v="SURFACE-APPLICATION SUPPORT-POD SE"/>
    <s v="No"/>
    <e v="#REF!"/>
    <s v="CLOUD WINDOWS OPERATION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9E397B-C80B-4844-A57D-580917671B1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E15" firstHeaderRow="1" firstDataRow="2" firstDataCol="1"/>
  <pivotFields count="27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 sortType="descending">
      <items count="39">
        <item h="1" x="0"/>
        <item h="1" x="3"/>
        <item h="1" x="1"/>
        <item h="1" x="30"/>
        <item h="1" x="14"/>
        <item x="18"/>
        <item h="1" x="7"/>
        <item h="1" x="19"/>
        <item h="1" x="17"/>
        <item x="35"/>
        <item x="37"/>
        <item h="1" x="9"/>
        <item x="29"/>
        <item x="13"/>
        <item h="1" x="12"/>
        <item x="33"/>
        <item x="11"/>
        <item h="1" x="34"/>
        <item h="1" x="32"/>
        <item h="1" x="16"/>
        <item h="1" x="10"/>
        <item h="1" x="22"/>
        <item h="1" x="15"/>
        <item h="1" x="23"/>
        <item h="1" x="6"/>
        <item h="1" x="24"/>
        <item x="2"/>
        <item x="25"/>
        <item x="36"/>
        <item h="1" x="5"/>
        <item h="1" x="21"/>
        <item x="8"/>
        <item h="1" x="20"/>
        <item h="1" x="26"/>
        <item h="1" x="28"/>
        <item h="1" x="31"/>
        <item h="1" x="27"/>
        <item x="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5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13">
    <i>
      <x v="5"/>
    </i>
    <i>
      <x v="13"/>
    </i>
    <i>
      <x v="10"/>
    </i>
    <i>
      <x v="26"/>
    </i>
    <i>
      <x v="16"/>
    </i>
    <i>
      <x v="12"/>
    </i>
    <i>
      <x v="27"/>
    </i>
    <i>
      <x v="28"/>
    </i>
    <i>
      <x v="31"/>
    </i>
    <i>
      <x v="9"/>
    </i>
    <i>
      <x v="37"/>
    </i>
    <i>
      <x v="15"/>
    </i>
    <i t="grand">
      <x/>
    </i>
  </rowItems>
  <colFields count="1">
    <field x="15"/>
  </colFields>
  <colItems count="4">
    <i>
      <x/>
    </i>
    <i>
      <x v="1"/>
    </i>
    <i>
      <x v="2"/>
    </i>
    <i t="grand">
      <x/>
    </i>
  </colItems>
  <dataFields count="1">
    <dataField name="Count of Computer Name" fld="0" subtotal="count" baseField="0" baseItem="0"/>
  </dataFields>
  <formats count="6">
    <format dxfId="134">
      <pivotArea outline="0" collapsedLevelsAreSubtotals="1" fieldPosition="0"/>
    </format>
    <format dxfId="133">
      <pivotArea field="16" type="button" dataOnly="0" labelOnly="1" outline="0" axis="axisRow" fieldPosition="0"/>
    </format>
    <format dxfId="132">
      <pivotArea dataOnly="0" labelOnly="1" fieldPosition="0">
        <references count="1">
          <reference field="16" count="0"/>
        </references>
      </pivotArea>
    </format>
    <format dxfId="131">
      <pivotArea dataOnly="0" labelOnly="1" grandRow="1" outline="0" fieldPosition="0"/>
    </format>
    <format dxfId="130">
      <pivotArea dataOnly="0" labelOnly="1" fieldPosition="0">
        <references count="1">
          <reference field="15" count="2">
            <x v="0"/>
            <x v="1"/>
          </reference>
        </references>
      </pivotArea>
    </format>
    <format dxfId="12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EC38E0-8FE3-4270-A143-E5F68593DDA5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chnical Owner">
  <location ref="G27:H29" firstHeaderRow="1" firstDataRow="2" firstDataCol="1" rowPageCount="2" colPageCount="1"/>
  <pivotFields count="27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2"/>
        <item x="4"/>
        <item x="3"/>
        <item x="0"/>
        <item x="1"/>
        <item t="default"/>
      </items>
    </pivotField>
    <pivotField showAll="0"/>
    <pivotField showAll="0"/>
    <pivotField showAll="0"/>
    <pivotField showAll="0"/>
    <pivotField axis="axisCol" multipleItemSelectionAllowed="1" showAll="0" sortType="descending">
      <items count="14">
        <item m="1" x="12"/>
        <item h="1" x="5"/>
        <item h="1" x="3"/>
        <item h="1" x="2"/>
        <item m="1" x="8"/>
        <item h="1" x="4"/>
        <item h="1" x="1"/>
        <item h="1" m="1" x="10"/>
        <item h="1" x="7"/>
        <item h="1" x="0"/>
        <item h="1" m="1" x="9"/>
        <item h="1" m="1" x="11"/>
        <item h="1" x="6"/>
        <item t="default"/>
      </items>
    </pivotField>
    <pivotField showAll="0"/>
    <pivotField showAll="0"/>
    <pivotField axis="axisPage" multipleItemSelectionAllowed="1" showAll="0">
      <items count="39">
        <item h="1" x="0"/>
        <item h="1" x="13"/>
        <item h="1" x="3"/>
        <item h="1" x="1"/>
        <item h="1" x="35"/>
        <item h="1" x="30"/>
        <item h="1" x="11"/>
        <item h="1" x="14"/>
        <item h="1" x="12"/>
        <item h="1" x="33"/>
        <item h="1" x="9"/>
        <item h="1" x="29"/>
        <item h="1" x="37"/>
        <item h="1" x="18"/>
        <item h="1" x="17"/>
        <item h="1" x="7"/>
        <item h="1" x="19"/>
        <item h="1" x="34"/>
        <item h="1" x="32"/>
        <item h="1" x="16"/>
        <item h="1" x="10"/>
        <item h="1" x="22"/>
        <item h="1" x="15"/>
        <item h="1" x="23"/>
        <item h="1" x="6"/>
        <item h="1" x="24"/>
        <item h="1" x="2"/>
        <item h="1" x="25"/>
        <item h="1" x="36"/>
        <item h="1" x="5"/>
        <item x="21"/>
        <item h="1" x="8"/>
        <item h="1" x="20"/>
        <item h="1" x="26"/>
        <item h="1" x="28"/>
        <item h="1" x="31"/>
        <item h="1" x="27"/>
        <item h="1" x="4"/>
        <item t="default"/>
      </items>
    </pivotField>
    <pivotField showAll="0"/>
    <pivotField showAll="0"/>
    <pivotField axis="axisRow" showAll="0" sortType="descending">
      <items count="222">
        <item sd="0" x="3"/>
        <item sd="0" x="21"/>
        <item sd="0" x="1"/>
        <item sd="0" x="72"/>
        <item sd="0" x="71"/>
        <item sd="0" x="35"/>
        <item sd="0" x="139"/>
        <item sd="0" x="23"/>
        <item sd="0" x="29"/>
        <item sd="0" x="50"/>
        <item sd="0" x="32"/>
        <item sd="0" x="39"/>
        <item sd="0" x="40"/>
        <item sd="0" x="44"/>
        <item sd="0" x="36"/>
        <item sd="0" x="77"/>
        <item sd="0" x="183"/>
        <item sd="0" x="10"/>
        <item sd="0" x="53"/>
        <item sd="0" x="82"/>
        <item sd="0" x="7"/>
        <item sd="0" x="194"/>
        <item sd="0" x="86"/>
        <item sd="0" x="99"/>
        <item sd="0" x="41"/>
        <item sd="0" x="49"/>
        <item sd="0" x="176"/>
        <item sd="0" x="87"/>
        <item sd="0" x="51"/>
        <item sd="0" x="13"/>
        <item sd="0" x="11"/>
        <item sd="0" x="43"/>
        <item sd="0" x="89"/>
        <item sd="0" x="213"/>
        <item sd="0" x="140"/>
        <item sd="0" x="98"/>
        <item sd="0" x="57"/>
        <item sd="0" x="181"/>
        <item sd="0" x="59"/>
        <item sd="0" x="209"/>
        <item sd="0" x="100"/>
        <item sd="0" x="47"/>
        <item sd="0" x="101"/>
        <item sd="0" x="61"/>
        <item sd="0" x="62"/>
        <item sd="0" x="102"/>
        <item sd="0" x="26"/>
        <item sd="0" x="66"/>
        <item sd="0" x="103"/>
        <item sd="0" x="34"/>
        <item sd="0" x="109"/>
        <item sd="0" x="67"/>
        <item sd="0" x="65"/>
        <item sd="0" x="106"/>
        <item sd="0" x="25"/>
        <item sd="0" x="110"/>
        <item sd="0" x="111"/>
        <item sd="0" x="16"/>
        <item sd="0" x="173"/>
        <item sd="0" x="74"/>
        <item sd="0" x="113"/>
        <item sd="0" x="134"/>
        <item sd="0" x="76"/>
        <item sd="0" x="64"/>
        <item sd="0" x="79"/>
        <item sd="0" x="80"/>
        <item sd="0" x="81"/>
        <item sd="0" x="112"/>
        <item sd="0" x="118"/>
        <item sd="0" x="63"/>
        <item sd="0" x="114"/>
        <item sd="0" x="115"/>
        <item sd="0" x="117"/>
        <item sd="0" x="55"/>
        <item sd="0" x="161"/>
        <item sd="0" x="107"/>
        <item sd="0" x="120"/>
        <item sd="0" x="119"/>
        <item sd="0" x="56"/>
        <item sd="0" x="149"/>
        <item sd="0" x="152"/>
        <item sd="0" x="121"/>
        <item sd="0" x="12"/>
        <item sd="0" x="91"/>
        <item sd="0" x="92"/>
        <item sd="0" x="93"/>
        <item sd="0" x="123"/>
        <item sd="0" x="196"/>
        <item sd="0" x="124"/>
        <item sd="0" x="94"/>
        <item sd="0" x="69"/>
        <item sd="0" x="95"/>
        <item sd="0" x="144"/>
        <item sd="0" x="70"/>
        <item sd="0" x="15"/>
        <item sd="0" x="125"/>
        <item sd="0" x="131"/>
        <item sd="0" x="28"/>
        <item sd="0" x="90"/>
        <item sd="0" x="8"/>
        <item sd="0" x="136"/>
        <item sd="0" x="137"/>
        <item sd="0" x="147"/>
        <item sd="0" x="200"/>
        <item sd="0" x="150"/>
        <item sd="0" x="96"/>
        <item sd="0" x="108"/>
        <item sd="0" x="148"/>
        <item sd="0" x="85"/>
        <item sd="0" x="33"/>
        <item sd="0" x="138"/>
        <item sd="0" x="160"/>
        <item sd="0" x="153"/>
        <item sd="0" x="151"/>
        <item sd="0" x="116"/>
        <item sd="0" x="154"/>
        <item sd="0" x="126"/>
        <item sd="0" x="127"/>
        <item sd="0" x="97"/>
        <item sd="0" x="132"/>
        <item sd="0" x="22"/>
        <item sd="0" x="128"/>
        <item sd="0" x="180"/>
        <item sd="0" x="197"/>
        <item sd="0" x="156"/>
        <item sd="0" x="142"/>
        <item sd="0" x="84"/>
        <item sd="0" x="168"/>
        <item sd="0" x="186"/>
        <item sd="0" x="19"/>
        <item sd="0" x="190"/>
        <item sd="0" x="191"/>
        <item sd="0" x="143"/>
        <item sd="0" x="145"/>
        <item sd="0" x="146"/>
        <item sd="0" x="195"/>
        <item sd="0" x="166"/>
        <item sd="0" x="169"/>
        <item sd="0" x="177"/>
        <item sd="0" x="179"/>
        <item sd="0" x="178"/>
        <item sd="0" x="157"/>
        <item sd="0" x="158"/>
        <item sd="0" x="185"/>
        <item sd="0" x="193"/>
        <item sd="0" x="187"/>
        <item sd="0" x="189"/>
        <item sd="0" x="159"/>
        <item sd="0" x="37"/>
        <item sd="0" x="167"/>
        <item sd="0" x="165"/>
        <item sd="0" x="54"/>
        <item sd="0" x="162"/>
        <item sd="0" x="4"/>
        <item sd="0" x="58"/>
        <item sd="0" x="60"/>
        <item sd="0" x="83"/>
        <item sd="0" x="133"/>
        <item sd="0" x="174"/>
        <item sd="0" x="30"/>
        <item sd="0" x="68"/>
        <item sd="0" x="9"/>
        <item sd="0" x="175"/>
        <item sd="0" x="171"/>
        <item sd="0" x="172"/>
        <item sd="0" x="5"/>
        <item sd="0" x="0"/>
        <item sd="0" x="199"/>
        <item sd="0" x="182"/>
        <item sd="0" x="202"/>
        <item sd="0" x="27"/>
        <item sd="0" x="201"/>
        <item sd="0" x="73"/>
        <item sd="0" x="48"/>
        <item sd="0" x="141"/>
        <item sd="0" x="52"/>
        <item sd="0" x="203"/>
        <item sd="0" x="75"/>
        <item sd="0" x="20"/>
        <item sd="0" x="198"/>
        <item sd="0" x="204"/>
        <item sd="0" x="170"/>
        <item sd="0" x="155"/>
        <item sd="0" x="188"/>
        <item sd="0" x="205"/>
        <item sd="0" x="130"/>
        <item sd="0" x="220"/>
        <item sd="0" x="207"/>
        <item sd="0" x="6"/>
        <item sd="0" x="17"/>
        <item sd="0" x="46"/>
        <item sd="0" x="212"/>
        <item sd="0" x="206"/>
        <item sd="0" x="18"/>
        <item sd="0" x="45"/>
        <item sd="0" x="208"/>
        <item sd="0" x="2"/>
        <item sd="0" x="210"/>
        <item sd="0" x="211"/>
        <item sd="0" x="214"/>
        <item sd="0" x="216"/>
        <item sd="0" x="31"/>
        <item sd="0" x="215"/>
        <item sd="0" x="24"/>
        <item sd="0" x="217"/>
        <item sd="0" x="105"/>
        <item sd="0" x="218"/>
        <item sd="0" x="219"/>
        <item sd="0" x="38"/>
        <item sd="0" x="42"/>
        <item sd="0" x="184"/>
        <item x="88"/>
        <item x="14"/>
        <item x="135"/>
        <item x="163"/>
        <item x="192"/>
        <item sd="0" x="104"/>
        <item sd="0" x="164"/>
        <item x="78"/>
        <item x="122"/>
        <item x="129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3" count="1" selected="0">
              <x v="4"/>
            </reference>
          </references>
        </pivotArea>
      </autoSortScope>
    </pivotField>
    <pivotField showAll="0"/>
    <pivotField name="Email TO" multipleItemSelectionAllowed="1" showAll="0"/>
    <pivotField axis="axisPage" multipleItemSelectionAllowed="1" showAll="0">
      <items count="20">
        <item x="5"/>
        <item x="13"/>
        <item x="1"/>
        <item x="0"/>
        <item x="3"/>
        <item x="7"/>
        <item x="8"/>
        <item x="4"/>
        <item x="16"/>
        <item x="14"/>
        <item x="6"/>
        <item x="10"/>
        <item x="12"/>
        <item x="17"/>
        <item x="11"/>
        <item x="2"/>
        <item x="18"/>
        <item x="15"/>
        <item x="9"/>
        <item t="default"/>
      </items>
    </pivotField>
    <pivotField showAll="0"/>
    <pivotField showAll="0"/>
    <pivotField showAll="0"/>
    <pivotField showAll="0"/>
  </pivotFields>
  <rowFields count="2">
    <field x="19"/>
    <field x="8"/>
  </rowFields>
  <rowItems count="1">
    <i t="grand">
      <x/>
    </i>
  </rowItems>
  <colFields count="1">
    <field x="13"/>
  </colFields>
  <colItems count="1">
    <i t="grand">
      <x/>
    </i>
  </colItems>
  <pageFields count="2">
    <pageField fld="22" hier="-1"/>
    <pageField fld="16" hier="-1"/>
  </pageFields>
  <dataFields count="1">
    <dataField name="Count of Computer Name" fld="0" subtotal="count" baseField="0" baseItem="0"/>
  </dataFields>
  <formats count="15">
    <format dxfId="113">
      <pivotArea outline="0" collapsedLevelsAreSubtotals="1" fieldPosition="0"/>
    </format>
    <format dxfId="112">
      <pivotArea field="19" type="button" dataOnly="0" labelOnly="1" outline="0" axis="axisRow" fieldPosition="0"/>
    </format>
    <format dxfId="111">
      <pivotArea dataOnly="0" labelOnly="1" fieldPosition="0">
        <references count="1">
          <reference field="19" count="45">
            <x v="0"/>
            <x v="2"/>
            <x v="7"/>
            <x v="8"/>
            <x v="9"/>
            <x v="10"/>
            <x v="12"/>
            <x v="19"/>
            <x v="20"/>
            <x v="24"/>
            <x v="30"/>
            <x v="32"/>
            <x v="46"/>
            <x v="47"/>
            <x v="54"/>
            <x v="75"/>
            <x v="82"/>
            <x v="84"/>
            <x v="90"/>
            <x v="94"/>
            <x v="95"/>
            <x v="97"/>
            <x v="99"/>
            <x v="100"/>
            <x v="101"/>
            <x v="115"/>
            <x v="121"/>
            <x v="124"/>
            <x v="125"/>
            <x v="145"/>
            <x v="148"/>
            <x v="151"/>
            <x v="153"/>
            <x v="157"/>
            <x v="159"/>
            <x v="165"/>
            <x v="166"/>
            <x v="170"/>
            <x v="178"/>
            <x v="181"/>
            <x v="188"/>
            <x v="190"/>
            <x v="198"/>
            <x v="201"/>
            <x v="208"/>
          </reference>
        </references>
      </pivotArea>
    </format>
    <format dxfId="110">
      <pivotArea dataOnly="0" labelOnly="1" fieldPosition="0">
        <references count="1">
          <reference field="19" count="41">
            <x v="14"/>
            <x v="17"/>
            <x v="27"/>
            <x v="28"/>
            <x v="36"/>
            <x v="38"/>
            <x v="42"/>
            <x v="57"/>
            <x v="58"/>
            <x v="61"/>
            <x v="63"/>
            <x v="66"/>
            <x v="69"/>
            <x v="72"/>
            <x v="78"/>
            <x v="79"/>
            <x v="80"/>
            <x v="96"/>
            <x v="102"/>
            <x v="110"/>
            <x v="111"/>
            <x v="127"/>
            <x v="129"/>
            <x v="136"/>
            <x v="143"/>
            <x v="146"/>
            <x v="147"/>
            <x v="156"/>
            <x v="163"/>
            <x v="164"/>
            <x v="168"/>
            <x v="171"/>
            <x v="173"/>
            <x v="176"/>
            <x v="183"/>
            <x v="191"/>
            <x v="193"/>
            <x v="197"/>
            <x v="199"/>
            <x v="200"/>
            <x v="202"/>
          </reference>
        </references>
      </pivotArea>
    </format>
    <format dxfId="109">
      <pivotArea dataOnly="0" labelOnly="1" fieldPosition="0">
        <references count="1">
          <reference field="19" count="40">
            <x v="4"/>
            <x v="5"/>
            <x v="11"/>
            <x v="25"/>
            <x v="56"/>
            <x v="59"/>
            <x v="70"/>
            <x v="76"/>
            <x v="83"/>
            <x v="86"/>
            <x v="87"/>
            <x v="91"/>
            <x v="98"/>
            <x v="104"/>
            <x v="105"/>
            <x v="106"/>
            <x v="109"/>
            <x v="113"/>
            <x v="116"/>
            <x v="117"/>
            <x v="123"/>
            <x v="126"/>
            <x v="131"/>
            <x v="133"/>
            <x v="134"/>
            <x v="135"/>
            <x v="137"/>
            <x v="139"/>
            <x v="142"/>
            <x v="150"/>
            <x v="154"/>
            <x v="167"/>
            <x v="172"/>
            <x v="175"/>
            <x v="177"/>
            <x v="179"/>
            <x v="184"/>
            <x v="204"/>
            <x v="205"/>
            <x v="216"/>
          </reference>
        </references>
      </pivotArea>
    </format>
    <format dxfId="108">
      <pivotArea dataOnly="0" labelOnly="1" fieldPosition="0">
        <references count="1">
          <reference field="19" count="39">
            <x v="1"/>
            <x v="3"/>
            <x v="6"/>
            <x v="13"/>
            <x v="15"/>
            <x v="22"/>
            <x v="23"/>
            <x v="26"/>
            <x v="31"/>
            <x v="35"/>
            <x v="37"/>
            <x v="40"/>
            <x v="43"/>
            <x v="45"/>
            <x v="50"/>
            <x v="51"/>
            <x v="55"/>
            <x v="73"/>
            <x v="74"/>
            <x v="88"/>
            <x v="93"/>
            <x v="112"/>
            <x v="114"/>
            <x v="118"/>
            <x v="119"/>
            <x v="128"/>
            <x v="132"/>
            <x v="144"/>
            <x v="149"/>
            <x v="152"/>
            <x v="155"/>
            <x v="158"/>
            <x v="160"/>
            <x v="161"/>
            <x v="162"/>
            <x v="187"/>
            <x v="195"/>
            <x v="206"/>
            <x v="207"/>
          </reference>
        </references>
      </pivotArea>
    </format>
    <format dxfId="107">
      <pivotArea dataOnly="0" labelOnly="1" fieldPosition="0">
        <references count="1">
          <reference field="19" count="5">
            <x v="39"/>
            <x v="53"/>
            <x v="64"/>
            <x v="107"/>
            <x v="108"/>
          </reference>
        </references>
      </pivotArea>
    </format>
    <format dxfId="106">
      <pivotArea dataOnly="0" labelOnly="1" grandRow="1" outline="0" fieldPosition="0"/>
    </format>
    <format dxfId="105">
      <pivotArea dataOnly="0" labelOnly="1" fieldPosition="0">
        <references count="2">
          <reference field="8" count="3">
            <x v="1"/>
            <x v="2"/>
            <x v="5"/>
          </reference>
          <reference field="19" count="1" selected="0">
            <x v="153"/>
          </reference>
        </references>
      </pivotArea>
    </format>
    <format dxfId="104">
      <pivotArea dataOnly="0" labelOnly="1" fieldPosition="0">
        <references count="2">
          <reference field="8" count="1">
            <x v="5"/>
          </reference>
          <reference field="19" count="1" selected="0">
            <x v="43"/>
          </reference>
        </references>
      </pivotArea>
    </format>
    <format dxfId="103">
      <pivotArea dataOnly="0" labelOnly="1" fieldPosition="0">
        <references count="1">
          <reference field="13" count="0"/>
        </references>
      </pivotArea>
    </format>
    <format dxfId="102">
      <pivotArea dataOnly="0" labelOnly="1" grandCol="1" outline="0" fieldPosition="0"/>
    </format>
    <format dxfId="101">
      <pivotArea field="19" type="button" dataOnly="0" labelOnly="1" outline="0" axis="axisRow" fieldPosition="0"/>
    </format>
    <format dxfId="100">
      <pivotArea dataOnly="0" labelOnly="1" fieldPosition="0">
        <references count="1">
          <reference field="13" count="0"/>
        </references>
      </pivotArea>
    </format>
    <format dxfId="99">
      <pivotArea dataOnly="0" labelOnly="1" grandCol="1" outline="0" fieldPosition="0"/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372233-FA15-4FB6-B929-E3C381AE710C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nvironment">
  <location ref="A12:C22" firstHeaderRow="1" firstDataRow="2" firstDataCol="1"/>
  <pivotFields count="27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2"/>
        <item x="4"/>
        <item x="7"/>
        <item x="1"/>
        <item x="0"/>
        <item x="5"/>
        <item x="3"/>
        <item t="default"/>
      </items>
    </pivotField>
    <pivotField showAll="0"/>
    <pivotField axis="axisCol" showAll="0">
      <items count="14">
        <item x="0"/>
        <item h="1" x="1"/>
        <item h="1" x="4"/>
        <item m="1" x="8"/>
        <item h="1" m="1" x="12"/>
        <item h="1" x="2"/>
        <item h="1" x="3"/>
        <item h="1" m="1" x="10"/>
        <item h="1" m="1" x="11"/>
        <item h="1" x="6"/>
        <item h="1" x="5"/>
        <item h="1" m="1" x="9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3"/>
  </colFields>
  <colItems count="2">
    <i>
      <x/>
    </i>
    <i t="grand">
      <x/>
    </i>
  </colItems>
  <dataFields count="1">
    <dataField name="Count of Computer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D8F241-2D1E-4554-8F31-4CABCD4E531B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2:Q22" firstHeaderRow="1" firstDataRow="2" firstDataCol="1"/>
  <pivotFields count="27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5"/>
        <item x="2"/>
        <item x="1"/>
        <item x="4"/>
        <item x="3"/>
        <item x="0"/>
        <item t="default"/>
      </items>
    </pivotField>
    <pivotField showAll="0"/>
    <pivotField showAll="0"/>
    <pivotField axis="axisRow" showAll="0">
      <items count="9">
        <item x="6"/>
        <item x="2"/>
        <item x="4"/>
        <item x="7"/>
        <item x="1"/>
        <item x="0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omputer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17F98C-F189-4DD8-917B-7C5EB3F7355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chnical Owner">
  <location ref="A41:B43" firstHeaderRow="1" firstDataRow="2" firstDataCol="1" rowPageCount="2" colPageCount="1"/>
  <pivotFields count="27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2"/>
        <item x="4"/>
        <item x="3"/>
        <item x="0"/>
        <item x="1"/>
        <item t="default"/>
      </items>
    </pivotField>
    <pivotField showAll="0"/>
    <pivotField showAll="0"/>
    <pivotField showAll="0"/>
    <pivotField showAll="0"/>
    <pivotField axis="axisCol" multipleItemSelectionAllowed="1" showAll="0" sortType="descending">
      <items count="14">
        <item m="1" x="12"/>
        <item h="1" x="5"/>
        <item h="1" x="3"/>
        <item h="1" x="2"/>
        <item m="1" x="8"/>
        <item h="1" x="4"/>
        <item h="1" x="1"/>
        <item h="1" m="1" x="10"/>
        <item h="1" x="7"/>
        <item h="1" x="0"/>
        <item h="1" m="1" x="9"/>
        <item h="1" m="1" x="11"/>
        <item h="1" x="6"/>
        <item t="default"/>
      </items>
    </pivotField>
    <pivotField showAll="0"/>
    <pivotField showAll="0"/>
    <pivotField axis="axisPage" multipleItemSelectionAllowed="1" showAll="0">
      <items count="39">
        <item h="1" x="0"/>
        <item h="1" x="13"/>
        <item h="1" x="3"/>
        <item h="1" x="1"/>
        <item h="1" x="35"/>
        <item h="1" x="30"/>
        <item h="1" x="11"/>
        <item h="1" x="14"/>
        <item h="1" x="12"/>
        <item h="1" x="33"/>
        <item h="1" x="9"/>
        <item h="1" x="29"/>
        <item h="1" x="37"/>
        <item h="1" x="18"/>
        <item h="1" x="17"/>
        <item h="1" x="7"/>
        <item h="1" x="19"/>
        <item h="1" x="34"/>
        <item h="1" x="32"/>
        <item h="1" x="16"/>
        <item h="1" x="10"/>
        <item h="1" x="22"/>
        <item h="1" x="15"/>
        <item h="1" x="23"/>
        <item h="1" x="6"/>
        <item h="1" x="24"/>
        <item h="1" x="2"/>
        <item h="1" x="25"/>
        <item h="1" x="36"/>
        <item h="1" x="5"/>
        <item x="21"/>
        <item h="1" x="8"/>
        <item h="1" x="20"/>
        <item h="1" x="26"/>
        <item h="1" x="28"/>
        <item h="1" x="31"/>
        <item h="1" x="27"/>
        <item h="1" x="4"/>
        <item t="default"/>
      </items>
    </pivotField>
    <pivotField showAll="0"/>
    <pivotField showAll="0"/>
    <pivotField axis="axisRow" showAll="0" sortType="descending">
      <items count="222">
        <item sd="0" x="3"/>
        <item sd="0" x="21"/>
        <item sd="0" x="1"/>
        <item sd="0" x="72"/>
        <item sd="0" x="71"/>
        <item sd="0" x="35"/>
        <item sd="0" x="139"/>
        <item sd="0" x="23"/>
        <item sd="0" x="29"/>
        <item sd="0" x="50"/>
        <item sd="0" x="32"/>
        <item sd="0" x="39"/>
        <item sd="0" x="40"/>
        <item sd="0" x="44"/>
        <item sd="0" x="36"/>
        <item sd="0" x="77"/>
        <item sd="0" x="183"/>
        <item sd="0" x="10"/>
        <item sd="0" x="53"/>
        <item sd="0" x="82"/>
        <item sd="0" x="7"/>
        <item sd="0" x="194"/>
        <item sd="0" x="86"/>
        <item sd="0" x="99"/>
        <item sd="0" x="41"/>
        <item sd="0" x="49"/>
        <item sd="0" x="176"/>
        <item sd="0" x="87"/>
        <item sd="0" x="51"/>
        <item sd="0" x="13"/>
        <item sd="0" x="11"/>
        <item sd="0" x="43"/>
        <item sd="0" x="89"/>
        <item sd="0" x="213"/>
        <item sd="0" x="140"/>
        <item sd="0" x="98"/>
        <item sd="0" x="57"/>
        <item sd="0" x="181"/>
        <item sd="0" x="59"/>
        <item sd="0" x="209"/>
        <item sd="0" x="100"/>
        <item sd="0" x="47"/>
        <item sd="0" x="101"/>
        <item sd="0" x="61"/>
        <item sd="0" x="62"/>
        <item sd="0" x="102"/>
        <item sd="0" x="26"/>
        <item sd="0" x="66"/>
        <item sd="0" x="103"/>
        <item sd="0" x="34"/>
        <item sd="0" x="109"/>
        <item sd="0" x="67"/>
        <item sd="0" x="65"/>
        <item sd="0" x="106"/>
        <item sd="0" x="104"/>
        <item sd="0" x="25"/>
        <item sd="0" x="110"/>
        <item sd="0" x="111"/>
        <item sd="0" x="16"/>
        <item sd="0" x="173"/>
        <item sd="0" x="74"/>
        <item sd="0" x="113"/>
        <item sd="0" x="134"/>
        <item sd="0" x="76"/>
        <item sd="0" x="64"/>
        <item sd="0" x="79"/>
        <item sd="0" x="80"/>
        <item sd="0" x="81"/>
        <item sd="0" x="112"/>
        <item sd="0" x="118"/>
        <item sd="0" x="63"/>
        <item sd="0" x="114"/>
        <item sd="0" x="115"/>
        <item sd="0" x="117"/>
        <item sd="0" x="55"/>
        <item sd="0" x="161"/>
        <item sd="0" x="107"/>
        <item sd="0" x="120"/>
        <item sd="0" x="119"/>
        <item sd="0" x="56"/>
        <item sd="0" x="149"/>
        <item sd="0" x="121"/>
        <item sd="0" x="12"/>
        <item sd="0" x="91"/>
        <item sd="0" x="92"/>
        <item sd="0" x="93"/>
        <item sd="0" x="123"/>
        <item sd="0" x="196"/>
        <item sd="0" x="124"/>
        <item sd="0" x="94"/>
        <item sd="0" x="69"/>
        <item sd="0" x="95"/>
        <item sd="0" x="144"/>
        <item sd="0" x="70"/>
        <item sd="0" x="15"/>
        <item sd="0" x="125"/>
        <item sd="0" x="131"/>
        <item sd="0" x="28"/>
        <item sd="0" x="90"/>
        <item sd="0" x="8"/>
        <item sd="0" x="136"/>
        <item sd="0" x="137"/>
        <item sd="0" x="147"/>
        <item sd="0" x="200"/>
        <item sd="0" x="150"/>
        <item sd="0" x="96"/>
        <item sd="0" x="108"/>
        <item sd="0" x="148"/>
        <item sd="0" x="85"/>
        <item sd="0" x="33"/>
        <item sd="0" x="138"/>
        <item sd="0" x="160"/>
        <item sd="0" x="153"/>
        <item sd="0" x="151"/>
        <item sd="0" x="116"/>
        <item sd="0" x="152"/>
        <item sd="0" x="154"/>
        <item sd="0" x="126"/>
        <item sd="0" x="127"/>
        <item sd="0" x="97"/>
        <item sd="0" x="132"/>
        <item sd="0" x="22"/>
        <item sd="0" x="128"/>
        <item sd="0" x="180"/>
        <item sd="0" x="197"/>
        <item sd="0" x="156"/>
        <item sd="0" x="142"/>
        <item sd="0" x="84"/>
        <item sd="0" x="168"/>
        <item sd="0" x="186"/>
        <item sd="0" x="19"/>
        <item sd="0" x="190"/>
        <item sd="0" x="191"/>
        <item sd="0" x="143"/>
        <item sd="0" x="145"/>
        <item sd="0" x="146"/>
        <item sd="0" x="195"/>
        <item sd="0" x="166"/>
        <item sd="0" x="169"/>
        <item sd="0" x="177"/>
        <item sd="0" x="179"/>
        <item sd="0" x="178"/>
        <item sd="0" x="157"/>
        <item sd="0" x="158"/>
        <item sd="0" x="185"/>
        <item sd="0" x="193"/>
        <item sd="0" x="187"/>
        <item sd="0" x="189"/>
        <item sd="0" x="159"/>
        <item sd="0" x="37"/>
        <item sd="0" x="167"/>
        <item sd="0" x="165"/>
        <item sd="0" x="54"/>
        <item sd="0" x="162"/>
        <item sd="0" x="4"/>
        <item sd="0" x="58"/>
        <item sd="0" x="60"/>
        <item sd="0" x="83"/>
        <item sd="0" x="133"/>
        <item sd="0" x="174"/>
        <item sd="0" x="30"/>
        <item sd="0" x="68"/>
        <item sd="0" x="9"/>
        <item sd="0" x="175"/>
        <item sd="0" x="171"/>
        <item sd="0" x="172"/>
        <item sd="0" x="5"/>
        <item sd="0" x="0"/>
        <item sd="0" x="199"/>
        <item sd="0" x="182"/>
        <item sd="0" x="202"/>
        <item sd="0" x="27"/>
        <item sd="0" x="201"/>
        <item sd="0" x="73"/>
        <item sd="0" x="48"/>
        <item sd="0" x="141"/>
        <item sd="0" x="52"/>
        <item sd="0" x="203"/>
        <item sd="0" x="75"/>
        <item sd="0" x="20"/>
        <item sd="0" x="198"/>
        <item sd="0" x="204"/>
        <item sd="0" x="170"/>
        <item sd="0" x="155"/>
        <item sd="0" x="188"/>
        <item sd="0" x="205"/>
        <item sd="0" x="130"/>
        <item sd="0" x="220"/>
        <item sd="0" x="207"/>
        <item sd="0" x="6"/>
        <item sd="0" x="17"/>
        <item sd="0" x="46"/>
        <item sd="0" x="212"/>
        <item sd="0" x="206"/>
        <item sd="0" x="18"/>
        <item sd="0" x="45"/>
        <item sd="0" x="208"/>
        <item sd="0" x="2"/>
        <item sd="0" x="210"/>
        <item sd="0" x="211"/>
        <item sd="0" x="214"/>
        <item sd="0" x="216"/>
        <item sd="0" x="31"/>
        <item sd="0" x="215"/>
        <item sd="0" x="24"/>
        <item sd="0" x="217"/>
        <item sd="0" x="105"/>
        <item sd="0" x="218"/>
        <item sd="0" x="219"/>
        <item sd="0" x="38"/>
        <item sd="0" x="42"/>
        <item sd="0" x="184"/>
        <item x="88"/>
        <item x="14"/>
        <item x="135"/>
        <item x="163"/>
        <item x="192"/>
        <item x="164"/>
        <item x="78"/>
        <item x="122"/>
        <item x="129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3" count="1" selected="0">
              <x v="4"/>
            </reference>
          </references>
        </pivotArea>
      </autoSortScope>
    </pivotField>
    <pivotField showAll="0"/>
    <pivotField name="Email TO" multipleItemSelectionAllowed="1" showAll="0"/>
    <pivotField axis="axisPage" multipleItemSelectionAllowed="1" showAll="0">
      <items count="20">
        <item x="5"/>
        <item x="13"/>
        <item x="1"/>
        <item x="0"/>
        <item x="3"/>
        <item x="7"/>
        <item x="8"/>
        <item x="4"/>
        <item x="16"/>
        <item x="14"/>
        <item x="6"/>
        <item x="10"/>
        <item x="12"/>
        <item x="17"/>
        <item x="11"/>
        <item x="2"/>
        <item x="18"/>
        <item x="15"/>
        <item x="9"/>
        <item t="default"/>
      </items>
    </pivotField>
    <pivotField showAll="0"/>
    <pivotField showAll="0"/>
    <pivotField showAll="0"/>
    <pivotField showAll="0"/>
  </pivotFields>
  <rowFields count="2">
    <field x="19"/>
    <field x="8"/>
  </rowFields>
  <rowItems count="1">
    <i t="grand">
      <x/>
    </i>
  </rowItems>
  <colFields count="1">
    <field x="13"/>
  </colFields>
  <colItems count="1">
    <i t="grand">
      <x/>
    </i>
  </colItems>
  <pageFields count="2">
    <pageField fld="22" hier="-1"/>
    <pageField fld="16" hier="-1"/>
  </pageFields>
  <dataFields count="1">
    <dataField name="Count of Computer Name" fld="0" subtotal="count" baseField="0" baseItem="0"/>
  </dataFields>
  <formats count="15">
    <format dxfId="128">
      <pivotArea outline="0" collapsedLevelsAreSubtotals="1" fieldPosition="0"/>
    </format>
    <format dxfId="127">
      <pivotArea field="19" type="button" dataOnly="0" labelOnly="1" outline="0" axis="axisRow" fieldPosition="0"/>
    </format>
    <format dxfId="126">
      <pivotArea dataOnly="0" labelOnly="1" fieldPosition="0">
        <references count="1">
          <reference field="19" count="45">
            <x v="0"/>
            <x v="2"/>
            <x v="7"/>
            <x v="8"/>
            <x v="9"/>
            <x v="10"/>
            <x v="12"/>
            <x v="19"/>
            <x v="20"/>
            <x v="24"/>
            <x v="30"/>
            <x v="32"/>
            <x v="46"/>
            <x v="47"/>
            <x v="55"/>
            <x v="76"/>
            <x v="82"/>
            <x v="84"/>
            <x v="90"/>
            <x v="94"/>
            <x v="95"/>
            <x v="97"/>
            <x v="99"/>
            <x v="100"/>
            <x v="101"/>
            <x v="116"/>
            <x v="122"/>
            <x v="125"/>
            <x v="126"/>
            <x v="146"/>
            <x v="149"/>
            <x v="152"/>
            <x v="154"/>
            <x v="158"/>
            <x v="160"/>
            <x v="166"/>
            <x v="167"/>
            <x v="171"/>
            <x v="179"/>
            <x v="182"/>
            <x v="189"/>
            <x v="191"/>
            <x v="199"/>
            <x v="202"/>
            <x v="209"/>
          </reference>
        </references>
      </pivotArea>
    </format>
    <format dxfId="125">
      <pivotArea dataOnly="0" labelOnly="1" fieldPosition="0">
        <references count="1">
          <reference field="19" count="41">
            <x v="14"/>
            <x v="17"/>
            <x v="27"/>
            <x v="28"/>
            <x v="36"/>
            <x v="38"/>
            <x v="42"/>
            <x v="58"/>
            <x v="59"/>
            <x v="62"/>
            <x v="64"/>
            <x v="67"/>
            <x v="70"/>
            <x v="73"/>
            <x v="79"/>
            <x v="80"/>
            <x v="96"/>
            <x v="102"/>
            <x v="110"/>
            <x v="111"/>
            <x v="115"/>
            <x v="128"/>
            <x v="130"/>
            <x v="137"/>
            <x v="144"/>
            <x v="147"/>
            <x v="148"/>
            <x v="157"/>
            <x v="164"/>
            <x v="165"/>
            <x v="169"/>
            <x v="172"/>
            <x v="174"/>
            <x v="177"/>
            <x v="184"/>
            <x v="192"/>
            <x v="194"/>
            <x v="198"/>
            <x v="200"/>
            <x v="201"/>
            <x v="203"/>
          </reference>
        </references>
      </pivotArea>
    </format>
    <format dxfId="124">
      <pivotArea dataOnly="0" labelOnly="1" fieldPosition="0">
        <references count="1">
          <reference field="19" count="40">
            <x v="4"/>
            <x v="5"/>
            <x v="11"/>
            <x v="25"/>
            <x v="54"/>
            <x v="57"/>
            <x v="60"/>
            <x v="71"/>
            <x v="77"/>
            <x v="83"/>
            <x v="86"/>
            <x v="87"/>
            <x v="91"/>
            <x v="98"/>
            <x v="104"/>
            <x v="105"/>
            <x v="106"/>
            <x v="109"/>
            <x v="113"/>
            <x v="117"/>
            <x v="118"/>
            <x v="124"/>
            <x v="127"/>
            <x v="132"/>
            <x v="134"/>
            <x v="135"/>
            <x v="136"/>
            <x v="138"/>
            <x v="140"/>
            <x v="143"/>
            <x v="151"/>
            <x v="155"/>
            <x v="168"/>
            <x v="173"/>
            <x v="176"/>
            <x v="178"/>
            <x v="180"/>
            <x v="185"/>
            <x v="205"/>
            <x v="206"/>
          </reference>
        </references>
      </pivotArea>
    </format>
    <format dxfId="123">
      <pivotArea dataOnly="0" labelOnly="1" fieldPosition="0">
        <references count="1">
          <reference field="19" count="39">
            <x v="1"/>
            <x v="3"/>
            <x v="6"/>
            <x v="13"/>
            <x v="15"/>
            <x v="22"/>
            <x v="23"/>
            <x v="26"/>
            <x v="31"/>
            <x v="35"/>
            <x v="37"/>
            <x v="40"/>
            <x v="43"/>
            <x v="45"/>
            <x v="50"/>
            <x v="51"/>
            <x v="56"/>
            <x v="74"/>
            <x v="75"/>
            <x v="88"/>
            <x v="93"/>
            <x v="112"/>
            <x v="114"/>
            <x v="119"/>
            <x v="120"/>
            <x v="129"/>
            <x v="133"/>
            <x v="145"/>
            <x v="150"/>
            <x v="153"/>
            <x v="156"/>
            <x v="159"/>
            <x v="161"/>
            <x v="162"/>
            <x v="163"/>
            <x v="188"/>
            <x v="196"/>
            <x v="207"/>
            <x v="208"/>
          </reference>
        </references>
      </pivotArea>
    </format>
    <format dxfId="122">
      <pivotArea dataOnly="0" labelOnly="1" fieldPosition="0">
        <references count="1">
          <reference field="19" count="5">
            <x v="39"/>
            <x v="53"/>
            <x v="65"/>
            <x v="107"/>
            <x v="108"/>
          </reference>
        </references>
      </pivotArea>
    </format>
    <format dxfId="121">
      <pivotArea dataOnly="0" labelOnly="1" grandRow="1" outline="0" fieldPosition="0"/>
    </format>
    <format dxfId="120">
      <pivotArea dataOnly="0" labelOnly="1" fieldPosition="0">
        <references count="2">
          <reference field="8" count="3">
            <x v="1"/>
            <x v="2"/>
            <x v="5"/>
          </reference>
          <reference field="19" count="1" selected="0">
            <x v="154"/>
          </reference>
        </references>
      </pivotArea>
    </format>
    <format dxfId="119">
      <pivotArea dataOnly="0" labelOnly="1" fieldPosition="0">
        <references count="2">
          <reference field="8" count="1">
            <x v="5"/>
          </reference>
          <reference field="19" count="1" selected="0">
            <x v="43"/>
          </reference>
        </references>
      </pivotArea>
    </format>
    <format dxfId="118">
      <pivotArea dataOnly="0" labelOnly="1" fieldPosition="0">
        <references count="1">
          <reference field="13" count="0"/>
        </references>
      </pivotArea>
    </format>
    <format dxfId="117">
      <pivotArea dataOnly="0" labelOnly="1" grandCol="1" outline="0" fieldPosition="0"/>
    </format>
    <format dxfId="116">
      <pivotArea field="19" type="button" dataOnly="0" labelOnly="1" outline="0" axis="axisRow" fieldPosition="0"/>
    </format>
    <format dxfId="115">
      <pivotArea dataOnly="0" labelOnly="1" fieldPosition="0">
        <references count="1">
          <reference field="13" count="0"/>
        </references>
      </pivotArea>
    </format>
    <format dxfId="114">
      <pivotArea dataOnly="0" labelOnly="1" grandCol="1" outline="0" fieldPosition="0"/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BDC1C8-6577-4C64-9DAC-D1119F7AA536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9:C35" firstHeaderRow="1" firstDataRow="2" firstDataCol="1" rowPageCount="1" colPageCount="1"/>
  <pivotFields count="21">
    <pivotField showAll="0"/>
    <pivotField showAll="0"/>
    <pivotField dataField="1" showAll="0"/>
    <pivotField showAll="0"/>
    <pivotField showAll="0"/>
    <pivotField axis="axisRow" showAll="0">
      <items count="6">
        <item x="4"/>
        <item x="1"/>
        <item x="0"/>
        <item x="2"/>
        <item x="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multipleItemSelectionAllowed="1" showAll="0"/>
    <pivotField axis="axisPage" showAll="0">
      <items count="4">
        <item h="1" x="1"/>
        <item h="1" x="0"/>
        <item x="2"/>
        <item t="default"/>
      </items>
    </pivotField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</pivotFields>
  <rowFields count="1">
    <field x="5"/>
  </rowFields>
  <rowItems count="5">
    <i>
      <x/>
    </i>
    <i>
      <x v="2"/>
    </i>
    <i>
      <x v="3"/>
    </i>
    <i>
      <x v="4"/>
    </i>
    <i t="grand">
      <x/>
    </i>
  </rowItems>
  <colFields count="1">
    <field x="18"/>
  </colFields>
  <colItems count="2">
    <i>
      <x v="2"/>
    </i>
    <i t="grand">
      <x/>
    </i>
  </colItems>
  <pageFields count="1">
    <pageField fld="14" item="2" hier="-1"/>
  </pageFields>
  <dataFields count="1">
    <dataField name="Count of Computer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7790A2-4A0D-447F-B455-0A462AD5B79A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E8" firstHeaderRow="1" firstDataRow="2" firstDataCol="1"/>
  <pivotFields count="27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2"/>
        <item x="1"/>
        <item x="4"/>
        <item x="3"/>
        <item x="0"/>
        <item t="default"/>
      </items>
    </pivotField>
    <pivotField showAll="0"/>
    <pivotField showAll="0"/>
    <pivotField showAll="0"/>
    <pivotField showAll="0"/>
    <pivotField axis="axisCol" showAll="0">
      <items count="14">
        <item x="1"/>
        <item h="1" x="4"/>
        <item m="1" x="8"/>
        <item m="1" x="12"/>
        <item x="0"/>
        <item h="1" x="2"/>
        <item h="1" x="3"/>
        <item h="1" m="1" x="10"/>
        <item h="1" m="1" x="11"/>
        <item h="1" x="6"/>
        <item x="5"/>
        <item h="1" m="1" x="9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13"/>
  </colFields>
  <colItems count="4">
    <i>
      <x/>
    </i>
    <i>
      <x v="4"/>
    </i>
    <i>
      <x v="10"/>
    </i>
    <i t="grand">
      <x/>
    </i>
  </colItems>
  <dataFields count="1">
    <dataField name="Count of Computer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B1A7A3-213C-42E5-B26E-0E119452C262}" name="Table10" displayName="Table10" ref="A3:AA246" totalsRowShown="0">
  <autoFilter ref="A3:AA246" xr:uid="{E5B1A7A3-213C-42E5-B26E-0E119452C262}">
    <filterColumn colId="15">
      <filters blank="1"/>
    </filterColumn>
  </autoFilter>
  <tableColumns count="27">
    <tableColumn id="1" xr3:uid="{9FAA91C4-BAE3-4BFD-81C7-D1C2B3848CDC}" name="Computer Name"/>
    <tableColumn id="2" xr3:uid="{E0926385-1864-42B6-93A9-995EECD5CB57}" name="ShortName"/>
    <tableColumn id="3" xr3:uid="{D0631410-2180-4AF9-9A53-B632618CE87A}" name="Operating System"/>
    <tableColumn id="4" xr3:uid="{EDD57AB7-9347-4901-BFE5-CFD36833C699}" name="Installed Applications:Name"/>
    <tableColumn id="5" xr3:uid="{B69D6D71-EED9-4A97-A860-B1E902B7E58F}" name="Installed Applications:Version"/>
    <tableColumn id="6" xr3:uid="{E73628E3-4D93-422D-92AC-F37E0AAA6BDF}" name="Installed Applications:Silent Uninstall String"/>
    <tableColumn id="7" xr3:uid="{CDAE6CB3-AC0B-417B-8294-5EFE026B2DC1}" name="Installed Applications:Uninstallable"/>
    <tableColumn id="8" xr3:uid="{8A040B41-A638-4827-8D9D-1DF4C861FC0D}" name="Count"/>
    <tableColumn id="9" xr3:uid="{39D1D0FA-1505-4BDB-9682-40C0CACE0FE6}" name="Chrome Usage"/>
    <tableColumn id="10" xr3:uid="{1C93AEBF-8ACF-4C28-B840-683B0A012D9A}" name="Last Seen"/>
    <tableColumn id="11" xr3:uid="{A7A97512-A518-454E-A655-77249202216A}" name="IP Address"/>
    <tableColumn id="12" xr3:uid="{213D6818-B480-455C-8B60-6A9E6AB77B05}" name="Environment"/>
    <tableColumn id="13" xr3:uid="{240CD373-87F2-40C1-ACBB-FE3806199FA0}" name="Operation"/>
    <tableColumn id="14" xr3:uid="{8D3EF4FE-BE9D-41EC-A15E-2B455F799E9A}" name="Status"/>
    <tableColumn id="15" xr3:uid="{9AFA5565-6888-4B2E-B86C-173D67F9F8A8}" name="Column1"/>
    <tableColumn id="16" xr3:uid="{F679448C-3045-43E2-806F-D21461A168BE}" name="Retain Reason"/>
    <tableColumn id="17" xr3:uid="{1FAC982F-658D-4138-AA7A-D7E483E3FA08}" name="Remarks"/>
    <tableColumn id="18" xr3:uid="{188E7B89-FF7C-4EB7-8090-38DA7D3D96E7}" name="App ID"/>
    <tableColumn id="19" xr3:uid="{5A037055-F33D-40BD-98F2-3EBB8F97412A}" name="App Name"/>
    <tableColumn id="20" xr3:uid="{DA09971B-F6BA-436E-8A70-F37AD0E02696}" name="TO"/>
    <tableColumn id="21" xr3:uid="{812F29A0-FED9-4AB8-BD31-C39F9C2CBDE5}" name="TO Found?"/>
    <tableColumn id="22" xr3:uid="{EC9D063C-E871-4A3A-BBA1-3EC8AF5AF20F}" name="Email TO"/>
    <tableColumn id="23" xr3:uid="{60BE7BB1-CB6E-45F5-A61C-DC7C4D2FA05B}" name="Follow up"/>
    <tableColumn id="24" xr3:uid="{EDEC416F-70C4-428C-A4D7-56BF0F48EEDD}" name="Support Group"/>
    <tableColumn id="25" xr3:uid="{CB4BB5CD-A932-402C-86AF-AA282FF422AF}" name="PCN?"/>
    <tableColumn id="26" xr3:uid="{434B9AFC-BC87-4A65-82DA-84D6B0E4DFD0}" name="Country"/>
    <tableColumn id="27" xr3:uid="{DAAFFEC3-0479-49FD-A590-D46EAB5D76AD}" name="CMDB support Gro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FCB00F-C3BB-4F0F-A583-CE25359F4610}" name="Table7" displayName="Table7" ref="A1:AA3" totalsRowShown="0">
  <autoFilter ref="A1:AA3" xr:uid="{1FFCB00F-C3BB-4F0F-A583-CE25359F4610}"/>
  <tableColumns count="27">
    <tableColumn id="1" xr3:uid="{7BC74655-07A7-4FC9-AF8D-2C90C7ADF253}" name="Computer Name"/>
    <tableColumn id="2" xr3:uid="{6428E672-0074-4516-89EE-3F4DB8B8824D}" name="ShortName"/>
    <tableColumn id="3" xr3:uid="{95037DE1-6398-4E21-86EB-EEDC36A43635}" name="Operating System"/>
    <tableColumn id="4" xr3:uid="{BE933409-A603-428A-9EF3-4FC8EEEDC959}" name="Installed Applications:Name"/>
    <tableColumn id="5" xr3:uid="{6BF82DF9-2BD2-4E53-B60A-72E8DB81078C}" name="Installed Applications:Version"/>
    <tableColumn id="6" xr3:uid="{9EAF27F1-9290-4F49-9B2F-E1A4EB2502C8}" name="Installed Applications:Silent Uninstall String"/>
    <tableColumn id="7" xr3:uid="{472CBB03-7557-4BB0-9729-CC097021D5DF}" name="Installed Applications:Uninstallable"/>
    <tableColumn id="8" xr3:uid="{43D75B17-813B-4EF4-ABDE-2268D30D2A1B}" name="Count"/>
    <tableColumn id="9" xr3:uid="{07F6EF7D-D3D6-471E-9825-3BDDA2448B09}" name="Chrome Usage" dataDxfId="98">
      <calculatedColumnFormula>_xlfn.XLOOKUP(Table7[[#This Row],[ShortName]],Table8[Computer Name2],Table8[Usage])</calculatedColumnFormula>
    </tableColumn>
    <tableColumn id="10" xr3:uid="{D0ACEC52-77B0-4010-86A7-E1ABE62AC5B5}" name="Last Seen" dataDxfId="97">
      <calculatedColumnFormula>_xlfn.XLOOKUP(Table7[[#This Row],[ShortName]],LastestUsage!D$1:D$486,LastestUsage!G$1:G$486)</calculatedColumnFormula>
    </tableColumn>
    <tableColumn id="11" xr3:uid="{B0EE31C2-08AA-4108-9FF3-A6F6F92362D8}" name="IP Address" dataDxfId="96">
      <calculatedColumnFormula>_xlfn.XLOOKUP(Table7[[#This Row],[ShortName]],CMDB!A:A,CMDB!C:C)</calculatedColumnFormula>
    </tableColumn>
    <tableColumn id="12" xr3:uid="{584B48D4-CEDD-4A64-826A-3A9D5673B7CA}" name="Environment" dataDxfId="95">
      <calculatedColumnFormula>_xlfn.XLOOKUP(Table7[[#This Row],[ShortName]],CMDB!A:A,CMDB!G:G)</calculatedColumnFormula>
    </tableColumn>
    <tableColumn id="13" xr3:uid="{6A698E1E-4998-41BD-816C-9EEADDE4F766}" name="Operation" dataDxfId="94">
      <calculatedColumnFormula>_xlfn.XLOOKUP(Table7[[#This Row],[ShortName]],CMDB!A:A,CMDB!F:F)</calculatedColumnFormula>
    </tableColumn>
    <tableColumn id="14" xr3:uid="{3E26E8B2-88FC-40D0-9D85-3AD514DB7DCB}" name="Status" dataDxfId="93"/>
    <tableColumn id="25" xr3:uid="{783C5CF5-5E73-47B6-A1DC-C001E72E1FDC}" name="Column1" dataDxfId="92">
      <calculatedColumnFormula>_xlfn.XLOOKUP(Table7[[#This Row],[ShortName]],[1]Sheet2!$B:$B,[1]Sheet2!$K:$K)</calculatedColumnFormula>
    </tableColumn>
    <tableColumn id="22" xr3:uid="{8BB71443-BBEA-4622-B376-7867701C534D}" name="Retain Reason"/>
    <tableColumn id="15" xr3:uid="{F09B4559-9570-4124-9B03-ED52FDEA6DBF}" name="Remarks" dataDxfId="91"/>
    <tableColumn id="16" xr3:uid="{BAC7742A-66BB-468C-9D2A-1BBB51B74DEE}" name="App ID" dataDxfId="90">
      <calculatedColumnFormula>_xlfn.XLOOKUP(Table7[[#This Row],[ShortName]],Serverlookup!A:A,Serverlookup!B:B)</calculatedColumnFormula>
    </tableColumn>
    <tableColumn id="17" xr3:uid="{AED46333-413D-4AA7-9900-71EE8C953210}" name="App Name" dataDxfId="89">
      <calculatedColumnFormula>_xlfn.XLOOKUP(Table7[[#This Row],[ShortName]],Serverlookup!A:A,Serverlookup!C:C)</calculatedColumnFormula>
    </tableColumn>
    <tableColumn id="18" xr3:uid="{C69B7AD4-E38C-4300-A942-4D5999821DA6}" name="TO" dataDxfId="88">
      <calculatedColumnFormula>_xlfn.XLOOKUP(Table7[[#This Row],[ShortName]],Serverlookup!A:A,Serverlookup!E:E)</calculatedColumnFormula>
    </tableColumn>
    <tableColumn id="19" xr3:uid="{AE838080-234D-42A6-A703-1F1E9762DCD0}" name="TO Found?" dataDxfId="87">
      <calculatedColumnFormula>_xlfn.XLOOKUP(Table7[[#This Row],[ShortName]],Serverlookup!A:A,Serverlookup!D:D)</calculatedColumnFormula>
    </tableColumn>
    <tableColumn id="23" xr3:uid="{3A7B6F37-556D-4270-A21F-29FA0DC7D78C}" name="Email TO"/>
    <tableColumn id="24" xr3:uid="{901C3690-F9D7-4381-B227-A6157E01E295}" name="Follow up"/>
    <tableColumn id="20" xr3:uid="{5DBAC63D-A06D-482C-8EE7-3FB06DEFD6F6}" name="Support Group" dataDxfId="86">
      <calculatedColumnFormula>_xlfn.XLOOKUP(Table7[[#This Row],[ShortName]],Serverlookup!A:A,Serverlookup!F:F)</calculatedColumnFormula>
    </tableColumn>
    <tableColumn id="21" xr3:uid="{43FFE692-E653-4050-9E88-1EC6A07A285F}" name="PCN?" dataDxfId="85">
      <calculatedColumnFormula>IF(ISNA(_xlfn.XLOOKUP(Table7[[#This Row],[ShortName]],PCN!A:A,PCN!A:A)),"No","Yes")</calculatedColumnFormula>
    </tableColumn>
    <tableColumn id="26" xr3:uid="{B6134F94-7972-498D-974A-458934FE02B7}" name="Country" dataDxfId="84">
      <calculatedColumnFormula>_xlfn.XLOOKUP(Table7[[#This Row],[ShortName]],CMDB!A:A,CMDB!R:R)</calculatedColumnFormula>
    </tableColumn>
    <tableColumn id="27" xr3:uid="{0FE406E5-7696-42A6-8623-A9C6E186C8E6}" name="CMDB support Group" dataDxfId="83">
      <calculatedColumnFormula>_xlfn.XLOOKUP(Table7[[#This Row],[ShortName]],CMDB!A:A,CMDB!H:H)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0081C5-9A73-4C42-A67F-E456DA0E1EB6}" name="Table2" displayName="Table2" ref="A1:U1239" totalsRowShown="0">
  <autoFilter ref="A1:U1239" xr:uid="{E00081C5-9A73-4C42-A67F-E456DA0E1EB6}"/>
  <tableColumns count="21">
    <tableColumn id="1" xr3:uid="{40124CFD-3462-4268-9B2E-BDC1CEEF12F0}" name="Vendor"/>
    <tableColumn id="2" xr3:uid="{B70DA0D9-2BB1-4F53-97D7-342FDDC67E11}" name="Name"/>
    <tableColumn id="3" xr3:uid="{C6CCAA02-32D3-4963-8CD1-CD14A71FA5D4}" name="Computer Name"/>
    <tableColumn id="10" xr3:uid="{105F85EA-68A6-4D10-A7C7-EB67570D7CAC}" name="Short Name"/>
    <tableColumn id="4" xr3:uid="{0B0BFB73-050F-400B-946B-26B5AB768375}" name="Last Used Date" dataDxfId="82"/>
    <tableColumn id="5" xr3:uid="{C2C51572-3F2A-48DF-8A5C-6DFA13D709AA}" name="Usage"/>
    <tableColumn id="6" xr3:uid="{9532496D-8943-466E-AB24-8EB9788FFEDE}" name="Last Seen" dataDxfId="81"/>
    <tableColumn id="7" xr3:uid="{E0519933-6536-490D-A681-EDF1A3638D26}" name="Asset Last Logged In User"/>
    <tableColumn id="8" xr3:uid="{54E1BDBC-8A6B-46B1-A383-86A0ED438697}" name="Operating System"/>
    <tableColumn id="9" xr3:uid="{C4955D2A-C89A-4EB8-AD91-DB9B9D15CE8D}" name="OS Platform"/>
    <tableColumn id="15" xr3:uid="{3DB5318F-AB4E-42D9-AFBB-93C1EB43E036}" name="IP Address" dataDxfId="80">
      <calculatedColumnFormula>_xlfn.XLOOKUP(Table2[[#This Row],[Short Name]],Table4[Name],Table4[IP Address])</calculatedColumnFormula>
    </tableColumn>
    <tableColumn id="16" xr3:uid="{CB383DA0-174F-4A1A-A8F1-942E0546522F}" name="Environment" dataDxfId="79">
      <calculatedColumnFormula>_xlfn.XLOOKUP(Table2[[#This Row],[Short Name]],CMDB!A:A,CMDB!G:G)</calculatedColumnFormula>
    </tableColumn>
    <tableColumn id="17" xr3:uid="{027D8553-244D-47AC-98DF-27A296474F70}" name="Operation" dataDxfId="78">
      <calculatedColumnFormula>_xlfn.XLOOKUP(Table2[[#This Row],[Short Name]],CMDB!A:A,CMDB!F:F)</calculatedColumnFormula>
    </tableColumn>
    <tableColumn id="18" xr3:uid="{AA2E6764-C970-4B79-82D3-3A1B8F0F37C1}" name="Status"/>
    <tableColumn id="21" xr3:uid="{B06DBA7F-E57D-4727-9471-38D55AA5D28F}" name="Remarks"/>
    <tableColumn id="11" xr3:uid="{464B0870-7581-4D61-AEC1-C31ED570F269}" name="App ID" dataDxfId="77">
      <calculatedColumnFormula>_xlfn.XLOOKUP(Table2[[#This Row],[Short Name]],Serverlookup!A:A,Serverlookup!B:B)</calculatedColumnFormula>
    </tableColumn>
    <tableColumn id="12" xr3:uid="{9C45329D-292A-4556-B159-1C5421591E76}" name="App Name" dataDxfId="76">
      <calculatedColumnFormula>_xlfn.XLOOKUP(Table2[[#This Row],[Short Name]],Serverlookup!A:A,Serverlookup!C:C)</calculatedColumnFormula>
    </tableColumn>
    <tableColumn id="13" xr3:uid="{8F60692A-BE83-402C-AE55-1325219EA605}" name="TO" dataDxfId="75">
      <calculatedColumnFormula>_xlfn.XLOOKUP(Table2[[#This Row],[Short Name]],Serverlookup!A:A,Serverlookup!E:E)</calculatedColumnFormula>
    </tableColumn>
    <tableColumn id="19" xr3:uid="{12BD79CD-E4AE-4A75-B03F-7A258B0086AF}" name="TO Found?">
      <calculatedColumnFormula>_xlfn.XLOOKUP(Table2[[#This Row],[Short Name]],Serverlookup!A:A,Serverlookup!D:D)</calculatedColumnFormula>
    </tableColumn>
    <tableColumn id="14" xr3:uid="{54473392-DB35-4364-9956-55EC494484FE}" name="Support Group" dataDxfId="74">
      <calculatedColumnFormula>_xlfn.XLOOKUP(Table2[[#This Row],[Short Name]],Serverlookup!A:A,Serverlookup!F:F)</calculatedColumnFormula>
    </tableColumn>
    <tableColumn id="20" xr3:uid="{1B4E2D8A-5AB5-4D9B-805E-159EE72FC99D}" name="PCN?" dataDxfId="73">
      <calculatedColumnFormula>IF(ISNA(_xlfn.XLOOKUP(Table2[[#This Row],[Short Name]],PCN!A:A,PCN!A:A)),"No","Yes")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72A48F-10AD-420E-801A-47334C766C59}" name="Table6" displayName="Table6" ref="A1:AA309" totalsRowShown="0">
  <autoFilter ref="A1:AA309" xr:uid="{D972A48F-10AD-420E-801A-47334C766C59}">
    <filterColumn colId="13">
      <filters>
        <filter val="Completed"/>
      </filters>
    </filterColumn>
  </autoFilter>
  <tableColumns count="27">
    <tableColumn id="1" xr3:uid="{5539F923-BDC5-40D2-AEE4-3788589C1C78}" name="Computer Name"/>
    <tableColumn id="2" xr3:uid="{A5B8557E-A08A-4982-9E67-2BB55FFD361C}" name="ShortName"/>
    <tableColumn id="3" xr3:uid="{4C50938F-500C-4882-BBF5-3F4443405A38}" name="Operating System"/>
    <tableColumn id="4" xr3:uid="{2FD9D756-498C-47E9-B5F2-023A46950C82}" name="Installed Applications:Name"/>
    <tableColumn id="5" xr3:uid="{2F31ABDC-AF95-4E8D-B964-066D75689CD0}" name="Installed Applications:Version"/>
    <tableColumn id="6" xr3:uid="{541052B7-2BC8-4FC7-A352-E7783420EB35}" name="Installed Applications:Silent Uninstall String"/>
    <tableColumn id="7" xr3:uid="{4AE19F09-346B-42AB-9463-B1BB097D3379}" name="Installed Applications:Uninstallable"/>
    <tableColumn id="8" xr3:uid="{6D2362B5-715C-4805-97B0-CAF7B1219D55}" name="Count"/>
    <tableColumn id="9" xr3:uid="{4D5A7ABB-7AB4-4905-9724-DC40637CB814}" name="Chrome Usage">
      <calculatedColumnFormula>_xlfn.XLOOKUP(Table6[[#This Row],[ShortName]],'[2]Java-Usage-JG-Report'!$H:$H,'[2]Java-Usage-JG-Report'!$J:$J)</calculatedColumnFormula>
    </tableColumn>
    <tableColumn id="10" xr3:uid="{D78D7FBB-62B5-4D12-A351-049CF5A1C01B}" name="Last Seen" dataDxfId="72">
      <calculatedColumnFormula>_xlfn.XLOOKUP(Table6[[#This Row],[ShortName]],'[2]Java-Usage-JG-Report'!$H:$H,'[2]Java-Usage-JG-Report'!$K:$K)</calculatedColumnFormula>
    </tableColumn>
    <tableColumn id="11" xr3:uid="{9436AD62-6216-401A-B19B-690C175384FB}" name="IP Address"/>
    <tableColumn id="12" xr3:uid="{A72E4820-AD9F-4FDB-BDCF-58FF4BB3EAE5}" name="Environment"/>
    <tableColumn id="13" xr3:uid="{4371E413-58EB-4230-BB53-B9FF8F87E2EC}" name="Operation"/>
    <tableColumn id="14" xr3:uid="{5C28558E-A6AB-4B72-B219-519DCCEA3B13}" name="Status"/>
    <tableColumn id="27" xr3:uid="{3DB8CD58-97CA-4E6B-98A5-998D5859A120}" name="Column3" dataDxfId="71">
      <calculatedColumnFormula>_xlfn.XLOOKUP(Table6[[#This Row],[Computer Name]],'[3]export-2025-06-13-05-14-04'!$A:$A,'[3]export-2025-06-13-05-14-04'!$E:$E)</calculatedColumnFormula>
    </tableColumn>
    <tableColumn id="15" xr3:uid="{30DA287E-2883-44DD-9090-8284E8BE94ED}" name="Column1"/>
    <tableColumn id="16" xr3:uid="{16B488A1-8560-48E6-AA84-0143B00D2A9F}" name="Retain Reason"/>
    <tableColumn id="17" xr3:uid="{5F6767A7-DBC2-4A98-8EB4-CBB876B43BBA}" name="Remarks"/>
    <tableColumn id="18" xr3:uid="{07E2462E-5727-4CD4-BD9E-0F21F5A71FDC}" name="App ID"/>
    <tableColumn id="19" xr3:uid="{B2B29D1D-CBE1-460D-9226-8D4D4A06C8FE}" name="App Name"/>
    <tableColumn id="20" xr3:uid="{83794C3B-957B-4E92-8FC3-97D86EB64832}" name="TO"/>
    <tableColumn id="21" xr3:uid="{B0CA9394-B776-4A69-A15B-43A62DF0F92B}" name="TO Found?"/>
    <tableColumn id="22" xr3:uid="{63CDF136-8798-4898-8B35-193243B621C6}" name="Email TO"/>
    <tableColumn id="23" xr3:uid="{C483BD41-9F5B-4322-BE9F-B84FDAE960C8}" name="Follow up"/>
    <tableColumn id="24" xr3:uid="{AED0F312-A529-4044-8B32-77E84CBEFCCD}" name="Support Group"/>
    <tableColumn id="25" xr3:uid="{9F62F012-D6EB-4838-A72B-F69E2D9F5452}" name="PCN?"/>
    <tableColumn id="26" xr3:uid="{0452542F-25C5-4918-9785-26BC41FFE040}" name="Column2" dataDxfId="70">
      <calculatedColumnFormula>_xlfn.XLOOKUP(Table6[[#This Row],[Computer Name]],'[4]export-2025-06-12-00-20-38'!$A:$A,'[4]export-2025-06-12-00-20-38'!$D:$D)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9BB912-6827-41E2-A851-D72F183D7960}" name="Table9" displayName="Table9" ref="A1:V94" totalsRowShown="0" headerRowDxfId="69" dataDxfId="67" headerRowBorderDxfId="68" tableBorderDxfId="66" totalsRowBorderDxfId="65">
  <autoFilter ref="A1:V94" xr:uid="{C49BB912-6827-41E2-A851-D72F183D7960}">
    <filterColumn colId="10">
      <filters>
        <filter val="6/19 10am CST"/>
        <filter val="VM Deallocated"/>
      </filters>
    </filterColumn>
  </autoFilter>
  <tableColumns count="22">
    <tableColumn id="1" xr3:uid="{33860690-91E4-498D-BB63-0C4059C3AF9C}" name="Computer Name" dataDxfId="64"/>
    <tableColumn id="2" xr3:uid="{E6B5168A-39C6-4A18-A26D-7917D797A50C}" name="ShortName" dataDxfId="63"/>
    <tableColumn id="3" xr3:uid="{D7805B23-3A25-4445-A0B0-A0B9B9F2CA31}" name="Operating System" dataDxfId="62"/>
    <tableColumn id="4" xr3:uid="{0FE05653-DF41-4487-8D3A-F65BA6AFBAE0}" name="Installed Applications:Version" dataDxfId="61"/>
    <tableColumn id="5" xr3:uid="{38AF3FF6-9F20-43ED-8AA7-5B599EDA0947}" name="Count" dataDxfId="60"/>
    <tableColumn id="6" xr3:uid="{17FD9B65-4821-41C4-9EBB-BC7B1F9B6842}" name="Chrome Usage" dataDxfId="59"/>
    <tableColumn id="7" xr3:uid="{01A12EDD-86C2-42F2-B4D6-58A9F8470B50}" name="Last Seen" dataDxfId="58"/>
    <tableColumn id="8" xr3:uid="{6DCF1E9F-7CFC-48B7-B99C-2CC414D3D461}" name="IP Address" dataDxfId="57"/>
    <tableColumn id="9" xr3:uid="{F4B8DF59-D8BA-4B11-B636-E0FC3E07CC76}" name="Environment" dataDxfId="56"/>
    <tableColumn id="10" xr3:uid="{1DF976BD-D2AA-4802-A926-23C32F19C465}" name="Operation" dataDxfId="55"/>
    <tableColumn id="11" xr3:uid="{653B4CF4-DBA2-40A9-A0CE-9C64A0BEF0D1}" name="Status" dataDxfId="54">
      <calculatedColumnFormula>_xlfn.XLOOKUP(Table9[[#This Row],[ShortName]],Data!B:B,Data!N:N)</calculatedColumnFormula>
    </tableColumn>
    <tableColumn id="12" xr3:uid="{631247F5-9DB2-424F-87AC-DF66A9688BD6}" name="Column1" dataDxfId="53"/>
    <tableColumn id="13" xr3:uid="{E774F5E6-2635-4A6A-A4EF-B0755D666948}" name="Retain Reason" dataDxfId="52"/>
    <tableColumn id="14" xr3:uid="{20584E7D-48DB-4029-A2CC-7FA4C194C9FA}" name="Remarks" dataDxfId="51"/>
    <tableColumn id="15" xr3:uid="{DF3BB690-E097-4DBF-8B99-99086140B59B}" name="App ID" dataDxfId="50"/>
    <tableColumn id="16" xr3:uid="{E08297FB-9FC3-4CCB-8057-EED7C0B4B587}" name="App Name" dataDxfId="49"/>
    <tableColumn id="17" xr3:uid="{5B3402FA-27C2-405A-9152-72CBBE86DFE8}" name="TO" dataDxfId="48"/>
    <tableColumn id="18" xr3:uid="{8AD87A6F-AD54-4084-A0F1-038BBBC834B2}" name="TO Found?" dataDxfId="47"/>
    <tableColumn id="19" xr3:uid="{7B01FF7D-0FA0-456F-B0A4-61AE5DA20ED6}" name="Email TO" dataDxfId="46"/>
    <tableColumn id="20" xr3:uid="{6831ACEA-6811-44CE-A4A1-014A7A1D7366}" name="Follow up" dataDxfId="45"/>
    <tableColumn id="21" xr3:uid="{F4281E98-50BB-42C6-AD1B-A92169C2178E}" name="Support Group" dataDxfId="44"/>
    <tableColumn id="22" xr3:uid="{44469F9D-002B-4251-AD43-CDD551033CEB}" name="PCN?" dataDxfId="4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C6D50-B66D-490B-893E-76876D39FE5C}" name="Table5" displayName="Table5" ref="A1:H1221" totalsRowShown="0">
  <autoFilter ref="A1:H1221" xr:uid="{748C6D50-B66D-490B-893E-76876D39FE5C}">
    <filterColumn colId="4">
      <filters>
        <filter val="raveesh.verma@chevron.com"/>
      </filters>
    </filterColumn>
  </autoFilter>
  <sortState xmlns:xlrd2="http://schemas.microsoft.com/office/spreadsheetml/2017/richdata2" ref="A1221:H1221">
    <sortCondition ref="C1:C1221"/>
  </sortState>
  <tableColumns count="8">
    <tableColumn id="1" xr3:uid="{2263C9A8-14D2-46FB-AF92-40E665280E49}" name="Short Name"/>
    <tableColumn id="2" xr3:uid="{2C43F765-B808-464E-8FAA-9BAAA622807D}" name="App ID" dataDxfId="42"/>
    <tableColumn id="3" xr3:uid="{1BF64775-26B8-449F-91C2-C6F232A9CFA4}" name="App Name" dataDxfId="41"/>
    <tableColumn id="4" xr3:uid="{83DD0740-DE1B-44D7-9D06-D44EB8900855}" name="TO Found"/>
    <tableColumn id="5" xr3:uid="{8347A7FF-D9AF-4E72-86AD-04449B7EEDB9}" name="Technical Owner" dataDxfId="40"/>
    <tableColumn id="6" xr3:uid="{F6FCF5C4-F31E-4DE1-A94B-8630FEBCCC8D}" name="Support Group" dataDxfId="39"/>
    <tableColumn id="7" xr3:uid="{A55E9D3D-76CD-4C58-9FDA-A8EA6BE1663C}" name="Column1" dataDxfId="38">
      <calculatedColumnFormula>_xlfn.XLOOKUP(Table5[[#This Row],[Short Name]],Data!B:B,Data!N:N)</calculatedColumnFormula>
    </tableColumn>
    <tableColumn id="8" xr3:uid="{E53A2D7C-7C79-4794-9385-B2FA8EC1F2DC}" name="Column2" dataDxfId="37">
      <calculatedColumnFormula>_xlfn.XLOOKUP(Table5[[#This Row],[Short Name]],Data!B:B,Data!V:V)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5D449B-3E88-4F98-A4EE-2A330A57503E}" name="Table4" displayName="Table4" ref="A1:R1185" totalsRowShown="0" headerRowDxfId="36" dataDxfId="35" headerRowCellStyle="Normal 2" dataCellStyle="Normal 2">
  <autoFilter ref="A1:R1185" xr:uid="{8C5D449B-3E88-4F98-A4EE-2A330A57503E}"/>
  <sortState xmlns:xlrd2="http://schemas.microsoft.com/office/spreadsheetml/2017/richdata2" ref="A2:P2">
    <sortCondition ref="A1:A2"/>
  </sortState>
  <tableColumns count="18">
    <tableColumn id="1" xr3:uid="{22E69013-1804-4A9C-8640-32444B6170BF}" name="Name" dataDxfId="34" dataCellStyle="Normal 2"/>
    <tableColumn id="2" xr3:uid="{1F928277-F287-4B01-9797-54A2EC070030}" name="Fully qualified domain name" dataDxfId="33" dataCellStyle="Normal 2"/>
    <tableColumn id="3" xr3:uid="{3E65AA49-DCE6-46E1-9DFB-C742C4FC0F41}" name="IP Address" dataDxfId="32" dataCellStyle="Normal 2"/>
    <tableColumn id="4" xr3:uid="{7AE89C20-784C-4126-97B7-83D6D5B09F8C}" name="Serial number" dataDxfId="31" dataCellStyle="Normal 2"/>
    <tableColumn id="5" xr3:uid="{BC2DA73A-1EA3-4523-85F2-55C99C4D2DB8}" name="Number" dataDxfId="30" dataCellStyle="Normal 2"/>
    <tableColumn id="6" xr3:uid="{9CCF9066-1B58-4C79-B31A-F947D0F06371}" name="Operational status" dataDxfId="29" dataCellStyle="Normal 2"/>
    <tableColumn id="7" xr3:uid="{5F3BE9BA-8832-4854-A563-345EE2679D53}" name="Environment type" dataDxfId="28" dataCellStyle="Normal 2"/>
    <tableColumn id="8" xr3:uid="{CD71390E-67A6-409B-B755-703B829BAE21}" name="Support group" dataDxfId="27" dataCellStyle="Normal 2"/>
    <tableColumn id="9" xr3:uid="{A9DBD704-D93B-4B6B-A294-5CE3038E39FB}" name="Host name" dataDxfId="26" dataCellStyle="Normal 2"/>
    <tableColumn id="10" xr3:uid="{4EAF877A-D73F-463D-9E11-CFFFB24399BF}" name="Class" dataDxfId="25" dataCellStyle="Normal 2"/>
    <tableColumn id="11" xr3:uid="{B711ADDA-F4BF-4437-8957-BE4265249BAF}" name="Operating System" dataDxfId="24" dataCellStyle="Normal 2"/>
    <tableColumn id="12" xr3:uid="{FC196DAC-8727-4331-85FC-86416126C9CB}" name="Technical Owner" dataDxfId="23" dataCellStyle="Normal 2"/>
    <tableColumn id="13" xr3:uid="{98F976A9-60E2-4904-B863-8D12186298C7}" name="Location" dataDxfId="22" dataCellStyle="Normal 2"/>
    <tableColumn id="14" xr3:uid="{6B68548A-2EB4-4CE8-822D-5871D937AF72}" name="Maintenance schedule" dataDxfId="21" dataCellStyle="Normal 2"/>
    <tableColumn id="15" xr3:uid="{33ABA0D0-3C6C-4BC5-9D7B-15B2A69B01FE}" name="Column1" dataDxfId="20" dataCellStyle="Normal 2"/>
    <tableColumn id="16" xr3:uid="{075D6B8A-4384-46AF-817A-800B284D6E26}" name="Column2" dataDxfId="19" dataCellStyle="Normal 2"/>
    <tableColumn id="17" xr3:uid="{EC51BFEA-15BF-4FDD-AD32-7166DF5077BC}" name="Loc" dataDxfId="18" dataCellStyle="Normal 2"/>
    <tableColumn id="18" xr3:uid="{E3B2F6B2-D79B-476A-926D-73D9743E0338}" name="Column3" dataDxfId="17" dataCellStyle="Normal 2">
      <calculatedColumnFormula>_xlfn.XLOOKUP(Table4[[#This Row],[Location]],[6]!TableData[u_display_name],[6]!TableData[country])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B1E16B-7D97-4155-B711-AE23B11AA37B}" name="Table3" displayName="Table3" ref="A1:G972" totalsRowShown="0" headerRowDxfId="16" dataDxfId="15">
  <autoFilter ref="A1:G972" xr:uid="{54B1E16B-7D97-4155-B711-AE23B11AA37B}"/>
  <tableColumns count="7">
    <tableColumn id="1" xr3:uid="{127BD494-3341-4248-920D-EEF5DAED08A6}" name="Name" dataDxfId="14"/>
    <tableColumn id="2" xr3:uid="{0297D1C3-ADDC-49CC-A438-6AF66F0BAAA9}" name="IsVirtual" dataDxfId="13"/>
    <tableColumn id="3" xr3:uid="{D14D0CC5-421B-4B53-9691-4A19BEB7164D}" name="Manufacturer" dataDxfId="12"/>
    <tableColumn id="4" xr3:uid="{90005D4B-1A0E-46B0-9227-8DD028B94F17}" name="Firewall status" dataDxfId="11"/>
    <tableColumn id="5" xr3:uid="{E87E2EF8-5AA0-4838-86F0-D33E6E3A1897}" name="Operating System" dataDxfId="10"/>
    <tableColumn id="6" xr3:uid="{316D77E3-C7FA-4CE1-9966-19182C613B9A}" name="IP Address" dataDxfId="9"/>
    <tableColumn id="7" xr3:uid="{5CB48FB6-74E5-43C0-80D9-C2B0A4F90669}" name="IsPCN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E8C056-7EB2-4355-8E64-908EA799C926}" name="Table8" displayName="Table8" ref="A1:J486" totalsRowShown="0">
  <autoFilter ref="A1:J486" xr:uid="{32E8C056-7EB2-4355-8E64-908EA799C926}"/>
  <tableColumns count="10">
    <tableColumn id="1" xr3:uid="{81C4332B-4B2E-4989-97DD-3DF1C3CCA240}" name="Vendor"/>
    <tableColumn id="2" xr3:uid="{C0885BB6-BE01-404B-A009-C9920856CEA1}" name="Name"/>
    <tableColumn id="3" xr3:uid="{B2896834-42B7-40A4-B815-08F494445A8F}" name="Computer Name"/>
    <tableColumn id="4" xr3:uid="{ED3CEE79-2E15-42C9-ADEB-8524130D9B6A}" name="Computer Name2"/>
    <tableColumn id="5" xr3:uid="{39D89296-5F18-4F57-8024-58428745F5EF}" name="Last Used Date" dataDxfId="7"/>
    <tableColumn id="6" xr3:uid="{42AE34E7-D865-41E6-A04B-0D8E30DE3CFA}" name="Usage"/>
    <tableColumn id="7" xr3:uid="{68955990-4B1A-4A6B-89B2-FA64387BC119}" name="Last Seen" dataDxfId="6"/>
    <tableColumn id="8" xr3:uid="{4884F312-D695-46B7-ABB4-86545C0C349B}" name="Asset Last Logged In User"/>
    <tableColumn id="9" xr3:uid="{1221CEA1-C039-4F42-9DC4-C8E0031C2CB6}" name="Operating System"/>
    <tableColumn id="10" xr3:uid="{F41C079F-83C1-4D04-83B6-88A144F8E3F4}" name="OS Platfo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ACN-CVX-IAM-Infra-Manila@chevron.com%20-%20DO%20NOT%20EMAIL" TargetMode="External"/><Relationship Id="rId21" Type="http://schemas.openxmlformats.org/officeDocument/2006/relationships/hyperlink" Target="mailto:ACN-CVX-IAM-Infra-Manila@chevron.com%20-%20DO%20NOT%20EMAIL" TargetMode="External"/><Relationship Id="rId42" Type="http://schemas.openxmlformats.org/officeDocument/2006/relationships/hyperlink" Target="mailto:Danny.Kerley@chevron.com" TargetMode="External"/><Relationship Id="rId47" Type="http://schemas.openxmlformats.org/officeDocument/2006/relationships/hyperlink" Target="mailto:clay.yeaman@chevron.com" TargetMode="External"/><Relationship Id="rId63" Type="http://schemas.openxmlformats.org/officeDocument/2006/relationships/hyperlink" Target="mailto:Pandiarajan.Ravaneswaran@chevron.com" TargetMode="External"/><Relationship Id="rId68" Type="http://schemas.openxmlformats.org/officeDocument/2006/relationships/hyperlink" Target="mailto:saieshwarsakthivel@chevron.com" TargetMode="External"/><Relationship Id="rId84" Type="http://schemas.openxmlformats.org/officeDocument/2006/relationships/hyperlink" Target="mailto:nishantkanpara@chevron.com" TargetMode="External"/><Relationship Id="rId89" Type="http://schemas.openxmlformats.org/officeDocument/2006/relationships/hyperlink" Target="mailto:GeoffBruce@chevron.com" TargetMode="External"/><Relationship Id="rId16" Type="http://schemas.openxmlformats.org/officeDocument/2006/relationships/hyperlink" Target="mailto:ACN-CVX-IAM-Infra-Manila@chevron.com%20-%20DO%20NOT%20EMAIL" TargetMode="External"/><Relationship Id="rId107" Type="http://schemas.openxmlformats.org/officeDocument/2006/relationships/hyperlink" Target="mailto:KPeters@chevron.com" TargetMode="External"/><Relationship Id="rId11" Type="http://schemas.openxmlformats.org/officeDocument/2006/relationships/hyperlink" Target="mailto:ACN-CVX-IAM-Infra-Manila@chevron.com%20-%20DO%20NOT%20EMAIL" TargetMode="External"/><Relationship Id="rId32" Type="http://schemas.openxmlformats.org/officeDocument/2006/relationships/hyperlink" Target="mailto:Pandiarajan.Ravaneswaran@chevron.com" TargetMode="External"/><Relationship Id="rId37" Type="http://schemas.openxmlformats.org/officeDocument/2006/relationships/hyperlink" Target="mailto:Pandiarajan.Ravaneswaran@chevron.com" TargetMode="External"/><Relationship Id="rId53" Type="http://schemas.openxmlformats.org/officeDocument/2006/relationships/hyperlink" Target="mailto:emilymilina@chevron.com" TargetMode="External"/><Relationship Id="rId58" Type="http://schemas.openxmlformats.org/officeDocument/2006/relationships/hyperlink" Target="mailto:Mohammed.Zahriya@chevron.com" TargetMode="External"/><Relationship Id="rId74" Type="http://schemas.openxmlformats.org/officeDocument/2006/relationships/hyperlink" Target="mailto:dan.croitoru@chevron.com" TargetMode="External"/><Relationship Id="rId79" Type="http://schemas.openxmlformats.org/officeDocument/2006/relationships/hyperlink" Target="mailto:PatrickMartin@chevron.com" TargetMode="External"/><Relationship Id="rId102" Type="http://schemas.openxmlformats.org/officeDocument/2006/relationships/hyperlink" Target="mailto:zacharykerls@chevron.com" TargetMode="External"/><Relationship Id="rId5" Type="http://schemas.openxmlformats.org/officeDocument/2006/relationships/hyperlink" Target="mailto:ACN-CVX-IAM-Infra-Manila@chevron.com%20-%20DO%20NOT%20EMAIL" TargetMode="External"/><Relationship Id="rId90" Type="http://schemas.openxmlformats.org/officeDocument/2006/relationships/hyperlink" Target="mailto:DNLZ@chevron.com" TargetMode="External"/><Relationship Id="rId95" Type="http://schemas.openxmlformats.org/officeDocument/2006/relationships/hyperlink" Target="mailto:daniel.word@chevron.com" TargetMode="External"/><Relationship Id="rId22" Type="http://schemas.openxmlformats.org/officeDocument/2006/relationships/hyperlink" Target="mailto:ACN-CVX-IAM-Infra-Manila@chevron.com%20-%20DO%20NOT%20EMAIL" TargetMode="External"/><Relationship Id="rId27" Type="http://schemas.openxmlformats.org/officeDocument/2006/relationships/hyperlink" Target="mailto:ACN-CVX-IAM-Infra-Manila@chevron.com%20-%20DO%20NOT%20EMAIL" TargetMode="External"/><Relationship Id="rId43" Type="http://schemas.openxmlformats.org/officeDocument/2006/relationships/hyperlink" Target="mailto:Danny.Kerley@chevron.com" TargetMode="External"/><Relationship Id="rId48" Type="http://schemas.openxmlformats.org/officeDocument/2006/relationships/hyperlink" Target="mailto:EAlvarez@chevron.com" TargetMode="External"/><Relationship Id="rId64" Type="http://schemas.openxmlformats.org/officeDocument/2006/relationships/hyperlink" Target="mailto:Pandiarajan.Ravaneswaran@chevron.com" TargetMode="External"/><Relationship Id="rId69" Type="http://schemas.openxmlformats.org/officeDocument/2006/relationships/hyperlink" Target="mailto:DNLZ@chevron.com" TargetMode="External"/><Relationship Id="rId80" Type="http://schemas.openxmlformats.org/officeDocument/2006/relationships/hyperlink" Target="mailto:PatrickMartin@chevron.com" TargetMode="External"/><Relationship Id="rId85" Type="http://schemas.openxmlformats.org/officeDocument/2006/relationships/hyperlink" Target="mailto:Lillian.Moreau@chevron.com" TargetMode="External"/><Relationship Id="rId12" Type="http://schemas.openxmlformats.org/officeDocument/2006/relationships/hyperlink" Target="mailto:ACN-CVX-IAM-Infra-Manila@chevron.com%20-%20DO%20NOT%20EMAIL" TargetMode="External"/><Relationship Id="rId17" Type="http://schemas.openxmlformats.org/officeDocument/2006/relationships/hyperlink" Target="mailto:ACN-CVX-IAM-Infra-Manila@chevron.com%20-%20DO%20NOT%20EMAIL" TargetMode="External"/><Relationship Id="rId33" Type="http://schemas.openxmlformats.org/officeDocument/2006/relationships/hyperlink" Target="mailto:Pandiarajan.Ravaneswaran@chevron.com" TargetMode="External"/><Relationship Id="rId38" Type="http://schemas.openxmlformats.org/officeDocument/2006/relationships/hyperlink" Target="mailto:Pandiarajan.Ravaneswaran@chevron.com" TargetMode="External"/><Relationship Id="rId59" Type="http://schemas.openxmlformats.org/officeDocument/2006/relationships/hyperlink" Target="mailto:EbyGeorge@chevron.com" TargetMode="External"/><Relationship Id="rId103" Type="http://schemas.openxmlformats.org/officeDocument/2006/relationships/hyperlink" Target="mailto:Tzachi.Asaf@chevron.com" TargetMode="External"/><Relationship Id="rId108" Type="http://schemas.openxmlformats.org/officeDocument/2006/relationships/hyperlink" Target="mailto:Matias.Maguicha@chevron.com" TargetMode="External"/><Relationship Id="rId54" Type="http://schemas.openxmlformats.org/officeDocument/2006/relationships/hyperlink" Target="mailto:emilymilina@chevron.com" TargetMode="External"/><Relationship Id="rId70" Type="http://schemas.openxmlformats.org/officeDocument/2006/relationships/hyperlink" Target="mailto:penkarshafaque@chevron.com" TargetMode="External"/><Relationship Id="rId75" Type="http://schemas.openxmlformats.org/officeDocument/2006/relationships/hyperlink" Target="mailto:Rose.Wu@chevron.com" TargetMode="External"/><Relationship Id="rId91" Type="http://schemas.openxmlformats.org/officeDocument/2006/relationships/hyperlink" Target="mailto:viet.nguyen@chevron.com" TargetMode="External"/><Relationship Id="rId96" Type="http://schemas.openxmlformats.org/officeDocument/2006/relationships/hyperlink" Target="mailto:campos.rudy@chevron.com" TargetMode="External"/><Relationship Id="rId1" Type="http://schemas.openxmlformats.org/officeDocument/2006/relationships/hyperlink" Target="mailto:ACN-CVX-IAM-Infra-Manila@chevron.com%20-%20DO%20NOT%20EMAIL" TargetMode="External"/><Relationship Id="rId6" Type="http://schemas.openxmlformats.org/officeDocument/2006/relationships/hyperlink" Target="mailto:ACN-CVX-IAM-Infra-Manila@chevron.com%20-%20DO%20NOT%20EMAIL" TargetMode="External"/><Relationship Id="rId15" Type="http://schemas.openxmlformats.org/officeDocument/2006/relationships/hyperlink" Target="mailto:ACN-CVX-IAM-Infra-Manila@chevron.com%20-%20DO%20NOT%20EMAIL" TargetMode="External"/><Relationship Id="rId23" Type="http://schemas.openxmlformats.org/officeDocument/2006/relationships/hyperlink" Target="mailto:ACN-CVX-IAM-Infra-Manila@chevron.com%20-%20DO%20NOT%20EMAIL" TargetMode="External"/><Relationship Id="rId28" Type="http://schemas.openxmlformats.org/officeDocument/2006/relationships/hyperlink" Target="mailto:Pandiarajan.Ravaneswaran@chevron.com" TargetMode="External"/><Relationship Id="rId36" Type="http://schemas.openxmlformats.org/officeDocument/2006/relationships/hyperlink" Target="mailto:Pandiarajan.Ravaneswaran@chevron.com" TargetMode="External"/><Relationship Id="rId49" Type="http://schemas.openxmlformats.org/officeDocument/2006/relationships/hyperlink" Target="mailto:amitprakash@chevron.com" TargetMode="External"/><Relationship Id="rId57" Type="http://schemas.openxmlformats.org/officeDocument/2006/relationships/hyperlink" Target="mailto:DNLZ@chevron.com" TargetMode="External"/><Relationship Id="rId106" Type="http://schemas.openxmlformats.org/officeDocument/2006/relationships/hyperlink" Target="mailto:KPeters@chevron.com" TargetMode="External"/><Relationship Id="rId10" Type="http://schemas.openxmlformats.org/officeDocument/2006/relationships/hyperlink" Target="mailto:ACN-CVX-IAM-Infra-Manila@chevron.com%20-%20DO%20NOT%20EMAIL" TargetMode="External"/><Relationship Id="rId31" Type="http://schemas.openxmlformats.org/officeDocument/2006/relationships/hyperlink" Target="mailto:Pandiarajan.Ravaneswaran@chevron.com" TargetMode="External"/><Relationship Id="rId44" Type="http://schemas.openxmlformats.org/officeDocument/2006/relationships/hyperlink" Target="mailto:DNLZ@chevron.com" TargetMode="External"/><Relationship Id="rId52" Type="http://schemas.openxmlformats.org/officeDocument/2006/relationships/hyperlink" Target="mailto:Tammy.Harris@chevron.com" TargetMode="External"/><Relationship Id="rId60" Type="http://schemas.openxmlformats.org/officeDocument/2006/relationships/hyperlink" Target="mailto:EbyGeorge@chevron.com" TargetMode="External"/><Relationship Id="rId65" Type="http://schemas.openxmlformats.org/officeDocument/2006/relationships/hyperlink" Target="mailto:DNLZ@chevron.com" TargetMode="External"/><Relationship Id="rId73" Type="http://schemas.openxmlformats.org/officeDocument/2006/relationships/hyperlink" Target="mailto:KevinRamlow@chevron.com" TargetMode="External"/><Relationship Id="rId78" Type="http://schemas.openxmlformats.org/officeDocument/2006/relationships/hyperlink" Target="mailto:BPathak@chevron.com" TargetMode="External"/><Relationship Id="rId81" Type="http://schemas.openxmlformats.org/officeDocument/2006/relationships/hyperlink" Target="mailto:joe.hill@chevron.com" TargetMode="External"/><Relationship Id="rId86" Type="http://schemas.openxmlformats.org/officeDocument/2006/relationships/hyperlink" Target="mailto:Lillian.Moreau@chevron.com" TargetMode="External"/><Relationship Id="rId94" Type="http://schemas.openxmlformats.org/officeDocument/2006/relationships/hyperlink" Target="mailto:wbcrosby@chevron.com" TargetMode="External"/><Relationship Id="rId99" Type="http://schemas.openxmlformats.org/officeDocument/2006/relationships/hyperlink" Target="mailto:KPeters@chevron.com" TargetMode="External"/><Relationship Id="rId101" Type="http://schemas.openxmlformats.org/officeDocument/2006/relationships/hyperlink" Target="mailto:Damian.Ling@chevron.com" TargetMode="External"/><Relationship Id="rId4" Type="http://schemas.openxmlformats.org/officeDocument/2006/relationships/hyperlink" Target="mailto:ACN-CVX-IAM-Infra-Manila@chevron.com%20-%20DO%20NOT%20EMAIL" TargetMode="External"/><Relationship Id="rId9" Type="http://schemas.openxmlformats.org/officeDocument/2006/relationships/hyperlink" Target="mailto:ACN-CVX-IAM-Infra-Manila@chevron.com%20-%20DO%20NOT%20EMAIL" TargetMode="External"/><Relationship Id="rId13" Type="http://schemas.openxmlformats.org/officeDocument/2006/relationships/hyperlink" Target="mailto:ACN-CVX-IAM-Infra-Manila@chevron.com%20-%20DO%20NOT%20EMAIL" TargetMode="External"/><Relationship Id="rId18" Type="http://schemas.openxmlformats.org/officeDocument/2006/relationships/hyperlink" Target="mailto:ACN-CVX-IAM-Infra-Manila@chevron.com%20-%20DO%20NOT%20EMAIL" TargetMode="External"/><Relationship Id="rId39" Type="http://schemas.openxmlformats.org/officeDocument/2006/relationships/hyperlink" Target="mailto:guy.oz@chevron.com" TargetMode="External"/><Relationship Id="rId109" Type="http://schemas.openxmlformats.org/officeDocument/2006/relationships/printerSettings" Target="../printerSettings/printerSettings4.bin"/><Relationship Id="rId34" Type="http://schemas.openxmlformats.org/officeDocument/2006/relationships/hyperlink" Target="mailto:Pandiarajan.Ravaneswaran@chevron.com" TargetMode="External"/><Relationship Id="rId50" Type="http://schemas.openxmlformats.org/officeDocument/2006/relationships/hyperlink" Target="mailto:amitprakash@chevron.com" TargetMode="External"/><Relationship Id="rId55" Type="http://schemas.openxmlformats.org/officeDocument/2006/relationships/hyperlink" Target="mailto:emilymilina@chevron.com" TargetMode="External"/><Relationship Id="rId76" Type="http://schemas.openxmlformats.org/officeDocument/2006/relationships/hyperlink" Target="mailto:RMehta@chevron.com" TargetMode="External"/><Relationship Id="rId97" Type="http://schemas.openxmlformats.org/officeDocument/2006/relationships/hyperlink" Target="mailto:MMatabang@chevron.com" TargetMode="External"/><Relationship Id="rId104" Type="http://schemas.openxmlformats.org/officeDocument/2006/relationships/hyperlink" Target="mailto:NJones@chevron.com" TargetMode="External"/><Relationship Id="rId7" Type="http://schemas.openxmlformats.org/officeDocument/2006/relationships/hyperlink" Target="mailto:ACN-CVX-IAM-Infra-Manila@chevron.com%20-%20DO%20NOT%20EMAIL" TargetMode="External"/><Relationship Id="rId71" Type="http://schemas.openxmlformats.org/officeDocument/2006/relationships/hyperlink" Target="mailto:Davin.Kong@chevron.com" TargetMode="External"/><Relationship Id="rId92" Type="http://schemas.openxmlformats.org/officeDocument/2006/relationships/hyperlink" Target="mailto:williamtan@chevron.com" TargetMode="External"/><Relationship Id="rId2" Type="http://schemas.openxmlformats.org/officeDocument/2006/relationships/hyperlink" Target="mailto:ACN-CVX-IAM-Infra-Manila@chevron.com%20-%20DO%20NOT%20EMAIL" TargetMode="External"/><Relationship Id="rId29" Type="http://schemas.openxmlformats.org/officeDocument/2006/relationships/hyperlink" Target="mailto:Pandiarajan.Ravaneswaran@chevron.com" TargetMode="External"/><Relationship Id="rId24" Type="http://schemas.openxmlformats.org/officeDocument/2006/relationships/hyperlink" Target="mailto:ACN-CVX-IAM-Infra-Manila@chevron.com%20-%20DO%20NOT%20EMAIL" TargetMode="External"/><Relationship Id="rId40" Type="http://schemas.openxmlformats.org/officeDocument/2006/relationships/hyperlink" Target="mailto:James.Shephard@chevron.com" TargetMode="External"/><Relationship Id="rId45" Type="http://schemas.openxmlformats.org/officeDocument/2006/relationships/hyperlink" Target="mailto:Indra.Lott@chevron.com" TargetMode="External"/><Relationship Id="rId66" Type="http://schemas.openxmlformats.org/officeDocument/2006/relationships/hyperlink" Target="mailto:EbyGeorge@chevron.com" TargetMode="External"/><Relationship Id="rId87" Type="http://schemas.openxmlformats.org/officeDocument/2006/relationships/hyperlink" Target="mailto:Lillian.Moreau@chevron.com" TargetMode="External"/><Relationship Id="rId110" Type="http://schemas.openxmlformats.org/officeDocument/2006/relationships/table" Target="../tables/table6.xml"/><Relationship Id="rId61" Type="http://schemas.openxmlformats.org/officeDocument/2006/relationships/hyperlink" Target="mailto:Quan.Tran@chevron.com" TargetMode="External"/><Relationship Id="rId82" Type="http://schemas.openxmlformats.org/officeDocument/2006/relationships/hyperlink" Target="mailto:ozgurhakanoglu@chevron.com" TargetMode="External"/><Relationship Id="rId19" Type="http://schemas.openxmlformats.org/officeDocument/2006/relationships/hyperlink" Target="mailto:ACN-CVX-IAM-Infra-Manila@chevron.com%20-%20DO%20NOT%20EMAIL" TargetMode="External"/><Relationship Id="rId14" Type="http://schemas.openxmlformats.org/officeDocument/2006/relationships/hyperlink" Target="mailto:ACN-CVX-IAM-Infra-Manila@chevron.com%20-%20DO%20NOT%20EMAIL" TargetMode="External"/><Relationship Id="rId30" Type="http://schemas.openxmlformats.org/officeDocument/2006/relationships/hyperlink" Target="mailto:Pandiarajan.Ravaneswaran@chevron.com" TargetMode="External"/><Relationship Id="rId35" Type="http://schemas.openxmlformats.org/officeDocument/2006/relationships/hyperlink" Target="mailto:Pandiarajan.Ravaneswaran@chevron.com" TargetMode="External"/><Relationship Id="rId56" Type="http://schemas.openxmlformats.org/officeDocument/2006/relationships/hyperlink" Target="mailto:KevinRamlow@chevron.com" TargetMode="External"/><Relationship Id="rId77" Type="http://schemas.openxmlformats.org/officeDocument/2006/relationships/hyperlink" Target="mailto:NEETAAGGARWAL@chevron.com" TargetMode="External"/><Relationship Id="rId100" Type="http://schemas.openxmlformats.org/officeDocument/2006/relationships/hyperlink" Target="mailto:PaulNjoku@chevron.com" TargetMode="External"/><Relationship Id="rId105" Type="http://schemas.openxmlformats.org/officeDocument/2006/relationships/hyperlink" Target="mailto:NJones@chevron.com" TargetMode="External"/><Relationship Id="rId8" Type="http://schemas.openxmlformats.org/officeDocument/2006/relationships/hyperlink" Target="mailto:ACN-CVX-IAM-Infra-Manila@chevron.com%20-%20DO%20NOT%20EMAIL" TargetMode="External"/><Relationship Id="rId51" Type="http://schemas.openxmlformats.org/officeDocument/2006/relationships/hyperlink" Target="mailto:Tammy.Harris@chevron.com" TargetMode="External"/><Relationship Id="rId72" Type="http://schemas.openxmlformats.org/officeDocument/2006/relationships/hyperlink" Target="mailto:DNLZ@chevron.com" TargetMode="External"/><Relationship Id="rId93" Type="http://schemas.openxmlformats.org/officeDocument/2006/relationships/hyperlink" Target="mailto:Guriqbal.Singh@chevron.com" TargetMode="External"/><Relationship Id="rId98" Type="http://schemas.openxmlformats.org/officeDocument/2006/relationships/hyperlink" Target="mailto:Jordan.Hill@chevron.com" TargetMode="External"/><Relationship Id="rId3" Type="http://schemas.openxmlformats.org/officeDocument/2006/relationships/hyperlink" Target="mailto:ACN-CVX-IAM-Infra-Manila@chevron.com%20-%20DO%20NOT%20EMAIL" TargetMode="External"/><Relationship Id="rId25" Type="http://schemas.openxmlformats.org/officeDocument/2006/relationships/hyperlink" Target="mailto:ACN-CVX-IAM-Infra-Manila@chevron.com%20-%20DO%20NOT%20EMAIL" TargetMode="External"/><Relationship Id="rId46" Type="http://schemas.openxmlformats.org/officeDocument/2006/relationships/hyperlink" Target="mailto:Indra.Lott@chevron.com" TargetMode="External"/><Relationship Id="rId67" Type="http://schemas.openxmlformats.org/officeDocument/2006/relationships/hyperlink" Target="mailto:DNLZ@chevron.com" TargetMode="External"/><Relationship Id="rId20" Type="http://schemas.openxmlformats.org/officeDocument/2006/relationships/hyperlink" Target="mailto:ACN-CVX-IAM-Infra-Manila@chevron.com%20-%20DO%20NOT%20EMAIL" TargetMode="External"/><Relationship Id="rId41" Type="http://schemas.openxmlformats.org/officeDocument/2006/relationships/hyperlink" Target="mailto:Moin.Mansuri@chevron.com" TargetMode="External"/><Relationship Id="rId62" Type="http://schemas.openxmlformats.org/officeDocument/2006/relationships/hyperlink" Target="mailto:Quan.Tran@chevron.com" TargetMode="External"/><Relationship Id="rId83" Type="http://schemas.openxmlformats.org/officeDocument/2006/relationships/hyperlink" Target="mailto:Hakimbo@chevron.com" TargetMode="External"/><Relationship Id="rId88" Type="http://schemas.openxmlformats.org/officeDocument/2006/relationships/hyperlink" Target="mailto:GJIG@chevron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6D7C-FFEB-4E32-8ED5-58A466D62371}">
  <sheetPr codeName="Sheet1">
    <tabColor theme="4" tint="0.79998168889431442"/>
  </sheetPr>
  <dimension ref="A1:E15"/>
  <sheetViews>
    <sheetView workbookViewId="0">
      <selection activeCell="A2" sqref="A2"/>
    </sheetView>
  </sheetViews>
  <sheetFormatPr defaultRowHeight="14.5" x14ac:dyDescent="0.35"/>
  <cols>
    <col min="1" max="1" width="61.81640625" bestFit="1" customWidth="1"/>
    <col min="2" max="2" width="24.1796875" bestFit="1" customWidth="1"/>
    <col min="3" max="3" width="23.26953125" bestFit="1" customWidth="1"/>
    <col min="4" max="4" width="7.453125" bestFit="1" customWidth="1"/>
    <col min="5" max="5" width="11.453125" bestFit="1" customWidth="1"/>
    <col min="6" max="6" width="5" bestFit="1" customWidth="1"/>
    <col min="7" max="7" width="11.26953125" bestFit="1" customWidth="1"/>
    <col min="8" max="8" width="4.453125" bestFit="1" customWidth="1"/>
    <col min="9" max="9" width="8.81640625" bestFit="1" customWidth="1"/>
    <col min="10" max="10" width="36.81640625" bestFit="1" customWidth="1"/>
    <col min="11" max="11" width="5.26953125" bestFit="1" customWidth="1"/>
    <col min="12" max="12" width="7.26953125" bestFit="1" customWidth="1"/>
    <col min="13" max="13" width="11.26953125" bestFit="1" customWidth="1"/>
  </cols>
  <sheetData>
    <row r="1" spans="1:5" x14ac:dyDescent="0.35">
      <c r="A1" s="5" t="s">
        <v>0</v>
      </c>
      <c r="B1" s="5" t="s">
        <v>1</v>
      </c>
    </row>
    <row r="2" spans="1:5" x14ac:dyDescent="0.35">
      <c r="A2" s="24" t="s">
        <v>2</v>
      </c>
      <c r="B2" s="23" t="s">
        <v>3</v>
      </c>
      <c r="C2" s="23" t="s">
        <v>4</v>
      </c>
      <c r="D2" t="s">
        <v>5</v>
      </c>
      <c r="E2" s="23" t="s">
        <v>6</v>
      </c>
    </row>
    <row r="3" spans="1:5" x14ac:dyDescent="0.35">
      <c r="A3" s="14" t="s">
        <v>7</v>
      </c>
      <c r="B3" s="23">
        <v>20</v>
      </c>
      <c r="C3" s="23"/>
      <c r="D3" s="23"/>
      <c r="E3" s="23">
        <v>20</v>
      </c>
    </row>
    <row r="4" spans="1:5" x14ac:dyDescent="0.35">
      <c r="A4" s="14" t="s">
        <v>8</v>
      </c>
      <c r="B4" s="23">
        <v>16</v>
      </c>
      <c r="C4" s="23"/>
      <c r="D4" s="23"/>
      <c r="E4" s="23">
        <v>16</v>
      </c>
    </row>
    <row r="5" spans="1:5" x14ac:dyDescent="0.35">
      <c r="A5" s="14" t="s">
        <v>9</v>
      </c>
      <c r="B5" s="23"/>
      <c r="C5" s="23">
        <v>12</v>
      </c>
      <c r="D5" s="23"/>
      <c r="E5" s="23">
        <v>12</v>
      </c>
    </row>
    <row r="6" spans="1:5" x14ac:dyDescent="0.35">
      <c r="A6" s="14" t="s">
        <v>10</v>
      </c>
      <c r="B6" s="23"/>
      <c r="C6" s="23">
        <v>86</v>
      </c>
      <c r="D6" s="23"/>
      <c r="E6" s="23">
        <v>86</v>
      </c>
    </row>
    <row r="7" spans="1:5" x14ac:dyDescent="0.35">
      <c r="A7" s="14" t="s">
        <v>11</v>
      </c>
      <c r="B7" s="23"/>
      <c r="C7" s="23">
        <v>86</v>
      </c>
      <c r="D7" s="23"/>
      <c r="E7" s="23">
        <v>86</v>
      </c>
    </row>
    <row r="8" spans="1:5" x14ac:dyDescent="0.35">
      <c r="A8" s="14" t="s">
        <v>12</v>
      </c>
      <c r="B8" s="23"/>
      <c r="C8" s="23">
        <v>6</v>
      </c>
      <c r="D8" s="23"/>
      <c r="E8" s="23">
        <v>6</v>
      </c>
    </row>
    <row r="9" spans="1:5" x14ac:dyDescent="0.35">
      <c r="A9" s="14" t="s">
        <v>13</v>
      </c>
      <c r="B9" s="23"/>
      <c r="C9" s="23">
        <v>2</v>
      </c>
      <c r="D9" s="23"/>
      <c r="E9" s="23">
        <v>2</v>
      </c>
    </row>
    <row r="10" spans="1:5" x14ac:dyDescent="0.35">
      <c r="A10" s="14" t="s">
        <v>14</v>
      </c>
      <c r="B10" s="23"/>
      <c r="C10" s="23">
        <v>3</v>
      </c>
      <c r="D10" s="23"/>
      <c r="E10" s="23">
        <v>3</v>
      </c>
    </row>
    <row r="11" spans="1:5" x14ac:dyDescent="0.35">
      <c r="A11" s="14" t="s">
        <v>15</v>
      </c>
      <c r="B11" s="23"/>
      <c r="C11" s="23">
        <v>2</v>
      </c>
      <c r="D11" s="23">
        <v>3</v>
      </c>
      <c r="E11" s="23">
        <v>5</v>
      </c>
    </row>
    <row r="12" spans="1:5" x14ac:dyDescent="0.35">
      <c r="A12" s="14" t="s">
        <v>16</v>
      </c>
      <c r="B12" s="23"/>
      <c r="C12" s="23">
        <v>1</v>
      </c>
      <c r="D12" s="23"/>
      <c r="E12" s="23">
        <v>1</v>
      </c>
    </row>
    <row r="13" spans="1:5" x14ac:dyDescent="0.35">
      <c r="A13" s="14" t="s">
        <v>17</v>
      </c>
      <c r="B13" s="23"/>
      <c r="C13" s="23"/>
      <c r="D13" s="23">
        <v>3</v>
      </c>
      <c r="E13" s="23">
        <v>3</v>
      </c>
    </row>
    <row r="14" spans="1:5" x14ac:dyDescent="0.35">
      <c r="A14" s="14" t="s">
        <v>18</v>
      </c>
      <c r="B14" s="23"/>
      <c r="C14" s="23">
        <v>3</v>
      </c>
      <c r="D14" s="23"/>
      <c r="E14" s="23">
        <v>3</v>
      </c>
    </row>
    <row r="15" spans="1:5" x14ac:dyDescent="0.35">
      <c r="A15" s="14" t="s">
        <v>6</v>
      </c>
      <c r="B15" s="23">
        <v>36</v>
      </c>
      <c r="C15" s="23">
        <v>201</v>
      </c>
      <c r="D15" s="23">
        <v>6</v>
      </c>
      <c r="E15" s="23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DE7B-8CD1-46B5-92B1-FBB92368EDE8}">
  <sheetPr codeName="Sheet2"/>
  <dimension ref="A1:AA246"/>
  <sheetViews>
    <sheetView topLeftCell="F1" workbookViewId="0">
      <selection activeCell="P3" sqref="P3"/>
    </sheetView>
  </sheetViews>
  <sheetFormatPr defaultRowHeight="14.5" x14ac:dyDescent="0.35"/>
  <cols>
    <col min="1" max="1" width="43.26953125" bestFit="1" customWidth="1"/>
    <col min="2" max="2" width="19.1796875" bestFit="1" customWidth="1"/>
    <col min="3" max="3" width="30.1796875" bestFit="1" customWidth="1"/>
    <col min="4" max="4" width="29.1796875" bestFit="1" customWidth="1"/>
    <col min="5" max="5" width="30.7265625" bestFit="1" customWidth="1"/>
    <col min="6" max="6" width="128.26953125" bestFit="1" customWidth="1"/>
    <col min="7" max="7" width="36" bestFit="1" customWidth="1"/>
    <col min="9" max="9" width="18" bestFit="1" customWidth="1"/>
    <col min="10" max="10" width="12" bestFit="1" customWidth="1"/>
    <col min="11" max="11" width="16" bestFit="1" customWidth="1"/>
    <col min="12" max="12" width="16.54296875" bestFit="1" customWidth="1"/>
    <col min="13" max="13" width="14.453125" bestFit="1" customWidth="1"/>
    <col min="15" max="15" width="11.7265625" bestFit="1" customWidth="1"/>
    <col min="16" max="16" width="23.1796875" bestFit="1" customWidth="1"/>
    <col min="17" max="17" width="61.81640625" bestFit="1" customWidth="1"/>
    <col min="18" max="18" width="12" bestFit="1" customWidth="1"/>
    <col min="19" max="19" width="55.1796875" bestFit="1" customWidth="1"/>
    <col min="20" max="20" width="52.54296875" bestFit="1" customWidth="1"/>
    <col min="21" max="21" width="12.7265625" bestFit="1" customWidth="1"/>
    <col min="22" max="22" width="11.1796875" bestFit="1" customWidth="1"/>
    <col min="23" max="23" width="12" bestFit="1" customWidth="1"/>
    <col min="24" max="24" width="46.1796875" bestFit="1" customWidth="1"/>
    <col min="26" max="26" width="10.54296875" bestFit="1" customWidth="1"/>
    <col min="27" max="27" width="56.81640625" bestFit="1" customWidth="1"/>
  </cols>
  <sheetData>
    <row r="1" spans="1:27" x14ac:dyDescent="0.35">
      <c r="A1" s="29" t="s">
        <v>19</v>
      </c>
    </row>
    <row r="3" spans="1:27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</row>
    <row r="4" spans="1:27" x14ac:dyDescent="0.3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>
        <v>1</v>
      </c>
      <c r="I4" t="s">
        <v>54</v>
      </c>
      <c r="J4" s="4">
        <v>45854</v>
      </c>
      <c r="K4" t="s">
        <v>55</v>
      </c>
      <c r="L4" t="s">
        <v>56</v>
      </c>
      <c r="M4" t="s">
        <v>57</v>
      </c>
      <c r="N4" t="s">
        <v>58</v>
      </c>
      <c r="O4" t="e">
        <v>#N/A</v>
      </c>
      <c r="Q4" t="s">
        <v>59</v>
      </c>
      <c r="R4" t="s">
        <v>60</v>
      </c>
      <c r="S4" t="s">
        <v>60</v>
      </c>
      <c r="T4">
        <v>0</v>
      </c>
      <c r="U4" t="s">
        <v>61</v>
      </c>
      <c r="V4" t="s">
        <v>61</v>
      </c>
      <c r="X4">
        <v>0</v>
      </c>
      <c r="Y4" t="s">
        <v>62</v>
      </c>
      <c r="Z4" t="e">
        <v>#REF!</v>
      </c>
      <c r="AA4" t="s">
        <v>63</v>
      </c>
    </row>
    <row r="5" spans="1:27" hidden="1" x14ac:dyDescent="0.35">
      <c r="A5" t="s">
        <v>64</v>
      </c>
      <c r="B5" t="s">
        <v>65</v>
      </c>
      <c r="C5" t="s">
        <v>66</v>
      </c>
      <c r="D5" t="s">
        <v>50</v>
      </c>
      <c r="E5" t="s">
        <v>51</v>
      </c>
      <c r="F5" t="s">
        <v>67</v>
      </c>
      <c r="G5" t="s">
        <v>53</v>
      </c>
      <c r="H5">
        <v>1</v>
      </c>
      <c r="I5" t="s">
        <v>54</v>
      </c>
      <c r="J5" s="4">
        <v>45854</v>
      </c>
      <c r="K5" t="s">
        <v>68</v>
      </c>
      <c r="L5" t="s">
        <v>56</v>
      </c>
      <c r="M5" t="s">
        <v>57</v>
      </c>
      <c r="N5" t="s">
        <v>58</v>
      </c>
      <c r="O5" t="e">
        <v>#N/A</v>
      </c>
      <c r="P5" t="s">
        <v>4</v>
      </c>
      <c r="Q5" t="s">
        <v>9</v>
      </c>
      <c r="R5">
        <v>5055698</v>
      </c>
      <c r="S5" t="s">
        <v>69</v>
      </c>
      <c r="T5" t="s">
        <v>70</v>
      </c>
      <c r="U5" t="s">
        <v>61</v>
      </c>
      <c r="V5" t="s">
        <v>61</v>
      </c>
      <c r="X5" t="s">
        <v>71</v>
      </c>
      <c r="Y5" t="s">
        <v>62</v>
      </c>
      <c r="Z5" t="e">
        <v>#REF!</v>
      </c>
      <c r="AA5" t="s">
        <v>71</v>
      </c>
    </row>
    <row r="6" spans="1:27" hidden="1" x14ac:dyDescent="0.35">
      <c r="A6" t="s">
        <v>72</v>
      </c>
      <c r="B6" t="s">
        <v>73</v>
      </c>
      <c r="C6" t="s">
        <v>66</v>
      </c>
      <c r="D6" t="s">
        <v>50</v>
      </c>
      <c r="E6" t="s">
        <v>51</v>
      </c>
      <c r="F6" t="s">
        <v>67</v>
      </c>
      <c r="G6" t="s">
        <v>53</v>
      </c>
      <c r="H6">
        <v>1</v>
      </c>
      <c r="I6" t="s">
        <v>54</v>
      </c>
      <c r="J6" s="4">
        <v>45854</v>
      </c>
      <c r="K6" t="s">
        <v>74</v>
      </c>
      <c r="L6" t="s">
        <v>56</v>
      </c>
      <c r="M6" t="s">
        <v>57</v>
      </c>
      <c r="N6" t="s">
        <v>58</v>
      </c>
      <c r="O6" t="e">
        <v>#N/A</v>
      </c>
      <c r="P6" t="s">
        <v>4</v>
      </c>
      <c r="Q6" t="s">
        <v>9</v>
      </c>
      <c r="R6">
        <v>5055698</v>
      </c>
      <c r="S6" t="s">
        <v>69</v>
      </c>
      <c r="T6" t="s">
        <v>70</v>
      </c>
      <c r="U6" t="s">
        <v>61</v>
      </c>
      <c r="V6" t="s">
        <v>61</v>
      </c>
      <c r="X6" t="s">
        <v>71</v>
      </c>
      <c r="Y6" t="s">
        <v>62</v>
      </c>
      <c r="Z6" t="e">
        <v>#REF!</v>
      </c>
      <c r="AA6" t="s">
        <v>71</v>
      </c>
    </row>
    <row r="7" spans="1:27" hidden="1" x14ac:dyDescent="0.35">
      <c r="A7" t="s">
        <v>75</v>
      </c>
      <c r="B7" t="s">
        <v>76</v>
      </c>
      <c r="C7" t="s">
        <v>66</v>
      </c>
      <c r="D7" t="s">
        <v>50</v>
      </c>
      <c r="E7" t="s">
        <v>51</v>
      </c>
      <c r="F7" t="s">
        <v>67</v>
      </c>
      <c r="G7" t="s">
        <v>53</v>
      </c>
      <c r="H7">
        <v>1</v>
      </c>
      <c r="I7" t="s">
        <v>54</v>
      </c>
      <c r="J7" s="4">
        <v>45854</v>
      </c>
      <c r="K7" t="s">
        <v>77</v>
      </c>
      <c r="L7" t="s">
        <v>56</v>
      </c>
      <c r="M7" t="s">
        <v>57</v>
      </c>
      <c r="N7" t="s">
        <v>58</v>
      </c>
      <c r="O7" t="e">
        <v>#N/A</v>
      </c>
      <c r="P7" t="s">
        <v>4</v>
      </c>
      <c r="Q7" t="s">
        <v>9</v>
      </c>
      <c r="R7">
        <v>5055698</v>
      </c>
      <c r="S7" t="s">
        <v>69</v>
      </c>
      <c r="T7" t="s">
        <v>70</v>
      </c>
      <c r="U7" t="s">
        <v>61</v>
      </c>
      <c r="V7" t="s">
        <v>61</v>
      </c>
      <c r="X7" t="s">
        <v>71</v>
      </c>
      <c r="Y7" t="s">
        <v>62</v>
      </c>
      <c r="Z7" t="e">
        <v>#REF!</v>
      </c>
      <c r="AA7" t="s">
        <v>71</v>
      </c>
    </row>
    <row r="8" spans="1:27" hidden="1" x14ac:dyDescent="0.35">
      <c r="A8" t="s">
        <v>78</v>
      </c>
      <c r="B8" t="s">
        <v>79</v>
      </c>
      <c r="C8" t="s">
        <v>66</v>
      </c>
      <c r="D8" t="s">
        <v>50</v>
      </c>
      <c r="E8" t="s">
        <v>51</v>
      </c>
      <c r="F8" t="s">
        <v>67</v>
      </c>
      <c r="G8" t="s">
        <v>53</v>
      </c>
      <c r="H8">
        <v>1</v>
      </c>
      <c r="I8" t="s">
        <v>54</v>
      </c>
      <c r="J8" s="4">
        <v>45854</v>
      </c>
      <c r="K8" t="s">
        <v>80</v>
      </c>
      <c r="L8" t="s">
        <v>56</v>
      </c>
      <c r="M8" t="s">
        <v>57</v>
      </c>
      <c r="N8" t="s">
        <v>58</v>
      </c>
      <c r="O8" t="e">
        <v>#N/A</v>
      </c>
      <c r="P8" t="s">
        <v>4</v>
      </c>
      <c r="Q8" t="s">
        <v>9</v>
      </c>
      <c r="R8">
        <v>5055698</v>
      </c>
      <c r="S8" t="s">
        <v>69</v>
      </c>
      <c r="T8" t="s">
        <v>70</v>
      </c>
      <c r="U8" t="s">
        <v>61</v>
      </c>
      <c r="V8" t="s">
        <v>61</v>
      </c>
      <c r="X8" t="s">
        <v>71</v>
      </c>
      <c r="Y8" t="s">
        <v>62</v>
      </c>
      <c r="Z8" t="e">
        <v>#REF!</v>
      </c>
      <c r="AA8" t="s">
        <v>71</v>
      </c>
    </row>
    <row r="9" spans="1:27" hidden="1" x14ac:dyDescent="0.35">
      <c r="A9" t="s">
        <v>81</v>
      </c>
      <c r="B9" t="s">
        <v>82</v>
      </c>
      <c r="C9" t="s">
        <v>66</v>
      </c>
      <c r="D9" t="s">
        <v>50</v>
      </c>
      <c r="E9" t="s">
        <v>51</v>
      </c>
      <c r="F9" t="s">
        <v>67</v>
      </c>
      <c r="G9" t="s">
        <v>53</v>
      </c>
      <c r="H9">
        <v>1</v>
      </c>
      <c r="I9" t="s">
        <v>54</v>
      </c>
      <c r="J9" s="4">
        <v>45854</v>
      </c>
      <c r="K9" t="s">
        <v>83</v>
      </c>
      <c r="L9" t="s">
        <v>56</v>
      </c>
      <c r="M9" t="s">
        <v>57</v>
      </c>
      <c r="N9" t="s">
        <v>58</v>
      </c>
      <c r="O9" t="e">
        <v>#N/A</v>
      </c>
      <c r="P9" t="s">
        <v>4</v>
      </c>
      <c r="Q9" t="s">
        <v>9</v>
      </c>
      <c r="R9">
        <v>5055698</v>
      </c>
      <c r="S9" t="s">
        <v>69</v>
      </c>
      <c r="T9" t="s">
        <v>70</v>
      </c>
      <c r="U9" t="s">
        <v>61</v>
      </c>
      <c r="V9" t="s">
        <v>61</v>
      </c>
      <c r="X9" t="s">
        <v>71</v>
      </c>
      <c r="Y9" t="s">
        <v>62</v>
      </c>
      <c r="Z9" t="e">
        <v>#REF!</v>
      </c>
      <c r="AA9" t="s">
        <v>71</v>
      </c>
    </row>
    <row r="10" spans="1:27" hidden="1" x14ac:dyDescent="0.35">
      <c r="A10" t="s">
        <v>84</v>
      </c>
      <c r="B10" t="s">
        <v>85</v>
      </c>
      <c r="C10" t="s">
        <v>66</v>
      </c>
      <c r="D10" t="s">
        <v>50</v>
      </c>
      <c r="E10" t="s">
        <v>51</v>
      </c>
      <c r="F10" t="s">
        <v>67</v>
      </c>
      <c r="G10" t="s">
        <v>53</v>
      </c>
      <c r="H10">
        <v>1</v>
      </c>
      <c r="I10" t="s">
        <v>54</v>
      </c>
      <c r="J10" s="4">
        <v>45854</v>
      </c>
      <c r="K10" t="s">
        <v>86</v>
      </c>
      <c r="L10" t="s">
        <v>56</v>
      </c>
      <c r="M10" t="s">
        <v>57</v>
      </c>
      <c r="N10" t="s">
        <v>58</v>
      </c>
      <c r="O10" t="e">
        <v>#N/A</v>
      </c>
      <c r="P10" t="s">
        <v>4</v>
      </c>
      <c r="Q10" t="s">
        <v>9</v>
      </c>
      <c r="R10">
        <v>5055698</v>
      </c>
      <c r="S10" t="s">
        <v>69</v>
      </c>
      <c r="T10" t="s">
        <v>70</v>
      </c>
      <c r="U10" t="s">
        <v>61</v>
      </c>
      <c r="V10" t="s">
        <v>61</v>
      </c>
      <c r="X10" t="s">
        <v>71</v>
      </c>
      <c r="Y10" t="s">
        <v>62</v>
      </c>
      <c r="Z10" t="e">
        <v>#REF!</v>
      </c>
      <c r="AA10" t="s">
        <v>71</v>
      </c>
    </row>
    <row r="11" spans="1:27" hidden="1" x14ac:dyDescent="0.35">
      <c r="A11" t="s">
        <v>87</v>
      </c>
      <c r="B11" t="s">
        <v>88</v>
      </c>
      <c r="C11" t="s">
        <v>66</v>
      </c>
      <c r="D11" t="s">
        <v>50</v>
      </c>
      <c r="E11" t="s">
        <v>51</v>
      </c>
      <c r="F11" t="s">
        <v>67</v>
      </c>
      <c r="G11" t="s">
        <v>53</v>
      </c>
      <c r="H11">
        <v>1</v>
      </c>
      <c r="I11" t="s">
        <v>54</v>
      </c>
      <c r="J11" s="4">
        <v>45854</v>
      </c>
      <c r="K11" t="s">
        <v>89</v>
      </c>
      <c r="L11" t="s">
        <v>56</v>
      </c>
      <c r="M11" t="s">
        <v>57</v>
      </c>
      <c r="N11" t="s">
        <v>58</v>
      </c>
      <c r="O11" t="e">
        <v>#N/A</v>
      </c>
      <c r="P11" t="s">
        <v>4</v>
      </c>
      <c r="Q11" t="s">
        <v>9</v>
      </c>
      <c r="R11">
        <v>5055698</v>
      </c>
      <c r="S11" t="s">
        <v>69</v>
      </c>
      <c r="T11" t="s">
        <v>70</v>
      </c>
      <c r="U11" t="s">
        <v>61</v>
      </c>
      <c r="V11" t="s">
        <v>61</v>
      </c>
      <c r="X11" t="s">
        <v>71</v>
      </c>
      <c r="Y11" t="s">
        <v>62</v>
      </c>
      <c r="Z11" t="e">
        <v>#REF!</v>
      </c>
      <c r="AA11" t="s">
        <v>71</v>
      </c>
    </row>
    <row r="12" spans="1:27" hidden="1" x14ac:dyDescent="0.35">
      <c r="A12" t="s">
        <v>90</v>
      </c>
      <c r="B12" t="s">
        <v>91</v>
      </c>
      <c r="C12" t="s">
        <v>49</v>
      </c>
      <c r="D12" t="s">
        <v>50</v>
      </c>
      <c r="E12" t="s">
        <v>51</v>
      </c>
      <c r="F12" t="s">
        <v>92</v>
      </c>
      <c r="G12" t="s">
        <v>53</v>
      </c>
      <c r="H12">
        <v>1</v>
      </c>
      <c r="I12" t="s">
        <v>54</v>
      </c>
      <c r="J12" s="4">
        <v>45854</v>
      </c>
      <c r="K12" t="s">
        <v>93</v>
      </c>
      <c r="L12" t="s">
        <v>56</v>
      </c>
      <c r="M12" t="s">
        <v>94</v>
      </c>
      <c r="N12" t="s">
        <v>58</v>
      </c>
      <c r="O12" t="e">
        <v>#N/A</v>
      </c>
      <c r="P12" t="s">
        <v>4</v>
      </c>
      <c r="Q12" t="s">
        <v>14</v>
      </c>
      <c r="R12">
        <v>5042340</v>
      </c>
      <c r="S12" t="s">
        <v>95</v>
      </c>
      <c r="T12" t="s">
        <v>96</v>
      </c>
      <c r="U12" t="s">
        <v>61</v>
      </c>
      <c r="V12" t="s">
        <v>61</v>
      </c>
      <c r="W12" t="s">
        <v>97</v>
      </c>
      <c r="X12" t="s">
        <v>98</v>
      </c>
      <c r="Y12" t="s">
        <v>62</v>
      </c>
      <c r="Z12" t="e">
        <v>#REF!</v>
      </c>
      <c r="AA12" t="s">
        <v>63</v>
      </c>
    </row>
    <row r="13" spans="1:27" hidden="1" x14ac:dyDescent="0.35">
      <c r="A13" t="s">
        <v>99</v>
      </c>
      <c r="B13" t="s">
        <v>100</v>
      </c>
      <c r="C13" t="s">
        <v>101</v>
      </c>
      <c r="D13" t="s">
        <v>50</v>
      </c>
      <c r="E13" t="s">
        <v>51</v>
      </c>
      <c r="F13" t="s">
        <v>67</v>
      </c>
      <c r="G13" t="s">
        <v>53</v>
      </c>
      <c r="H13">
        <v>1</v>
      </c>
      <c r="I13" t="s">
        <v>54</v>
      </c>
      <c r="J13" s="4">
        <v>45854</v>
      </c>
      <c r="K13" t="s">
        <v>102</v>
      </c>
      <c r="L13" t="s">
        <v>56</v>
      </c>
      <c r="M13" t="s">
        <v>57</v>
      </c>
      <c r="N13" t="s">
        <v>58</v>
      </c>
      <c r="O13" t="e">
        <v>#N/A</v>
      </c>
      <c r="P13" t="s">
        <v>4</v>
      </c>
      <c r="Q13" t="s">
        <v>18</v>
      </c>
      <c r="R13">
        <v>5063480</v>
      </c>
      <c r="S13" t="s">
        <v>103</v>
      </c>
      <c r="T13" t="s">
        <v>104</v>
      </c>
      <c r="U13" t="s">
        <v>61</v>
      </c>
      <c r="V13" t="s">
        <v>61</v>
      </c>
      <c r="X13" t="s">
        <v>105</v>
      </c>
      <c r="Y13" t="s">
        <v>62</v>
      </c>
      <c r="Z13" t="e">
        <v>#REF!</v>
      </c>
      <c r="AA13" t="s">
        <v>105</v>
      </c>
    </row>
    <row r="14" spans="1:27" hidden="1" x14ac:dyDescent="0.35">
      <c r="A14" t="s">
        <v>106</v>
      </c>
      <c r="B14" t="s">
        <v>107</v>
      </c>
      <c r="C14" t="s">
        <v>66</v>
      </c>
      <c r="D14" t="s">
        <v>50</v>
      </c>
      <c r="E14" t="s">
        <v>51</v>
      </c>
      <c r="F14" t="s">
        <v>67</v>
      </c>
      <c r="G14" t="s">
        <v>53</v>
      </c>
      <c r="H14">
        <v>1</v>
      </c>
      <c r="I14" t="s">
        <v>54</v>
      </c>
      <c r="J14" s="4">
        <v>45854</v>
      </c>
      <c r="K14" t="s">
        <v>108</v>
      </c>
      <c r="L14" t="s">
        <v>109</v>
      </c>
      <c r="M14" t="s">
        <v>57</v>
      </c>
      <c r="N14" t="s">
        <v>58</v>
      </c>
      <c r="O14" t="e">
        <v>#N/A</v>
      </c>
      <c r="P14" t="s">
        <v>4</v>
      </c>
      <c r="Q14" t="s">
        <v>15</v>
      </c>
      <c r="R14" t="s">
        <v>60</v>
      </c>
      <c r="S14" t="s">
        <v>60</v>
      </c>
      <c r="T14" t="s">
        <v>110</v>
      </c>
      <c r="U14" t="s">
        <v>61</v>
      </c>
      <c r="V14" t="s">
        <v>61</v>
      </c>
      <c r="W14" t="s">
        <v>111</v>
      </c>
      <c r="X14" t="s">
        <v>63</v>
      </c>
      <c r="Y14" t="s">
        <v>62</v>
      </c>
      <c r="Z14" t="e">
        <v>#REF!</v>
      </c>
      <c r="AA14" t="s">
        <v>63</v>
      </c>
    </row>
    <row r="15" spans="1:27" hidden="1" x14ac:dyDescent="0.35">
      <c r="A15" t="s">
        <v>112</v>
      </c>
      <c r="B15" t="s">
        <v>113</v>
      </c>
      <c r="C15" t="s">
        <v>114</v>
      </c>
      <c r="D15" t="s">
        <v>50</v>
      </c>
      <c r="E15" t="s">
        <v>51</v>
      </c>
      <c r="F15" t="s">
        <v>115</v>
      </c>
      <c r="G15" t="s">
        <v>53</v>
      </c>
      <c r="H15">
        <v>1</v>
      </c>
      <c r="I15" t="s">
        <v>54</v>
      </c>
      <c r="J15" s="4">
        <v>45854</v>
      </c>
      <c r="K15" t="s">
        <v>116</v>
      </c>
      <c r="L15" t="s">
        <v>56</v>
      </c>
      <c r="M15" t="s">
        <v>57</v>
      </c>
      <c r="N15" t="s">
        <v>58</v>
      </c>
      <c r="O15" t="e">
        <v>#N/A</v>
      </c>
      <c r="P15" t="s">
        <v>4</v>
      </c>
      <c r="Q15" t="s">
        <v>15</v>
      </c>
      <c r="R15">
        <v>0</v>
      </c>
      <c r="S15">
        <v>0</v>
      </c>
      <c r="T15">
        <v>0</v>
      </c>
      <c r="U15" t="s">
        <v>62</v>
      </c>
      <c r="V15" t="s">
        <v>61</v>
      </c>
      <c r="X15" t="s">
        <v>60</v>
      </c>
      <c r="Y15" t="s">
        <v>62</v>
      </c>
      <c r="Z15" t="e">
        <v>#REF!</v>
      </c>
      <c r="AA15" t="s">
        <v>63</v>
      </c>
    </row>
    <row r="16" spans="1:27" hidden="1" x14ac:dyDescent="0.35">
      <c r="A16" t="s">
        <v>117</v>
      </c>
      <c r="B16" t="s">
        <v>118</v>
      </c>
      <c r="C16" t="s">
        <v>49</v>
      </c>
      <c r="D16" t="s">
        <v>50</v>
      </c>
      <c r="E16" t="s">
        <v>119</v>
      </c>
      <c r="F16" t="s">
        <v>67</v>
      </c>
      <c r="G16" t="s">
        <v>53</v>
      </c>
      <c r="H16">
        <v>1</v>
      </c>
      <c r="I16" t="s">
        <v>54</v>
      </c>
      <c r="J16" s="4">
        <v>45854</v>
      </c>
      <c r="K16" t="s">
        <v>120</v>
      </c>
      <c r="L16" t="s">
        <v>56</v>
      </c>
      <c r="M16" t="s">
        <v>57</v>
      </c>
      <c r="N16" t="s">
        <v>58</v>
      </c>
      <c r="O16" t="e">
        <v>#N/A</v>
      </c>
      <c r="P16" t="s">
        <v>3</v>
      </c>
      <c r="Q16" t="s">
        <v>8</v>
      </c>
      <c r="R16">
        <v>5045982</v>
      </c>
      <c r="S16" t="s">
        <v>121</v>
      </c>
      <c r="T16" t="s">
        <v>122</v>
      </c>
      <c r="U16" t="s">
        <v>61</v>
      </c>
      <c r="V16" t="s">
        <v>61</v>
      </c>
      <c r="W16" t="s">
        <v>123</v>
      </c>
      <c r="X16" t="s">
        <v>124</v>
      </c>
      <c r="Y16" t="s">
        <v>62</v>
      </c>
      <c r="Z16" t="e">
        <v>#REF!</v>
      </c>
      <c r="AA16" t="s">
        <v>124</v>
      </c>
    </row>
    <row r="17" spans="1:27" hidden="1" x14ac:dyDescent="0.35">
      <c r="A17" t="s">
        <v>125</v>
      </c>
      <c r="B17" t="s">
        <v>126</v>
      </c>
      <c r="C17" t="s">
        <v>114</v>
      </c>
      <c r="D17" t="s">
        <v>50</v>
      </c>
      <c r="E17" t="s">
        <v>51</v>
      </c>
      <c r="F17" t="s">
        <v>115</v>
      </c>
      <c r="G17" t="s">
        <v>53</v>
      </c>
      <c r="H17">
        <v>1</v>
      </c>
      <c r="I17" t="s">
        <v>54</v>
      </c>
      <c r="J17" s="4">
        <v>45854</v>
      </c>
      <c r="K17" t="s">
        <v>127</v>
      </c>
      <c r="L17" t="s">
        <v>56</v>
      </c>
      <c r="M17" t="s">
        <v>57</v>
      </c>
      <c r="N17" t="s">
        <v>58</v>
      </c>
      <c r="O17" t="e">
        <v>#N/A</v>
      </c>
      <c r="P17" t="s">
        <v>4</v>
      </c>
      <c r="Q17" t="s">
        <v>10</v>
      </c>
      <c r="R17">
        <v>15823</v>
      </c>
      <c r="S17" t="s">
        <v>128</v>
      </c>
      <c r="T17" t="s">
        <v>129</v>
      </c>
      <c r="U17" t="s">
        <v>61</v>
      </c>
      <c r="X17" t="s">
        <v>130</v>
      </c>
      <c r="Y17" t="s">
        <v>62</v>
      </c>
      <c r="Z17" t="e">
        <v>#REF!</v>
      </c>
      <c r="AA17" t="s">
        <v>63</v>
      </c>
    </row>
    <row r="18" spans="1:27" x14ac:dyDescent="0.35">
      <c r="A18" t="s">
        <v>131</v>
      </c>
      <c r="B18" t="s">
        <v>132</v>
      </c>
      <c r="C18" t="s">
        <v>101</v>
      </c>
      <c r="D18" t="s">
        <v>50</v>
      </c>
      <c r="E18" t="s">
        <v>51</v>
      </c>
      <c r="F18" t="s">
        <v>133</v>
      </c>
      <c r="G18" t="s">
        <v>53</v>
      </c>
      <c r="H18">
        <v>1</v>
      </c>
      <c r="I18" t="s">
        <v>54</v>
      </c>
      <c r="J18" s="4">
        <v>45854</v>
      </c>
      <c r="K18" t="s">
        <v>134</v>
      </c>
      <c r="L18" t="s">
        <v>56</v>
      </c>
      <c r="M18" t="s">
        <v>57</v>
      </c>
      <c r="N18" t="s">
        <v>58</v>
      </c>
      <c r="O18" t="e">
        <v>#N/A</v>
      </c>
      <c r="Q18" t="s">
        <v>135</v>
      </c>
      <c r="R18">
        <v>12496</v>
      </c>
      <c r="S18" t="s">
        <v>136</v>
      </c>
      <c r="T18" t="s">
        <v>137</v>
      </c>
      <c r="U18" t="s">
        <v>61</v>
      </c>
      <c r="V18" t="s">
        <v>61</v>
      </c>
      <c r="X18" t="s">
        <v>138</v>
      </c>
      <c r="Y18" t="s">
        <v>62</v>
      </c>
      <c r="Z18" t="e">
        <v>#REF!</v>
      </c>
      <c r="AA18" t="s">
        <v>63</v>
      </c>
    </row>
    <row r="19" spans="1:27" hidden="1" x14ac:dyDescent="0.35">
      <c r="A19" t="s">
        <v>139</v>
      </c>
      <c r="B19" t="s">
        <v>140</v>
      </c>
      <c r="C19" t="s">
        <v>141</v>
      </c>
      <c r="D19" t="s">
        <v>50</v>
      </c>
      <c r="E19" t="s">
        <v>51</v>
      </c>
      <c r="F19" t="s">
        <v>67</v>
      </c>
      <c r="G19" t="s">
        <v>53</v>
      </c>
      <c r="H19">
        <v>1</v>
      </c>
      <c r="I19" t="s">
        <v>54</v>
      </c>
      <c r="J19" s="4">
        <v>45854</v>
      </c>
      <c r="K19" t="s">
        <v>142</v>
      </c>
      <c r="L19" t="s">
        <v>56</v>
      </c>
      <c r="M19" t="s">
        <v>57</v>
      </c>
      <c r="N19" t="s">
        <v>58</v>
      </c>
      <c r="O19" t="e">
        <v>#N/A</v>
      </c>
      <c r="P19" t="s">
        <v>4</v>
      </c>
      <c r="Q19" t="s">
        <v>12</v>
      </c>
      <c r="R19">
        <v>5057623</v>
      </c>
      <c r="S19" t="s">
        <v>143</v>
      </c>
      <c r="T19" t="s">
        <v>144</v>
      </c>
      <c r="U19" t="s">
        <v>61</v>
      </c>
      <c r="V19" t="s">
        <v>61</v>
      </c>
      <c r="X19" t="s">
        <v>145</v>
      </c>
      <c r="Y19" t="s">
        <v>62</v>
      </c>
      <c r="Z19" t="e">
        <v>#REF!</v>
      </c>
      <c r="AA19" t="s">
        <v>63</v>
      </c>
    </row>
    <row r="20" spans="1:27" hidden="1" x14ac:dyDescent="0.35">
      <c r="A20" t="s">
        <v>146</v>
      </c>
      <c r="B20" t="s">
        <v>147</v>
      </c>
      <c r="C20" t="s">
        <v>49</v>
      </c>
      <c r="D20" t="s">
        <v>50</v>
      </c>
      <c r="E20" t="s">
        <v>51</v>
      </c>
      <c r="F20" t="s">
        <v>67</v>
      </c>
      <c r="G20" t="s">
        <v>53</v>
      </c>
      <c r="H20">
        <v>1</v>
      </c>
      <c r="I20" t="s">
        <v>54</v>
      </c>
      <c r="J20" s="4">
        <v>45854</v>
      </c>
      <c r="K20" t="s">
        <v>148</v>
      </c>
      <c r="L20" t="s">
        <v>149</v>
      </c>
      <c r="M20" t="s">
        <v>57</v>
      </c>
      <c r="N20" t="s">
        <v>58</v>
      </c>
      <c r="O20" t="e">
        <v>#N/A</v>
      </c>
      <c r="P20" t="s">
        <v>4</v>
      </c>
      <c r="Q20" t="s">
        <v>11</v>
      </c>
      <c r="R20">
        <v>1500001938</v>
      </c>
      <c r="S20" t="s">
        <v>150</v>
      </c>
      <c r="T20" t="s">
        <v>151</v>
      </c>
      <c r="U20" t="s">
        <v>61</v>
      </c>
      <c r="V20" t="s">
        <v>61</v>
      </c>
      <c r="W20" t="s">
        <v>123</v>
      </c>
      <c r="X20" t="s">
        <v>152</v>
      </c>
      <c r="Y20" t="s">
        <v>62</v>
      </c>
      <c r="Z20" t="e">
        <v>#REF!</v>
      </c>
      <c r="AA20" t="s">
        <v>152</v>
      </c>
    </row>
    <row r="21" spans="1:27" hidden="1" x14ac:dyDescent="0.35">
      <c r="A21" t="s">
        <v>153</v>
      </c>
      <c r="B21" t="s">
        <v>154</v>
      </c>
      <c r="C21" t="s">
        <v>49</v>
      </c>
      <c r="D21" t="s">
        <v>50</v>
      </c>
      <c r="E21" t="s">
        <v>51</v>
      </c>
      <c r="F21" t="s">
        <v>155</v>
      </c>
      <c r="G21" t="s">
        <v>156</v>
      </c>
      <c r="H21">
        <v>1</v>
      </c>
      <c r="I21" t="s">
        <v>54</v>
      </c>
      <c r="J21" s="4">
        <v>45854</v>
      </c>
      <c r="K21" t="s">
        <v>157</v>
      </c>
      <c r="L21" t="s">
        <v>149</v>
      </c>
      <c r="M21" t="s">
        <v>57</v>
      </c>
      <c r="N21" t="s">
        <v>58</v>
      </c>
      <c r="O21" t="e">
        <v>#N/A</v>
      </c>
      <c r="P21" t="s">
        <v>4</v>
      </c>
      <c r="Q21" t="s">
        <v>11</v>
      </c>
      <c r="R21">
        <v>1500001938</v>
      </c>
      <c r="S21" t="s">
        <v>150</v>
      </c>
      <c r="T21" t="s">
        <v>151</v>
      </c>
      <c r="U21" t="s">
        <v>61</v>
      </c>
      <c r="V21" t="s">
        <v>61</v>
      </c>
      <c r="W21" t="s">
        <v>123</v>
      </c>
      <c r="X21" t="s">
        <v>152</v>
      </c>
      <c r="Y21" t="s">
        <v>62</v>
      </c>
      <c r="Z21" t="e">
        <v>#REF!</v>
      </c>
      <c r="AA21" t="s">
        <v>152</v>
      </c>
    </row>
    <row r="22" spans="1:27" hidden="1" x14ac:dyDescent="0.35">
      <c r="A22" t="s">
        <v>158</v>
      </c>
      <c r="B22" t="s">
        <v>159</v>
      </c>
      <c r="C22" t="s">
        <v>49</v>
      </c>
      <c r="D22" t="s">
        <v>50</v>
      </c>
      <c r="E22" t="s">
        <v>51</v>
      </c>
      <c r="F22" t="s">
        <v>67</v>
      </c>
      <c r="G22" t="s">
        <v>53</v>
      </c>
      <c r="H22">
        <v>1</v>
      </c>
      <c r="I22" t="s">
        <v>54</v>
      </c>
      <c r="J22" s="4">
        <v>45854</v>
      </c>
      <c r="K22" t="s">
        <v>160</v>
      </c>
      <c r="L22" t="s">
        <v>56</v>
      </c>
      <c r="M22" t="s">
        <v>57</v>
      </c>
      <c r="N22" t="s">
        <v>58</v>
      </c>
      <c r="O22" t="e">
        <v>#N/A</v>
      </c>
      <c r="P22" t="s">
        <v>3</v>
      </c>
      <c r="Q22" t="s">
        <v>8</v>
      </c>
      <c r="R22">
        <v>5045982</v>
      </c>
      <c r="S22" t="s">
        <v>121</v>
      </c>
      <c r="T22" t="s">
        <v>122</v>
      </c>
      <c r="U22" t="s">
        <v>61</v>
      </c>
      <c r="V22" t="s">
        <v>61</v>
      </c>
      <c r="W22" t="s">
        <v>123</v>
      </c>
      <c r="X22" t="s">
        <v>124</v>
      </c>
      <c r="Y22" t="s">
        <v>62</v>
      </c>
      <c r="Z22" t="e">
        <v>#REF!</v>
      </c>
      <c r="AA22" t="s">
        <v>63</v>
      </c>
    </row>
    <row r="23" spans="1:27" hidden="1" x14ac:dyDescent="0.35">
      <c r="A23" t="s">
        <v>161</v>
      </c>
      <c r="B23" t="s">
        <v>162</v>
      </c>
      <c r="C23" t="s">
        <v>49</v>
      </c>
      <c r="D23" t="s">
        <v>50</v>
      </c>
      <c r="E23" t="s">
        <v>51</v>
      </c>
      <c r="F23" t="s">
        <v>163</v>
      </c>
      <c r="G23" t="s">
        <v>53</v>
      </c>
      <c r="H23">
        <v>1</v>
      </c>
      <c r="I23" t="s">
        <v>54</v>
      </c>
      <c r="J23" s="4">
        <v>45854</v>
      </c>
      <c r="K23" t="s">
        <v>164</v>
      </c>
      <c r="L23" t="s">
        <v>56</v>
      </c>
      <c r="M23" t="s">
        <v>57</v>
      </c>
      <c r="N23" t="s">
        <v>58</v>
      </c>
      <c r="O23" t="e">
        <v>#N/A</v>
      </c>
      <c r="P23" t="s">
        <v>3</v>
      </c>
      <c r="Q23" t="s">
        <v>8</v>
      </c>
      <c r="R23">
        <v>5045982</v>
      </c>
      <c r="S23" t="s">
        <v>121</v>
      </c>
      <c r="T23" t="s">
        <v>122</v>
      </c>
      <c r="U23" t="s">
        <v>61</v>
      </c>
      <c r="V23" t="s">
        <v>61</v>
      </c>
      <c r="W23" t="s">
        <v>123</v>
      </c>
      <c r="X23" t="s">
        <v>124</v>
      </c>
      <c r="Y23" t="s">
        <v>62</v>
      </c>
      <c r="Z23" t="e">
        <v>#REF!</v>
      </c>
      <c r="AA23" t="s">
        <v>63</v>
      </c>
    </row>
    <row r="24" spans="1:27" hidden="1" x14ac:dyDescent="0.35">
      <c r="A24" t="s">
        <v>165</v>
      </c>
      <c r="B24" t="s">
        <v>166</v>
      </c>
      <c r="C24" t="s">
        <v>49</v>
      </c>
      <c r="D24" t="s">
        <v>50</v>
      </c>
      <c r="E24" t="s">
        <v>51</v>
      </c>
      <c r="F24" t="s">
        <v>67</v>
      </c>
      <c r="G24" t="s">
        <v>53</v>
      </c>
      <c r="H24">
        <v>1</v>
      </c>
      <c r="I24" t="s">
        <v>54</v>
      </c>
      <c r="J24" s="4">
        <v>45854</v>
      </c>
      <c r="K24" t="s">
        <v>167</v>
      </c>
      <c r="L24" t="s">
        <v>56</v>
      </c>
      <c r="M24" t="s">
        <v>57</v>
      </c>
      <c r="N24" t="s">
        <v>58</v>
      </c>
      <c r="O24" t="e">
        <v>#N/A</v>
      </c>
      <c r="P24" t="s">
        <v>3</v>
      </c>
      <c r="Q24" t="s">
        <v>8</v>
      </c>
      <c r="R24">
        <v>5045982</v>
      </c>
      <c r="S24" t="s">
        <v>121</v>
      </c>
      <c r="T24" t="s">
        <v>122</v>
      </c>
      <c r="U24" t="s">
        <v>61</v>
      </c>
      <c r="V24" t="s">
        <v>61</v>
      </c>
      <c r="W24" t="s">
        <v>123</v>
      </c>
      <c r="X24" t="s">
        <v>124</v>
      </c>
      <c r="Y24" t="s">
        <v>62</v>
      </c>
      <c r="Z24" t="e">
        <v>#REF!</v>
      </c>
      <c r="AA24" t="s">
        <v>63</v>
      </c>
    </row>
    <row r="25" spans="1:27" hidden="1" x14ac:dyDescent="0.35">
      <c r="A25" t="s">
        <v>168</v>
      </c>
      <c r="B25" t="s">
        <v>169</v>
      </c>
      <c r="C25" t="s">
        <v>49</v>
      </c>
      <c r="D25" t="s">
        <v>50</v>
      </c>
      <c r="E25" t="s">
        <v>51</v>
      </c>
      <c r="F25" t="s">
        <v>155</v>
      </c>
      <c r="G25" t="s">
        <v>156</v>
      </c>
      <c r="H25">
        <v>1</v>
      </c>
      <c r="I25" t="s">
        <v>54</v>
      </c>
      <c r="J25" s="4">
        <v>45854</v>
      </c>
      <c r="K25" t="s">
        <v>170</v>
      </c>
      <c r="L25" t="s">
        <v>56</v>
      </c>
      <c r="M25" t="s">
        <v>57</v>
      </c>
      <c r="N25" t="s">
        <v>58</v>
      </c>
      <c r="O25" t="e">
        <v>#N/A</v>
      </c>
      <c r="P25" t="s">
        <v>4</v>
      </c>
      <c r="Q25" t="s">
        <v>11</v>
      </c>
      <c r="R25">
        <v>1500001938</v>
      </c>
      <c r="S25" t="s">
        <v>150</v>
      </c>
      <c r="T25" t="s">
        <v>151</v>
      </c>
      <c r="U25" t="s">
        <v>61</v>
      </c>
      <c r="V25" t="s">
        <v>61</v>
      </c>
      <c r="W25" t="s">
        <v>123</v>
      </c>
      <c r="X25" t="s">
        <v>152</v>
      </c>
      <c r="Y25" t="s">
        <v>62</v>
      </c>
      <c r="Z25" t="e">
        <v>#REF!</v>
      </c>
      <c r="AA25" t="s">
        <v>152</v>
      </c>
    </row>
    <row r="26" spans="1:27" hidden="1" x14ac:dyDescent="0.35">
      <c r="A26" t="s">
        <v>171</v>
      </c>
      <c r="B26" t="s">
        <v>172</v>
      </c>
      <c r="C26" t="s">
        <v>49</v>
      </c>
      <c r="D26" t="s">
        <v>50</v>
      </c>
      <c r="E26" t="s">
        <v>51</v>
      </c>
      <c r="F26" t="s">
        <v>67</v>
      </c>
      <c r="G26" t="s">
        <v>53</v>
      </c>
      <c r="H26">
        <v>1</v>
      </c>
      <c r="I26" t="s">
        <v>54</v>
      </c>
      <c r="J26" s="4">
        <v>45854</v>
      </c>
      <c r="K26" t="s">
        <v>173</v>
      </c>
      <c r="L26" t="s">
        <v>109</v>
      </c>
      <c r="M26" t="s">
        <v>57</v>
      </c>
      <c r="N26" t="s">
        <v>58</v>
      </c>
      <c r="O26" t="e">
        <v>#N/A</v>
      </c>
      <c r="P26" t="s">
        <v>4</v>
      </c>
      <c r="Q26" t="s">
        <v>11</v>
      </c>
      <c r="R26">
        <v>1500001938</v>
      </c>
      <c r="S26" t="s">
        <v>150</v>
      </c>
      <c r="T26" t="s">
        <v>151</v>
      </c>
      <c r="U26" t="s">
        <v>61</v>
      </c>
      <c r="V26" t="s">
        <v>61</v>
      </c>
      <c r="W26" t="s">
        <v>123</v>
      </c>
      <c r="X26" t="s">
        <v>152</v>
      </c>
      <c r="Y26" t="s">
        <v>62</v>
      </c>
      <c r="Z26" t="e">
        <v>#REF!</v>
      </c>
      <c r="AA26" t="s">
        <v>152</v>
      </c>
    </row>
    <row r="27" spans="1:27" hidden="1" x14ac:dyDescent="0.35">
      <c r="A27" t="s">
        <v>174</v>
      </c>
      <c r="B27" t="s">
        <v>175</v>
      </c>
      <c r="C27" t="s">
        <v>49</v>
      </c>
      <c r="D27" t="s">
        <v>50</v>
      </c>
      <c r="E27" t="s">
        <v>51</v>
      </c>
      <c r="F27" t="s">
        <v>155</v>
      </c>
      <c r="G27" t="s">
        <v>156</v>
      </c>
      <c r="H27">
        <v>1</v>
      </c>
      <c r="I27" t="s">
        <v>54</v>
      </c>
      <c r="J27" s="4">
        <v>45854</v>
      </c>
      <c r="K27" t="s">
        <v>176</v>
      </c>
      <c r="L27" t="s">
        <v>109</v>
      </c>
      <c r="M27" t="s">
        <v>57</v>
      </c>
      <c r="N27" t="s">
        <v>58</v>
      </c>
      <c r="O27" t="e">
        <v>#N/A</v>
      </c>
      <c r="P27" t="s">
        <v>4</v>
      </c>
      <c r="Q27" t="s">
        <v>11</v>
      </c>
      <c r="R27">
        <v>1500001938</v>
      </c>
      <c r="S27" t="s">
        <v>150</v>
      </c>
      <c r="T27" t="s">
        <v>151</v>
      </c>
      <c r="U27" t="s">
        <v>61</v>
      </c>
      <c r="V27" t="s">
        <v>61</v>
      </c>
      <c r="W27" t="s">
        <v>123</v>
      </c>
      <c r="X27" t="s">
        <v>152</v>
      </c>
      <c r="Y27" t="s">
        <v>62</v>
      </c>
      <c r="Z27" t="e">
        <v>#REF!</v>
      </c>
      <c r="AA27" t="s">
        <v>152</v>
      </c>
    </row>
    <row r="28" spans="1:27" hidden="1" x14ac:dyDescent="0.35">
      <c r="A28" t="s">
        <v>177</v>
      </c>
      <c r="B28" t="s">
        <v>178</v>
      </c>
      <c r="C28" t="s">
        <v>49</v>
      </c>
      <c r="D28" t="s">
        <v>50</v>
      </c>
      <c r="E28" t="s">
        <v>51</v>
      </c>
      <c r="F28" t="s">
        <v>67</v>
      </c>
      <c r="G28" t="s">
        <v>53</v>
      </c>
      <c r="H28">
        <v>1</v>
      </c>
      <c r="I28" t="s">
        <v>54</v>
      </c>
      <c r="J28" s="4">
        <v>45854</v>
      </c>
      <c r="K28" t="s">
        <v>179</v>
      </c>
      <c r="L28" t="s">
        <v>109</v>
      </c>
      <c r="M28" t="s">
        <v>57</v>
      </c>
      <c r="N28" t="s">
        <v>58</v>
      </c>
      <c r="O28" t="e">
        <v>#N/A</v>
      </c>
      <c r="P28" t="s">
        <v>4</v>
      </c>
      <c r="Q28" t="s">
        <v>11</v>
      </c>
      <c r="R28">
        <v>1500001938</v>
      </c>
      <c r="S28" t="s">
        <v>150</v>
      </c>
      <c r="T28" t="s">
        <v>151</v>
      </c>
      <c r="U28" t="s">
        <v>61</v>
      </c>
      <c r="V28" t="s">
        <v>61</v>
      </c>
      <c r="W28" t="s">
        <v>123</v>
      </c>
      <c r="X28" t="s">
        <v>152</v>
      </c>
      <c r="Y28" t="s">
        <v>62</v>
      </c>
      <c r="Z28" t="e">
        <v>#REF!</v>
      </c>
      <c r="AA28" t="s">
        <v>152</v>
      </c>
    </row>
    <row r="29" spans="1:27" hidden="1" x14ac:dyDescent="0.35">
      <c r="A29" t="s">
        <v>180</v>
      </c>
      <c r="B29" t="s">
        <v>181</v>
      </c>
      <c r="C29" t="s">
        <v>49</v>
      </c>
      <c r="D29" t="s">
        <v>50</v>
      </c>
      <c r="E29" t="s">
        <v>51</v>
      </c>
      <c r="F29" t="s">
        <v>155</v>
      </c>
      <c r="G29" t="s">
        <v>156</v>
      </c>
      <c r="H29">
        <v>1</v>
      </c>
      <c r="I29" t="s">
        <v>54</v>
      </c>
      <c r="J29" s="4">
        <v>45854</v>
      </c>
      <c r="K29" t="s">
        <v>182</v>
      </c>
      <c r="L29" t="s">
        <v>109</v>
      </c>
      <c r="M29" t="s">
        <v>57</v>
      </c>
      <c r="N29" t="s">
        <v>58</v>
      </c>
      <c r="O29" t="e">
        <v>#N/A</v>
      </c>
      <c r="P29" t="s">
        <v>4</v>
      </c>
      <c r="Q29" t="s">
        <v>11</v>
      </c>
      <c r="R29">
        <v>1500001938</v>
      </c>
      <c r="S29" t="s">
        <v>150</v>
      </c>
      <c r="T29" t="s">
        <v>151</v>
      </c>
      <c r="U29" t="s">
        <v>61</v>
      </c>
      <c r="V29" t="s">
        <v>61</v>
      </c>
      <c r="W29" t="s">
        <v>123</v>
      </c>
      <c r="X29" t="s">
        <v>152</v>
      </c>
      <c r="Y29" t="s">
        <v>62</v>
      </c>
      <c r="Z29" t="e">
        <v>#REF!</v>
      </c>
      <c r="AA29" t="s">
        <v>152</v>
      </c>
    </row>
    <row r="30" spans="1:27" hidden="1" x14ac:dyDescent="0.35">
      <c r="A30" t="s">
        <v>183</v>
      </c>
      <c r="B30" t="s">
        <v>184</v>
      </c>
      <c r="C30" t="s">
        <v>114</v>
      </c>
      <c r="D30" t="s">
        <v>50</v>
      </c>
      <c r="E30" t="s">
        <v>51</v>
      </c>
      <c r="F30" t="s">
        <v>67</v>
      </c>
      <c r="G30" t="s">
        <v>53</v>
      </c>
      <c r="H30">
        <v>1</v>
      </c>
      <c r="I30" t="s">
        <v>185</v>
      </c>
      <c r="J30" s="4">
        <v>45854</v>
      </c>
      <c r="K30" t="s">
        <v>186</v>
      </c>
      <c r="L30" t="s">
        <v>56</v>
      </c>
      <c r="M30" t="s">
        <v>57</v>
      </c>
      <c r="N30" t="s">
        <v>58</v>
      </c>
      <c r="O30" t="e">
        <v>#N/A</v>
      </c>
      <c r="P30" t="s">
        <v>4</v>
      </c>
      <c r="Q30" t="s">
        <v>11</v>
      </c>
      <c r="R30">
        <v>1500000672</v>
      </c>
      <c r="S30" t="s">
        <v>187</v>
      </c>
      <c r="T30" t="s">
        <v>188</v>
      </c>
      <c r="U30" t="s">
        <v>61</v>
      </c>
      <c r="V30" t="s">
        <v>61</v>
      </c>
      <c r="X30" t="s">
        <v>189</v>
      </c>
      <c r="Y30" t="s">
        <v>62</v>
      </c>
      <c r="Z30" t="e">
        <v>#REF!</v>
      </c>
      <c r="AA30" t="s">
        <v>63</v>
      </c>
    </row>
    <row r="31" spans="1:27" hidden="1" x14ac:dyDescent="0.35">
      <c r="A31" t="s">
        <v>190</v>
      </c>
      <c r="B31" t="s">
        <v>191</v>
      </c>
      <c r="C31" t="s">
        <v>114</v>
      </c>
      <c r="D31" t="s">
        <v>50</v>
      </c>
      <c r="E31" t="s">
        <v>51</v>
      </c>
      <c r="F31" t="s">
        <v>67</v>
      </c>
      <c r="G31" t="s">
        <v>53</v>
      </c>
      <c r="H31">
        <v>1</v>
      </c>
      <c r="I31" t="s">
        <v>185</v>
      </c>
      <c r="J31" s="4">
        <v>45854</v>
      </c>
      <c r="K31" t="s">
        <v>192</v>
      </c>
      <c r="L31" t="s">
        <v>56</v>
      </c>
      <c r="M31" t="s">
        <v>57</v>
      </c>
      <c r="N31" t="s">
        <v>58</v>
      </c>
      <c r="O31" t="e">
        <v>#N/A</v>
      </c>
      <c r="P31" t="s">
        <v>4</v>
      </c>
      <c r="Q31" t="s">
        <v>10</v>
      </c>
      <c r="R31">
        <v>20028</v>
      </c>
      <c r="S31" t="s">
        <v>193</v>
      </c>
      <c r="T31" t="s">
        <v>194</v>
      </c>
      <c r="U31" t="s">
        <v>61</v>
      </c>
      <c r="X31" t="s">
        <v>130</v>
      </c>
      <c r="Y31" t="s">
        <v>62</v>
      </c>
      <c r="Z31" t="e">
        <v>#REF!</v>
      </c>
      <c r="AA31" t="s">
        <v>63</v>
      </c>
    </row>
    <row r="32" spans="1:27" hidden="1" x14ac:dyDescent="0.35">
      <c r="A32" t="s">
        <v>190</v>
      </c>
      <c r="B32" t="s">
        <v>191</v>
      </c>
      <c r="C32" t="s">
        <v>114</v>
      </c>
      <c r="D32" t="s">
        <v>50</v>
      </c>
      <c r="E32" t="s">
        <v>51</v>
      </c>
      <c r="F32" t="s">
        <v>67</v>
      </c>
      <c r="G32" t="s">
        <v>53</v>
      </c>
      <c r="H32">
        <v>1</v>
      </c>
      <c r="I32" t="s">
        <v>185</v>
      </c>
      <c r="J32" s="4">
        <v>45854</v>
      </c>
      <c r="K32" t="s">
        <v>192</v>
      </c>
      <c r="L32" t="s">
        <v>56</v>
      </c>
      <c r="M32" t="s">
        <v>57</v>
      </c>
      <c r="N32" t="s">
        <v>58</v>
      </c>
      <c r="O32" t="e">
        <v>#N/A</v>
      </c>
      <c r="P32" t="s">
        <v>4</v>
      </c>
      <c r="Q32" t="s">
        <v>10</v>
      </c>
      <c r="R32">
        <v>20028</v>
      </c>
      <c r="S32" t="s">
        <v>193</v>
      </c>
      <c r="T32" t="s">
        <v>194</v>
      </c>
      <c r="U32" t="s">
        <v>61</v>
      </c>
      <c r="X32" t="s">
        <v>130</v>
      </c>
      <c r="Y32" t="s">
        <v>62</v>
      </c>
      <c r="Z32" t="e">
        <v>#REF!</v>
      </c>
      <c r="AA32" t="s">
        <v>63</v>
      </c>
    </row>
    <row r="33" spans="1:27" hidden="1" x14ac:dyDescent="0.35">
      <c r="A33" t="s">
        <v>195</v>
      </c>
      <c r="B33" t="s">
        <v>196</v>
      </c>
      <c r="C33" t="s">
        <v>66</v>
      </c>
      <c r="D33" t="s">
        <v>50</v>
      </c>
      <c r="E33" t="s">
        <v>51</v>
      </c>
      <c r="F33" t="s">
        <v>67</v>
      </c>
      <c r="G33" t="s">
        <v>53</v>
      </c>
      <c r="H33">
        <v>1</v>
      </c>
      <c r="I33" t="s">
        <v>185</v>
      </c>
      <c r="J33" s="4">
        <v>45854</v>
      </c>
      <c r="K33" t="s">
        <v>197</v>
      </c>
      <c r="L33" t="s">
        <v>56</v>
      </c>
      <c r="M33" t="s">
        <v>57</v>
      </c>
      <c r="N33" t="s">
        <v>58</v>
      </c>
      <c r="O33" t="e">
        <v>#N/A</v>
      </c>
      <c r="P33" t="s">
        <v>4</v>
      </c>
      <c r="Q33" t="s">
        <v>9</v>
      </c>
      <c r="R33">
        <v>5055698</v>
      </c>
      <c r="S33" t="s">
        <v>69</v>
      </c>
      <c r="T33" t="s">
        <v>70</v>
      </c>
      <c r="U33" t="s">
        <v>61</v>
      </c>
      <c r="V33" t="s">
        <v>61</v>
      </c>
      <c r="X33" t="s">
        <v>71</v>
      </c>
      <c r="Y33" t="s">
        <v>62</v>
      </c>
      <c r="Z33" t="e">
        <v>#REF!</v>
      </c>
      <c r="AA33" t="s">
        <v>71</v>
      </c>
    </row>
    <row r="34" spans="1:27" hidden="1" x14ac:dyDescent="0.35">
      <c r="A34" t="s">
        <v>198</v>
      </c>
      <c r="B34" t="s">
        <v>199</v>
      </c>
      <c r="C34" t="s">
        <v>49</v>
      </c>
      <c r="D34" t="s">
        <v>50</v>
      </c>
      <c r="E34" t="s">
        <v>51</v>
      </c>
      <c r="F34" t="s">
        <v>67</v>
      </c>
      <c r="G34" t="s">
        <v>53</v>
      </c>
      <c r="H34">
        <v>1</v>
      </c>
      <c r="I34" t="s">
        <v>185</v>
      </c>
      <c r="J34" s="4">
        <v>45854</v>
      </c>
      <c r="K34" t="s">
        <v>200</v>
      </c>
      <c r="L34" t="s">
        <v>56</v>
      </c>
      <c r="M34" t="s">
        <v>57</v>
      </c>
      <c r="N34" t="s">
        <v>58</v>
      </c>
      <c r="O34" t="e">
        <v>#N/A</v>
      </c>
      <c r="P34" t="s">
        <v>4</v>
      </c>
      <c r="Q34" t="s">
        <v>11</v>
      </c>
      <c r="R34">
        <v>24616</v>
      </c>
      <c r="S34" t="s">
        <v>201</v>
      </c>
      <c r="T34" t="s">
        <v>188</v>
      </c>
      <c r="U34" t="s">
        <v>61</v>
      </c>
      <c r="V34" t="s">
        <v>61</v>
      </c>
      <c r="X34" t="s">
        <v>189</v>
      </c>
      <c r="Y34" t="s">
        <v>62</v>
      </c>
      <c r="Z34" t="e">
        <v>#REF!</v>
      </c>
      <c r="AA34" t="s">
        <v>63</v>
      </c>
    </row>
    <row r="35" spans="1:27" hidden="1" x14ac:dyDescent="0.35">
      <c r="A35" t="s">
        <v>202</v>
      </c>
      <c r="B35" t="s">
        <v>203</v>
      </c>
      <c r="C35" t="s">
        <v>114</v>
      </c>
      <c r="D35" t="s">
        <v>50</v>
      </c>
      <c r="E35" t="s">
        <v>51</v>
      </c>
      <c r="F35" t="s">
        <v>67</v>
      </c>
      <c r="G35" t="s">
        <v>53</v>
      </c>
      <c r="H35">
        <v>1</v>
      </c>
      <c r="I35" t="s">
        <v>185</v>
      </c>
      <c r="J35" s="4">
        <v>45854</v>
      </c>
      <c r="K35" t="s">
        <v>204</v>
      </c>
      <c r="L35" t="s">
        <v>56</v>
      </c>
      <c r="M35" t="s">
        <v>57</v>
      </c>
      <c r="N35" t="s">
        <v>58</v>
      </c>
      <c r="O35" t="e">
        <v>#N/A</v>
      </c>
      <c r="P35" t="s">
        <v>4</v>
      </c>
      <c r="Q35" t="s">
        <v>11</v>
      </c>
      <c r="R35">
        <v>24417</v>
      </c>
      <c r="S35" t="s">
        <v>201</v>
      </c>
      <c r="T35" t="s">
        <v>188</v>
      </c>
      <c r="U35" t="s">
        <v>61</v>
      </c>
      <c r="V35" t="s">
        <v>61</v>
      </c>
      <c r="X35" t="s">
        <v>189</v>
      </c>
      <c r="Y35" t="s">
        <v>62</v>
      </c>
      <c r="Z35" t="e">
        <v>#REF!</v>
      </c>
      <c r="AA35" t="s">
        <v>63</v>
      </c>
    </row>
    <row r="36" spans="1:27" hidden="1" x14ac:dyDescent="0.35">
      <c r="A36" t="s">
        <v>205</v>
      </c>
      <c r="B36" t="s">
        <v>206</v>
      </c>
      <c r="C36" t="s">
        <v>49</v>
      </c>
      <c r="D36" t="s">
        <v>50</v>
      </c>
      <c r="E36" t="s">
        <v>51</v>
      </c>
      <c r="F36" t="s">
        <v>67</v>
      </c>
      <c r="G36" t="s">
        <v>53</v>
      </c>
      <c r="H36">
        <v>1</v>
      </c>
      <c r="I36" t="s">
        <v>185</v>
      </c>
      <c r="J36" s="4">
        <v>45854</v>
      </c>
      <c r="K36" t="s">
        <v>207</v>
      </c>
      <c r="L36" t="s">
        <v>109</v>
      </c>
      <c r="M36" t="s">
        <v>57</v>
      </c>
      <c r="N36" t="s">
        <v>58</v>
      </c>
      <c r="O36" t="e">
        <v>#N/A</v>
      </c>
      <c r="P36" t="s">
        <v>4</v>
      </c>
      <c r="Q36" t="s">
        <v>11</v>
      </c>
      <c r="R36">
        <v>24620</v>
      </c>
      <c r="S36" t="s">
        <v>208</v>
      </c>
      <c r="T36" t="s">
        <v>188</v>
      </c>
      <c r="U36" t="s">
        <v>61</v>
      </c>
      <c r="V36" t="s">
        <v>61</v>
      </c>
      <c r="X36" t="s">
        <v>189</v>
      </c>
      <c r="Y36" t="s">
        <v>62</v>
      </c>
      <c r="Z36" t="e">
        <v>#REF!</v>
      </c>
      <c r="AA36" t="s">
        <v>63</v>
      </c>
    </row>
    <row r="37" spans="1:27" x14ac:dyDescent="0.35">
      <c r="A37" t="s">
        <v>209</v>
      </c>
      <c r="B37" t="s">
        <v>210</v>
      </c>
      <c r="C37" t="s">
        <v>49</v>
      </c>
      <c r="D37" t="s">
        <v>50</v>
      </c>
      <c r="E37" t="s">
        <v>51</v>
      </c>
      <c r="F37" t="s">
        <v>67</v>
      </c>
      <c r="G37" t="s">
        <v>53</v>
      </c>
      <c r="H37">
        <v>1</v>
      </c>
      <c r="I37" t="s">
        <v>185</v>
      </c>
      <c r="J37" s="4">
        <v>45834</v>
      </c>
      <c r="K37" t="s">
        <v>211</v>
      </c>
      <c r="L37" t="s">
        <v>109</v>
      </c>
      <c r="M37" t="s">
        <v>94</v>
      </c>
      <c r="N37" t="s">
        <v>58</v>
      </c>
      <c r="O37" t="s">
        <v>17</v>
      </c>
      <c r="Q37" t="s">
        <v>17</v>
      </c>
      <c r="R37" t="s">
        <v>60</v>
      </c>
      <c r="S37" t="s">
        <v>60</v>
      </c>
      <c r="T37">
        <v>0</v>
      </c>
      <c r="U37" t="s">
        <v>62</v>
      </c>
      <c r="X37">
        <v>0</v>
      </c>
      <c r="Y37" t="s">
        <v>62</v>
      </c>
      <c r="Z37" t="e">
        <v>#REF!</v>
      </c>
      <c r="AA37" t="s">
        <v>63</v>
      </c>
    </row>
    <row r="38" spans="1:27" x14ac:dyDescent="0.35">
      <c r="A38" t="s">
        <v>212</v>
      </c>
      <c r="B38" t="s">
        <v>213</v>
      </c>
      <c r="C38" t="s">
        <v>49</v>
      </c>
      <c r="D38" t="s">
        <v>50</v>
      </c>
      <c r="E38" t="s">
        <v>51</v>
      </c>
      <c r="F38" t="s">
        <v>133</v>
      </c>
      <c r="G38" t="s">
        <v>53</v>
      </c>
      <c r="H38">
        <v>1</v>
      </c>
      <c r="I38" t="s">
        <v>185</v>
      </c>
      <c r="J38" s="4">
        <v>45834</v>
      </c>
      <c r="K38" t="s">
        <v>214</v>
      </c>
      <c r="L38" t="s">
        <v>56</v>
      </c>
      <c r="M38" t="s">
        <v>94</v>
      </c>
      <c r="N38" t="s">
        <v>58</v>
      </c>
      <c r="O38" t="s">
        <v>17</v>
      </c>
      <c r="Q38" t="s">
        <v>17</v>
      </c>
      <c r="R38" t="s">
        <v>60</v>
      </c>
      <c r="S38" t="s">
        <v>60</v>
      </c>
      <c r="T38">
        <v>0</v>
      </c>
      <c r="U38" t="s">
        <v>62</v>
      </c>
      <c r="V38" t="s">
        <v>61</v>
      </c>
      <c r="X38" t="s">
        <v>63</v>
      </c>
      <c r="Y38" t="s">
        <v>62</v>
      </c>
      <c r="Z38" t="e">
        <v>#REF!</v>
      </c>
      <c r="AA38" t="s">
        <v>63</v>
      </c>
    </row>
    <row r="39" spans="1:27" hidden="1" x14ac:dyDescent="0.35">
      <c r="A39" t="s">
        <v>215</v>
      </c>
      <c r="B39" t="s">
        <v>216</v>
      </c>
      <c r="C39" t="s">
        <v>49</v>
      </c>
      <c r="D39" t="s">
        <v>50</v>
      </c>
      <c r="E39" t="s">
        <v>51</v>
      </c>
      <c r="F39" t="s">
        <v>67</v>
      </c>
      <c r="G39" t="s">
        <v>53</v>
      </c>
      <c r="H39">
        <v>1</v>
      </c>
      <c r="I39" t="s">
        <v>185</v>
      </c>
      <c r="J39" s="4">
        <v>45854</v>
      </c>
      <c r="K39" t="s">
        <v>217</v>
      </c>
      <c r="L39" t="s">
        <v>56</v>
      </c>
      <c r="M39" t="s">
        <v>57</v>
      </c>
      <c r="N39" t="s">
        <v>58</v>
      </c>
      <c r="O39" t="e">
        <v>#N/A</v>
      </c>
      <c r="P39" t="s">
        <v>4</v>
      </c>
      <c r="Q39" t="s">
        <v>11</v>
      </c>
      <c r="R39">
        <v>24619</v>
      </c>
      <c r="S39" t="s">
        <v>208</v>
      </c>
      <c r="T39" t="s">
        <v>188</v>
      </c>
      <c r="U39" t="s">
        <v>61</v>
      </c>
      <c r="V39" t="s">
        <v>61</v>
      </c>
      <c r="X39" t="s">
        <v>189</v>
      </c>
      <c r="Y39" t="s">
        <v>62</v>
      </c>
      <c r="Z39" t="e">
        <v>#REF!</v>
      </c>
      <c r="AA39" t="s">
        <v>63</v>
      </c>
    </row>
    <row r="40" spans="1:27" x14ac:dyDescent="0.35">
      <c r="A40" t="s">
        <v>218</v>
      </c>
      <c r="B40" t="s">
        <v>219</v>
      </c>
      <c r="C40" t="s">
        <v>49</v>
      </c>
      <c r="D40" t="s">
        <v>50</v>
      </c>
      <c r="E40" t="s">
        <v>51</v>
      </c>
      <c r="F40" t="s">
        <v>67</v>
      </c>
      <c r="G40" t="s">
        <v>53</v>
      </c>
      <c r="H40">
        <v>1</v>
      </c>
      <c r="I40" t="s">
        <v>185</v>
      </c>
      <c r="J40" s="4">
        <v>45834</v>
      </c>
      <c r="K40" t="s">
        <v>220</v>
      </c>
      <c r="L40" t="s">
        <v>56</v>
      </c>
      <c r="M40" t="s">
        <v>94</v>
      </c>
      <c r="N40" t="s">
        <v>58</v>
      </c>
      <c r="O40" t="s">
        <v>17</v>
      </c>
      <c r="Q40" t="s">
        <v>17</v>
      </c>
      <c r="R40">
        <v>0</v>
      </c>
      <c r="S40">
        <v>0</v>
      </c>
      <c r="T40">
        <v>0</v>
      </c>
      <c r="U40" t="s">
        <v>62</v>
      </c>
      <c r="V40" t="s">
        <v>61</v>
      </c>
      <c r="X40" t="s">
        <v>63</v>
      </c>
      <c r="Y40" t="s">
        <v>62</v>
      </c>
      <c r="Z40" t="e">
        <v>#REF!</v>
      </c>
      <c r="AA40" t="s">
        <v>63</v>
      </c>
    </row>
    <row r="41" spans="1:27" hidden="1" x14ac:dyDescent="0.35">
      <c r="A41" t="s">
        <v>221</v>
      </c>
      <c r="B41" t="s">
        <v>222</v>
      </c>
      <c r="C41" t="s">
        <v>66</v>
      </c>
      <c r="D41" t="s">
        <v>50</v>
      </c>
      <c r="E41" t="s">
        <v>51</v>
      </c>
      <c r="F41" t="s">
        <v>67</v>
      </c>
      <c r="G41" t="s">
        <v>53</v>
      </c>
      <c r="H41">
        <v>1</v>
      </c>
      <c r="I41" t="s">
        <v>185</v>
      </c>
      <c r="J41" s="4">
        <v>45854</v>
      </c>
      <c r="K41" t="s">
        <v>223</v>
      </c>
      <c r="L41" t="s">
        <v>56</v>
      </c>
      <c r="M41" t="s">
        <v>57</v>
      </c>
      <c r="N41" t="s">
        <v>58</v>
      </c>
      <c r="O41" t="e">
        <v>#N/A</v>
      </c>
      <c r="P41" t="s">
        <v>4</v>
      </c>
      <c r="Q41" t="s">
        <v>9</v>
      </c>
      <c r="R41">
        <v>5055698</v>
      </c>
      <c r="S41" t="s">
        <v>69</v>
      </c>
      <c r="T41" t="s">
        <v>70</v>
      </c>
      <c r="U41" t="s">
        <v>61</v>
      </c>
      <c r="V41" t="s">
        <v>61</v>
      </c>
      <c r="X41" t="s">
        <v>71</v>
      </c>
      <c r="Y41" t="s">
        <v>62</v>
      </c>
      <c r="Z41" t="e">
        <v>#REF!</v>
      </c>
      <c r="AA41" t="s">
        <v>71</v>
      </c>
    </row>
    <row r="42" spans="1:27" hidden="1" x14ac:dyDescent="0.35">
      <c r="A42" t="s">
        <v>224</v>
      </c>
      <c r="B42" t="s">
        <v>225</v>
      </c>
      <c r="C42" t="s">
        <v>66</v>
      </c>
      <c r="D42" t="s">
        <v>50</v>
      </c>
      <c r="E42" t="s">
        <v>51</v>
      </c>
      <c r="F42" t="s">
        <v>67</v>
      </c>
      <c r="G42" t="s">
        <v>53</v>
      </c>
      <c r="H42">
        <v>1</v>
      </c>
      <c r="I42" t="s">
        <v>185</v>
      </c>
      <c r="J42" s="4">
        <v>45854</v>
      </c>
      <c r="K42" t="s">
        <v>226</v>
      </c>
      <c r="L42" t="s">
        <v>56</v>
      </c>
      <c r="M42" t="s">
        <v>57</v>
      </c>
      <c r="N42" t="s">
        <v>58</v>
      </c>
      <c r="O42" t="e">
        <v>#N/A</v>
      </c>
      <c r="P42" t="s">
        <v>4</v>
      </c>
      <c r="Q42" t="s">
        <v>9</v>
      </c>
      <c r="R42">
        <v>5055698</v>
      </c>
      <c r="S42" t="s">
        <v>69</v>
      </c>
      <c r="T42" t="s">
        <v>70</v>
      </c>
      <c r="U42" t="s">
        <v>61</v>
      </c>
      <c r="V42" t="s">
        <v>61</v>
      </c>
      <c r="X42" t="s">
        <v>71</v>
      </c>
      <c r="Y42" t="s">
        <v>62</v>
      </c>
      <c r="Z42" t="e">
        <v>#REF!</v>
      </c>
      <c r="AA42" t="s">
        <v>71</v>
      </c>
    </row>
    <row r="43" spans="1:27" hidden="1" x14ac:dyDescent="0.35">
      <c r="A43" t="s">
        <v>227</v>
      </c>
      <c r="B43" t="s">
        <v>228</v>
      </c>
      <c r="C43" t="s">
        <v>49</v>
      </c>
      <c r="D43" t="s">
        <v>50</v>
      </c>
      <c r="E43" t="s">
        <v>229</v>
      </c>
      <c r="F43" t="s">
        <v>230</v>
      </c>
      <c r="G43" t="s">
        <v>53</v>
      </c>
      <c r="H43">
        <v>1</v>
      </c>
      <c r="I43" t="s">
        <v>185</v>
      </c>
      <c r="J43" s="4">
        <v>45849</v>
      </c>
      <c r="K43" t="s">
        <v>231</v>
      </c>
      <c r="L43" t="s">
        <v>232</v>
      </c>
      <c r="M43" t="s">
        <v>94</v>
      </c>
      <c r="N43" t="s">
        <v>58</v>
      </c>
      <c r="O43" t="e">
        <v>#N/A</v>
      </c>
      <c r="P43" t="s">
        <v>4</v>
      </c>
      <c r="Q43" t="s">
        <v>14</v>
      </c>
      <c r="R43">
        <v>5042340</v>
      </c>
      <c r="S43" t="s">
        <v>95</v>
      </c>
      <c r="T43" t="s">
        <v>96</v>
      </c>
      <c r="U43" t="s">
        <v>61</v>
      </c>
      <c r="V43" t="s">
        <v>61</v>
      </c>
      <c r="W43" t="s">
        <v>233</v>
      </c>
      <c r="X43" t="s">
        <v>98</v>
      </c>
      <c r="Y43" t="s">
        <v>62</v>
      </c>
      <c r="Z43" t="e">
        <v>#REF!</v>
      </c>
      <c r="AA43" t="s">
        <v>98</v>
      </c>
    </row>
    <row r="44" spans="1:27" hidden="1" x14ac:dyDescent="0.35">
      <c r="A44" t="s">
        <v>234</v>
      </c>
      <c r="B44" t="s">
        <v>235</v>
      </c>
      <c r="C44" t="s">
        <v>114</v>
      </c>
      <c r="D44" t="s">
        <v>50</v>
      </c>
      <c r="E44" t="s">
        <v>51</v>
      </c>
      <c r="F44" t="s">
        <v>236</v>
      </c>
      <c r="G44" t="s">
        <v>53</v>
      </c>
      <c r="H44">
        <v>1</v>
      </c>
      <c r="I44" t="s">
        <v>185</v>
      </c>
      <c r="J44" s="4">
        <v>45854</v>
      </c>
      <c r="K44" t="s">
        <v>237</v>
      </c>
      <c r="L44" t="s">
        <v>56</v>
      </c>
      <c r="M44" t="s">
        <v>57</v>
      </c>
      <c r="N44" t="s">
        <v>58</v>
      </c>
      <c r="O44" t="e">
        <v>#N/A</v>
      </c>
      <c r="P44" t="s">
        <v>3</v>
      </c>
      <c r="Q44" t="s">
        <v>7</v>
      </c>
      <c r="R44">
        <v>5600</v>
      </c>
      <c r="S44" t="s">
        <v>238</v>
      </c>
      <c r="T44" t="s">
        <v>239</v>
      </c>
      <c r="U44" t="s">
        <v>61</v>
      </c>
      <c r="V44" t="s">
        <v>61</v>
      </c>
      <c r="X44" t="s">
        <v>240</v>
      </c>
      <c r="Y44" t="s">
        <v>62</v>
      </c>
      <c r="Z44" t="e">
        <v>#REF!</v>
      </c>
      <c r="AA44" t="s">
        <v>241</v>
      </c>
    </row>
    <row r="45" spans="1:27" hidden="1" x14ac:dyDescent="0.35">
      <c r="A45" t="s">
        <v>242</v>
      </c>
      <c r="B45" t="s">
        <v>243</v>
      </c>
      <c r="C45" t="s">
        <v>114</v>
      </c>
      <c r="D45" t="s">
        <v>50</v>
      </c>
      <c r="E45" t="s">
        <v>51</v>
      </c>
      <c r="F45" t="s">
        <v>236</v>
      </c>
      <c r="G45" t="s">
        <v>53</v>
      </c>
      <c r="H45">
        <v>1</v>
      </c>
      <c r="I45" t="s">
        <v>185</v>
      </c>
      <c r="J45" s="4">
        <v>45854</v>
      </c>
      <c r="K45" t="s">
        <v>244</v>
      </c>
      <c r="L45" t="s">
        <v>109</v>
      </c>
      <c r="M45" t="s">
        <v>57</v>
      </c>
      <c r="N45" t="s">
        <v>58</v>
      </c>
      <c r="O45" t="e">
        <v>#N/A</v>
      </c>
      <c r="P45" t="s">
        <v>3</v>
      </c>
      <c r="Q45" t="s">
        <v>7</v>
      </c>
      <c r="R45">
        <v>18411</v>
      </c>
      <c r="S45" t="s">
        <v>245</v>
      </c>
      <c r="T45" t="s">
        <v>246</v>
      </c>
      <c r="U45" t="s">
        <v>61</v>
      </c>
      <c r="V45" t="s">
        <v>61</v>
      </c>
      <c r="X45" t="s">
        <v>240</v>
      </c>
      <c r="Y45" t="s">
        <v>62</v>
      </c>
      <c r="Z45" t="e">
        <v>#REF!</v>
      </c>
      <c r="AA45" t="s">
        <v>241</v>
      </c>
    </row>
    <row r="46" spans="1:27" hidden="1" x14ac:dyDescent="0.35">
      <c r="A46" t="s">
        <v>247</v>
      </c>
      <c r="B46" t="s">
        <v>248</v>
      </c>
      <c r="C46" t="s">
        <v>114</v>
      </c>
      <c r="D46" t="s">
        <v>50</v>
      </c>
      <c r="E46" t="s">
        <v>51</v>
      </c>
      <c r="F46" t="s">
        <v>67</v>
      </c>
      <c r="G46" t="s">
        <v>53</v>
      </c>
      <c r="H46">
        <v>1</v>
      </c>
      <c r="I46" t="s">
        <v>185</v>
      </c>
      <c r="J46" s="4">
        <v>45854</v>
      </c>
      <c r="K46" t="s">
        <v>249</v>
      </c>
      <c r="L46" t="s">
        <v>56</v>
      </c>
      <c r="M46" t="s">
        <v>57</v>
      </c>
      <c r="N46" t="s">
        <v>58</v>
      </c>
      <c r="O46" t="e">
        <v>#N/A</v>
      </c>
      <c r="P46" t="s">
        <v>3</v>
      </c>
      <c r="Q46" t="s">
        <v>7</v>
      </c>
      <c r="R46">
        <v>5041264</v>
      </c>
      <c r="S46" t="s">
        <v>250</v>
      </c>
      <c r="T46" t="s">
        <v>246</v>
      </c>
      <c r="U46" t="s">
        <v>61</v>
      </c>
      <c r="V46" t="s">
        <v>61</v>
      </c>
      <c r="X46" t="s">
        <v>240</v>
      </c>
      <c r="Y46" t="s">
        <v>62</v>
      </c>
      <c r="Z46" t="e">
        <v>#REF!</v>
      </c>
      <c r="AA46" t="s">
        <v>63</v>
      </c>
    </row>
    <row r="47" spans="1:27" hidden="1" x14ac:dyDescent="0.35">
      <c r="A47" t="s">
        <v>251</v>
      </c>
      <c r="B47" t="s">
        <v>252</v>
      </c>
      <c r="C47" t="s">
        <v>49</v>
      </c>
      <c r="D47" t="s">
        <v>50</v>
      </c>
      <c r="E47" t="s">
        <v>51</v>
      </c>
      <c r="F47" t="s">
        <v>67</v>
      </c>
      <c r="G47" t="s">
        <v>53</v>
      </c>
      <c r="H47">
        <v>1</v>
      </c>
      <c r="I47" t="s">
        <v>185</v>
      </c>
      <c r="J47" s="4">
        <v>45854</v>
      </c>
      <c r="K47" t="s">
        <v>253</v>
      </c>
      <c r="L47" t="s">
        <v>109</v>
      </c>
      <c r="M47" t="s">
        <v>57</v>
      </c>
      <c r="N47" t="s">
        <v>58</v>
      </c>
      <c r="O47" t="e">
        <v>#N/A</v>
      </c>
      <c r="P47" t="s">
        <v>4</v>
      </c>
      <c r="Q47" t="s">
        <v>13</v>
      </c>
      <c r="R47">
        <v>21940</v>
      </c>
      <c r="S47" t="s">
        <v>254</v>
      </c>
      <c r="T47" t="s">
        <v>255</v>
      </c>
      <c r="U47" t="s">
        <v>61</v>
      </c>
      <c r="V47" t="s">
        <v>61</v>
      </c>
      <c r="X47" t="s">
        <v>256</v>
      </c>
      <c r="Y47" t="s">
        <v>62</v>
      </c>
      <c r="Z47" t="e">
        <v>#REF!</v>
      </c>
      <c r="AA47" t="s">
        <v>63</v>
      </c>
    </row>
    <row r="48" spans="1:27" hidden="1" x14ac:dyDescent="0.35">
      <c r="A48" t="s">
        <v>257</v>
      </c>
      <c r="B48" t="s">
        <v>258</v>
      </c>
      <c r="C48" t="s">
        <v>49</v>
      </c>
      <c r="D48" t="s">
        <v>50</v>
      </c>
      <c r="E48" t="s">
        <v>51</v>
      </c>
      <c r="F48" t="s">
        <v>67</v>
      </c>
      <c r="G48" t="s">
        <v>53</v>
      </c>
      <c r="H48">
        <v>1</v>
      </c>
      <c r="I48" t="s">
        <v>185</v>
      </c>
      <c r="J48" s="4">
        <v>45854</v>
      </c>
      <c r="K48" t="s">
        <v>259</v>
      </c>
      <c r="L48" t="s">
        <v>56</v>
      </c>
      <c r="M48" t="s">
        <v>57</v>
      </c>
      <c r="N48" t="s">
        <v>58</v>
      </c>
      <c r="O48" t="e">
        <v>#N/A</v>
      </c>
      <c r="P48" t="s">
        <v>4</v>
      </c>
      <c r="Q48" t="s">
        <v>16</v>
      </c>
      <c r="R48">
        <v>5039434</v>
      </c>
      <c r="S48" t="s">
        <v>260</v>
      </c>
      <c r="T48" t="s">
        <v>261</v>
      </c>
      <c r="U48" t="s">
        <v>61</v>
      </c>
      <c r="V48" t="s">
        <v>61</v>
      </c>
      <c r="X48" t="s">
        <v>262</v>
      </c>
      <c r="Y48" t="s">
        <v>62</v>
      </c>
      <c r="Z48" t="e">
        <v>#REF!</v>
      </c>
      <c r="AA48" t="s">
        <v>262</v>
      </c>
    </row>
    <row r="49" spans="1:27" hidden="1" x14ac:dyDescent="0.35">
      <c r="A49" t="s">
        <v>263</v>
      </c>
      <c r="B49" t="s">
        <v>264</v>
      </c>
      <c r="C49" t="s">
        <v>49</v>
      </c>
      <c r="D49" t="s">
        <v>50</v>
      </c>
      <c r="E49" t="s">
        <v>51</v>
      </c>
      <c r="F49" t="s">
        <v>67</v>
      </c>
      <c r="G49" t="s">
        <v>53</v>
      </c>
      <c r="H49">
        <v>1</v>
      </c>
      <c r="I49" t="s">
        <v>185</v>
      </c>
      <c r="J49" s="4">
        <v>45854</v>
      </c>
      <c r="K49" t="s">
        <v>265</v>
      </c>
      <c r="L49" t="s">
        <v>56</v>
      </c>
      <c r="M49" t="s">
        <v>57</v>
      </c>
      <c r="N49" t="s">
        <v>58</v>
      </c>
      <c r="O49" t="e">
        <v>#N/A</v>
      </c>
      <c r="P49" t="s">
        <v>3</v>
      </c>
      <c r="Q49" t="s">
        <v>8</v>
      </c>
      <c r="R49">
        <v>5045982</v>
      </c>
      <c r="S49" t="s">
        <v>121</v>
      </c>
      <c r="T49" t="s">
        <v>122</v>
      </c>
      <c r="U49" t="s">
        <v>61</v>
      </c>
      <c r="V49" t="s">
        <v>61</v>
      </c>
      <c r="W49" t="s">
        <v>123</v>
      </c>
      <c r="X49" t="s">
        <v>124</v>
      </c>
      <c r="Y49" t="s">
        <v>62</v>
      </c>
      <c r="Z49" t="e">
        <v>#REF!</v>
      </c>
      <c r="AA49" t="s">
        <v>124</v>
      </c>
    </row>
    <row r="50" spans="1:27" hidden="1" x14ac:dyDescent="0.35">
      <c r="A50" t="s">
        <v>266</v>
      </c>
      <c r="B50" t="s">
        <v>267</v>
      </c>
      <c r="C50" t="s">
        <v>49</v>
      </c>
      <c r="D50" t="s">
        <v>50</v>
      </c>
      <c r="E50" t="s">
        <v>51</v>
      </c>
      <c r="F50" t="s">
        <v>67</v>
      </c>
      <c r="G50" t="s">
        <v>53</v>
      </c>
      <c r="H50">
        <v>1</v>
      </c>
      <c r="I50" t="s">
        <v>185</v>
      </c>
      <c r="J50" s="4">
        <v>45854</v>
      </c>
      <c r="K50" t="s">
        <v>268</v>
      </c>
      <c r="L50" t="s">
        <v>109</v>
      </c>
      <c r="M50" t="s">
        <v>57</v>
      </c>
      <c r="N50" t="s">
        <v>58</v>
      </c>
      <c r="O50" t="e">
        <v>#N/A</v>
      </c>
      <c r="P50" t="s">
        <v>4</v>
      </c>
      <c r="Q50" t="s">
        <v>12</v>
      </c>
      <c r="R50">
        <v>22512</v>
      </c>
      <c r="S50" t="s">
        <v>269</v>
      </c>
      <c r="T50" t="s">
        <v>270</v>
      </c>
      <c r="U50" t="s">
        <v>61</v>
      </c>
      <c r="V50" t="s">
        <v>61</v>
      </c>
      <c r="W50" t="s">
        <v>271</v>
      </c>
      <c r="X50" t="s">
        <v>272</v>
      </c>
      <c r="Y50" t="s">
        <v>62</v>
      </c>
      <c r="Z50" t="e">
        <v>#REF!</v>
      </c>
      <c r="AA50" t="s">
        <v>63</v>
      </c>
    </row>
    <row r="51" spans="1:27" hidden="1" x14ac:dyDescent="0.35">
      <c r="A51" t="s">
        <v>273</v>
      </c>
      <c r="B51" t="s">
        <v>274</v>
      </c>
      <c r="C51" t="s">
        <v>66</v>
      </c>
      <c r="D51" t="s">
        <v>50</v>
      </c>
      <c r="E51" t="s">
        <v>51</v>
      </c>
      <c r="F51" t="s">
        <v>67</v>
      </c>
      <c r="G51" t="s">
        <v>53</v>
      </c>
      <c r="H51">
        <v>1</v>
      </c>
      <c r="I51" t="s">
        <v>185</v>
      </c>
      <c r="J51" s="4">
        <v>45854</v>
      </c>
      <c r="K51" t="s">
        <v>275</v>
      </c>
      <c r="L51" t="s">
        <v>56</v>
      </c>
      <c r="M51" t="s">
        <v>57</v>
      </c>
      <c r="N51" t="s">
        <v>58</v>
      </c>
      <c r="O51" t="e">
        <v>#N/A</v>
      </c>
      <c r="P51" t="s">
        <v>4</v>
      </c>
      <c r="Q51" t="s">
        <v>11</v>
      </c>
      <c r="R51">
        <v>15605</v>
      </c>
      <c r="S51" t="s">
        <v>276</v>
      </c>
      <c r="T51" t="s">
        <v>277</v>
      </c>
      <c r="U51" t="s">
        <v>61</v>
      </c>
      <c r="V51" t="s">
        <v>61</v>
      </c>
      <c r="W51" t="s">
        <v>233</v>
      </c>
      <c r="X51" t="s">
        <v>278</v>
      </c>
      <c r="Y51" t="s">
        <v>62</v>
      </c>
      <c r="Z51" t="e">
        <v>#REF!</v>
      </c>
      <c r="AA51" t="s">
        <v>63</v>
      </c>
    </row>
    <row r="52" spans="1:27" hidden="1" x14ac:dyDescent="0.35">
      <c r="A52" t="s">
        <v>279</v>
      </c>
      <c r="B52" t="s">
        <v>280</v>
      </c>
      <c r="C52" t="s">
        <v>66</v>
      </c>
      <c r="D52" t="s">
        <v>50</v>
      </c>
      <c r="E52" t="s">
        <v>51</v>
      </c>
      <c r="F52" t="s">
        <v>67</v>
      </c>
      <c r="G52" t="s">
        <v>53</v>
      </c>
      <c r="H52">
        <v>1</v>
      </c>
      <c r="I52" t="s">
        <v>185</v>
      </c>
      <c r="J52" s="4">
        <v>45854</v>
      </c>
      <c r="K52" t="s">
        <v>281</v>
      </c>
      <c r="L52" t="s">
        <v>109</v>
      </c>
      <c r="M52" t="s">
        <v>57</v>
      </c>
      <c r="N52" t="s">
        <v>58</v>
      </c>
      <c r="O52" t="e">
        <v>#N/A</v>
      </c>
      <c r="P52" t="s">
        <v>4</v>
      </c>
      <c r="Q52" t="s">
        <v>11</v>
      </c>
      <c r="R52">
        <v>15605</v>
      </c>
      <c r="S52" t="s">
        <v>276</v>
      </c>
      <c r="T52" t="s">
        <v>277</v>
      </c>
      <c r="U52" t="s">
        <v>61</v>
      </c>
      <c r="V52" t="s">
        <v>61</v>
      </c>
      <c r="W52" t="s">
        <v>233</v>
      </c>
      <c r="X52" t="s">
        <v>278</v>
      </c>
      <c r="Y52" t="s">
        <v>62</v>
      </c>
      <c r="Z52" t="e">
        <v>#REF!</v>
      </c>
      <c r="AA52" t="s">
        <v>63</v>
      </c>
    </row>
    <row r="53" spans="1:27" hidden="1" x14ac:dyDescent="0.35">
      <c r="A53" t="s">
        <v>282</v>
      </c>
      <c r="B53" t="s">
        <v>283</v>
      </c>
      <c r="C53" t="s">
        <v>66</v>
      </c>
      <c r="D53" t="s">
        <v>50</v>
      </c>
      <c r="E53" t="s">
        <v>51</v>
      </c>
      <c r="F53" t="s">
        <v>67</v>
      </c>
      <c r="G53" t="s">
        <v>53</v>
      </c>
      <c r="H53">
        <v>1</v>
      </c>
      <c r="I53" t="s">
        <v>185</v>
      </c>
      <c r="J53" s="4">
        <v>45854</v>
      </c>
      <c r="K53" t="s">
        <v>284</v>
      </c>
      <c r="L53" t="s">
        <v>109</v>
      </c>
      <c r="M53" t="s">
        <v>57</v>
      </c>
      <c r="N53" t="s">
        <v>58</v>
      </c>
      <c r="O53" t="e">
        <v>#N/A</v>
      </c>
      <c r="P53" t="s">
        <v>4</v>
      </c>
      <c r="Q53" t="s">
        <v>11</v>
      </c>
      <c r="R53">
        <v>15605</v>
      </c>
      <c r="S53" t="s">
        <v>276</v>
      </c>
      <c r="T53" t="s">
        <v>277</v>
      </c>
      <c r="U53" t="s">
        <v>61</v>
      </c>
      <c r="V53" t="s">
        <v>61</v>
      </c>
      <c r="W53" t="s">
        <v>233</v>
      </c>
      <c r="X53" t="s">
        <v>278</v>
      </c>
      <c r="Y53" t="s">
        <v>62</v>
      </c>
      <c r="Z53" t="e">
        <v>#REF!</v>
      </c>
      <c r="AA53" t="s">
        <v>63</v>
      </c>
    </row>
    <row r="54" spans="1:27" x14ac:dyDescent="0.35">
      <c r="A54" t="s">
        <v>285</v>
      </c>
      <c r="B54" t="s">
        <v>286</v>
      </c>
      <c r="C54" t="s">
        <v>49</v>
      </c>
      <c r="D54" t="s">
        <v>50</v>
      </c>
      <c r="E54" t="s">
        <v>287</v>
      </c>
      <c r="F54" t="s">
        <v>67</v>
      </c>
      <c r="G54" t="s">
        <v>53</v>
      </c>
      <c r="H54">
        <v>1</v>
      </c>
      <c r="I54" t="s">
        <v>185</v>
      </c>
      <c r="J54" s="4">
        <v>45854</v>
      </c>
      <c r="K54" t="s">
        <v>288</v>
      </c>
      <c r="L54" t="s">
        <v>56</v>
      </c>
      <c r="M54" t="s">
        <v>57</v>
      </c>
      <c r="N54" t="s">
        <v>58</v>
      </c>
      <c r="O54" t="e">
        <v>#N/A</v>
      </c>
      <c r="Q54" t="s">
        <v>15</v>
      </c>
      <c r="R54">
        <v>5038742</v>
      </c>
      <c r="S54" t="s">
        <v>289</v>
      </c>
      <c r="T54">
        <v>0</v>
      </c>
      <c r="U54" t="s">
        <v>61</v>
      </c>
      <c r="V54" t="s">
        <v>61</v>
      </c>
      <c r="X54" t="s">
        <v>290</v>
      </c>
      <c r="Y54" t="s">
        <v>62</v>
      </c>
      <c r="Z54" t="e">
        <v>#REF!</v>
      </c>
      <c r="AA54" t="s">
        <v>290</v>
      </c>
    </row>
    <row r="55" spans="1:27" hidden="1" x14ac:dyDescent="0.35">
      <c r="A55" t="s">
        <v>291</v>
      </c>
      <c r="B55" t="s">
        <v>292</v>
      </c>
      <c r="C55" t="s">
        <v>66</v>
      </c>
      <c r="D55" t="s">
        <v>50</v>
      </c>
      <c r="E55" t="s">
        <v>51</v>
      </c>
      <c r="F55" t="s">
        <v>230</v>
      </c>
      <c r="G55" t="s">
        <v>53</v>
      </c>
      <c r="H55">
        <v>1</v>
      </c>
      <c r="I55" t="s">
        <v>185</v>
      </c>
      <c r="J55" s="4">
        <v>45854</v>
      </c>
      <c r="K55" t="s">
        <v>293</v>
      </c>
      <c r="L55" t="s">
        <v>109</v>
      </c>
      <c r="M55" t="s">
        <v>57</v>
      </c>
      <c r="N55" t="s">
        <v>58</v>
      </c>
      <c r="O55" t="e">
        <v>#N/A</v>
      </c>
      <c r="P55" t="s">
        <v>3</v>
      </c>
      <c r="Q55" t="s">
        <v>8</v>
      </c>
      <c r="R55">
        <v>1500002084</v>
      </c>
      <c r="S55" t="s">
        <v>294</v>
      </c>
      <c r="T55" t="s">
        <v>295</v>
      </c>
      <c r="U55" t="s">
        <v>61</v>
      </c>
      <c r="V55" t="s">
        <v>61</v>
      </c>
      <c r="X55" t="s">
        <v>296</v>
      </c>
      <c r="Y55" t="s">
        <v>62</v>
      </c>
      <c r="Z55" t="e">
        <v>#REF!</v>
      </c>
      <c r="AA55" t="s">
        <v>297</v>
      </c>
    </row>
    <row r="56" spans="1:27" hidden="1" x14ac:dyDescent="0.35">
      <c r="A56" t="s">
        <v>298</v>
      </c>
      <c r="B56" t="s">
        <v>299</v>
      </c>
      <c r="C56" t="s">
        <v>49</v>
      </c>
      <c r="D56" t="s">
        <v>50</v>
      </c>
      <c r="E56" t="s">
        <v>51</v>
      </c>
      <c r="F56" t="s">
        <v>67</v>
      </c>
      <c r="G56" t="s">
        <v>53</v>
      </c>
      <c r="H56">
        <v>1</v>
      </c>
      <c r="I56" t="s">
        <v>185</v>
      </c>
      <c r="J56" s="4">
        <v>45854</v>
      </c>
      <c r="K56" t="s">
        <v>300</v>
      </c>
      <c r="L56" t="s">
        <v>56</v>
      </c>
      <c r="M56" t="s">
        <v>57</v>
      </c>
      <c r="N56" t="s">
        <v>58</v>
      </c>
      <c r="O56" t="e">
        <v>#N/A</v>
      </c>
      <c r="P56" t="s">
        <v>3</v>
      </c>
      <c r="Q56" t="s">
        <v>7</v>
      </c>
      <c r="R56">
        <v>35038366</v>
      </c>
      <c r="S56" t="s">
        <v>301</v>
      </c>
      <c r="T56" t="s">
        <v>302</v>
      </c>
      <c r="U56" t="s">
        <v>61</v>
      </c>
      <c r="V56" t="s">
        <v>61</v>
      </c>
      <c r="X56" t="s">
        <v>63</v>
      </c>
      <c r="Y56" t="s">
        <v>62</v>
      </c>
      <c r="Z56" t="e">
        <v>#REF!</v>
      </c>
      <c r="AA56" t="s">
        <v>63</v>
      </c>
    </row>
    <row r="57" spans="1:27" hidden="1" x14ac:dyDescent="0.35">
      <c r="A57" t="s">
        <v>303</v>
      </c>
      <c r="B57" t="s">
        <v>304</v>
      </c>
      <c r="C57" t="s">
        <v>114</v>
      </c>
      <c r="D57" t="s">
        <v>50</v>
      </c>
      <c r="E57" t="s">
        <v>51</v>
      </c>
      <c r="F57" t="s">
        <v>67</v>
      </c>
      <c r="G57" t="s">
        <v>53</v>
      </c>
      <c r="H57">
        <v>1</v>
      </c>
      <c r="I57" t="s">
        <v>185</v>
      </c>
      <c r="J57" s="4">
        <v>45854</v>
      </c>
      <c r="K57" t="s">
        <v>305</v>
      </c>
      <c r="L57" t="s">
        <v>56</v>
      </c>
      <c r="M57" t="s">
        <v>57</v>
      </c>
      <c r="N57" t="s">
        <v>58</v>
      </c>
      <c r="O57" t="e">
        <v>#N/A</v>
      </c>
      <c r="P57" t="s">
        <v>4</v>
      </c>
      <c r="Q57" t="s">
        <v>10</v>
      </c>
      <c r="R57">
        <v>5047740</v>
      </c>
      <c r="S57" t="s">
        <v>306</v>
      </c>
      <c r="T57" t="s">
        <v>307</v>
      </c>
      <c r="U57" t="s">
        <v>61</v>
      </c>
      <c r="X57" t="s">
        <v>130</v>
      </c>
      <c r="Y57" t="s">
        <v>62</v>
      </c>
      <c r="Z57" t="e">
        <v>#REF!</v>
      </c>
      <c r="AA57" t="s">
        <v>63</v>
      </c>
    </row>
    <row r="58" spans="1:27" hidden="1" x14ac:dyDescent="0.35">
      <c r="A58" t="s">
        <v>308</v>
      </c>
      <c r="B58" t="s">
        <v>309</v>
      </c>
      <c r="C58" t="s">
        <v>114</v>
      </c>
      <c r="D58" t="s">
        <v>50</v>
      </c>
      <c r="E58" t="s">
        <v>51</v>
      </c>
      <c r="F58" t="s">
        <v>67</v>
      </c>
      <c r="G58" t="s">
        <v>53</v>
      </c>
      <c r="H58">
        <v>1</v>
      </c>
      <c r="I58" t="s">
        <v>185</v>
      </c>
      <c r="J58" s="4">
        <v>45854</v>
      </c>
      <c r="K58" t="s">
        <v>310</v>
      </c>
      <c r="L58" t="s">
        <v>56</v>
      </c>
      <c r="M58" t="s">
        <v>57</v>
      </c>
      <c r="N58" t="s">
        <v>58</v>
      </c>
      <c r="O58" t="e">
        <v>#N/A</v>
      </c>
      <c r="P58" t="s">
        <v>4</v>
      </c>
      <c r="Q58" t="s">
        <v>10</v>
      </c>
      <c r="R58">
        <v>5047740</v>
      </c>
      <c r="S58" t="s">
        <v>306</v>
      </c>
      <c r="T58" t="s">
        <v>307</v>
      </c>
      <c r="U58" t="s">
        <v>61</v>
      </c>
      <c r="X58" t="s">
        <v>130</v>
      </c>
      <c r="Y58" t="s">
        <v>62</v>
      </c>
      <c r="Z58" t="e">
        <v>#REF!</v>
      </c>
      <c r="AA58" t="s">
        <v>63</v>
      </c>
    </row>
    <row r="59" spans="1:27" hidden="1" x14ac:dyDescent="0.35">
      <c r="A59" t="s">
        <v>311</v>
      </c>
      <c r="B59" t="s">
        <v>312</v>
      </c>
      <c r="C59" t="s">
        <v>114</v>
      </c>
      <c r="D59" t="s">
        <v>50</v>
      </c>
      <c r="E59" t="s">
        <v>51</v>
      </c>
      <c r="F59" t="s">
        <v>67</v>
      </c>
      <c r="G59" t="s">
        <v>53</v>
      </c>
      <c r="H59">
        <v>1</v>
      </c>
      <c r="I59" t="s">
        <v>185</v>
      </c>
      <c r="J59" s="4">
        <v>45854</v>
      </c>
      <c r="K59" t="s">
        <v>313</v>
      </c>
      <c r="L59" t="s">
        <v>56</v>
      </c>
      <c r="M59" t="s">
        <v>57</v>
      </c>
      <c r="N59" t="s">
        <v>58</v>
      </c>
      <c r="O59" t="e">
        <v>#N/A</v>
      </c>
      <c r="P59" t="s">
        <v>4</v>
      </c>
      <c r="Q59" t="s">
        <v>10</v>
      </c>
      <c r="R59">
        <v>5047740</v>
      </c>
      <c r="S59" t="s">
        <v>306</v>
      </c>
      <c r="T59" t="s">
        <v>307</v>
      </c>
      <c r="U59" t="s">
        <v>61</v>
      </c>
      <c r="X59" t="s">
        <v>130</v>
      </c>
      <c r="Y59" t="s">
        <v>62</v>
      </c>
      <c r="Z59" t="e">
        <v>#REF!</v>
      </c>
      <c r="AA59" t="s">
        <v>63</v>
      </c>
    </row>
    <row r="60" spans="1:27" hidden="1" x14ac:dyDescent="0.35">
      <c r="A60" t="s">
        <v>314</v>
      </c>
      <c r="B60" t="s">
        <v>315</v>
      </c>
      <c r="C60" t="s">
        <v>114</v>
      </c>
      <c r="D60" t="s">
        <v>50</v>
      </c>
      <c r="E60" t="s">
        <v>51</v>
      </c>
      <c r="F60" t="s">
        <v>67</v>
      </c>
      <c r="G60" t="s">
        <v>53</v>
      </c>
      <c r="H60">
        <v>1</v>
      </c>
      <c r="I60" t="s">
        <v>185</v>
      </c>
      <c r="J60" s="4">
        <v>45854</v>
      </c>
      <c r="K60" t="s">
        <v>316</v>
      </c>
      <c r="L60" t="s">
        <v>56</v>
      </c>
      <c r="M60" t="s">
        <v>57</v>
      </c>
      <c r="N60" t="s">
        <v>58</v>
      </c>
      <c r="O60" t="e">
        <v>#N/A</v>
      </c>
      <c r="P60" t="s">
        <v>4</v>
      </c>
      <c r="Q60" t="s">
        <v>10</v>
      </c>
      <c r="R60">
        <v>21804</v>
      </c>
      <c r="S60" t="s">
        <v>317</v>
      </c>
      <c r="T60" t="s">
        <v>318</v>
      </c>
      <c r="U60" t="s">
        <v>61</v>
      </c>
      <c r="X60" t="s">
        <v>130</v>
      </c>
      <c r="Y60" t="s">
        <v>62</v>
      </c>
      <c r="Z60" t="e">
        <v>#REF!</v>
      </c>
      <c r="AA60" t="s">
        <v>63</v>
      </c>
    </row>
    <row r="61" spans="1:27" hidden="1" x14ac:dyDescent="0.35">
      <c r="A61" t="s">
        <v>319</v>
      </c>
      <c r="B61" t="s">
        <v>320</v>
      </c>
      <c r="C61" t="s">
        <v>114</v>
      </c>
      <c r="D61" t="s">
        <v>50</v>
      </c>
      <c r="E61" t="s">
        <v>51</v>
      </c>
      <c r="F61" t="s">
        <v>67</v>
      </c>
      <c r="G61" t="s">
        <v>53</v>
      </c>
      <c r="H61">
        <v>1</v>
      </c>
      <c r="I61" t="s">
        <v>185</v>
      </c>
      <c r="J61" s="4">
        <v>45854</v>
      </c>
      <c r="K61" t="s">
        <v>321</v>
      </c>
      <c r="L61" t="s">
        <v>56</v>
      </c>
      <c r="M61" t="s">
        <v>57</v>
      </c>
      <c r="N61" t="s">
        <v>58</v>
      </c>
      <c r="O61" t="e">
        <v>#N/A</v>
      </c>
      <c r="P61" t="s">
        <v>4</v>
      </c>
      <c r="Q61" t="s">
        <v>10</v>
      </c>
      <c r="R61">
        <v>21804</v>
      </c>
      <c r="S61" t="s">
        <v>317</v>
      </c>
      <c r="T61" t="s">
        <v>318</v>
      </c>
      <c r="U61" t="s">
        <v>61</v>
      </c>
      <c r="X61" t="s">
        <v>130</v>
      </c>
      <c r="Y61" t="s">
        <v>62</v>
      </c>
      <c r="Z61" t="e">
        <v>#REF!</v>
      </c>
      <c r="AA61" t="s">
        <v>63</v>
      </c>
    </row>
    <row r="62" spans="1:27" hidden="1" x14ac:dyDescent="0.35">
      <c r="A62" t="s">
        <v>322</v>
      </c>
      <c r="B62" t="s">
        <v>323</v>
      </c>
      <c r="C62" t="s">
        <v>114</v>
      </c>
      <c r="D62" t="s">
        <v>50</v>
      </c>
      <c r="E62" t="s">
        <v>51</v>
      </c>
      <c r="F62" t="s">
        <v>67</v>
      </c>
      <c r="G62" t="s">
        <v>53</v>
      </c>
      <c r="H62">
        <v>1</v>
      </c>
      <c r="I62" t="s">
        <v>185</v>
      </c>
      <c r="J62" s="4">
        <v>45854</v>
      </c>
      <c r="K62" t="s">
        <v>324</v>
      </c>
      <c r="L62" t="s">
        <v>56</v>
      </c>
      <c r="M62" t="s">
        <v>57</v>
      </c>
      <c r="N62" t="s">
        <v>58</v>
      </c>
      <c r="O62" t="e">
        <v>#N/A</v>
      </c>
      <c r="P62" t="s">
        <v>4</v>
      </c>
      <c r="Q62" t="s">
        <v>10</v>
      </c>
      <c r="R62">
        <v>21804</v>
      </c>
      <c r="S62" t="s">
        <v>317</v>
      </c>
      <c r="T62" t="s">
        <v>318</v>
      </c>
      <c r="U62" t="s">
        <v>61</v>
      </c>
      <c r="X62" t="s">
        <v>130</v>
      </c>
      <c r="Y62" t="s">
        <v>62</v>
      </c>
      <c r="Z62" t="e">
        <v>#REF!</v>
      </c>
      <c r="AA62" t="s">
        <v>63</v>
      </c>
    </row>
    <row r="63" spans="1:27" hidden="1" x14ac:dyDescent="0.35">
      <c r="A63" t="s">
        <v>325</v>
      </c>
      <c r="B63" t="s">
        <v>326</v>
      </c>
      <c r="C63" t="s">
        <v>49</v>
      </c>
      <c r="D63" t="s">
        <v>50</v>
      </c>
      <c r="E63" t="s">
        <v>51</v>
      </c>
      <c r="F63" t="s">
        <v>67</v>
      </c>
      <c r="G63" t="s">
        <v>53</v>
      </c>
      <c r="H63">
        <v>1</v>
      </c>
      <c r="I63" t="s">
        <v>185</v>
      </c>
      <c r="J63" s="4">
        <v>45854</v>
      </c>
      <c r="K63" t="e">
        <v>#N/A</v>
      </c>
      <c r="L63" t="e">
        <v>#N/A</v>
      </c>
      <c r="M63" t="e">
        <v>#N/A</v>
      </c>
      <c r="N63" t="s">
        <v>58</v>
      </c>
      <c r="O63" t="e">
        <v>#N/A</v>
      </c>
      <c r="P63" t="s">
        <v>4</v>
      </c>
      <c r="Q63" t="s">
        <v>11</v>
      </c>
      <c r="R63" t="s">
        <v>60</v>
      </c>
      <c r="S63" t="s">
        <v>60</v>
      </c>
      <c r="T63" t="s">
        <v>327</v>
      </c>
      <c r="U63" t="s">
        <v>61</v>
      </c>
      <c r="X63">
        <v>0</v>
      </c>
      <c r="Y63" t="s">
        <v>62</v>
      </c>
      <c r="Z63" t="e">
        <v>#N/A</v>
      </c>
      <c r="AA63" t="e">
        <v>#N/A</v>
      </c>
    </row>
    <row r="64" spans="1:27" hidden="1" x14ac:dyDescent="0.35">
      <c r="A64" t="s">
        <v>328</v>
      </c>
      <c r="B64" t="s">
        <v>329</v>
      </c>
      <c r="C64" t="s">
        <v>66</v>
      </c>
      <c r="D64" t="s">
        <v>50</v>
      </c>
      <c r="E64" t="s">
        <v>119</v>
      </c>
      <c r="F64" t="s">
        <v>133</v>
      </c>
      <c r="G64" t="s">
        <v>53</v>
      </c>
      <c r="H64">
        <v>1</v>
      </c>
      <c r="I64" t="s">
        <v>185</v>
      </c>
      <c r="J64" s="4">
        <v>45854</v>
      </c>
      <c r="K64" t="s">
        <v>330</v>
      </c>
      <c r="L64" t="s">
        <v>56</v>
      </c>
      <c r="M64" t="s">
        <v>94</v>
      </c>
      <c r="N64" t="s">
        <v>58</v>
      </c>
      <c r="O64" t="e">
        <v>#N/A</v>
      </c>
      <c r="P64" t="s">
        <v>4</v>
      </c>
      <c r="Q64" t="s">
        <v>11</v>
      </c>
      <c r="R64">
        <v>9208</v>
      </c>
      <c r="S64" t="s">
        <v>331</v>
      </c>
      <c r="T64" t="s">
        <v>327</v>
      </c>
      <c r="U64" t="s">
        <v>61</v>
      </c>
      <c r="X64" t="s">
        <v>332</v>
      </c>
      <c r="Y64" t="s">
        <v>62</v>
      </c>
      <c r="Z64" t="e">
        <v>#REF!</v>
      </c>
      <c r="AA64" t="s">
        <v>333</v>
      </c>
    </row>
    <row r="65" spans="1:27" hidden="1" x14ac:dyDescent="0.35">
      <c r="A65" t="s">
        <v>334</v>
      </c>
      <c r="B65" t="s">
        <v>335</v>
      </c>
      <c r="C65" t="s">
        <v>114</v>
      </c>
      <c r="D65" t="s">
        <v>50</v>
      </c>
      <c r="E65" t="s">
        <v>51</v>
      </c>
      <c r="F65" t="s">
        <v>67</v>
      </c>
      <c r="G65" t="s">
        <v>53</v>
      </c>
      <c r="H65">
        <v>1</v>
      </c>
      <c r="I65" t="s">
        <v>185</v>
      </c>
      <c r="J65" s="4">
        <v>45854</v>
      </c>
      <c r="K65" t="s">
        <v>336</v>
      </c>
      <c r="L65" t="s">
        <v>337</v>
      </c>
      <c r="M65" t="s">
        <v>57</v>
      </c>
      <c r="N65" t="s">
        <v>58</v>
      </c>
      <c r="O65" t="e">
        <v>#N/A</v>
      </c>
      <c r="P65" t="s">
        <v>4</v>
      </c>
      <c r="Q65" t="s">
        <v>11</v>
      </c>
      <c r="R65">
        <v>9208</v>
      </c>
      <c r="S65" t="s">
        <v>331</v>
      </c>
      <c r="T65" t="s">
        <v>327</v>
      </c>
      <c r="U65" t="s">
        <v>61</v>
      </c>
      <c r="X65" t="s">
        <v>332</v>
      </c>
      <c r="Y65" t="s">
        <v>62</v>
      </c>
      <c r="Z65" t="e">
        <v>#REF!</v>
      </c>
      <c r="AA65" t="s">
        <v>338</v>
      </c>
    </row>
    <row r="66" spans="1:27" hidden="1" x14ac:dyDescent="0.35">
      <c r="A66" t="s">
        <v>339</v>
      </c>
      <c r="B66" t="s">
        <v>340</v>
      </c>
      <c r="C66" t="s">
        <v>114</v>
      </c>
      <c r="D66" t="s">
        <v>50</v>
      </c>
      <c r="E66" t="s">
        <v>51</v>
      </c>
      <c r="F66" t="s">
        <v>67</v>
      </c>
      <c r="G66" t="s">
        <v>53</v>
      </c>
      <c r="H66">
        <v>1</v>
      </c>
      <c r="I66" t="s">
        <v>185</v>
      </c>
      <c r="J66" s="4">
        <v>45854</v>
      </c>
      <c r="K66" t="s">
        <v>341</v>
      </c>
      <c r="L66" t="s">
        <v>56</v>
      </c>
      <c r="M66" t="s">
        <v>57</v>
      </c>
      <c r="N66" t="s">
        <v>58</v>
      </c>
      <c r="O66" t="e">
        <v>#N/A</v>
      </c>
      <c r="P66" t="s">
        <v>4</v>
      </c>
      <c r="Q66" t="s">
        <v>10</v>
      </c>
      <c r="R66">
        <v>21804</v>
      </c>
      <c r="S66" t="s">
        <v>317</v>
      </c>
      <c r="T66" t="s">
        <v>318</v>
      </c>
      <c r="U66" t="s">
        <v>61</v>
      </c>
      <c r="X66" t="s">
        <v>130</v>
      </c>
      <c r="Y66" t="s">
        <v>62</v>
      </c>
      <c r="Z66" t="e">
        <v>#REF!</v>
      </c>
      <c r="AA66" t="s">
        <v>63</v>
      </c>
    </row>
    <row r="67" spans="1:27" hidden="1" x14ac:dyDescent="0.35">
      <c r="A67" t="s">
        <v>342</v>
      </c>
      <c r="B67" t="s">
        <v>343</v>
      </c>
      <c r="C67" t="s">
        <v>49</v>
      </c>
      <c r="D67" t="s">
        <v>50</v>
      </c>
      <c r="E67" t="s">
        <v>51</v>
      </c>
      <c r="F67" t="s">
        <v>344</v>
      </c>
      <c r="G67" t="s">
        <v>53</v>
      </c>
      <c r="H67">
        <v>1</v>
      </c>
      <c r="I67" t="s">
        <v>185</v>
      </c>
      <c r="J67" s="4">
        <v>45854</v>
      </c>
      <c r="K67" t="s">
        <v>345</v>
      </c>
      <c r="L67" t="s">
        <v>56</v>
      </c>
      <c r="M67" t="s">
        <v>57</v>
      </c>
      <c r="N67" t="s">
        <v>58</v>
      </c>
      <c r="O67" t="e">
        <v>#N/A</v>
      </c>
      <c r="P67" t="s">
        <v>4</v>
      </c>
      <c r="Q67" t="s">
        <v>11</v>
      </c>
      <c r="R67">
        <v>9208</v>
      </c>
      <c r="S67" t="s">
        <v>331</v>
      </c>
      <c r="T67" t="s">
        <v>327</v>
      </c>
      <c r="U67" t="s">
        <v>61</v>
      </c>
      <c r="X67" t="s">
        <v>332</v>
      </c>
      <c r="Y67" t="s">
        <v>62</v>
      </c>
      <c r="Z67" t="e">
        <v>#REF!</v>
      </c>
      <c r="AA67" t="s">
        <v>333</v>
      </c>
    </row>
    <row r="68" spans="1:27" hidden="1" x14ac:dyDescent="0.35">
      <c r="A68" t="s">
        <v>346</v>
      </c>
      <c r="B68" t="s">
        <v>347</v>
      </c>
      <c r="C68" t="s">
        <v>114</v>
      </c>
      <c r="D68" t="s">
        <v>50</v>
      </c>
      <c r="E68" t="s">
        <v>119</v>
      </c>
      <c r="F68" t="s">
        <v>115</v>
      </c>
      <c r="G68" t="s">
        <v>53</v>
      </c>
      <c r="H68">
        <v>1</v>
      </c>
      <c r="I68" t="s">
        <v>185</v>
      </c>
      <c r="J68" s="4">
        <v>45854</v>
      </c>
      <c r="K68" t="s">
        <v>348</v>
      </c>
      <c r="L68" t="s">
        <v>56</v>
      </c>
      <c r="M68" t="s">
        <v>57</v>
      </c>
      <c r="N68" t="s">
        <v>58</v>
      </c>
      <c r="O68" t="e">
        <v>#N/A</v>
      </c>
      <c r="P68" t="s">
        <v>4</v>
      </c>
      <c r="Q68" t="s">
        <v>10</v>
      </c>
      <c r="R68">
        <v>15823</v>
      </c>
      <c r="S68" t="s">
        <v>128</v>
      </c>
      <c r="T68" t="s">
        <v>129</v>
      </c>
      <c r="U68" t="s">
        <v>61</v>
      </c>
      <c r="X68" t="s">
        <v>130</v>
      </c>
      <c r="Y68" t="s">
        <v>62</v>
      </c>
      <c r="Z68" t="e">
        <v>#REF!</v>
      </c>
      <c r="AA68" t="s">
        <v>63</v>
      </c>
    </row>
    <row r="69" spans="1:27" hidden="1" x14ac:dyDescent="0.35">
      <c r="A69" t="s">
        <v>349</v>
      </c>
      <c r="B69" t="s">
        <v>350</v>
      </c>
      <c r="C69" t="s">
        <v>114</v>
      </c>
      <c r="D69" t="s">
        <v>50</v>
      </c>
      <c r="E69" t="s">
        <v>119</v>
      </c>
      <c r="F69" t="s">
        <v>115</v>
      </c>
      <c r="G69" t="s">
        <v>53</v>
      </c>
      <c r="H69">
        <v>1</v>
      </c>
      <c r="I69" t="s">
        <v>185</v>
      </c>
      <c r="J69" s="4">
        <v>45854</v>
      </c>
      <c r="K69" t="s">
        <v>351</v>
      </c>
      <c r="L69" t="s">
        <v>56</v>
      </c>
      <c r="M69" t="s">
        <v>57</v>
      </c>
      <c r="N69" t="s">
        <v>58</v>
      </c>
      <c r="O69" t="e">
        <v>#N/A</v>
      </c>
      <c r="P69" t="s">
        <v>4</v>
      </c>
      <c r="Q69" t="s">
        <v>10</v>
      </c>
      <c r="R69">
        <v>15823</v>
      </c>
      <c r="S69" t="s">
        <v>128</v>
      </c>
      <c r="T69" t="s">
        <v>129</v>
      </c>
      <c r="U69" t="s">
        <v>61</v>
      </c>
      <c r="X69" t="s">
        <v>130</v>
      </c>
      <c r="Y69" t="s">
        <v>62</v>
      </c>
      <c r="Z69" t="e">
        <v>#REF!</v>
      </c>
      <c r="AA69" t="s">
        <v>63</v>
      </c>
    </row>
    <row r="70" spans="1:27" hidden="1" x14ac:dyDescent="0.35">
      <c r="A70" t="s">
        <v>352</v>
      </c>
      <c r="B70" t="s">
        <v>353</v>
      </c>
      <c r="C70" t="s">
        <v>114</v>
      </c>
      <c r="D70" t="s">
        <v>50</v>
      </c>
      <c r="E70" t="s">
        <v>51</v>
      </c>
      <c r="F70" t="s">
        <v>67</v>
      </c>
      <c r="G70" t="s">
        <v>53</v>
      </c>
      <c r="H70">
        <v>1</v>
      </c>
      <c r="I70" t="s">
        <v>185</v>
      </c>
      <c r="J70" s="4">
        <v>45854</v>
      </c>
      <c r="K70" t="s">
        <v>354</v>
      </c>
      <c r="L70" t="s">
        <v>56</v>
      </c>
      <c r="M70" t="s">
        <v>57</v>
      </c>
      <c r="N70" t="s">
        <v>58</v>
      </c>
      <c r="O70" t="e">
        <v>#N/A</v>
      </c>
      <c r="P70" t="s">
        <v>4</v>
      </c>
      <c r="Q70" t="s">
        <v>10</v>
      </c>
      <c r="R70">
        <v>5047740</v>
      </c>
      <c r="S70" t="s">
        <v>306</v>
      </c>
      <c r="T70" t="s">
        <v>307</v>
      </c>
      <c r="U70" t="s">
        <v>61</v>
      </c>
      <c r="X70" t="s">
        <v>130</v>
      </c>
      <c r="Y70" t="s">
        <v>62</v>
      </c>
      <c r="Z70" t="e">
        <v>#REF!</v>
      </c>
      <c r="AA70" t="s">
        <v>63</v>
      </c>
    </row>
    <row r="71" spans="1:27" hidden="1" x14ac:dyDescent="0.35">
      <c r="A71" t="s">
        <v>355</v>
      </c>
      <c r="B71" t="s">
        <v>356</v>
      </c>
      <c r="C71" t="s">
        <v>49</v>
      </c>
      <c r="D71" t="s">
        <v>50</v>
      </c>
      <c r="E71" t="s">
        <v>51</v>
      </c>
      <c r="F71" t="s">
        <v>357</v>
      </c>
      <c r="G71" t="s">
        <v>53</v>
      </c>
      <c r="H71">
        <v>1</v>
      </c>
      <c r="I71" t="s">
        <v>185</v>
      </c>
      <c r="J71" s="4">
        <v>45854</v>
      </c>
      <c r="K71" t="s">
        <v>358</v>
      </c>
      <c r="L71" t="s">
        <v>56</v>
      </c>
      <c r="M71" t="s">
        <v>57</v>
      </c>
      <c r="N71" t="s">
        <v>58</v>
      </c>
      <c r="O71" t="e">
        <v>#N/A</v>
      </c>
      <c r="P71" t="s">
        <v>4</v>
      </c>
      <c r="Q71" t="s">
        <v>11</v>
      </c>
      <c r="R71">
        <v>9208</v>
      </c>
      <c r="S71" t="s">
        <v>331</v>
      </c>
      <c r="T71" t="s">
        <v>327</v>
      </c>
      <c r="U71" t="s">
        <v>61</v>
      </c>
      <c r="X71" t="s">
        <v>332</v>
      </c>
      <c r="Y71" t="s">
        <v>62</v>
      </c>
      <c r="Z71" t="e">
        <v>#REF!</v>
      </c>
      <c r="AA71" t="s">
        <v>333</v>
      </c>
    </row>
    <row r="72" spans="1:27" hidden="1" x14ac:dyDescent="0.35">
      <c r="A72" t="s">
        <v>359</v>
      </c>
      <c r="B72" t="s">
        <v>360</v>
      </c>
      <c r="C72" t="s">
        <v>114</v>
      </c>
      <c r="D72" t="s">
        <v>50</v>
      </c>
      <c r="E72" t="s">
        <v>51</v>
      </c>
      <c r="F72" t="s">
        <v>361</v>
      </c>
      <c r="G72" t="s">
        <v>53</v>
      </c>
      <c r="H72">
        <v>1</v>
      </c>
      <c r="I72" t="s">
        <v>185</v>
      </c>
      <c r="J72" s="4">
        <v>45854</v>
      </c>
      <c r="K72" t="s">
        <v>362</v>
      </c>
      <c r="L72" t="s">
        <v>56</v>
      </c>
      <c r="M72" t="s">
        <v>57</v>
      </c>
      <c r="N72" t="s">
        <v>58</v>
      </c>
      <c r="O72" t="e">
        <v>#N/A</v>
      </c>
      <c r="P72" t="s">
        <v>4</v>
      </c>
      <c r="Q72" t="s">
        <v>10</v>
      </c>
      <c r="R72">
        <v>21804</v>
      </c>
      <c r="S72" t="s">
        <v>317</v>
      </c>
      <c r="T72" t="s">
        <v>318</v>
      </c>
      <c r="U72" t="s">
        <v>61</v>
      </c>
      <c r="X72" t="s">
        <v>130</v>
      </c>
      <c r="Y72" t="s">
        <v>62</v>
      </c>
      <c r="Z72" t="e">
        <v>#REF!</v>
      </c>
      <c r="AA72" t="s">
        <v>63</v>
      </c>
    </row>
    <row r="73" spans="1:27" hidden="1" x14ac:dyDescent="0.35">
      <c r="A73" t="s">
        <v>363</v>
      </c>
      <c r="B73" t="s">
        <v>364</v>
      </c>
      <c r="C73" t="s">
        <v>49</v>
      </c>
      <c r="D73" t="s">
        <v>50</v>
      </c>
      <c r="E73" t="s">
        <v>51</v>
      </c>
      <c r="F73" t="s">
        <v>357</v>
      </c>
      <c r="G73" t="s">
        <v>53</v>
      </c>
      <c r="H73">
        <v>1</v>
      </c>
      <c r="I73" t="s">
        <v>185</v>
      </c>
      <c r="J73" s="4">
        <v>45854</v>
      </c>
      <c r="K73" t="s">
        <v>365</v>
      </c>
      <c r="L73" t="s">
        <v>56</v>
      </c>
      <c r="M73" t="s">
        <v>57</v>
      </c>
      <c r="N73" t="s">
        <v>58</v>
      </c>
      <c r="O73" t="e">
        <v>#N/A</v>
      </c>
      <c r="P73" t="s">
        <v>4</v>
      </c>
      <c r="Q73" t="s">
        <v>11</v>
      </c>
      <c r="R73">
        <v>9208</v>
      </c>
      <c r="S73" t="s">
        <v>331</v>
      </c>
      <c r="T73" t="s">
        <v>327</v>
      </c>
      <c r="U73" t="s">
        <v>61</v>
      </c>
      <c r="X73" t="s">
        <v>332</v>
      </c>
      <c r="Y73" t="s">
        <v>62</v>
      </c>
      <c r="Z73" t="e">
        <v>#REF!</v>
      </c>
      <c r="AA73" t="s">
        <v>333</v>
      </c>
    </row>
    <row r="74" spans="1:27" hidden="1" x14ac:dyDescent="0.35">
      <c r="A74" t="s">
        <v>366</v>
      </c>
      <c r="B74" t="s">
        <v>367</v>
      </c>
      <c r="C74" t="s">
        <v>66</v>
      </c>
      <c r="D74" t="s">
        <v>50</v>
      </c>
      <c r="E74" t="s">
        <v>51</v>
      </c>
      <c r="F74" t="s">
        <v>67</v>
      </c>
      <c r="G74" t="s">
        <v>53</v>
      </c>
      <c r="H74">
        <v>1</v>
      </c>
      <c r="I74" t="s">
        <v>185</v>
      </c>
      <c r="J74" s="4">
        <v>45854</v>
      </c>
      <c r="K74" t="s">
        <v>368</v>
      </c>
      <c r="L74" t="s">
        <v>56</v>
      </c>
      <c r="M74" t="s">
        <v>57</v>
      </c>
      <c r="N74" t="s">
        <v>58</v>
      </c>
      <c r="O74" t="e">
        <v>#N/A</v>
      </c>
      <c r="P74" t="s">
        <v>4</v>
      </c>
      <c r="Q74" t="s">
        <v>10</v>
      </c>
      <c r="R74">
        <v>0</v>
      </c>
      <c r="S74" t="s">
        <v>369</v>
      </c>
      <c r="T74" t="s">
        <v>370</v>
      </c>
      <c r="U74" t="s">
        <v>61</v>
      </c>
      <c r="X74" t="s">
        <v>60</v>
      </c>
      <c r="Y74" t="s">
        <v>62</v>
      </c>
      <c r="Z74" t="e">
        <v>#REF!</v>
      </c>
      <c r="AA74" t="s">
        <v>63</v>
      </c>
    </row>
    <row r="75" spans="1:27" hidden="1" x14ac:dyDescent="0.35">
      <c r="A75" t="s">
        <v>371</v>
      </c>
      <c r="B75" t="s">
        <v>372</v>
      </c>
      <c r="C75" t="s">
        <v>114</v>
      </c>
      <c r="D75" t="s">
        <v>50</v>
      </c>
      <c r="E75" t="s">
        <v>51</v>
      </c>
      <c r="F75" t="s">
        <v>155</v>
      </c>
      <c r="G75" t="s">
        <v>156</v>
      </c>
      <c r="H75">
        <v>1</v>
      </c>
      <c r="I75" t="s">
        <v>185</v>
      </c>
      <c r="J75" s="4">
        <v>45854</v>
      </c>
      <c r="K75" t="s">
        <v>373</v>
      </c>
      <c r="L75" t="s">
        <v>109</v>
      </c>
      <c r="M75" t="s">
        <v>57</v>
      </c>
      <c r="N75" t="s">
        <v>58</v>
      </c>
      <c r="O75" t="e">
        <v>#N/A</v>
      </c>
      <c r="P75" t="s">
        <v>4</v>
      </c>
      <c r="Q75" t="s">
        <v>10</v>
      </c>
      <c r="R75">
        <v>20028</v>
      </c>
      <c r="S75" t="s">
        <v>193</v>
      </c>
      <c r="T75" t="s">
        <v>194</v>
      </c>
      <c r="U75" t="s">
        <v>61</v>
      </c>
      <c r="X75" t="s">
        <v>130</v>
      </c>
      <c r="Y75" t="s">
        <v>62</v>
      </c>
      <c r="Z75" t="e">
        <v>#REF!</v>
      </c>
      <c r="AA75" t="s">
        <v>63</v>
      </c>
    </row>
    <row r="76" spans="1:27" hidden="1" x14ac:dyDescent="0.35">
      <c r="A76" t="s">
        <v>374</v>
      </c>
      <c r="B76" t="s">
        <v>375</v>
      </c>
      <c r="C76" t="s">
        <v>66</v>
      </c>
      <c r="D76" t="s">
        <v>50</v>
      </c>
      <c r="E76" t="s">
        <v>51</v>
      </c>
      <c r="F76" t="s">
        <v>67</v>
      </c>
      <c r="G76" t="s">
        <v>53</v>
      </c>
      <c r="H76">
        <v>1</v>
      </c>
      <c r="I76" t="s">
        <v>185</v>
      </c>
      <c r="J76" s="4">
        <v>45854</v>
      </c>
      <c r="K76" t="s">
        <v>376</v>
      </c>
      <c r="L76" t="s">
        <v>56</v>
      </c>
      <c r="M76" t="s">
        <v>57</v>
      </c>
      <c r="N76" t="s">
        <v>58</v>
      </c>
      <c r="O76" t="e">
        <v>#N/A</v>
      </c>
      <c r="P76" t="s">
        <v>4</v>
      </c>
      <c r="Q76" t="s">
        <v>10</v>
      </c>
      <c r="R76">
        <v>1500000057</v>
      </c>
      <c r="S76" t="s">
        <v>377</v>
      </c>
      <c r="T76" t="s">
        <v>129</v>
      </c>
      <c r="U76" t="s">
        <v>61</v>
      </c>
      <c r="X76" t="s">
        <v>130</v>
      </c>
      <c r="Y76" t="s">
        <v>62</v>
      </c>
      <c r="Z76" t="e">
        <v>#REF!</v>
      </c>
      <c r="AA76" t="s">
        <v>63</v>
      </c>
    </row>
    <row r="77" spans="1:27" hidden="1" x14ac:dyDescent="0.35">
      <c r="A77" t="s">
        <v>378</v>
      </c>
      <c r="B77" t="s">
        <v>379</v>
      </c>
      <c r="C77" t="s">
        <v>114</v>
      </c>
      <c r="D77" t="s">
        <v>50</v>
      </c>
      <c r="E77" t="s">
        <v>51</v>
      </c>
      <c r="F77" t="s">
        <v>67</v>
      </c>
      <c r="G77" t="s">
        <v>53</v>
      </c>
      <c r="H77">
        <v>1</v>
      </c>
      <c r="I77" t="s">
        <v>185</v>
      </c>
      <c r="J77" s="4">
        <v>45854</v>
      </c>
      <c r="K77" t="s">
        <v>380</v>
      </c>
      <c r="L77" t="s">
        <v>56</v>
      </c>
      <c r="M77" t="s">
        <v>57</v>
      </c>
      <c r="N77" t="s">
        <v>58</v>
      </c>
      <c r="O77" t="e">
        <v>#N/A</v>
      </c>
      <c r="P77" t="s">
        <v>4</v>
      </c>
      <c r="Q77" t="s">
        <v>10</v>
      </c>
      <c r="R77">
        <v>1500000057</v>
      </c>
      <c r="S77" t="s">
        <v>377</v>
      </c>
      <c r="T77" t="s">
        <v>129</v>
      </c>
      <c r="U77" t="s">
        <v>61</v>
      </c>
      <c r="X77" t="s">
        <v>130</v>
      </c>
      <c r="Y77" t="s">
        <v>62</v>
      </c>
      <c r="Z77" t="e">
        <v>#REF!</v>
      </c>
      <c r="AA77" t="s">
        <v>63</v>
      </c>
    </row>
    <row r="78" spans="1:27" hidden="1" x14ac:dyDescent="0.35">
      <c r="A78" t="s">
        <v>381</v>
      </c>
      <c r="B78" t="s">
        <v>382</v>
      </c>
      <c r="C78" t="s">
        <v>114</v>
      </c>
      <c r="D78" t="s">
        <v>50</v>
      </c>
      <c r="E78" t="s">
        <v>51</v>
      </c>
      <c r="F78" t="s">
        <v>67</v>
      </c>
      <c r="G78" t="s">
        <v>53</v>
      </c>
      <c r="H78">
        <v>1</v>
      </c>
      <c r="I78" t="s">
        <v>185</v>
      </c>
      <c r="J78" s="4">
        <v>45854</v>
      </c>
      <c r="K78" t="s">
        <v>383</v>
      </c>
      <c r="L78" t="s">
        <v>56</v>
      </c>
      <c r="M78" t="s">
        <v>57</v>
      </c>
      <c r="N78" t="s">
        <v>58</v>
      </c>
      <c r="O78" t="e">
        <v>#N/A</v>
      </c>
      <c r="P78" t="s">
        <v>4</v>
      </c>
      <c r="Q78" t="s">
        <v>10</v>
      </c>
      <c r="R78">
        <v>1500000057</v>
      </c>
      <c r="S78" t="s">
        <v>377</v>
      </c>
      <c r="T78" t="s">
        <v>129</v>
      </c>
      <c r="U78" t="s">
        <v>61</v>
      </c>
      <c r="X78" t="s">
        <v>130</v>
      </c>
      <c r="Y78" t="s">
        <v>62</v>
      </c>
      <c r="Z78" t="e">
        <v>#REF!</v>
      </c>
      <c r="AA78" t="s">
        <v>63</v>
      </c>
    </row>
    <row r="79" spans="1:27" hidden="1" x14ac:dyDescent="0.35">
      <c r="A79" t="s">
        <v>384</v>
      </c>
      <c r="B79" t="s">
        <v>385</v>
      </c>
      <c r="C79" t="s">
        <v>66</v>
      </c>
      <c r="D79" t="s">
        <v>50</v>
      </c>
      <c r="E79" t="s">
        <v>51</v>
      </c>
      <c r="F79" t="s">
        <v>67</v>
      </c>
      <c r="G79" t="s">
        <v>53</v>
      </c>
      <c r="H79">
        <v>1</v>
      </c>
      <c r="I79" t="s">
        <v>185</v>
      </c>
      <c r="J79" s="4">
        <v>45854</v>
      </c>
      <c r="K79" t="s">
        <v>386</v>
      </c>
      <c r="L79" t="s">
        <v>56</v>
      </c>
      <c r="M79" t="s">
        <v>57</v>
      </c>
      <c r="N79" t="s">
        <v>58</v>
      </c>
      <c r="O79" t="e">
        <v>#N/A</v>
      </c>
      <c r="P79" t="s">
        <v>4</v>
      </c>
      <c r="Q79" t="s">
        <v>10</v>
      </c>
      <c r="R79">
        <v>1500000057</v>
      </c>
      <c r="S79" t="s">
        <v>377</v>
      </c>
      <c r="T79" t="s">
        <v>129</v>
      </c>
      <c r="U79" t="s">
        <v>61</v>
      </c>
      <c r="X79" t="s">
        <v>130</v>
      </c>
      <c r="Y79" t="s">
        <v>62</v>
      </c>
      <c r="Z79" t="e">
        <v>#REF!</v>
      </c>
      <c r="AA79" t="s">
        <v>63</v>
      </c>
    </row>
    <row r="80" spans="1:27" hidden="1" x14ac:dyDescent="0.35">
      <c r="A80" t="s">
        <v>387</v>
      </c>
      <c r="B80" t="s">
        <v>388</v>
      </c>
      <c r="C80" t="s">
        <v>114</v>
      </c>
      <c r="D80" t="s">
        <v>50</v>
      </c>
      <c r="E80" t="s">
        <v>51</v>
      </c>
      <c r="F80" t="s">
        <v>357</v>
      </c>
      <c r="G80" t="s">
        <v>53</v>
      </c>
      <c r="H80">
        <v>1</v>
      </c>
      <c r="I80" t="s">
        <v>185</v>
      </c>
      <c r="J80" s="4">
        <v>45854</v>
      </c>
      <c r="K80" t="s">
        <v>389</v>
      </c>
      <c r="L80" t="s">
        <v>56</v>
      </c>
      <c r="M80" t="s">
        <v>94</v>
      </c>
      <c r="N80" t="s">
        <v>58</v>
      </c>
      <c r="O80" t="e">
        <v>#N/A</v>
      </c>
      <c r="P80" t="s">
        <v>4</v>
      </c>
      <c r="Q80" t="s">
        <v>11</v>
      </c>
      <c r="R80">
        <v>9208</v>
      </c>
      <c r="S80" t="s">
        <v>331</v>
      </c>
      <c r="T80" t="s">
        <v>327</v>
      </c>
      <c r="U80" t="s">
        <v>61</v>
      </c>
      <c r="X80" t="s">
        <v>332</v>
      </c>
      <c r="Y80" t="s">
        <v>62</v>
      </c>
      <c r="Z80" t="e">
        <v>#REF!</v>
      </c>
      <c r="AA80" t="s">
        <v>333</v>
      </c>
    </row>
    <row r="81" spans="1:27" hidden="1" x14ac:dyDescent="0.35">
      <c r="A81" t="s">
        <v>390</v>
      </c>
      <c r="B81" t="s">
        <v>391</v>
      </c>
      <c r="C81" t="s">
        <v>66</v>
      </c>
      <c r="D81" t="s">
        <v>50</v>
      </c>
      <c r="E81" t="s">
        <v>51</v>
      </c>
      <c r="F81" t="s">
        <v>67</v>
      </c>
      <c r="G81" t="s">
        <v>53</v>
      </c>
      <c r="H81">
        <v>1</v>
      </c>
      <c r="I81" t="s">
        <v>185</v>
      </c>
      <c r="J81" s="4">
        <v>45854</v>
      </c>
      <c r="K81" t="s">
        <v>392</v>
      </c>
      <c r="L81" t="s">
        <v>56</v>
      </c>
      <c r="M81" t="s">
        <v>57</v>
      </c>
      <c r="N81" t="s">
        <v>58</v>
      </c>
      <c r="O81" t="e">
        <v>#N/A</v>
      </c>
      <c r="P81" t="s">
        <v>4</v>
      </c>
      <c r="Q81" t="s">
        <v>10</v>
      </c>
      <c r="R81">
        <v>1500000057</v>
      </c>
      <c r="S81" t="s">
        <v>377</v>
      </c>
      <c r="T81" t="s">
        <v>129</v>
      </c>
      <c r="U81" t="s">
        <v>61</v>
      </c>
      <c r="X81" t="s">
        <v>130</v>
      </c>
      <c r="Y81" t="s">
        <v>62</v>
      </c>
      <c r="Z81" t="e">
        <v>#REF!</v>
      </c>
      <c r="AA81" t="s">
        <v>63</v>
      </c>
    </row>
    <row r="82" spans="1:27" hidden="1" x14ac:dyDescent="0.35">
      <c r="A82" t="s">
        <v>393</v>
      </c>
      <c r="B82" t="s">
        <v>394</v>
      </c>
      <c r="C82" t="s">
        <v>66</v>
      </c>
      <c r="D82" t="s">
        <v>50</v>
      </c>
      <c r="E82" t="s">
        <v>51</v>
      </c>
      <c r="F82" t="s">
        <v>67</v>
      </c>
      <c r="G82" t="s">
        <v>53</v>
      </c>
      <c r="H82">
        <v>1</v>
      </c>
      <c r="I82" t="s">
        <v>185</v>
      </c>
      <c r="J82" s="4">
        <v>45854</v>
      </c>
      <c r="K82" t="s">
        <v>395</v>
      </c>
      <c r="L82" t="s">
        <v>56</v>
      </c>
      <c r="M82" t="s">
        <v>57</v>
      </c>
      <c r="N82" t="s">
        <v>58</v>
      </c>
      <c r="O82" t="e">
        <v>#N/A</v>
      </c>
      <c r="P82" t="s">
        <v>4</v>
      </c>
      <c r="Q82" t="s">
        <v>10</v>
      </c>
      <c r="R82">
        <v>1500000057</v>
      </c>
      <c r="S82" t="s">
        <v>377</v>
      </c>
      <c r="T82" t="s">
        <v>129</v>
      </c>
      <c r="U82" t="s">
        <v>61</v>
      </c>
      <c r="X82" t="s">
        <v>130</v>
      </c>
      <c r="Y82" t="s">
        <v>62</v>
      </c>
      <c r="Z82" t="e">
        <v>#REF!</v>
      </c>
      <c r="AA82" t="s">
        <v>63</v>
      </c>
    </row>
    <row r="83" spans="1:27" hidden="1" x14ac:dyDescent="0.35">
      <c r="A83" t="s">
        <v>396</v>
      </c>
      <c r="B83" t="s">
        <v>397</v>
      </c>
      <c r="C83" t="s">
        <v>114</v>
      </c>
      <c r="D83" t="s">
        <v>50</v>
      </c>
      <c r="E83" t="s">
        <v>51</v>
      </c>
      <c r="F83" t="s">
        <v>398</v>
      </c>
      <c r="G83" t="s">
        <v>53</v>
      </c>
      <c r="H83">
        <v>1</v>
      </c>
      <c r="I83" t="s">
        <v>185</v>
      </c>
      <c r="J83" s="4">
        <v>45854</v>
      </c>
      <c r="K83" t="s">
        <v>399</v>
      </c>
      <c r="L83" t="s">
        <v>56</v>
      </c>
      <c r="M83" t="s">
        <v>57</v>
      </c>
      <c r="N83" t="s">
        <v>58</v>
      </c>
      <c r="O83" t="e">
        <v>#N/A</v>
      </c>
      <c r="P83" t="s">
        <v>4</v>
      </c>
      <c r="Q83" t="s">
        <v>10</v>
      </c>
      <c r="R83">
        <v>1500000057</v>
      </c>
      <c r="S83" t="s">
        <v>377</v>
      </c>
      <c r="T83" t="s">
        <v>129</v>
      </c>
      <c r="U83" t="s">
        <v>61</v>
      </c>
      <c r="X83" t="s">
        <v>130</v>
      </c>
      <c r="Y83" t="s">
        <v>62</v>
      </c>
      <c r="Z83" t="e">
        <v>#REF!</v>
      </c>
      <c r="AA83" t="s">
        <v>63</v>
      </c>
    </row>
    <row r="84" spans="1:27" hidden="1" x14ac:dyDescent="0.35">
      <c r="A84" t="s">
        <v>400</v>
      </c>
      <c r="B84" t="s">
        <v>401</v>
      </c>
      <c r="C84" t="s">
        <v>114</v>
      </c>
      <c r="D84" t="s">
        <v>50</v>
      </c>
      <c r="E84" t="s">
        <v>51</v>
      </c>
      <c r="F84" t="s">
        <v>115</v>
      </c>
      <c r="G84" t="s">
        <v>53</v>
      </c>
      <c r="H84">
        <v>1</v>
      </c>
      <c r="I84" t="s">
        <v>185</v>
      </c>
      <c r="J84" s="4">
        <v>45854</v>
      </c>
      <c r="K84" t="s">
        <v>402</v>
      </c>
      <c r="L84" t="s">
        <v>56</v>
      </c>
      <c r="M84" t="s">
        <v>57</v>
      </c>
      <c r="N84" t="s">
        <v>58</v>
      </c>
      <c r="O84" t="e">
        <v>#N/A</v>
      </c>
      <c r="P84" t="s">
        <v>4</v>
      </c>
      <c r="Q84" t="s">
        <v>10</v>
      </c>
      <c r="R84">
        <v>1500000057</v>
      </c>
      <c r="S84" t="s">
        <v>377</v>
      </c>
      <c r="T84" t="s">
        <v>129</v>
      </c>
      <c r="U84" t="s">
        <v>61</v>
      </c>
      <c r="X84" t="s">
        <v>130</v>
      </c>
      <c r="Y84" t="s">
        <v>62</v>
      </c>
      <c r="Z84" t="e">
        <v>#REF!</v>
      </c>
      <c r="AA84" t="s">
        <v>63</v>
      </c>
    </row>
    <row r="85" spans="1:27" hidden="1" x14ac:dyDescent="0.35">
      <c r="A85" t="s">
        <v>403</v>
      </c>
      <c r="B85" t="s">
        <v>404</v>
      </c>
      <c r="C85" t="s">
        <v>114</v>
      </c>
      <c r="D85" t="s">
        <v>50</v>
      </c>
      <c r="E85" t="s">
        <v>51</v>
      </c>
      <c r="F85" t="s">
        <v>115</v>
      </c>
      <c r="G85" t="s">
        <v>53</v>
      </c>
      <c r="H85">
        <v>1</v>
      </c>
      <c r="I85" t="s">
        <v>185</v>
      </c>
      <c r="J85" s="4">
        <v>45854</v>
      </c>
      <c r="K85" t="s">
        <v>405</v>
      </c>
      <c r="L85" t="s">
        <v>56</v>
      </c>
      <c r="M85" t="s">
        <v>57</v>
      </c>
      <c r="N85" t="s">
        <v>58</v>
      </c>
      <c r="O85" t="e">
        <v>#N/A</v>
      </c>
      <c r="P85" t="s">
        <v>4</v>
      </c>
      <c r="Q85" t="s">
        <v>10</v>
      </c>
      <c r="R85">
        <v>1500000057</v>
      </c>
      <c r="S85" t="s">
        <v>377</v>
      </c>
      <c r="T85" t="s">
        <v>129</v>
      </c>
      <c r="U85" t="s">
        <v>61</v>
      </c>
      <c r="X85" t="s">
        <v>130</v>
      </c>
      <c r="Y85" t="s">
        <v>62</v>
      </c>
      <c r="Z85" t="e">
        <v>#REF!</v>
      </c>
      <c r="AA85" t="s">
        <v>63</v>
      </c>
    </row>
    <row r="86" spans="1:27" hidden="1" x14ac:dyDescent="0.35">
      <c r="A86" t="s">
        <v>406</v>
      </c>
      <c r="B86" t="s">
        <v>407</v>
      </c>
      <c r="C86" t="s">
        <v>114</v>
      </c>
      <c r="D86" t="s">
        <v>50</v>
      </c>
      <c r="E86" t="s">
        <v>51</v>
      </c>
      <c r="F86" t="s">
        <v>67</v>
      </c>
      <c r="G86" t="s">
        <v>53</v>
      </c>
      <c r="H86">
        <v>1</v>
      </c>
      <c r="I86" t="s">
        <v>185</v>
      </c>
      <c r="J86" s="4">
        <v>45854</v>
      </c>
      <c r="K86" t="s">
        <v>408</v>
      </c>
      <c r="L86" t="s">
        <v>56</v>
      </c>
      <c r="M86" t="s">
        <v>57</v>
      </c>
      <c r="N86" t="s">
        <v>58</v>
      </c>
      <c r="O86" t="e">
        <v>#N/A</v>
      </c>
      <c r="P86" t="s">
        <v>4</v>
      </c>
      <c r="Q86" t="s">
        <v>10</v>
      </c>
      <c r="R86">
        <v>1500000057</v>
      </c>
      <c r="S86" t="s">
        <v>377</v>
      </c>
      <c r="T86" t="s">
        <v>129</v>
      </c>
      <c r="U86" t="s">
        <v>61</v>
      </c>
      <c r="X86" t="s">
        <v>130</v>
      </c>
      <c r="Y86" t="s">
        <v>62</v>
      </c>
      <c r="Z86" t="e">
        <v>#REF!</v>
      </c>
      <c r="AA86" t="s">
        <v>63</v>
      </c>
    </row>
    <row r="87" spans="1:27" hidden="1" x14ac:dyDescent="0.35">
      <c r="A87" t="s">
        <v>409</v>
      </c>
      <c r="B87" t="s">
        <v>410</v>
      </c>
      <c r="C87" t="s">
        <v>66</v>
      </c>
      <c r="D87" t="s">
        <v>50</v>
      </c>
      <c r="E87" t="s">
        <v>51</v>
      </c>
      <c r="F87" t="s">
        <v>67</v>
      </c>
      <c r="G87" t="s">
        <v>53</v>
      </c>
      <c r="H87">
        <v>1</v>
      </c>
      <c r="I87" t="s">
        <v>185</v>
      </c>
      <c r="J87" s="4">
        <v>45854</v>
      </c>
      <c r="K87" t="s">
        <v>411</v>
      </c>
      <c r="L87" t="s">
        <v>56</v>
      </c>
      <c r="M87" t="s">
        <v>57</v>
      </c>
      <c r="N87" t="s">
        <v>58</v>
      </c>
      <c r="O87" t="e">
        <v>#N/A</v>
      </c>
      <c r="P87" t="s">
        <v>4</v>
      </c>
      <c r="Q87" t="s">
        <v>10</v>
      </c>
      <c r="R87">
        <v>15823</v>
      </c>
      <c r="S87" t="s">
        <v>128</v>
      </c>
      <c r="T87" t="s">
        <v>129</v>
      </c>
      <c r="U87" t="s">
        <v>61</v>
      </c>
      <c r="X87" t="s">
        <v>130</v>
      </c>
      <c r="Y87" t="s">
        <v>62</v>
      </c>
      <c r="Z87" t="e">
        <v>#REF!</v>
      </c>
      <c r="AA87" t="s">
        <v>63</v>
      </c>
    </row>
    <row r="88" spans="1:27" hidden="1" x14ac:dyDescent="0.35">
      <c r="A88" t="s">
        <v>412</v>
      </c>
      <c r="B88" t="s">
        <v>413</v>
      </c>
      <c r="C88" t="s">
        <v>114</v>
      </c>
      <c r="D88" t="s">
        <v>50</v>
      </c>
      <c r="E88" t="s">
        <v>51</v>
      </c>
      <c r="F88" t="s">
        <v>115</v>
      </c>
      <c r="G88" t="s">
        <v>53</v>
      </c>
      <c r="H88">
        <v>1</v>
      </c>
      <c r="I88" t="s">
        <v>185</v>
      </c>
      <c r="J88" s="4">
        <v>45854</v>
      </c>
      <c r="K88" t="s">
        <v>414</v>
      </c>
      <c r="L88" t="s">
        <v>56</v>
      </c>
      <c r="M88" t="s">
        <v>57</v>
      </c>
      <c r="N88" t="s">
        <v>58</v>
      </c>
      <c r="O88" t="e">
        <v>#N/A</v>
      </c>
      <c r="P88" t="s">
        <v>4</v>
      </c>
      <c r="Q88" t="s">
        <v>10</v>
      </c>
      <c r="R88">
        <v>15823</v>
      </c>
      <c r="S88" t="s">
        <v>128</v>
      </c>
      <c r="T88" t="s">
        <v>129</v>
      </c>
      <c r="U88" t="s">
        <v>61</v>
      </c>
      <c r="X88" t="s">
        <v>130</v>
      </c>
      <c r="Y88" t="s">
        <v>62</v>
      </c>
      <c r="Z88" t="e">
        <v>#REF!</v>
      </c>
      <c r="AA88" t="s">
        <v>63</v>
      </c>
    </row>
    <row r="89" spans="1:27" hidden="1" x14ac:dyDescent="0.35">
      <c r="A89" t="s">
        <v>415</v>
      </c>
      <c r="B89" t="s">
        <v>416</v>
      </c>
      <c r="C89" t="s">
        <v>66</v>
      </c>
      <c r="D89" t="s">
        <v>50</v>
      </c>
      <c r="E89" t="s">
        <v>51</v>
      </c>
      <c r="F89" t="s">
        <v>67</v>
      </c>
      <c r="G89" t="s">
        <v>53</v>
      </c>
      <c r="H89">
        <v>1</v>
      </c>
      <c r="I89" t="s">
        <v>185</v>
      </c>
      <c r="J89" s="4">
        <v>45854</v>
      </c>
      <c r="K89" t="s">
        <v>417</v>
      </c>
      <c r="L89" t="s">
        <v>56</v>
      </c>
      <c r="M89" t="s">
        <v>57</v>
      </c>
      <c r="N89" t="s">
        <v>58</v>
      </c>
      <c r="O89" t="e">
        <v>#N/A</v>
      </c>
      <c r="P89" t="s">
        <v>4</v>
      </c>
      <c r="Q89" t="s">
        <v>10</v>
      </c>
      <c r="R89">
        <v>15823</v>
      </c>
      <c r="S89" t="s">
        <v>128</v>
      </c>
      <c r="T89" t="s">
        <v>129</v>
      </c>
      <c r="U89" t="s">
        <v>61</v>
      </c>
      <c r="X89" t="s">
        <v>130</v>
      </c>
      <c r="Y89" t="s">
        <v>62</v>
      </c>
      <c r="Z89" t="e">
        <v>#REF!</v>
      </c>
      <c r="AA89" t="s">
        <v>63</v>
      </c>
    </row>
    <row r="90" spans="1:27" hidden="1" x14ac:dyDescent="0.35">
      <c r="A90" t="s">
        <v>418</v>
      </c>
      <c r="B90" t="s">
        <v>419</v>
      </c>
      <c r="C90" t="s">
        <v>66</v>
      </c>
      <c r="D90" t="s">
        <v>50</v>
      </c>
      <c r="E90" t="s">
        <v>51</v>
      </c>
      <c r="F90" t="s">
        <v>67</v>
      </c>
      <c r="G90" t="s">
        <v>53</v>
      </c>
      <c r="H90">
        <v>1</v>
      </c>
      <c r="I90" t="s">
        <v>185</v>
      </c>
      <c r="J90" s="4">
        <v>45854</v>
      </c>
      <c r="K90" t="s">
        <v>420</v>
      </c>
      <c r="L90" t="s">
        <v>56</v>
      </c>
      <c r="M90" t="s">
        <v>57</v>
      </c>
      <c r="N90" t="s">
        <v>58</v>
      </c>
      <c r="O90" t="e">
        <v>#N/A</v>
      </c>
      <c r="P90" t="s">
        <v>4</v>
      </c>
      <c r="Q90" t="s">
        <v>10</v>
      </c>
      <c r="R90">
        <v>15823</v>
      </c>
      <c r="S90" t="s">
        <v>128</v>
      </c>
      <c r="T90" t="s">
        <v>129</v>
      </c>
      <c r="U90" t="s">
        <v>61</v>
      </c>
      <c r="X90" t="s">
        <v>130</v>
      </c>
      <c r="Y90" t="s">
        <v>62</v>
      </c>
      <c r="Z90" t="e">
        <v>#REF!</v>
      </c>
      <c r="AA90" t="s">
        <v>63</v>
      </c>
    </row>
    <row r="91" spans="1:27" hidden="1" x14ac:dyDescent="0.35">
      <c r="A91" t="s">
        <v>421</v>
      </c>
      <c r="B91" t="s">
        <v>422</v>
      </c>
      <c r="C91" t="s">
        <v>66</v>
      </c>
      <c r="D91" t="s">
        <v>50</v>
      </c>
      <c r="E91" t="s">
        <v>51</v>
      </c>
      <c r="F91" t="s">
        <v>67</v>
      </c>
      <c r="G91" t="s">
        <v>53</v>
      </c>
      <c r="H91">
        <v>1</v>
      </c>
      <c r="I91" t="s">
        <v>185</v>
      </c>
      <c r="J91" s="4">
        <v>45854</v>
      </c>
      <c r="K91" t="s">
        <v>423</v>
      </c>
      <c r="L91" t="s">
        <v>56</v>
      </c>
      <c r="M91" t="s">
        <v>57</v>
      </c>
      <c r="N91" t="s">
        <v>58</v>
      </c>
      <c r="O91" t="e">
        <v>#N/A</v>
      </c>
      <c r="P91" t="s">
        <v>4</v>
      </c>
      <c r="Q91" t="s">
        <v>10</v>
      </c>
      <c r="R91">
        <v>15823</v>
      </c>
      <c r="S91" t="s">
        <v>128</v>
      </c>
      <c r="T91" t="s">
        <v>129</v>
      </c>
      <c r="U91" t="s">
        <v>61</v>
      </c>
      <c r="X91" t="s">
        <v>130</v>
      </c>
      <c r="Y91" t="s">
        <v>62</v>
      </c>
      <c r="Z91" t="e">
        <v>#REF!</v>
      </c>
      <c r="AA91" t="s">
        <v>63</v>
      </c>
    </row>
    <row r="92" spans="1:27" hidden="1" x14ac:dyDescent="0.35">
      <c r="A92" t="s">
        <v>424</v>
      </c>
      <c r="B92" t="s">
        <v>425</v>
      </c>
      <c r="C92" t="s">
        <v>114</v>
      </c>
      <c r="D92" t="s">
        <v>50</v>
      </c>
      <c r="E92" t="s">
        <v>51</v>
      </c>
      <c r="F92" t="s">
        <v>115</v>
      </c>
      <c r="G92" t="s">
        <v>53</v>
      </c>
      <c r="H92">
        <v>1</v>
      </c>
      <c r="I92" t="s">
        <v>185</v>
      </c>
      <c r="J92" s="4">
        <v>45854</v>
      </c>
      <c r="K92" t="s">
        <v>426</v>
      </c>
      <c r="L92" t="s">
        <v>56</v>
      </c>
      <c r="M92" t="s">
        <v>57</v>
      </c>
      <c r="N92" t="s">
        <v>58</v>
      </c>
      <c r="O92" t="e">
        <v>#N/A</v>
      </c>
      <c r="P92" t="s">
        <v>4</v>
      </c>
      <c r="Q92" t="s">
        <v>10</v>
      </c>
      <c r="R92">
        <v>15823</v>
      </c>
      <c r="S92" t="s">
        <v>128</v>
      </c>
      <c r="T92" t="s">
        <v>129</v>
      </c>
      <c r="U92" t="s">
        <v>61</v>
      </c>
      <c r="X92" t="s">
        <v>130</v>
      </c>
      <c r="Y92" t="s">
        <v>62</v>
      </c>
      <c r="Z92" t="e">
        <v>#REF!</v>
      </c>
      <c r="AA92" t="s">
        <v>63</v>
      </c>
    </row>
    <row r="93" spans="1:27" hidden="1" x14ac:dyDescent="0.35">
      <c r="A93" t="s">
        <v>427</v>
      </c>
      <c r="B93" t="s">
        <v>428</v>
      </c>
      <c r="C93" t="s">
        <v>114</v>
      </c>
      <c r="D93" t="s">
        <v>50</v>
      </c>
      <c r="E93" t="s">
        <v>51</v>
      </c>
      <c r="F93" t="s">
        <v>115</v>
      </c>
      <c r="G93" t="s">
        <v>53</v>
      </c>
      <c r="H93">
        <v>1</v>
      </c>
      <c r="I93" t="s">
        <v>185</v>
      </c>
      <c r="J93" s="4">
        <v>45854</v>
      </c>
      <c r="K93" t="s">
        <v>429</v>
      </c>
      <c r="L93" t="s">
        <v>56</v>
      </c>
      <c r="M93" t="s">
        <v>57</v>
      </c>
      <c r="N93" t="s">
        <v>58</v>
      </c>
      <c r="O93" t="e">
        <v>#N/A</v>
      </c>
      <c r="P93" t="s">
        <v>4</v>
      </c>
      <c r="Q93" t="s">
        <v>10</v>
      </c>
      <c r="R93">
        <v>15823</v>
      </c>
      <c r="S93" t="s">
        <v>128</v>
      </c>
      <c r="T93" t="s">
        <v>129</v>
      </c>
      <c r="U93" t="s">
        <v>61</v>
      </c>
      <c r="X93" t="s">
        <v>130</v>
      </c>
      <c r="Y93" t="s">
        <v>62</v>
      </c>
      <c r="Z93" t="e">
        <v>#REF!</v>
      </c>
      <c r="AA93" t="s">
        <v>63</v>
      </c>
    </row>
    <row r="94" spans="1:27" hidden="1" x14ac:dyDescent="0.35">
      <c r="A94" t="s">
        <v>430</v>
      </c>
      <c r="B94" t="s">
        <v>431</v>
      </c>
      <c r="C94" t="s">
        <v>66</v>
      </c>
      <c r="D94" t="s">
        <v>50</v>
      </c>
      <c r="E94" t="s">
        <v>51</v>
      </c>
      <c r="F94" t="s">
        <v>67</v>
      </c>
      <c r="G94" t="s">
        <v>53</v>
      </c>
      <c r="H94">
        <v>1</v>
      </c>
      <c r="I94" t="s">
        <v>185</v>
      </c>
      <c r="J94" s="4">
        <v>45854</v>
      </c>
      <c r="K94" t="s">
        <v>432</v>
      </c>
      <c r="L94" t="s">
        <v>56</v>
      </c>
      <c r="M94" t="s">
        <v>57</v>
      </c>
      <c r="N94" t="s">
        <v>58</v>
      </c>
      <c r="O94" t="e">
        <v>#N/A</v>
      </c>
      <c r="P94" t="s">
        <v>4</v>
      </c>
      <c r="Q94" t="s">
        <v>10</v>
      </c>
      <c r="R94">
        <v>15823</v>
      </c>
      <c r="S94" t="s">
        <v>128</v>
      </c>
      <c r="T94" t="s">
        <v>129</v>
      </c>
      <c r="U94" t="s">
        <v>61</v>
      </c>
      <c r="X94" t="s">
        <v>130</v>
      </c>
      <c r="Y94" t="s">
        <v>62</v>
      </c>
      <c r="Z94" t="e">
        <v>#REF!</v>
      </c>
      <c r="AA94" t="s">
        <v>63</v>
      </c>
    </row>
    <row r="95" spans="1:27" hidden="1" x14ac:dyDescent="0.35">
      <c r="A95" t="s">
        <v>433</v>
      </c>
      <c r="B95" t="s">
        <v>434</v>
      </c>
      <c r="C95" t="s">
        <v>66</v>
      </c>
      <c r="D95" t="s">
        <v>50</v>
      </c>
      <c r="E95" t="s">
        <v>51</v>
      </c>
      <c r="F95" t="s">
        <v>67</v>
      </c>
      <c r="G95" t="s">
        <v>53</v>
      </c>
      <c r="H95">
        <v>1</v>
      </c>
      <c r="I95" t="s">
        <v>185</v>
      </c>
      <c r="J95" s="4">
        <v>45854</v>
      </c>
      <c r="K95" t="s">
        <v>435</v>
      </c>
      <c r="L95" t="s">
        <v>56</v>
      </c>
      <c r="M95" t="s">
        <v>57</v>
      </c>
      <c r="N95" t="s">
        <v>58</v>
      </c>
      <c r="O95" t="e">
        <v>#N/A</v>
      </c>
      <c r="P95" t="s">
        <v>4</v>
      </c>
      <c r="Q95" t="s">
        <v>10</v>
      </c>
      <c r="R95">
        <v>15823</v>
      </c>
      <c r="S95" t="s">
        <v>128</v>
      </c>
      <c r="T95" t="s">
        <v>129</v>
      </c>
      <c r="U95" t="s">
        <v>61</v>
      </c>
      <c r="X95" t="s">
        <v>130</v>
      </c>
      <c r="Y95" t="s">
        <v>62</v>
      </c>
      <c r="Z95" t="e">
        <v>#REF!</v>
      </c>
      <c r="AA95" t="s">
        <v>63</v>
      </c>
    </row>
    <row r="96" spans="1:27" hidden="1" x14ac:dyDescent="0.35">
      <c r="A96" t="s">
        <v>436</v>
      </c>
      <c r="B96" t="s">
        <v>437</v>
      </c>
      <c r="C96" t="s">
        <v>66</v>
      </c>
      <c r="D96" t="s">
        <v>50</v>
      </c>
      <c r="E96" t="s">
        <v>51</v>
      </c>
      <c r="F96" t="s">
        <v>67</v>
      </c>
      <c r="G96" t="s">
        <v>53</v>
      </c>
      <c r="H96">
        <v>1</v>
      </c>
      <c r="I96" t="s">
        <v>185</v>
      </c>
      <c r="J96" s="4">
        <v>45854</v>
      </c>
      <c r="K96" t="s">
        <v>438</v>
      </c>
      <c r="L96" t="s">
        <v>56</v>
      </c>
      <c r="M96" t="s">
        <v>57</v>
      </c>
      <c r="N96" t="s">
        <v>58</v>
      </c>
      <c r="O96" t="e">
        <v>#N/A</v>
      </c>
      <c r="P96" t="s">
        <v>4</v>
      </c>
      <c r="Q96" t="s">
        <v>10</v>
      </c>
      <c r="R96">
        <v>15823</v>
      </c>
      <c r="S96" t="s">
        <v>128</v>
      </c>
      <c r="T96" t="s">
        <v>129</v>
      </c>
      <c r="U96" t="s">
        <v>61</v>
      </c>
      <c r="X96" t="s">
        <v>130</v>
      </c>
      <c r="Y96" t="s">
        <v>62</v>
      </c>
      <c r="Z96" t="e">
        <v>#REF!</v>
      </c>
      <c r="AA96" t="s">
        <v>63</v>
      </c>
    </row>
    <row r="97" spans="1:27" hidden="1" x14ac:dyDescent="0.35">
      <c r="A97" t="s">
        <v>439</v>
      </c>
      <c r="B97" t="s">
        <v>440</v>
      </c>
      <c r="C97" t="s">
        <v>66</v>
      </c>
      <c r="D97" t="s">
        <v>50</v>
      </c>
      <c r="E97" t="s">
        <v>51</v>
      </c>
      <c r="F97" t="s">
        <v>67</v>
      </c>
      <c r="G97" t="s">
        <v>53</v>
      </c>
      <c r="H97">
        <v>1</v>
      </c>
      <c r="I97" t="s">
        <v>185</v>
      </c>
      <c r="J97" s="4">
        <v>45854</v>
      </c>
      <c r="K97" t="s">
        <v>441</v>
      </c>
      <c r="L97" t="s">
        <v>56</v>
      </c>
      <c r="M97" t="s">
        <v>57</v>
      </c>
      <c r="N97" t="s">
        <v>58</v>
      </c>
      <c r="O97" t="e">
        <v>#N/A</v>
      </c>
      <c r="P97" t="s">
        <v>4</v>
      </c>
      <c r="Q97" t="s">
        <v>10</v>
      </c>
      <c r="R97">
        <v>15823</v>
      </c>
      <c r="S97" t="s">
        <v>128</v>
      </c>
      <c r="T97" t="s">
        <v>129</v>
      </c>
      <c r="U97" t="s">
        <v>61</v>
      </c>
      <c r="X97" t="s">
        <v>130</v>
      </c>
      <c r="Y97" t="s">
        <v>62</v>
      </c>
      <c r="Z97" t="e">
        <v>#REF!</v>
      </c>
      <c r="AA97" t="s">
        <v>63</v>
      </c>
    </row>
    <row r="98" spans="1:27" hidden="1" x14ac:dyDescent="0.35">
      <c r="A98" t="s">
        <v>442</v>
      </c>
      <c r="B98" t="s">
        <v>443</v>
      </c>
      <c r="C98" t="s">
        <v>66</v>
      </c>
      <c r="D98" t="s">
        <v>50</v>
      </c>
      <c r="E98" t="s">
        <v>51</v>
      </c>
      <c r="F98" t="s">
        <v>67</v>
      </c>
      <c r="G98" t="s">
        <v>53</v>
      </c>
      <c r="H98">
        <v>1</v>
      </c>
      <c r="I98" t="s">
        <v>185</v>
      </c>
      <c r="J98" s="4">
        <v>45854</v>
      </c>
      <c r="K98" t="s">
        <v>444</v>
      </c>
      <c r="L98" t="s">
        <v>56</v>
      </c>
      <c r="M98" t="s">
        <v>57</v>
      </c>
      <c r="N98" t="s">
        <v>58</v>
      </c>
      <c r="O98" t="e">
        <v>#N/A</v>
      </c>
      <c r="P98" t="s">
        <v>4</v>
      </c>
      <c r="Q98" t="s">
        <v>10</v>
      </c>
      <c r="R98">
        <v>15823</v>
      </c>
      <c r="S98" t="s">
        <v>128</v>
      </c>
      <c r="T98" t="s">
        <v>129</v>
      </c>
      <c r="U98" t="s">
        <v>61</v>
      </c>
      <c r="X98" t="s">
        <v>130</v>
      </c>
      <c r="Y98" t="s">
        <v>62</v>
      </c>
      <c r="Z98" t="e">
        <v>#REF!</v>
      </c>
      <c r="AA98" t="s">
        <v>63</v>
      </c>
    </row>
    <row r="99" spans="1:27" hidden="1" x14ac:dyDescent="0.35">
      <c r="A99" t="s">
        <v>445</v>
      </c>
      <c r="B99" t="s">
        <v>446</v>
      </c>
      <c r="C99" t="s">
        <v>66</v>
      </c>
      <c r="D99" t="s">
        <v>50</v>
      </c>
      <c r="E99" t="s">
        <v>51</v>
      </c>
      <c r="F99" t="s">
        <v>67</v>
      </c>
      <c r="G99" t="s">
        <v>53</v>
      </c>
      <c r="H99">
        <v>1</v>
      </c>
      <c r="I99" t="s">
        <v>185</v>
      </c>
      <c r="J99" s="4">
        <v>45854</v>
      </c>
      <c r="K99" t="s">
        <v>447</v>
      </c>
      <c r="L99" t="s">
        <v>56</v>
      </c>
      <c r="M99" t="s">
        <v>57</v>
      </c>
      <c r="N99" t="s">
        <v>58</v>
      </c>
      <c r="O99" t="e">
        <v>#N/A</v>
      </c>
      <c r="P99" t="s">
        <v>4</v>
      </c>
      <c r="Q99" t="s">
        <v>10</v>
      </c>
      <c r="R99">
        <v>15823</v>
      </c>
      <c r="S99" t="s">
        <v>128</v>
      </c>
      <c r="T99" t="s">
        <v>129</v>
      </c>
      <c r="U99" t="s">
        <v>61</v>
      </c>
      <c r="X99" t="s">
        <v>130</v>
      </c>
      <c r="Y99" t="s">
        <v>62</v>
      </c>
      <c r="Z99" t="e">
        <v>#REF!</v>
      </c>
      <c r="AA99" t="s">
        <v>63</v>
      </c>
    </row>
    <row r="100" spans="1:27" hidden="1" x14ac:dyDescent="0.35">
      <c r="A100" t="s">
        <v>448</v>
      </c>
      <c r="B100" t="s">
        <v>449</v>
      </c>
      <c r="C100" t="s">
        <v>66</v>
      </c>
      <c r="D100" t="s">
        <v>50</v>
      </c>
      <c r="E100" t="s">
        <v>51</v>
      </c>
      <c r="F100" t="s">
        <v>67</v>
      </c>
      <c r="G100" t="s">
        <v>53</v>
      </c>
      <c r="H100">
        <v>1</v>
      </c>
      <c r="I100" t="s">
        <v>185</v>
      </c>
      <c r="J100" s="4">
        <v>45854</v>
      </c>
      <c r="K100" t="s">
        <v>450</v>
      </c>
      <c r="L100" t="s">
        <v>56</v>
      </c>
      <c r="M100" t="s">
        <v>57</v>
      </c>
      <c r="N100" t="s">
        <v>58</v>
      </c>
      <c r="O100" t="e">
        <v>#N/A</v>
      </c>
      <c r="P100" t="s">
        <v>4</v>
      </c>
      <c r="Q100" t="s">
        <v>10</v>
      </c>
      <c r="R100">
        <v>15823</v>
      </c>
      <c r="S100" t="s">
        <v>128</v>
      </c>
      <c r="T100" t="s">
        <v>129</v>
      </c>
      <c r="U100" t="s">
        <v>61</v>
      </c>
      <c r="X100" t="s">
        <v>130</v>
      </c>
      <c r="Y100" t="s">
        <v>62</v>
      </c>
      <c r="Z100" t="e">
        <v>#REF!</v>
      </c>
      <c r="AA100" t="s">
        <v>63</v>
      </c>
    </row>
    <row r="101" spans="1:27" hidden="1" x14ac:dyDescent="0.35">
      <c r="A101" t="s">
        <v>451</v>
      </c>
      <c r="B101" t="s">
        <v>452</v>
      </c>
      <c r="C101" t="s">
        <v>66</v>
      </c>
      <c r="D101" t="s">
        <v>50</v>
      </c>
      <c r="E101" t="s">
        <v>51</v>
      </c>
      <c r="F101" t="s">
        <v>67</v>
      </c>
      <c r="G101" t="s">
        <v>53</v>
      </c>
      <c r="H101">
        <v>1</v>
      </c>
      <c r="I101" t="s">
        <v>185</v>
      </c>
      <c r="J101" s="4">
        <v>45854</v>
      </c>
      <c r="K101" t="s">
        <v>453</v>
      </c>
      <c r="L101" t="s">
        <v>56</v>
      </c>
      <c r="M101" t="s">
        <v>57</v>
      </c>
      <c r="N101" t="s">
        <v>58</v>
      </c>
      <c r="O101" t="e">
        <v>#N/A</v>
      </c>
      <c r="P101" t="s">
        <v>4</v>
      </c>
      <c r="Q101" t="s">
        <v>10</v>
      </c>
      <c r="R101">
        <v>15823</v>
      </c>
      <c r="S101" t="s">
        <v>128</v>
      </c>
      <c r="T101" t="s">
        <v>129</v>
      </c>
      <c r="U101" t="s">
        <v>61</v>
      </c>
      <c r="X101" t="s">
        <v>130</v>
      </c>
      <c r="Y101" t="s">
        <v>62</v>
      </c>
      <c r="Z101" t="e">
        <v>#REF!</v>
      </c>
      <c r="AA101" t="s">
        <v>63</v>
      </c>
    </row>
    <row r="102" spans="1:27" hidden="1" x14ac:dyDescent="0.35">
      <c r="A102" t="s">
        <v>454</v>
      </c>
      <c r="B102" t="s">
        <v>455</v>
      </c>
      <c r="C102" t="s">
        <v>114</v>
      </c>
      <c r="D102" t="s">
        <v>50</v>
      </c>
      <c r="E102" t="s">
        <v>51</v>
      </c>
      <c r="F102" t="s">
        <v>115</v>
      </c>
      <c r="G102" t="s">
        <v>53</v>
      </c>
      <c r="H102">
        <v>1</v>
      </c>
      <c r="I102" t="s">
        <v>185</v>
      </c>
      <c r="J102" s="4">
        <v>45854</v>
      </c>
      <c r="K102" t="s">
        <v>456</v>
      </c>
      <c r="L102" t="s">
        <v>56</v>
      </c>
      <c r="M102" t="s">
        <v>57</v>
      </c>
      <c r="N102" t="s">
        <v>58</v>
      </c>
      <c r="O102" t="e">
        <v>#N/A</v>
      </c>
      <c r="P102" t="s">
        <v>4</v>
      </c>
      <c r="Q102" t="s">
        <v>10</v>
      </c>
      <c r="R102">
        <v>15823</v>
      </c>
      <c r="S102" t="s">
        <v>128</v>
      </c>
      <c r="T102" t="s">
        <v>129</v>
      </c>
      <c r="U102" t="s">
        <v>61</v>
      </c>
      <c r="X102" t="s">
        <v>130</v>
      </c>
      <c r="Y102" t="s">
        <v>62</v>
      </c>
      <c r="Z102" t="e">
        <v>#REF!</v>
      </c>
      <c r="AA102" t="s">
        <v>63</v>
      </c>
    </row>
    <row r="103" spans="1:27" hidden="1" x14ac:dyDescent="0.35">
      <c r="A103" t="s">
        <v>457</v>
      </c>
      <c r="B103" t="s">
        <v>458</v>
      </c>
      <c r="C103" t="s">
        <v>114</v>
      </c>
      <c r="D103" t="s">
        <v>50</v>
      </c>
      <c r="E103" t="s">
        <v>287</v>
      </c>
      <c r="F103" t="s">
        <v>115</v>
      </c>
      <c r="G103" t="s">
        <v>53</v>
      </c>
      <c r="H103">
        <v>1</v>
      </c>
      <c r="I103" t="s">
        <v>185</v>
      </c>
      <c r="J103" s="4">
        <v>45854</v>
      </c>
      <c r="K103" t="s">
        <v>459</v>
      </c>
      <c r="L103" t="s">
        <v>56</v>
      </c>
      <c r="M103" t="s">
        <v>57</v>
      </c>
      <c r="N103" t="s">
        <v>58</v>
      </c>
      <c r="O103" t="e">
        <v>#N/A</v>
      </c>
      <c r="P103" t="s">
        <v>4</v>
      </c>
      <c r="Q103" t="s">
        <v>10</v>
      </c>
      <c r="R103">
        <v>15823</v>
      </c>
      <c r="S103" t="s">
        <v>128</v>
      </c>
      <c r="T103" t="s">
        <v>129</v>
      </c>
      <c r="U103" t="s">
        <v>61</v>
      </c>
      <c r="X103" t="s">
        <v>130</v>
      </c>
      <c r="Y103" t="s">
        <v>62</v>
      </c>
      <c r="Z103" t="e">
        <v>#REF!</v>
      </c>
      <c r="AA103" t="s">
        <v>63</v>
      </c>
    </row>
    <row r="104" spans="1:27" hidden="1" x14ac:dyDescent="0.35">
      <c r="A104" t="s">
        <v>460</v>
      </c>
      <c r="B104" t="s">
        <v>461</v>
      </c>
      <c r="C104" t="s">
        <v>114</v>
      </c>
      <c r="D104" t="s">
        <v>50</v>
      </c>
      <c r="E104" t="s">
        <v>51</v>
      </c>
      <c r="F104" t="s">
        <v>462</v>
      </c>
      <c r="G104" t="s">
        <v>156</v>
      </c>
      <c r="H104">
        <v>1</v>
      </c>
      <c r="I104" t="s">
        <v>185</v>
      </c>
      <c r="J104" s="4">
        <v>45854</v>
      </c>
      <c r="K104" t="s">
        <v>463</v>
      </c>
      <c r="L104" t="s">
        <v>56</v>
      </c>
      <c r="M104" t="s">
        <v>57</v>
      </c>
      <c r="N104" t="s">
        <v>58</v>
      </c>
      <c r="O104" t="e">
        <v>#N/A</v>
      </c>
      <c r="P104" t="s">
        <v>4</v>
      </c>
      <c r="Q104" t="s">
        <v>10</v>
      </c>
      <c r="R104">
        <v>15823</v>
      </c>
      <c r="S104" t="s">
        <v>128</v>
      </c>
      <c r="T104" t="s">
        <v>129</v>
      </c>
      <c r="U104" t="s">
        <v>61</v>
      </c>
      <c r="X104" t="s">
        <v>130</v>
      </c>
      <c r="Y104" t="s">
        <v>62</v>
      </c>
      <c r="Z104" t="e">
        <v>#REF!</v>
      </c>
      <c r="AA104" t="s">
        <v>63</v>
      </c>
    </row>
    <row r="105" spans="1:27" hidden="1" x14ac:dyDescent="0.35">
      <c r="A105" t="s">
        <v>464</v>
      </c>
      <c r="B105" t="s">
        <v>465</v>
      </c>
      <c r="C105" t="s">
        <v>101</v>
      </c>
      <c r="D105" t="s">
        <v>50</v>
      </c>
      <c r="E105" t="s">
        <v>51</v>
      </c>
      <c r="F105" t="s">
        <v>67</v>
      </c>
      <c r="G105" t="s">
        <v>53</v>
      </c>
      <c r="H105">
        <v>1</v>
      </c>
      <c r="I105" t="s">
        <v>185</v>
      </c>
      <c r="J105" s="4">
        <v>45854</v>
      </c>
      <c r="K105" t="s">
        <v>466</v>
      </c>
      <c r="L105" t="s">
        <v>109</v>
      </c>
      <c r="M105" t="s">
        <v>57</v>
      </c>
      <c r="N105" t="s">
        <v>58</v>
      </c>
      <c r="O105" t="e">
        <v>#N/A</v>
      </c>
      <c r="P105" t="s">
        <v>4</v>
      </c>
      <c r="Q105" t="s">
        <v>11</v>
      </c>
      <c r="R105">
        <v>5055964</v>
      </c>
      <c r="S105" t="s">
        <v>467</v>
      </c>
      <c r="T105" t="s">
        <v>468</v>
      </c>
      <c r="U105" t="s">
        <v>61</v>
      </c>
      <c r="V105" t="s">
        <v>61</v>
      </c>
      <c r="X105" t="s">
        <v>469</v>
      </c>
      <c r="Y105" t="s">
        <v>62</v>
      </c>
      <c r="Z105" t="e">
        <v>#REF!</v>
      </c>
      <c r="AA105" t="s">
        <v>63</v>
      </c>
    </row>
    <row r="106" spans="1:27" hidden="1" x14ac:dyDescent="0.35">
      <c r="A106" t="s">
        <v>470</v>
      </c>
      <c r="B106" t="s">
        <v>471</v>
      </c>
      <c r="C106" t="s">
        <v>114</v>
      </c>
      <c r="D106" t="s">
        <v>50</v>
      </c>
      <c r="E106" t="s">
        <v>51</v>
      </c>
      <c r="F106" t="s">
        <v>115</v>
      </c>
      <c r="G106" t="s">
        <v>53</v>
      </c>
      <c r="H106">
        <v>1</v>
      </c>
      <c r="I106" t="s">
        <v>185</v>
      </c>
      <c r="J106" s="4">
        <v>45854</v>
      </c>
      <c r="K106" t="s">
        <v>472</v>
      </c>
      <c r="L106" t="s">
        <v>56</v>
      </c>
      <c r="M106" t="s">
        <v>57</v>
      </c>
      <c r="N106" t="s">
        <v>58</v>
      </c>
      <c r="O106" t="e">
        <v>#N/A</v>
      </c>
      <c r="P106" t="s">
        <v>4</v>
      </c>
      <c r="Q106" t="s">
        <v>10</v>
      </c>
      <c r="R106">
        <v>15823</v>
      </c>
      <c r="S106" t="s">
        <v>128</v>
      </c>
      <c r="T106" t="s">
        <v>129</v>
      </c>
      <c r="U106" t="s">
        <v>61</v>
      </c>
      <c r="X106" t="s">
        <v>130</v>
      </c>
      <c r="Y106" t="s">
        <v>62</v>
      </c>
      <c r="Z106" t="e">
        <v>#REF!</v>
      </c>
      <c r="AA106" t="s">
        <v>63</v>
      </c>
    </row>
    <row r="107" spans="1:27" hidden="1" x14ac:dyDescent="0.35">
      <c r="A107" t="s">
        <v>473</v>
      </c>
      <c r="B107" t="s">
        <v>474</v>
      </c>
      <c r="C107" t="s">
        <v>114</v>
      </c>
      <c r="D107" t="s">
        <v>50</v>
      </c>
      <c r="E107" t="s">
        <v>51</v>
      </c>
      <c r="F107" t="s">
        <v>115</v>
      </c>
      <c r="G107" t="s">
        <v>53</v>
      </c>
      <c r="H107">
        <v>1</v>
      </c>
      <c r="I107" t="s">
        <v>185</v>
      </c>
      <c r="J107" s="4">
        <v>45854</v>
      </c>
      <c r="K107" t="s">
        <v>475</v>
      </c>
      <c r="L107" t="s">
        <v>56</v>
      </c>
      <c r="M107" t="s">
        <v>57</v>
      </c>
      <c r="N107" t="s">
        <v>58</v>
      </c>
      <c r="O107" t="e">
        <v>#N/A</v>
      </c>
      <c r="P107" t="s">
        <v>4</v>
      </c>
      <c r="Q107" t="s">
        <v>10</v>
      </c>
      <c r="R107">
        <v>15823</v>
      </c>
      <c r="S107" t="s">
        <v>128</v>
      </c>
      <c r="T107" t="s">
        <v>129</v>
      </c>
      <c r="U107" t="s">
        <v>61</v>
      </c>
      <c r="X107" t="s">
        <v>130</v>
      </c>
      <c r="Y107" t="s">
        <v>62</v>
      </c>
      <c r="Z107" t="e">
        <v>#REF!</v>
      </c>
      <c r="AA107" t="s">
        <v>63</v>
      </c>
    </row>
    <row r="108" spans="1:27" hidden="1" x14ac:dyDescent="0.35">
      <c r="A108" t="s">
        <v>476</v>
      </c>
      <c r="B108" t="s">
        <v>477</v>
      </c>
      <c r="C108" t="s">
        <v>114</v>
      </c>
      <c r="D108" t="s">
        <v>50</v>
      </c>
      <c r="E108" t="s">
        <v>51</v>
      </c>
      <c r="F108" t="s">
        <v>115</v>
      </c>
      <c r="G108" t="s">
        <v>53</v>
      </c>
      <c r="H108">
        <v>1</v>
      </c>
      <c r="I108" t="s">
        <v>185</v>
      </c>
      <c r="J108" s="4">
        <v>45854</v>
      </c>
      <c r="K108" t="s">
        <v>478</v>
      </c>
      <c r="L108" t="s">
        <v>56</v>
      </c>
      <c r="M108" t="s">
        <v>57</v>
      </c>
      <c r="N108" t="s">
        <v>58</v>
      </c>
      <c r="O108" t="e">
        <v>#N/A</v>
      </c>
      <c r="P108" t="s">
        <v>4</v>
      </c>
      <c r="Q108" t="s">
        <v>10</v>
      </c>
      <c r="R108">
        <v>15823</v>
      </c>
      <c r="S108" t="s">
        <v>128</v>
      </c>
      <c r="T108" t="s">
        <v>129</v>
      </c>
      <c r="U108" t="s">
        <v>61</v>
      </c>
      <c r="X108" t="s">
        <v>130</v>
      </c>
      <c r="Y108" t="s">
        <v>62</v>
      </c>
      <c r="Z108" t="e">
        <v>#REF!</v>
      </c>
      <c r="AA108" t="s">
        <v>63</v>
      </c>
    </row>
    <row r="109" spans="1:27" hidden="1" x14ac:dyDescent="0.35">
      <c r="A109" t="s">
        <v>479</v>
      </c>
      <c r="B109" t="s">
        <v>480</v>
      </c>
      <c r="C109" t="s">
        <v>66</v>
      </c>
      <c r="D109" t="s">
        <v>50</v>
      </c>
      <c r="E109" t="s">
        <v>287</v>
      </c>
      <c r="F109" t="s">
        <v>133</v>
      </c>
      <c r="G109" t="s">
        <v>53</v>
      </c>
      <c r="H109">
        <v>1</v>
      </c>
      <c r="I109" t="s">
        <v>185</v>
      </c>
      <c r="J109" s="4">
        <v>45854</v>
      </c>
      <c r="K109" t="s">
        <v>481</v>
      </c>
      <c r="L109" t="s">
        <v>56</v>
      </c>
      <c r="M109" t="s">
        <v>57</v>
      </c>
      <c r="N109" t="s">
        <v>58</v>
      </c>
      <c r="O109" t="e">
        <v>#N/A</v>
      </c>
      <c r="P109" t="s">
        <v>4</v>
      </c>
      <c r="Q109" t="s">
        <v>11</v>
      </c>
      <c r="R109">
        <v>9208</v>
      </c>
      <c r="S109" t="s">
        <v>331</v>
      </c>
      <c r="T109" t="s">
        <v>327</v>
      </c>
      <c r="U109" t="s">
        <v>61</v>
      </c>
      <c r="X109" t="s">
        <v>332</v>
      </c>
      <c r="Y109" t="s">
        <v>62</v>
      </c>
      <c r="Z109" t="e">
        <v>#REF!</v>
      </c>
      <c r="AA109" t="s">
        <v>333</v>
      </c>
    </row>
    <row r="110" spans="1:27" hidden="1" x14ac:dyDescent="0.35">
      <c r="A110" t="s">
        <v>482</v>
      </c>
      <c r="B110" t="s">
        <v>483</v>
      </c>
      <c r="C110" t="s">
        <v>114</v>
      </c>
      <c r="D110" t="s">
        <v>50</v>
      </c>
      <c r="E110" t="s">
        <v>51</v>
      </c>
      <c r="F110" t="s">
        <v>115</v>
      </c>
      <c r="G110" t="s">
        <v>53</v>
      </c>
      <c r="H110">
        <v>1</v>
      </c>
      <c r="I110" t="s">
        <v>185</v>
      </c>
      <c r="J110" s="4">
        <v>45854</v>
      </c>
      <c r="K110" t="s">
        <v>484</v>
      </c>
      <c r="L110" t="s">
        <v>56</v>
      </c>
      <c r="M110" t="s">
        <v>57</v>
      </c>
      <c r="N110" t="s">
        <v>58</v>
      </c>
      <c r="O110" t="e">
        <v>#N/A</v>
      </c>
      <c r="P110" t="s">
        <v>4</v>
      </c>
      <c r="Q110" t="s">
        <v>10</v>
      </c>
      <c r="R110">
        <v>15823</v>
      </c>
      <c r="S110" t="s">
        <v>128</v>
      </c>
      <c r="T110" t="s">
        <v>129</v>
      </c>
      <c r="U110" t="s">
        <v>61</v>
      </c>
      <c r="X110" t="s">
        <v>130</v>
      </c>
      <c r="Y110" t="s">
        <v>62</v>
      </c>
      <c r="Z110" t="e">
        <v>#REF!</v>
      </c>
      <c r="AA110" t="s">
        <v>63</v>
      </c>
    </row>
    <row r="111" spans="1:27" hidden="1" x14ac:dyDescent="0.35">
      <c r="A111" t="s">
        <v>485</v>
      </c>
      <c r="B111" t="s">
        <v>486</v>
      </c>
      <c r="C111" t="s">
        <v>114</v>
      </c>
      <c r="D111" t="s">
        <v>50</v>
      </c>
      <c r="E111" t="s">
        <v>51</v>
      </c>
      <c r="F111" t="s">
        <v>115</v>
      </c>
      <c r="G111" t="s">
        <v>53</v>
      </c>
      <c r="H111">
        <v>1</v>
      </c>
      <c r="I111" t="s">
        <v>185</v>
      </c>
      <c r="J111" s="4">
        <v>45854</v>
      </c>
      <c r="K111" t="s">
        <v>487</v>
      </c>
      <c r="L111" t="s">
        <v>56</v>
      </c>
      <c r="M111" t="s">
        <v>57</v>
      </c>
      <c r="N111" t="s">
        <v>58</v>
      </c>
      <c r="O111" t="e">
        <v>#N/A</v>
      </c>
      <c r="P111" t="s">
        <v>4</v>
      </c>
      <c r="Q111" t="s">
        <v>10</v>
      </c>
      <c r="R111">
        <v>15823</v>
      </c>
      <c r="S111" t="s">
        <v>128</v>
      </c>
      <c r="T111" t="s">
        <v>129</v>
      </c>
      <c r="U111" t="s">
        <v>61</v>
      </c>
      <c r="X111" t="s">
        <v>130</v>
      </c>
      <c r="Y111" t="s">
        <v>62</v>
      </c>
      <c r="Z111" t="e">
        <v>#REF!</v>
      </c>
      <c r="AA111" t="s">
        <v>63</v>
      </c>
    </row>
    <row r="112" spans="1:27" hidden="1" x14ac:dyDescent="0.35">
      <c r="A112" t="s">
        <v>488</v>
      </c>
      <c r="B112" t="s">
        <v>489</v>
      </c>
      <c r="C112" t="s">
        <v>114</v>
      </c>
      <c r="D112" t="s">
        <v>50</v>
      </c>
      <c r="E112" t="s">
        <v>51</v>
      </c>
      <c r="F112" t="s">
        <v>115</v>
      </c>
      <c r="G112" t="s">
        <v>53</v>
      </c>
      <c r="H112">
        <v>1</v>
      </c>
      <c r="I112" t="s">
        <v>185</v>
      </c>
      <c r="J112" s="4">
        <v>45854</v>
      </c>
      <c r="K112" t="s">
        <v>490</v>
      </c>
      <c r="L112" t="s">
        <v>56</v>
      </c>
      <c r="M112" t="s">
        <v>57</v>
      </c>
      <c r="N112" t="s">
        <v>58</v>
      </c>
      <c r="O112" t="e">
        <v>#N/A</v>
      </c>
      <c r="P112" t="s">
        <v>4</v>
      </c>
      <c r="Q112" t="s">
        <v>10</v>
      </c>
      <c r="R112">
        <v>15823</v>
      </c>
      <c r="S112" t="s">
        <v>128</v>
      </c>
      <c r="T112" t="s">
        <v>129</v>
      </c>
      <c r="U112" t="s">
        <v>61</v>
      </c>
      <c r="X112" t="s">
        <v>130</v>
      </c>
      <c r="Y112" t="s">
        <v>62</v>
      </c>
      <c r="Z112" t="e">
        <v>#REF!</v>
      </c>
      <c r="AA112" t="s">
        <v>63</v>
      </c>
    </row>
    <row r="113" spans="1:27" hidden="1" x14ac:dyDescent="0.35">
      <c r="A113" t="s">
        <v>491</v>
      </c>
      <c r="B113" t="s">
        <v>491</v>
      </c>
      <c r="C113" t="s">
        <v>66</v>
      </c>
      <c r="D113" t="s">
        <v>50</v>
      </c>
      <c r="E113" t="s">
        <v>51</v>
      </c>
      <c r="F113" t="s">
        <v>133</v>
      </c>
      <c r="G113" t="s">
        <v>53</v>
      </c>
      <c r="H113">
        <v>6</v>
      </c>
      <c r="I113" t="s">
        <v>185</v>
      </c>
      <c r="J113" s="4">
        <v>45854</v>
      </c>
      <c r="K113" t="e">
        <v>#N/A</v>
      </c>
      <c r="L113" t="e">
        <v>#N/A</v>
      </c>
      <c r="M113" t="e">
        <v>#N/A</v>
      </c>
      <c r="N113" t="s">
        <v>58</v>
      </c>
      <c r="O113" t="e">
        <v>#N/A</v>
      </c>
      <c r="P113" t="s">
        <v>4</v>
      </c>
      <c r="Q113" t="s">
        <v>11</v>
      </c>
      <c r="R113" t="s">
        <v>60</v>
      </c>
      <c r="S113" t="s">
        <v>60</v>
      </c>
      <c r="T113" t="e">
        <v>#VALUE!</v>
      </c>
      <c r="U113" t="s">
        <v>62</v>
      </c>
      <c r="X113" t="e">
        <v>#VALUE!</v>
      </c>
      <c r="Y113" t="s">
        <v>62</v>
      </c>
      <c r="Z113" t="e">
        <v>#N/A</v>
      </c>
      <c r="AA113" t="e">
        <v>#N/A</v>
      </c>
    </row>
    <row r="114" spans="1:27" hidden="1" x14ac:dyDescent="0.35">
      <c r="A114" t="s">
        <v>491</v>
      </c>
      <c r="B114" t="s">
        <v>491</v>
      </c>
      <c r="C114" t="s">
        <v>66</v>
      </c>
      <c r="D114" t="s">
        <v>50</v>
      </c>
      <c r="E114" t="s">
        <v>51</v>
      </c>
      <c r="F114" t="s">
        <v>133</v>
      </c>
      <c r="G114" t="s">
        <v>53</v>
      </c>
      <c r="H114">
        <v>2</v>
      </c>
      <c r="I114" t="s">
        <v>185</v>
      </c>
      <c r="J114" s="4">
        <v>45854</v>
      </c>
      <c r="K114" t="e">
        <v>#N/A</v>
      </c>
      <c r="L114" t="e">
        <v>#N/A</v>
      </c>
      <c r="M114" t="e">
        <v>#N/A</v>
      </c>
      <c r="N114" t="s">
        <v>58</v>
      </c>
      <c r="O114" t="e">
        <v>#N/A</v>
      </c>
      <c r="P114" t="s">
        <v>4</v>
      </c>
      <c r="Q114" t="s">
        <v>11</v>
      </c>
      <c r="R114" t="s">
        <v>60</v>
      </c>
      <c r="S114" t="s">
        <v>60</v>
      </c>
      <c r="T114" t="e">
        <v>#VALUE!</v>
      </c>
      <c r="U114" t="s">
        <v>62</v>
      </c>
      <c r="X114" t="e">
        <v>#VALUE!</v>
      </c>
      <c r="Y114" t="s">
        <v>62</v>
      </c>
      <c r="Z114" t="e">
        <v>#N/A</v>
      </c>
      <c r="AA114" t="e">
        <v>#N/A</v>
      </c>
    </row>
    <row r="115" spans="1:27" hidden="1" x14ac:dyDescent="0.35">
      <c r="A115" t="s">
        <v>492</v>
      </c>
      <c r="B115" t="s">
        <v>493</v>
      </c>
      <c r="C115" t="s">
        <v>114</v>
      </c>
      <c r="D115" t="s">
        <v>50</v>
      </c>
      <c r="E115" t="s">
        <v>51</v>
      </c>
      <c r="F115" t="s">
        <v>67</v>
      </c>
      <c r="G115" t="s">
        <v>53</v>
      </c>
      <c r="H115">
        <v>1</v>
      </c>
      <c r="I115" t="s">
        <v>185</v>
      </c>
      <c r="J115" s="4">
        <v>45854</v>
      </c>
      <c r="K115" t="s">
        <v>494</v>
      </c>
      <c r="L115" t="s">
        <v>56</v>
      </c>
      <c r="M115" t="s">
        <v>57</v>
      </c>
      <c r="N115" t="s">
        <v>58</v>
      </c>
      <c r="O115" t="e">
        <v>#N/A</v>
      </c>
      <c r="P115" t="s">
        <v>4</v>
      </c>
      <c r="Q115" t="s">
        <v>10</v>
      </c>
      <c r="R115">
        <v>13761</v>
      </c>
      <c r="S115" t="s">
        <v>495</v>
      </c>
      <c r="T115" t="s">
        <v>318</v>
      </c>
      <c r="U115" t="s">
        <v>61</v>
      </c>
      <c r="X115" t="s">
        <v>130</v>
      </c>
      <c r="Y115" t="s">
        <v>62</v>
      </c>
      <c r="Z115" t="e">
        <v>#REF!</v>
      </c>
      <c r="AA115" t="s">
        <v>63</v>
      </c>
    </row>
    <row r="116" spans="1:27" hidden="1" x14ac:dyDescent="0.35">
      <c r="A116" t="s">
        <v>496</v>
      </c>
      <c r="B116" t="s">
        <v>497</v>
      </c>
      <c r="C116" t="s">
        <v>66</v>
      </c>
      <c r="D116" t="s">
        <v>50</v>
      </c>
      <c r="E116" t="s">
        <v>51</v>
      </c>
      <c r="F116" t="s">
        <v>67</v>
      </c>
      <c r="G116" t="s">
        <v>53</v>
      </c>
      <c r="H116">
        <v>1</v>
      </c>
      <c r="I116" t="s">
        <v>185</v>
      </c>
      <c r="J116" s="4">
        <v>45854</v>
      </c>
      <c r="K116" t="s">
        <v>498</v>
      </c>
      <c r="L116" t="s">
        <v>56</v>
      </c>
      <c r="M116" t="s">
        <v>57</v>
      </c>
      <c r="N116" t="s">
        <v>58</v>
      </c>
      <c r="O116" t="e">
        <v>#N/A</v>
      </c>
      <c r="P116" t="s">
        <v>4</v>
      </c>
      <c r="Q116" t="s">
        <v>10</v>
      </c>
      <c r="R116">
        <v>13761</v>
      </c>
      <c r="S116" t="s">
        <v>495</v>
      </c>
      <c r="T116" t="s">
        <v>318</v>
      </c>
      <c r="U116" t="s">
        <v>61</v>
      </c>
      <c r="X116" t="s">
        <v>130</v>
      </c>
      <c r="Y116" t="s">
        <v>62</v>
      </c>
      <c r="Z116" t="e">
        <v>#REF!</v>
      </c>
      <c r="AA116" t="s">
        <v>63</v>
      </c>
    </row>
    <row r="117" spans="1:27" hidden="1" x14ac:dyDescent="0.35">
      <c r="A117" t="s">
        <v>499</v>
      </c>
      <c r="B117" t="s">
        <v>500</v>
      </c>
      <c r="C117" t="s">
        <v>114</v>
      </c>
      <c r="D117" t="s">
        <v>50</v>
      </c>
      <c r="E117" t="s">
        <v>51</v>
      </c>
      <c r="F117" t="s">
        <v>115</v>
      </c>
      <c r="G117" t="s">
        <v>53</v>
      </c>
      <c r="H117">
        <v>1</v>
      </c>
      <c r="I117" t="s">
        <v>185</v>
      </c>
      <c r="J117" s="4">
        <v>45854</v>
      </c>
      <c r="K117" t="s">
        <v>501</v>
      </c>
      <c r="L117" t="s">
        <v>109</v>
      </c>
      <c r="M117" t="s">
        <v>57</v>
      </c>
      <c r="N117" t="s">
        <v>58</v>
      </c>
      <c r="O117" t="e">
        <v>#N/A</v>
      </c>
      <c r="P117" t="s">
        <v>4</v>
      </c>
      <c r="Q117" t="s">
        <v>10</v>
      </c>
      <c r="R117">
        <v>21804</v>
      </c>
      <c r="S117" t="s">
        <v>317</v>
      </c>
      <c r="T117" t="s">
        <v>194</v>
      </c>
      <c r="U117" t="s">
        <v>61</v>
      </c>
      <c r="X117" t="s">
        <v>130</v>
      </c>
      <c r="Y117" t="s">
        <v>62</v>
      </c>
      <c r="Z117" t="e">
        <v>#REF!</v>
      </c>
      <c r="AA117" t="s">
        <v>63</v>
      </c>
    </row>
    <row r="118" spans="1:27" hidden="1" x14ac:dyDescent="0.35">
      <c r="A118" t="s">
        <v>502</v>
      </c>
      <c r="B118" t="s">
        <v>503</v>
      </c>
      <c r="C118" t="s">
        <v>66</v>
      </c>
      <c r="D118" t="s">
        <v>50</v>
      </c>
      <c r="E118" t="s">
        <v>287</v>
      </c>
      <c r="F118" t="s">
        <v>67</v>
      </c>
      <c r="G118" t="s">
        <v>53</v>
      </c>
      <c r="H118">
        <v>1</v>
      </c>
      <c r="I118" t="s">
        <v>185</v>
      </c>
      <c r="J118" s="4">
        <v>45854</v>
      </c>
      <c r="K118" t="s">
        <v>504</v>
      </c>
      <c r="L118" t="s">
        <v>56</v>
      </c>
      <c r="M118" t="s">
        <v>57</v>
      </c>
      <c r="N118" t="s">
        <v>58</v>
      </c>
      <c r="O118" t="e">
        <v>#N/A</v>
      </c>
      <c r="P118" t="s">
        <v>4</v>
      </c>
      <c r="Q118" t="s">
        <v>10</v>
      </c>
      <c r="R118">
        <v>20028</v>
      </c>
      <c r="S118" t="s">
        <v>193</v>
      </c>
      <c r="T118" t="s">
        <v>194</v>
      </c>
      <c r="U118" t="s">
        <v>61</v>
      </c>
      <c r="X118" t="s">
        <v>130</v>
      </c>
      <c r="Y118" t="s">
        <v>62</v>
      </c>
      <c r="Z118" t="e">
        <v>#REF!</v>
      </c>
      <c r="AA118" t="s">
        <v>63</v>
      </c>
    </row>
    <row r="119" spans="1:27" hidden="1" x14ac:dyDescent="0.35">
      <c r="A119" t="s">
        <v>505</v>
      </c>
      <c r="B119" t="s">
        <v>506</v>
      </c>
      <c r="C119" t="s">
        <v>114</v>
      </c>
      <c r="D119" t="s">
        <v>50</v>
      </c>
      <c r="E119" t="s">
        <v>51</v>
      </c>
      <c r="F119" t="s">
        <v>155</v>
      </c>
      <c r="G119" t="s">
        <v>156</v>
      </c>
      <c r="H119">
        <v>1</v>
      </c>
      <c r="I119" t="s">
        <v>185</v>
      </c>
      <c r="J119" s="4">
        <v>45854</v>
      </c>
      <c r="K119" t="s">
        <v>507</v>
      </c>
      <c r="L119" t="s">
        <v>56</v>
      </c>
      <c r="M119" t="s">
        <v>57</v>
      </c>
      <c r="N119" t="s">
        <v>58</v>
      </c>
      <c r="O119" t="e">
        <v>#N/A</v>
      </c>
      <c r="P119" t="s">
        <v>4</v>
      </c>
      <c r="Q119" t="s">
        <v>10</v>
      </c>
      <c r="R119">
        <v>20028</v>
      </c>
      <c r="S119" t="s">
        <v>193</v>
      </c>
      <c r="T119" t="s">
        <v>194</v>
      </c>
      <c r="U119" t="s">
        <v>61</v>
      </c>
      <c r="X119" t="s">
        <v>130</v>
      </c>
      <c r="Y119" t="s">
        <v>62</v>
      </c>
      <c r="Z119" t="e">
        <v>#REF!</v>
      </c>
      <c r="AA119" t="s">
        <v>63</v>
      </c>
    </row>
    <row r="120" spans="1:27" hidden="1" x14ac:dyDescent="0.35">
      <c r="A120" t="s">
        <v>508</v>
      </c>
      <c r="B120" t="s">
        <v>509</v>
      </c>
      <c r="C120" t="s">
        <v>114</v>
      </c>
      <c r="D120" t="s">
        <v>50</v>
      </c>
      <c r="E120" t="s">
        <v>51</v>
      </c>
      <c r="F120" t="s">
        <v>67</v>
      </c>
      <c r="G120" t="s">
        <v>53</v>
      </c>
      <c r="H120">
        <v>1</v>
      </c>
      <c r="I120" t="s">
        <v>185</v>
      </c>
      <c r="J120" s="4">
        <v>45854</v>
      </c>
      <c r="K120" t="s">
        <v>510</v>
      </c>
      <c r="L120" t="s">
        <v>56</v>
      </c>
      <c r="M120" t="s">
        <v>57</v>
      </c>
      <c r="N120" t="s">
        <v>58</v>
      </c>
      <c r="O120" t="e">
        <v>#N/A</v>
      </c>
      <c r="P120" t="s">
        <v>4</v>
      </c>
      <c r="Q120" t="s">
        <v>10</v>
      </c>
      <c r="R120">
        <v>20028</v>
      </c>
      <c r="S120" t="s">
        <v>193</v>
      </c>
      <c r="T120" t="s">
        <v>194</v>
      </c>
      <c r="U120" t="s">
        <v>61</v>
      </c>
      <c r="X120" t="s">
        <v>130</v>
      </c>
      <c r="Y120" t="s">
        <v>62</v>
      </c>
      <c r="Z120" t="e">
        <v>#REF!</v>
      </c>
      <c r="AA120" t="s">
        <v>63</v>
      </c>
    </row>
    <row r="121" spans="1:27" hidden="1" x14ac:dyDescent="0.35">
      <c r="A121" t="s">
        <v>511</v>
      </c>
      <c r="B121" t="s">
        <v>512</v>
      </c>
      <c r="C121" t="s">
        <v>114</v>
      </c>
      <c r="D121" t="s">
        <v>50</v>
      </c>
      <c r="E121" t="s">
        <v>51</v>
      </c>
      <c r="F121" t="s">
        <v>52</v>
      </c>
      <c r="G121" t="s">
        <v>53</v>
      </c>
      <c r="H121">
        <v>1</v>
      </c>
      <c r="I121" t="s">
        <v>185</v>
      </c>
      <c r="J121" s="4">
        <v>45811</v>
      </c>
      <c r="K121" t="s">
        <v>513</v>
      </c>
      <c r="L121" t="s">
        <v>56</v>
      </c>
      <c r="M121" t="s">
        <v>514</v>
      </c>
      <c r="N121" t="s">
        <v>58</v>
      </c>
      <c r="O121" t="e">
        <v>#N/A</v>
      </c>
      <c r="P121" t="s">
        <v>4</v>
      </c>
      <c r="Q121" t="s">
        <v>10</v>
      </c>
      <c r="R121" t="s">
        <v>60</v>
      </c>
      <c r="S121" t="s">
        <v>60</v>
      </c>
      <c r="T121" t="s">
        <v>515</v>
      </c>
      <c r="U121" t="s">
        <v>61</v>
      </c>
      <c r="X121" t="s">
        <v>516</v>
      </c>
      <c r="Y121" t="s">
        <v>62</v>
      </c>
      <c r="Z121" t="e">
        <v>#REF!</v>
      </c>
      <c r="AA121" t="s">
        <v>63</v>
      </c>
    </row>
    <row r="122" spans="1:27" hidden="1" x14ac:dyDescent="0.35">
      <c r="A122" t="s">
        <v>517</v>
      </c>
      <c r="B122" t="s">
        <v>518</v>
      </c>
      <c r="C122" t="s">
        <v>66</v>
      </c>
      <c r="D122" t="s">
        <v>50</v>
      </c>
      <c r="E122" t="s">
        <v>51</v>
      </c>
      <c r="F122" t="s">
        <v>133</v>
      </c>
      <c r="G122" t="s">
        <v>53</v>
      </c>
      <c r="H122">
        <v>1</v>
      </c>
      <c r="I122" t="s">
        <v>185</v>
      </c>
      <c r="J122" s="4">
        <v>45854</v>
      </c>
      <c r="K122" t="s">
        <v>519</v>
      </c>
      <c r="L122" t="s">
        <v>56</v>
      </c>
      <c r="M122" t="s">
        <v>57</v>
      </c>
      <c r="N122" t="s">
        <v>58</v>
      </c>
      <c r="O122" t="e">
        <v>#N/A</v>
      </c>
      <c r="P122" t="s">
        <v>4</v>
      </c>
      <c r="Q122" t="s">
        <v>11</v>
      </c>
      <c r="R122">
        <v>9208</v>
      </c>
      <c r="S122" t="s">
        <v>331</v>
      </c>
      <c r="T122" t="s">
        <v>327</v>
      </c>
      <c r="U122" t="s">
        <v>61</v>
      </c>
      <c r="X122" t="s">
        <v>332</v>
      </c>
      <c r="Y122" t="s">
        <v>62</v>
      </c>
      <c r="Z122" t="e">
        <v>#REF!</v>
      </c>
      <c r="AA122" t="s">
        <v>333</v>
      </c>
    </row>
    <row r="123" spans="1:27" hidden="1" x14ac:dyDescent="0.35">
      <c r="A123" t="s">
        <v>520</v>
      </c>
      <c r="B123" t="s">
        <v>521</v>
      </c>
      <c r="C123" t="s">
        <v>66</v>
      </c>
      <c r="D123" t="s">
        <v>50</v>
      </c>
      <c r="E123" t="s">
        <v>51</v>
      </c>
      <c r="F123" t="s">
        <v>522</v>
      </c>
      <c r="G123" t="s">
        <v>53</v>
      </c>
      <c r="H123">
        <v>1</v>
      </c>
      <c r="I123" t="s">
        <v>185</v>
      </c>
      <c r="J123" s="4">
        <v>45811</v>
      </c>
      <c r="K123" t="s">
        <v>523</v>
      </c>
      <c r="L123" t="s">
        <v>56</v>
      </c>
      <c r="M123" t="s">
        <v>514</v>
      </c>
      <c r="N123" t="s">
        <v>58</v>
      </c>
      <c r="O123" t="e">
        <v>#N/A</v>
      </c>
      <c r="P123" t="s">
        <v>4</v>
      </c>
      <c r="Q123" t="s">
        <v>10</v>
      </c>
      <c r="R123" t="s">
        <v>60</v>
      </c>
      <c r="S123" t="s">
        <v>60</v>
      </c>
      <c r="T123" t="s">
        <v>515</v>
      </c>
      <c r="U123" t="s">
        <v>61</v>
      </c>
      <c r="X123" t="s">
        <v>516</v>
      </c>
      <c r="Y123" t="s">
        <v>62</v>
      </c>
      <c r="Z123" t="e">
        <v>#REF!</v>
      </c>
      <c r="AA123" t="s">
        <v>63</v>
      </c>
    </row>
    <row r="124" spans="1:27" hidden="1" x14ac:dyDescent="0.35">
      <c r="A124" t="s">
        <v>524</v>
      </c>
      <c r="B124" t="s">
        <v>525</v>
      </c>
      <c r="C124" t="s">
        <v>66</v>
      </c>
      <c r="D124" t="s">
        <v>50</v>
      </c>
      <c r="E124" t="s">
        <v>51</v>
      </c>
      <c r="F124" t="s">
        <v>133</v>
      </c>
      <c r="G124" t="s">
        <v>53</v>
      </c>
      <c r="H124">
        <v>1</v>
      </c>
      <c r="I124" t="s">
        <v>185</v>
      </c>
      <c r="J124" s="4">
        <v>45854</v>
      </c>
      <c r="K124" t="s">
        <v>526</v>
      </c>
      <c r="L124" t="s">
        <v>56</v>
      </c>
      <c r="M124" t="s">
        <v>57</v>
      </c>
      <c r="N124" t="s">
        <v>58</v>
      </c>
      <c r="O124" t="e">
        <v>#N/A</v>
      </c>
      <c r="P124" t="s">
        <v>4</v>
      </c>
      <c r="Q124" t="s">
        <v>11</v>
      </c>
      <c r="R124">
        <v>9208</v>
      </c>
      <c r="S124" t="s">
        <v>331</v>
      </c>
      <c r="T124" t="s">
        <v>327</v>
      </c>
      <c r="U124" t="s">
        <v>61</v>
      </c>
      <c r="X124" t="s">
        <v>332</v>
      </c>
      <c r="Y124" t="s">
        <v>62</v>
      </c>
      <c r="Z124" t="e">
        <v>#REF!</v>
      </c>
      <c r="AA124" t="s">
        <v>63</v>
      </c>
    </row>
    <row r="125" spans="1:27" hidden="1" x14ac:dyDescent="0.35">
      <c r="A125" t="s">
        <v>527</v>
      </c>
      <c r="B125" t="s">
        <v>528</v>
      </c>
      <c r="C125" t="s">
        <v>49</v>
      </c>
      <c r="D125" t="s">
        <v>50</v>
      </c>
      <c r="E125" t="s">
        <v>51</v>
      </c>
      <c r="F125" t="s">
        <v>67</v>
      </c>
      <c r="G125" t="s">
        <v>53</v>
      </c>
      <c r="H125">
        <v>1</v>
      </c>
      <c r="I125" t="s">
        <v>185</v>
      </c>
      <c r="J125" s="4">
        <v>45854</v>
      </c>
      <c r="K125" t="s">
        <v>529</v>
      </c>
      <c r="L125" t="s">
        <v>232</v>
      </c>
      <c r="M125" t="s">
        <v>57</v>
      </c>
      <c r="N125" t="s">
        <v>58</v>
      </c>
      <c r="O125" t="e">
        <v>#N/A</v>
      </c>
      <c r="P125" t="s">
        <v>4</v>
      </c>
      <c r="Q125" t="s">
        <v>11</v>
      </c>
      <c r="R125">
        <v>45038344</v>
      </c>
      <c r="S125" t="s">
        <v>530</v>
      </c>
      <c r="T125" t="s">
        <v>531</v>
      </c>
      <c r="U125" t="s">
        <v>61</v>
      </c>
      <c r="V125" t="s">
        <v>61</v>
      </c>
      <c r="X125" t="s">
        <v>60</v>
      </c>
      <c r="Y125" t="s">
        <v>62</v>
      </c>
      <c r="Z125" t="e">
        <v>#REF!</v>
      </c>
      <c r="AA125" t="s">
        <v>63</v>
      </c>
    </row>
    <row r="126" spans="1:27" hidden="1" x14ac:dyDescent="0.35">
      <c r="A126" t="s">
        <v>532</v>
      </c>
      <c r="B126" t="s">
        <v>533</v>
      </c>
      <c r="C126" t="s">
        <v>114</v>
      </c>
      <c r="D126" t="s">
        <v>50</v>
      </c>
      <c r="E126" t="s">
        <v>51</v>
      </c>
      <c r="F126" t="s">
        <v>133</v>
      </c>
      <c r="G126" t="s">
        <v>53</v>
      </c>
      <c r="H126">
        <v>1</v>
      </c>
      <c r="I126" t="s">
        <v>185</v>
      </c>
      <c r="J126" s="4">
        <v>45854</v>
      </c>
      <c r="K126" t="s">
        <v>534</v>
      </c>
      <c r="L126" t="s">
        <v>56</v>
      </c>
      <c r="M126" t="s">
        <v>57</v>
      </c>
      <c r="N126" t="s">
        <v>58</v>
      </c>
      <c r="O126" t="e">
        <v>#N/A</v>
      </c>
      <c r="P126" t="s">
        <v>4</v>
      </c>
      <c r="Q126" t="s">
        <v>11</v>
      </c>
      <c r="R126">
        <v>9208</v>
      </c>
      <c r="S126" t="s">
        <v>331</v>
      </c>
      <c r="T126" t="s">
        <v>327</v>
      </c>
      <c r="U126" t="s">
        <v>61</v>
      </c>
      <c r="X126" t="s">
        <v>332</v>
      </c>
      <c r="Y126" t="s">
        <v>62</v>
      </c>
      <c r="Z126" t="e">
        <v>#REF!</v>
      </c>
      <c r="AA126" t="s">
        <v>333</v>
      </c>
    </row>
    <row r="127" spans="1:27" hidden="1" x14ac:dyDescent="0.35">
      <c r="A127" t="s">
        <v>535</v>
      </c>
      <c r="B127" t="s">
        <v>536</v>
      </c>
      <c r="C127" t="s">
        <v>66</v>
      </c>
      <c r="D127" t="s">
        <v>50</v>
      </c>
      <c r="E127" t="s">
        <v>287</v>
      </c>
      <c r="F127" t="s">
        <v>67</v>
      </c>
      <c r="G127" t="s">
        <v>53</v>
      </c>
      <c r="H127">
        <v>1</v>
      </c>
      <c r="I127" t="s">
        <v>185</v>
      </c>
      <c r="J127" s="4">
        <v>45854</v>
      </c>
      <c r="K127" t="s">
        <v>537</v>
      </c>
      <c r="L127" t="s">
        <v>56</v>
      </c>
      <c r="M127" t="s">
        <v>57</v>
      </c>
      <c r="N127" t="s">
        <v>58</v>
      </c>
      <c r="O127" t="e">
        <v>#N/A</v>
      </c>
      <c r="P127" t="s">
        <v>4</v>
      </c>
      <c r="Q127" t="s">
        <v>11</v>
      </c>
      <c r="R127">
        <v>22010</v>
      </c>
      <c r="S127" t="s">
        <v>538</v>
      </c>
      <c r="T127" t="s">
        <v>327</v>
      </c>
      <c r="U127" t="s">
        <v>61</v>
      </c>
      <c r="X127" t="s">
        <v>332</v>
      </c>
      <c r="Y127" t="s">
        <v>62</v>
      </c>
      <c r="Z127" t="e">
        <v>#REF!</v>
      </c>
      <c r="AA127" t="s">
        <v>63</v>
      </c>
    </row>
    <row r="128" spans="1:27" hidden="1" x14ac:dyDescent="0.35">
      <c r="A128" t="s">
        <v>539</v>
      </c>
      <c r="B128" t="s">
        <v>540</v>
      </c>
      <c r="C128" t="s">
        <v>101</v>
      </c>
      <c r="D128" t="s">
        <v>50</v>
      </c>
      <c r="E128" t="s">
        <v>51</v>
      </c>
      <c r="F128" t="s">
        <v>67</v>
      </c>
      <c r="G128" t="s">
        <v>53</v>
      </c>
      <c r="H128">
        <v>1</v>
      </c>
      <c r="I128" t="s">
        <v>185</v>
      </c>
      <c r="J128" s="4">
        <v>45854</v>
      </c>
      <c r="K128" t="s">
        <v>541</v>
      </c>
      <c r="L128" t="s">
        <v>232</v>
      </c>
      <c r="M128" t="s">
        <v>57</v>
      </c>
      <c r="N128" t="s">
        <v>58</v>
      </c>
      <c r="O128" t="e">
        <v>#N/A</v>
      </c>
      <c r="P128" t="s">
        <v>4</v>
      </c>
      <c r="Q128" t="s">
        <v>11</v>
      </c>
      <c r="R128">
        <v>7227</v>
      </c>
      <c r="S128" t="s">
        <v>542</v>
      </c>
      <c r="T128" t="s">
        <v>327</v>
      </c>
      <c r="U128" t="s">
        <v>61</v>
      </c>
      <c r="X128" t="s">
        <v>332</v>
      </c>
      <c r="Y128" t="s">
        <v>62</v>
      </c>
      <c r="Z128" t="e">
        <v>#REF!</v>
      </c>
      <c r="AA128" t="s">
        <v>543</v>
      </c>
    </row>
    <row r="129" spans="1:27" hidden="1" x14ac:dyDescent="0.35">
      <c r="A129" t="s">
        <v>544</v>
      </c>
      <c r="B129" t="s">
        <v>545</v>
      </c>
      <c r="C129" t="s">
        <v>49</v>
      </c>
      <c r="D129" t="s">
        <v>50</v>
      </c>
      <c r="E129" t="s">
        <v>51</v>
      </c>
      <c r="F129" t="s">
        <v>67</v>
      </c>
      <c r="G129" t="s">
        <v>53</v>
      </c>
      <c r="H129">
        <v>1</v>
      </c>
      <c r="I129" t="s">
        <v>185</v>
      </c>
      <c r="J129" s="4">
        <v>45854</v>
      </c>
      <c r="K129" t="s">
        <v>546</v>
      </c>
      <c r="L129" t="s">
        <v>56</v>
      </c>
      <c r="M129" t="s">
        <v>57</v>
      </c>
      <c r="N129" t="s">
        <v>58</v>
      </c>
      <c r="O129" t="e">
        <v>#N/A</v>
      </c>
      <c r="P129" t="s">
        <v>4</v>
      </c>
      <c r="Q129" t="s">
        <v>11</v>
      </c>
      <c r="R129">
        <v>23202</v>
      </c>
      <c r="S129" t="s">
        <v>547</v>
      </c>
      <c r="T129" t="s">
        <v>327</v>
      </c>
      <c r="U129" t="s">
        <v>61</v>
      </c>
      <c r="X129" t="s">
        <v>332</v>
      </c>
      <c r="Y129" t="s">
        <v>62</v>
      </c>
      <c r="Z129" t="e">
        <v>#REF!</v>
      </c>
      <c r="AA129" t="s">
        <v>63</v>
      </c>
    </row>
    <row r="130" spans="1:27" hidden="1" x14ac:dyDescent="0.35">
      <c r="A130" t="s">
        <v>548</v>
      </c>
      <c r="B130" t="s">
        <v>549</v>
      </c>
      <c r="C130" t="s">
        <v>66</v>
      </c>
      <c r="D130" t="s">
        <v>50</v>
      </c>
      <c r="E130" t="s">
        <v>51</v>
      </c>
      <c r="F130" t="s">
        <v>133</v>
      </c>
      <c r="G130" t="s">
        <v>53</v>
      </c>
      <c r="H130">
        <v>1</v>
      </c>
      <c r="I130" t="s">
        <v>185</v>
      </c>
      <c r="J130" s="4">
        <v>45854</v>
      </c>
      <c r="K130" t="s">
        <v>550</v>
      </c>
      <c r="L130" t="s">
        <v>56</v>
      </c>
      <c r="M130" t="s">
        <v>94</v>
      </c>
      <c r="N130" t="s">
        <v>58</v>
      </c>
      <c r="O130" t="e">
        <v>#N/A</v>
      </c>
      <c r="P130" t="s">
        <v>4</v>
      </c>
      <c r="Q130" t="s">
        <v>11</v>
      </c>
      <c r="R130">
        <v>9208</v>
      </c>
      <c r="S130" t="s">
        <v>331</v>
      </c>
      <c r="T130" t="s">
        <v>327</v>
      </c>
      <c r="U130" t="s">
        <v>61</v>
      </c>
      <c r="X130" t="s">
        <v>332</v>
      </c>
      <c r="Y130" t="s">
        <v>62</v>
      </c>
      <c r="Z130" t="e">
        <v>#REF!</v>
      </c>
      <c r="AA130" t="s">
        <v>333</v>
      </c>
    </row>
    <row r="131" spans="1:27" hidden="1" x14ac:dyDescent="0.35">
      <c r="A131" t="s">
        <v>551</v>
      </c>
      <c r="B131" t="s">
        <v>552</v>
      </c>
      <c r="C131" t="s">
        <v>66</v>
      </c>
      <c r="D131" t="s">
        <v>50</v>
      </c>
      <c r="E131" t="s">
        <v>51</v>
      </c>
      <c r="F131" t="s">
        <v>133</v>
      </c>
      <c r="G131" t="s">
        <v>53</v>
      </c>
      <c r="H131">
        <v>1</v>
      </c>
      <c r="I131" t="s">
        <v>185</v>
      </c>
      <c r="J131" s="4">
        <v>45854</v>
      </c>
      <c r="K131" t="s">
        <v>553</v>
      </c>
      <c r="L131" t="s">
        <v>56</v>
      </c>
      <c r="M131" t="s">
        <v>94</v>
      </c>
      <c r="N131" t="s">
        <v>58</v>
      </c>
      <c r="O131" t="e">
        <v>#N/A</v>
      </c>
      <c r="P131" t="s">
        <v>4</v>
      </c>
      <c r="Q131" t="s">
        <v>11</v>
      </c>
      <c r="R131">
        <v>9208</v>
      </c>
      <c r="S131" t="s">
        <v>331</v>
      </c>
      <c r="T131" t="s">
        <v>327</v>
      </c>
      <c r="U131" t="s">
        <v>61</v>
      </c>
      <c r="X131" t="s">
        <v>332</v>
      </c>
      <c r="Y131" t="s">
        <v>62</v>
      </c>
      <c r="Z131" t="e">
        <v>#REF!</v>
      </c>
      <c r="AA131" t="s">
        <v>333</v>
      </c>
    </row>
    <row r="132" spans="1:27" hidden="1" x14ac:dyDescent="0.35">
      <c r="A132" t="s">
        <v>554</v>
      </c>
      <c r="B132" t="s">
        <v>555</v>
      </c>
      <c r="C132" t="s">
        <v>66</v>
      </c>
      <c r="D132" t="s">
        <v>50</v>
      </c>
      <c r="E132" t="s">
        <v>51</v>
      </c>
      <c r="F132" t="s">
        <v>522</v>
      </c>
      <c r="G132" t="s">
        <v>53</v>
      </c>
      <c r="H132">
        <v>1</v>
      </c>
      <c r="I132" t="s">
        <v>185</v>
      </c>
      <c r="J132" s="4">
        <v>45811</v>
      </c>
      <c r="K132" t="s">
        <v>556</v>
      </c>
      <c r="L132" t="s">
        <v>109</v>
      </c>
      <c r="M132" t="s">
        <v>514</v>
      </c>
      <c r="N132" t="s">
        <v>58</v>
      </c>
      <c r="O132" t="e">
        <v>#N/A</v>
      </c>
      <c r="P132" t="s">
        <v>4</v>
      </c>
      <c r="Q132" t="s">
        <v>10</v>
      </c>
      <c r="R132" t="s">
        <v>60</v>
      </c>
      <c r="S132" t="s">
        <v>60</v>
      </c>
      <c r="T132" t="s">
        <v>515</v>
      </c>
      <c r="U132" t="s">
        <v>61</v>
      </c>
      <c r="X132" t="s">
        <v>516</v>
      </c>
      <c r="Y132" t="s">
        <v>62</v>
      </c>
      <c r="Z132" t="e">
        <v>#REF!</v>
      </c>
      <c r="AA132" t="s">
        <v>63</v>
      </c>
    </row>
    <row r="133" spans="1:27" hidden="1" x14ac:dyDescent="0.35">
      <c r="A133" t="s">
        <v>557</v>
      </c>
      <c r="B133" t="s">
        <v>558</v>
      </c>
      <c r="C133" t="s">
        <v>114</v>
      </c>
      <c r="D133" t="s">
        <v>50</v>
      </c>
      <c r="E133" t="s">
        <v>51</v>
      </c>
      <c r="F133" t="s">
        <v>522</v>
      </c>
      <c r="G133" t="s">
        <v>53</v>
      </c>
      <c r="H133">
        <v>1</v>
      </c>
      <c r="I133" t="s">
        <v>185</v>
      </c>
      <c r="J133" s="4">
        <v>45809</v>
      </c>
      <c r="K133" t="s">
        <v>559</v>
      </c>
      <c r="L133" t="s">
        <v>56</v>
      </c>
      <c r="M133" t="s">
        <v>514</v>
      </c>
      <c r="N133" t="s">
        <v>58</v>
      </c>
      <c r="O133" t="e">
        <v>#N/A</v>
      </c>
      <c r="P133" t="s">
        <v>4</v>
      </c>
      <c r="Q133" t="s">
        <v>10</v>
      </c>
      <c r="R133" t="s">
        <v>60</v>
      </c>
      <c r="S133" t="s">
        <v>60</v>
      </c>
      <c r="T133" t="s">
        <v>515</v>
      </c>
      <c r="U133" t="s">
        <v>61</v>
      </c>
      <c r="X133" t="s">
        <v>516</v>
      </c>
      <c r="Y133" t="s">
        <v>62</v>
      </c>
      <c r="Z133" t="e">
        <v>#REF!</v>
      </c>
      <c r="AA133" t="s">
        <v>63</v>
      </c>
    </row>
    <row r="134" spans="1:27" hidden="1" x14ac:dyDescent="0.35">
      <c r="A134" t="s">
        <v>560</v>
      </c>
      <c r="B134" t="s">
        <v>561</v>
      </c>
      <c r="C134" t="s">
        <v>49</v>
      </c>
      <c r="D134" t="s">
        <v>50</v>
      </c>
      <c r="E134" t="s">
        <v>51</v>
      </c>
      <c r="F134" t="s">
        <v>230</v>
      </c>
      <c r="G134" t="s">
        <v>53</v>
      </c>
      <c r="H134">
        <v>1</v>
      </c>
      <c r="I134" t="s">
        <v>185</v>
      </c>
      <c r="J134" s="4">
        <v>45854</v>
      </c>
      <c r="K134" t="s">
        <v>562</v>
      </c>
      <c r="L134" t="s">
        <v>56</v>
      </c>
      <c r="M134" t="s">
        <v>57</v>
      </c>
      <c r="N134" t="s">
        <v>58</v>
      </c>
      <c r="O134" t="e">
        <v>#N/A</v>
      </c>
      <c r="P134" t="s">
        <v>4</v>
      </c>
      <c r="Q134" t="s">
        <v>11</v>
      </c>
      <c r="R134">
        <v>9208</v>
      </c>
      <c r="S134" t="s">
        <v>331</v>
      </c>
      <c r="T134" t="s">
        <v>327</v>
      </c>
      <c r="U134" t="s">
        <v>61</v>
      </c>
      <c r="X134" t="s">
        <v>332</v>
      </c>
      <c r="Y134" t="s">
        <v>62</v>
      </c>
      <c r="Z134" t="e">
        <v>#REF!</v>
      </c>
      <c r="AA134" t="s">
        <v>333</v>
      </c>
    </row>
    <row r="135" spans="1:27" hidden="1" x14ac:dyDescent="0.35">
      <c r="A135" t="s">
        <v>563</v>
      </c>
      <c r="B135" t="s">
        <v>564</v>
      </c>
      <c r="C135" t="s">
        <v>49</v>
      </c>
      <c r="D135" t="s">
        <v>50</v>
      </c>
      <c r="E135" t="s">
        <v>51</v>
      </c>
      <c r="F135" t="s">
        <v>230</v>
      </c>
      <c r="G135" t="s">
        <v>53</v>
      </c>
      <c r="H135">
        <v>1</v>
      </c>
      <c r="I135" t="s">
        <v>185</v>
      </c>
      <c r="J135" s="4">
        <v>45854</v>
      </c>
      <c r="K135" t="s">
        <v>565</v>
      </c>
      <c r="L135" t="s">
        <v>56</v>
      </c>
      <c r="M135" t="s">
        <v>57</v>
      </c>
      <c r="N135" t="s">
        <v>58</v>
      </c>
      <c r="O135" t="e">
        <v>#N/A</v>
      </c>
      <c r="P135" t="s">
        <v>4</v>
      </c>
      <c r="Q135" t="s">
        <v>11</v>
      </c>
      <c r="R135">
        <v>9208</v>
      </c>
      <c r="S135" t="s">
        <v>331</v>
      </c>
      <c r="T135" t="s">
        <v>327</v>
      </c>
      <c r="U135" t="s">
        <v>61</v>
      </c>
      <c r="X135" t="s">
        <v>332</v>
      </c>
      <c r="Y135" t="s">
        <v>62</v>
      </c>
      <c r="Z135" t="e">
        <v>#REF!</v>
      </c>
      <c r="AA135" t="s">
        <v>63</v>
      </c>
    </row>
    <row r="136" spans="1:27" hidden="1" x14ac:dyDescent="0.35">
      <c r="A136" t="s">
        <v>566</v>
      </c>
      <c r="B136" t="s">
        <v>567</v>
      </c>
      <c r="C136" t="s">
        <v>66</v>
      </c>
      <c r="D136" t="s">
        <v>50</v>
      </c>
      <c r="E136" t="s">
        <v>51</v>
      </c>
      <c r="F136" t="s">
        <v>67</v>
      </c>
      <c r="G136" t="s">
        <v>53</v>
      </c>
      <c r="H136">
        <v>1</v>
      </c>
      <c r="I136" t="s">
        <v>185</v>
      </c>
      <c r="J136" s="4">
        <v>45854</v>
      </c>
      <c r="K136" t="s">
        <v>568</v>
      </c>
      <c r="L136" t="s">
        <v>56</v>
      </c>
      <c r="M136" t="s">
        <v>57</v>
      </c>
      <c r="N136" t="s">
        <v>58</v>
      </c>
      <c r="O136" t="e">
        <v>#N/A</v>
      </c>
      <c r="P136" t="s">
        <v>4</v>
      </c>
      <c r="Q136" t="s">
        <v>11</v>
      </c>
      <c r="R136">
        <v>9208</v>
      </c>
      <c r="S136" t="s">
        <v>331</v>
      </c>
      <c r="T136" t="s">
        <v>327</v>
      </c>
      <c r="U136" t="s">
        <v>61</v>
      </c>
      <c r="X136" t="s">
        <v>332</v>
      </c>
      <c r="Y136" t="s">
        <v>62</v>
      </c>
      <c r="Z136" t="e">
        <v>#REF!</v>
      </c>
      <c r="AA136" t="s">
        <v>63</v>
      </c>
    </row>
    <row r="137" spans="1:27" hidden="1" x14ac:dyDescent="0.35">
      <c r="A137" t="s">
        <v>569</v>
      </c>
      <c r="B137" t="s">
        <v>570</v>
      </c>
      <c r="C137" t="s">
        <v>141</v>
      </c>
      <c r="D137" t="s">
        <v>50</v>
      </c>
      <c r="E137" t="s">
        <v>51</v>
      </c>
      <c r="F137" t="s">
        <v>67</v>
      </c>
      <c r="G137" t="s">
        <v>53</v>
      </c>
      <c r="H137">
        <v>1</v>
      </c>
      <c r="I137" t="s">
        <v>185</v>
      </c>
      <c r="J137" s="4">
        <v>45854</v>
      </c>
      <c r="K137" t="s">
        <v>571</v>
      </c>
      <c r="L137" t="s">
        <v>56</v>
      </c>
      <c r="M137" t="s">
        <v>57</v>
      </c>
      <c r="N137" t="s">
        <v>58</v>
      </c>
      <c r="O137" t="e">
        <v>#N/A</v>
      </c>
      <c r="P137" t="s">
        <v>4</v>
      </c>
      <c r="Q137" t="s">
        <v>12</v>
      </c>
      <c r="R137">
        <v>5057623</v>
      </c>
      <c r="S137" t="s">
        <v>143</v>
      </c>
      <c r="T137" t="s">
        <v>144</v>
      </c>
      <c r="U137" t="s">
        <v>61</v>
      </c>
      <c r="V137" t="s">
        <v>61</v>
      </c>
      <c r="X137" t="s">
        <v>145</v>
      </c>
      <c r="Y137" t="s">
        <v>62</v>
      </c>
      <c r="Z137" t="e">
        <v>#REF!</v>
      </c>
      <c r="AA137" t="s">
        <v>63</v>
      </c>
    </row>
    <row r="138" spans="1:27" hidden="1" x14ac:dyDescent="0.35">
      <c r="A138" t="s">
        <v>572</v>
      </c>
      <c r="B138" t="s">
        <v>573</v>
      </c>
      <c r="C138" t="s">
        <v>141</v>
      </c>
      <c r="D138" t="s">
        <v>50</v>
      </c>
      <c r="E138" t="s">
        <v>51</v>
      </c>
      <c r="F138" t="s">
        <v>67</v>
      </c>
      <c r="G138" t="s">
        <v>53</v>
      </c>
      <c r="H138">
        <v>1</v>
      </c>
      <c r="I138" t="s">
        <v>185</v>
      </c>
      <c r="J138" s="4">
        <v>45854</v>
      </c>
      <c r="K138" t="s">
        <v>574</v>
      </c>
      <c r="L138" t="s">
        <v>56</v>
      </c>
      <c r="M138" t="s">
        <v>57</v>
      </c>
      <c r="N138" t="s">
        <v>58</v>
      </c>
      <c r="O138" t="e">
        <v>#N/A</v>
      </c>
      <c r="P138" t="s">
        <v>4</v>
      </c>
      <c r="Q138" t="s">
        <v>12</v>
      </c>
      <c r="R138">
        <v>5057623</v>
      </c>
      <c r="S138" t="s">
        <v>143</v>
      </c>
      <c r="T138" t="s">
        <v>144</v>
      </c>
      <c r="U138" t="s">
        <v>61</v>
      </c>
      <c r="V138" t="s">
        <v>61</v>
      </c>
      <c r="X138" t="s">
        <v>145</v>
      </c>
      <c r="Y138" t="s">
        <v>62</v>
      </c>
      <c r="Z138" t="e">
        <v>#REF!</v>
      </c>
      <c r="AA138" t="s">
        <v>63</v>
      </c>
    </row>
    <row r="139" spans="1:27" hidden="1" x14ac:dyDescent="0.35">
      <c r="A139" t="s">
        <v>575</v>
      </c>
      <c r="B139" t="s">
        <v>576</v>
      </c>
      <c r="C139" t="s">
        <v>49</v>
      </c>
      <c r="D139" t="s">
        <v>50</v>
      </c>
      <c r="E139" t="s">
        <v>577</v>
      </c>
      <c r="F139" t="s">
        <v>578</v>
      </c>
      <c r="G139" t="s">
        <v>53</v>
      </c>
      <c r="H139">
        <v>1</v>
      </c>
      <c r="I139" t="s">
        <v>185</v>
      </c>
      <c r="J139" s="4">
        <v>45849</v>
      </c>
      <c r="K139" t="s">
        <v>579</v>
      </c>
      <c r="L139" t="s">
        <v>109</v>
      </c>
      <c r="M139" t="s">
        <v>514</v>
      </c>
      <c r="N139" t="s">
        <v>58</v>
      </c>
      <c r="O139" t="e">
        <v>#N/A</v>
      </c>
      <c r="P139" t="s">
        <v>4</v>
      </c>
      <c r="Q139" t="s">
        <v>11</v>
      </c>
      <c r="R139">
        <v>3054608</v>
      </c>
      <c r="S139" t="s">
        <v>580</v>
      </c>
      <c r="T139" t="s">
        <v>581</v>
      </c>
      <c r="U139" t="s">
        <v>61</v>
      </c>
      <c r="V139" t="s">
        <v>61</v>
      </c>
      <c r="W139" t="s">
        <v>271</v>
      </c>
      <c r="X139" t="s">
        <v>582</v>
      </c>
      <c r="Y139" t="s">
        <v>62</v>
      </c>
      <c r="Z139" t="e">
        <v>#REF!</v>
      </c>
      <c r="AA139" t="s">
        <v>582</v>
      </c>
    </row>
    <row r="140" spans="1:27" hidden="1" x14ac:dyDescent="0.35">
      <c r="A140" t="s">
        <v>583</v>
      </c>
      <c r="B140" t="s">
        <v>584</v>
      </c>
      <c r="C140" t="s">
        <v>49</v>
      </c>
      <c r="D140" t="s">
        <v>50</v>
      </c>
      <c r="E140" t="s">
        <v>51</v>
      </c>
      <c r="F140" t="s">
        <v>67</v>
      </c>
      <c r="G140" t="s">
        <v>53</v>
      </c>
      <c r="H140">
        <v>1</v>
      </c>
      <c r="I140" t="s">
        <v>185</v>
      </c>
      <c r="J140" s="4">
        <v>45854</v>
      </c>
      <c r="K140" t="s">
        <v>585</v>
      </c>
      <c r="L140" t="s">
        <v>109</v>
      </c>
      <c r="M140" t="s">
        <v>57</v>
      </c>
      <c r="N140" t="s">
        <v>58</v>
      </c>
      <c r="O140" t="e">
        <v>#N/A</v>
      </c>
      <c r="P140" t="s">
        <v>4</v>
      </c>
      <c r="Q140" t="s">
        <v>11</v>
      </c>
      <c r="R140">
        <v>21056</v>
      </c>
      <c r="S140" t="s">
        <v>586</v>
      </c>
      <c r="T140" t="s">
        <v>581</v>
      </c>
      <c r="U140" t="s">
        <v>61</v>
      </c>
      <c r="V140" t="s">
        <v>61</v>
      </c>
      <c r="W140" t="s">
        <v>271</v>
      </c>
      <c r="X140" t="s">
        <v>582</v>
      </c>
      <c r="Y140" t="s">
        <v>62</v>
      </c>
      <c r="Z140" t="e">
        <v>#REF!</v>
      </c>
      <c r="AA140" t="s">
        <v>63</v>
      </c>
    </row>
    <row r="141" spans="1:27" hidden="1" x14ac:dyDescent="0.35">
      <c r="A141" t="s">
        <v>587</v>
      </c>
      <c r="B141" t="s">
        <v>588</v>
      </c>
      <c r="C141" t="s">
        <v>66</v>
      </c>
      <c r="D141" t="s">
        <v>50</v>
      </c>
      <c r="E141" t="s">
        <v>51</v>
      </c>
      <c r="F141" t="s">
        <v>67</v>
      </c>
      <c r="G141" t="s">
        <v>53</v>
      </c>
      <c r="H141">
        <v>1</v>
      </c>
      <c r="I141" t="s">
        <v>185</v>
      </c>
      <c r="J141" s="4">
        <v>45854</v>
      </c>
      <c r="K141" t="s">
        <v>589</v>
      </c>
      <c r="L141" t="s">
        <v>56</v>
      </c>
      <c r="M141" t="s">
        <v>57</v>
      </c>
      <c r="N141" t="s">
        <v>58</v>
      </c>
      <c r="O141" t="e">
        <v>#N/A</v>
      </c>
      <c r="P141" t="s">
        <v>4</v>
      </c>
      <c r="Q141" t="s">
        <v>12</v>
      </c>
      <c r="R141" t="s">
        <v>60</v>
      </c>
      <c r="S141" t="s">
        <v>60</v>
      </c>
      <c r="T141" t="s">
        <v>144</v>
      </c>
      <c r="U141" t="s">
        <v>61</v>
      </c>
      <c r="X141">
        <v>0</v>
      </c>
      <c r="Y141" t="s">
        <v>62</v>
      </c>
      <c r="Z141" t="e">
        <v>#REF!</v>
      </c>
      <c r="AA141" t="s">
        <v>63</v>
      </c>
    </row>
    <row r="142" spans="1:27" hidden="1" x14ac:dyDescent="0.35">
      <c r="A142" t="s">
        <v>590</v>
      </c>
      <c r="B142" t="s">
        <v>591</v>
      </c>
      <c r="C142" t="s">
        <v>49</v>
      </c>
      <c r="D142" t="s">
        <v>50</v>
      </c>
      <c r="E142" t="s">
        <v>51</v>
      </c>
      <c r="F142" t="s">
        <v>67</v>
      </c>
      <c r="G142" t="s">
        <v>53</v>
      </c>
      <c r="H142">
        <v>1</v>
      </c>
      <c r="I142" t="s">
        <v>185</v>
      </c>
      <c r="J142" s="4">
        <v>45854</v>
      </c>
      <c r="K142" t="s">
        <v>592</v>
      </c>
      <c r="L142" t="s">
        <v>56</v>
      </c>
      <c r="M142" t="s">
        <v>57</v>
      </c>
      <c r="N142" t="s">
        <v>58</v>
      </c>
      <c r="O142" t="e">
        <v>#N/A</v>
      </c>
      <c r="P142" t="s">
        <v>4</v>
      </c>
      <c r="Q142" t="s">
        <v>11</v>
      </c>
      <c r="R142">
        <v>5065002</v>
      </c>
      <c r="S142" t="s">
        <v>593</v>
      </c>
      <c r="T142" t="s">
        <v>151</v>
      </c>
      <c r="U142" t="s">
        <v>61</v>
      </c>
      <c r="V142" t="s">
        <v>61</v>
      </c>
      <c r="W142" t="s">
        <v>123</v>
      </c>
      <c r="X142" t="s">
        <v>152</v>
      </c>
      <c r="Y142" t="s">
        <v>62</v>
      </c>
      <c r="Z142" t="e">
        <v>#REF!</v>
      </c>
      <c r="AA142" t="s">
        <v>63</v>
      </c>
    </row>
    <row r="143" spans="1:27" hidden="1" x14ac:dyDescent="0.35">
      <c r="A143" t="s">
        <v>594</v>
      </c>
      <c r="B143" t="s">
        <v>595</v>
      </c>
      <c r="C143" t="s">
        <v>66</v>
      </c>
      <c r="D143" t="s">
        <v>50</v>
      </c>
      <c r="E143" t="s">
        <v>51</v>
      </c>
      <c r="F143" t="s">
        <v>133</v>
      </c>
      <c r="G143" t="s">
        <v>53</v>
      </c>
      <c r="H143">
        <v>1</v>
      </c>
      <c r="I143" t="s">
        <v>185</v>
      </c>
      <c r="J143" s="4">
        <v>45854</v>
      </c>
      <c r="K143" t="s">
        <v>596</v>
      </c>
      <c r="L143" t="s">
        <v>56</v>
      </c>
      <c r="M143" t="s">
        <v>57</v>
      </c>
      <c r="N143" t="s">
        <v>58</v>
      </c>
      <c r="O143" t="e">
        <v>#N/A</v>
      </c>
      <c r="P143" t="s">
        <v>4</v>
      </c>
      <c r="Q143" t="s">
        <v>11</v>
      </c>
      <c r="R143">
        <v>9208</v>
      </c>
      <c r="S143" t="s">
        <v>331</v>
      </c>
      <c r="T143" t="s">
        <v>327</v>
      </c>
      <c r="U143" t="s">
        <v>61</v>
      </c>
      <c r="X143" t="s">
        <v>332</v>
      </c>
      <c r="Y143" t="s">
        <v>62</v>
      </c>
      <c r="Z143" t="e">
        <v>#REF!</v>
      </c>
      <c r="AA143" t="s">
        <v>333</v>
      </c>
    </row>
    <row r="144" spans="1:27" hidden="1" x14ac:dyDescent="0.35">
      <c r="A144" t="s">
        <v>597</v>
      </c>
      <c r="B144" t="s">
        <v>598</v>
      </c>
      <c r="C144" t="s">
        <v>49</v>
      </c>
      <c r="D144" t="s">
        <v>50</v>
      </c>
      <c r="E144" t="s">
        <v>51</v>
      </c>
      <c r="F144" t="s">
        <v>133</v>
      </c>
      <c r="G144" t="s">
        <v>53</v>
      </c>
      <c r="H144">
        <v>1</v>
      </c>
      <c r="I144" t="s">
        <v>185</v>
      </c>
      <c r="J144" s="4">
        <v>45854</v>
      </c>
      <c r="K144" t="s">
        <v>599</v>
      </c>
      <c r="L144" t="s">
        <v>56</v>
      </c>
      <c r="M144" t="s">
        <v>57</v>
      </c>
      <c r="N144" t="s">
        <v>58</v>
      </c>
      <c r="O144" t="e">
        <v>#N/A</v>
      </c>
      <c r="P144" t="s">
        <v>4</v>
      </c>
      <c r="Q144" t="s">
        <v>11</v>
      </c>
      <c r="R144">
        <v>9208</v>
      </c>
      <c r="S144" t="s">
        <v>331</v>
      </c>
      <c r="T144" t="s">
        <v>327</v>
      </c>
      <c r="U144" t="s">
        <v>61</v>
      </c>
      <c r="X144" t="s">
        <v>332</v>
      </c>
      <c r="Y144" t="s">
        <v>62</v>
      </c>
      <c r="Z144" t="e">
        <v>#REF!</v>
      </c>
      <c r="AA144" t="s">
        <v>333</v>
      </c>
    </row>
    <row r="145" spans="1:27" hidden="1" x14ac:dyDescent="0.35">
      <c r="A145" t="s">
        <v>600</v>
      </c>
      <c r="B145" t="s">
        <v>601</v>
      </c>
      <c r="C145" t="s">
        <v>49</v>
      </c>
      <c r="D145" t="s">
        <v>50</v>
      </c>
      <c r="E145" t="s">
        <v>51</v>
      </c>
      <c r="F145" t="s">
        <v>133</v>
      </c>
      <c r="G145" t="s">
        <v>53</v>
      </c>
      <c r="H145">
        <v>1</v>
      </c>
      <c r="I145" t="s">
        <v>185</v>
      </c>
      <c r="J145" s="4">
        <v>45854</v>
      </c>
      <c r="K145" t="s">
        <v>602</v>
      </c>
      <c r="L145" t="s">
        <v>56</v>
      </c>
      <c r="M145" t="s">
        <v>57</v>
      </c>
      <c r="N145" t="s">
        <v>58</v>
      </c>
      <c r="O145" t="e">
        <v>#N/A</v>
      </c>
      <c r="P145" t="s">
        <v>4</v>
      </c>
      <c r="Q145" t="s">
        <v>11</v>
      </c>
      <c r="R145">
        <v>9208</v>
      </c>
      <c r="S145" t="s">
        <v>331</v>
      </c>
      <c r="T145" t="s">
        <v>327</v>
      </c>
      <c r="U145" t="s">
        <v>61</v>
      </c>
      <c r="X145" t="s">
        <v>332</v>
      </c>
      <c r="Y145" t="s">
        <v>62</v>
      </c>
      <c r="Z145" t="e">
        <v>#REF!</v>
      </c>
      <c r="AA145" t="s">
        <v>333</v>
      </c>
    </row>
    <row r="146" spans="1:27" hidden="1" x14ac:dyDescent="0.35">
      <c r="A146" t="s">
        <v>603</v>
      </c>
      <c r="B146" t="s">
        <v>604</v>
      </c>
      <c r="C146" t="s">
        <v>49</v>
      </c>
      <c r="D146" t="s">
        <v>50</v>
      </c>
      <c r="E146" t="s">
        <v>51</v>
      </c>
      <c r="F146" t="s">
        <v>67</v>
      </c>
      <c r="G146" t="s">
        <v>53</v>
      </c>
      <c r="H146">
        <v>1</v>
      </c>
      <c r="I146" t="s">
        <v>185</v>
      </c>
      <c r="J146" s="4">
        <v>45854</v>
      </c>
      <c r="K146" t="s">
        <v>605</v>
      </c>
      <c r="L146" t="s">
        <v>149</v>
      </c>
      <c r="M146" t="s">
        <v>57</v>
      </c>
      <c r="N146" t="s">
        <v>58</v>
      </c>
      <c r="O146" t="e">
        <v>#N/A</v>
      </c>
      <c r="P146" t="s">
        <v>4</v>
      </c>
      <c r="Q146" t="s">
        <v>11</v>
      </c>
      <c r="R146">
        <v>1500001938</v>
      </c>
      <c r="S146" t="s">
        <v>150</v>
      </c>
      <c r="T146" t="s">
        <v>151</v>
      </c>
      <c r="U146" t="s">
        <v>61</v>
      </c>
      <c r="V146" t="s">
        <v>61</v>
      </c>
      <c r="W146" t="s">
        <v>123</v>
      </c>
      <c r="X146" t="s">
        <v>152</v>
      </c>
      <c r="Y146" t="s">
        <v>62</v>
      </c>
      <c r="Z146" t="e">
        <v>#REF!</v>
      </c>
      <c r="AA146" t="s">
        <v>152</v>
      </c>
    </row>
    <row r="147" spans="1:27" hidden="1" x14ac:dyDescent="0.35">
      <c r="A147" t="s">
        <v>606</v>
      </c>
      <c r="B147" t="s">
        <v>607</v>
      </c>
      <c r="C147" t="s">
        <v>66</v>
      </c>
      <c r="D147" t="s">
        <v>50</v>
      </c>
      <c r="E147" t="s">
        <v>51</v>
      </c>
      <c r="F147" t="s">
        <v>133</v>
      </c>
      <c r="G147" t="s">
        <v>53</v>
      </c>
      <c r="H147">
        <v>1</v>
      </c>
      <c r="I147" t="s">
        <v>185</v>
      </c>
      <c r="J147" s="4">
        <v>45854</v>
      </c>
      <c r="K147" t="s">
        <v>608</v>
      </c>
      <c r="L147" t="s">
        <v>56</v>
      </c>
      <c r="M147" t="s">
        <v>57</v>
      </c>
      <c r="N147" t="s">
        <v>58</v>
      </c>
      <c r="O147" t="e">
        <v>#N/A</v>
      </c>
      <c r="P147" t="s">
        <v>4</v>
      </c>
      <c r="Q147" t="s">
        <v>11</v>
      </c>
      <c r="R147">
        <v>9208</v>
      </c>
      <c r="S147" t="s">
        <v>331</v>
      </c>
      <c r="T147" t="s">
        <v>327</v>
      </c>
      <c r="U147" t="s">
        <v>61</v>
      </c>
      <c r="X147" t="s">
        <v>332</v>
      </c>
      <c r="Y147" t="s">
        <v>62</v>
      </c>
      <c r="Z147" t="e">
        <v>#REF!</v>
      </c>
      <c r="AA147" t="s">
        <v>333</v>
      </c>
    </row>
    <row r="148" spans="1:27" hidden="1" x14ac:dyDescent="0.35">
      <c r="A148" t="s">
        <v>609</v>
      </c>
      <c r="B148" t="s">
        <v>610</v>
      </c>
      <c r="C148" t="s">
        <v>66</v>
      </c>
      <c r="D148" t="s">
        <v>50</v>
      </c>
      <c r="E148" t="s">
        <v>51</v>
      </c>
      <c r="F148" t="s">
        <v>133</v>
      </c>
      <c r="G148" t="s">
        <v>53</v>
      </c>
      <c r="H148">
        <v>1</v>
      </c>
      <c r="I148" t="s">
        <v>185</v>
      </c>
      <c r="J148" s="4">
        <v>45854</v>
      </c>
      <c r="K148" t="s">
        <v>611</v>
      </c>
      <c r="L148" t="s">
        <v>56</v>
      </c>
      <c r="M148" t="s">
        <v>57</v>
      </c>
      <c r="N148" t="s">
        <v>58</v>
      </c>
      <c r="O148" t="e">
        <v>#N/A</v>
      </c>
      <c r="P148" t="s">
        <v>4</v>
      </c>
      <c r="Q148" t="s">
        <v>11</v>
      </c>
      <c r="R148">
        <v>9208</v>
      </c>
      <c r="S148" t="s">
        <v>331</v>
      </c>
      <c r="T148" t="s">
        <v>327</v>
      </c>
      <c r="U148" t="s">
        <v>61</v>
      </c>
      <c r="X148" t="s">
        <v>332</v>
      </c>
      <c r="Y148" t="s">
        <v>62</v>
      </c>
      <c r="Z148" t="e">
        <v>#REF!</v>
      </c>
      <c r="AA148" t="s">
        <v>63</v>
      </c>
    </row>
    <row r="149" spans="1:27" hidden="1" x14ac:dyDescent="0.35">
      <c r="A149" t="s">
        <v>612</v>
      </c>
      <c r="B149" t="s">
        <v>613</v>
      </c>
      <c r="C149" t="s">
        <v>49</v>
      </c>
      <c r="D149" t="s">
        <v>50</v>
      </c>
      <c r="E149" t="s">
        <v>51</v>
      </c>
      <c r="F149" t="s">
        <v>155</v>
      </c>
      <c r="G149" t="s">
        <v>156</v>
      </c>
      <c r="H149">
        <v>1</v>
      </c>
      <c r="I149" t="s">
        <v>185</v>
      </c>
      <c r="J149" s="4">
        <v>45854</v>
      </c>
      <c r="K149" t="s">
        <v>614</v>
      </c>
      <c r="L149" t="s">
        <v>149</v>
      </c>
      <c r="M149" t="s">
        <v>57</v>
      </c>
      <c r="N149" t="s">
        <v>58</v>
      </c>
      <c r="O149" t="e">
        <v>#N/A</v>
      </c>
      <c r="P149" t="s">
        <v>4</v>
      </c>
      <c r="Q149" t="s">
        <v>11</v>
      </c>
      <c r="R149">
        <v>1500001938</v>
      </c>
      <c r="S149" t="s">
        <v>150</v>
      </c>
      <c r="T149" t="s">
        <v>151</v>
      </c>
      <c r="U149" t="s">
        <v>61</v>
      </c>
      <c r="V149" t="s">
        <v>61</v>
      </c>
      <c r="W149" t="s">
        <v>123</v>
      </c>
      <c r="X149" t="s">
        <v>152</v>
      </c>
      <c r="Y149" t="s">
        <v>62</v>
      </c>
      <c r="Z149" t="e">
        <v>#REF!</v>
      </c>
      <c r="AA149" t="s">
        <v>152</v>
      </c>
    </row>
    <row r="150" spans="1:27" hidden="1" x14ac:dyDescent="0.35">
      <c r="A150" t="s">
        <v>615</v>
      </c>
      <c r="B150" t="s">
        <v>616</v>
      </c>
      <c r="C150" t="s">
        <v>66</v>
      </c>
      <c r="D150" t="s">
        <v>50</v>
      </c>
      <c r="E150" t="s">
        <v>51</v>
      </c>
      <c r="F150" t="s">
        <v>133</v>
      </c>
      <c r="G150" t="s">
        <v>53</v>
      </c>
      <c r="H150">
        <v>1</v>
      </c>
      <c r="I150" t="s">
        <v>185</v>
      </c>
      <c r="J150" s="4">
        <v>45854</v>
      </c>
      <c r="K150" t="s">
        <v>617</v>
      </c>
      <c r="L150" t="s">
        <v>56</v>
      </c>
      <c r="M150" t="s">
        <v>57</v>
      </c>
      <c r="N150" t="s">
        <v>58</v>
      </c>
      <c r="O150" t="e">
        <v>#N/A</v>
      </c>
      <c r="P150" t="s">
        <v>4</v>
      </c>
      <c r="Q150" t="s">
        <v>11</v>
      </c>
      <c r="R150">
        <v>9208</v>
      </c>
      <c r="S150" t="s">
        <v>331</v>
      </c>
      <c r="T150" t="s">
        <v>327</v>
      </c>
      <c r="U150" t="s">
        <v>61</v>
      </c>
      <c r="X150" t="s">
        <v>332</v>
      </c>
      <c r="Y150" t="s">
        <v>62</v>
      </c>
      <c r="Z150" t="e">
        <v>#REF!</v>
      </c>
      <c r="AA150" t="s">
        <v>63</v>
      </c>
    </row>
    <row r="151" spans="1:27" hidden="1" x14ac:dyDescent="0.35">
      <c r="A151" t="s">
        <v>618</v>
      </c>
      <c r="B151" t="s">
        <v>619</v>
      </c>
      <c r="C151" t="s">
        <v>66</v>
      </c>
      <c r="D151" t="s">
        <v>50</v>
      </c>
      <c r="E151" t="s">
        <v>51</v>
      </c>
      <c r="F151" t="s">
        <v>67</v>
      </c>
      <c r="G151" t="s">
        <v>53</v>
      </c>
      <c r="H151">
        <v>1</v>
      </c>
      <c r="I151" t="s">
        <v>185</v>
      </c>
      <c r="J151" s="4">
        <v>45854</v>
      </c>
      <c r="K151" t="s">
        <v>620</v>
      </c>
      <c r="L151" t="s">
        <v>56</v>
      </c>
      <c r="M151" t="s">
        <v>57</v>
      </c>
      <c r="N151" t="s">
        <v>58</v>
      </c>
      <c r="O151" t="e">
        <v>#N/A</v>
      </c>
      <c r="P151" t="s">
        <v>4</v>
      </c>
      <c r="Q151" t="s">
        <v>11</v>
      </c>
      <c r="R151">
        <v>9208</v>
      </c>
      <c r="S151" t="s">
        <v>331</v>
      </c>
      <c r="T151" t="s">
        <v>327</v>
      </c>
      <c r="U151" t="s">
        <v>61</v>
      </c>
      <c r="X151" t="s">
        <v>332</v>
      </c>
      <c r="Y151" t="s">
        <v>62</v>
      </c>
      <c r="Z151" t="e">
        <v>#REF!</v>
      </c>
      <c r="AA151" t="s">
        <v>63</v>
      </c>
    </row>
    <row r="152" spans="1:27" hidden="1" x14ac:dyDescent="0.35">
      <c r="A152" t="s">
        <v>621</v>
      </c>
      <c r="B152" t="s">
        <v>622</v>
      </c>
      <c r="C152" t="s">
        <v>49</v>
      </c>
      <c r="D152" t="s">
        <v>50</v>
      </c>
      <c r="E152" t="s">
        <v>577</v>
      </c>
      <c r="F152" t="s">
        <v>92</v>
      </c>
      <c r="G152" t="s">
        <v>53</v>
      </c>
      <c r="H152">
        <v>1</v>
      </c>
      <c r="I152" t="s">
        <v>185</v>
      </c>
      <c r="J152" s="4">
        <v>45849</v>
      </c>
      <c r="K152" t="s">
        <v>623</v>
      </c>
      <c r="L152" t="s">
        <v>232</v>
      </c>
      <c r="M152" t="s">
        <v>94</v>
      </c>
      <c r="N152" t="s">
        <v>58</v>
      </c>
      <c r="O152" t="e">
        <v>#N/A</v>
      </c>
      <c r="P152" t="s">
        <v>3</v>
      </c>
      <c r="Q152" t="s">
        <v>7</v>
      </c>
      <c r="R152">
        <v>3052800</v>
      </c>
      <c r="S152" t="s">
        <v>624</v>
      </c>
      <c r="T152" t="s">
        <v>625</v>
      </c>
      <c r="U152" t="s">
        <v>61</v>
      </c>
      <c r="V152" t="s">
        <v>61</v>
      </c>
      <c r="X152" t="s">
        <v>582</v>
      </c>
      <c r="Y152" t="s">
        <v>62</v>
      </c>
      <c r="Z152" t="e">
        <v>#REF!</v>
      </c>
      <c r="AA152" t="s">
        <v>626</v>
      </c>
    </row>
    <row r="153" spans="1:27" hidden="1" x14ac:dyDescent="0.35">
      <c r="A153" t="s">
        <v>627</v>
      </c>
      <c r="B153" t="s">
        <v>628</v>
      </c>
      <c r="C153" t="s">
        <v>49</v>
      </c>
      <c r="D153" t="s">
        <v>50</v>
      </c>
      <c r="E153" t="s">
        <v>51</v>
      </c>
      <c r="F153" t="s">
        <v>67</v>
      </c>
      <c r="G153" t="s">
        <v>53</v>
      </c>
      <c r="H153">
        <v>1</v>
      </c>
      <c r="I153" t="s">
        <v>185</v>
      </c>
      <c r="J153" s="4">
        <v>45854</v>
      </c>
      <c r="K153" t="s">
        <v>629</v>
      </c>
      <c r="L153" t="s">
        <v>149</v>
      </c>
      <c r="M153" t="s">
        <v>57</v>
      </c>
      <c r="N153" t="s">
        <v>58</v>
      </c>
      <c r="O153" t="e">
        <v>#N/A</v>
      </c>
      <c r="P153" t="s">
        <v>4</v>
      </c>
      <c r="Q153" t="s">
        <v>11</v>
      </c>
      <c r="R153">
        <v>1500001938</v>
      </c>
      <c r="S153" t="s">
        <v>150</v>
      </c>
      <c r="T153" t="s">
        <v>151</v>
      </c>
      <c r="U153" t="s">
        <v>61</v>
      </c>
      <c r="V153" t="s">
        <v>61</v>
      </c>
      <c r="W153" t="s">
        <v>123</v>
      </c>
      <c r="X153" t="s">
        <v>152</v>
      </c>
      <c r="Y153" t="s">
        <v>62</v>
      </c>
      <c r="Z153" t="e">
        <v>#REF!</v>
      </c>
      <c r="AA153" t="s">
        <v>152</v>
      </c>
    </row>
    <row r="154" spans="1:27" hidden="1" x14ac:dyDescent="0.35">
      <c r="A154" t="s">
        <v>630</v>
      </c>
      <c r="B154" t="s">
        <v>631</v>
      </c>
      <c r="C154" t="s">
        <v>49</v>
      </c>
      <c r="D154" t="s">
        <v>50</v>
      </c>
      <c r="E154" t="s">
        <v>51</v>
      </c>
      <c r="F154" t="s">
        <v>67</v>
      </c>
      <c r="G154" t="s">
        <v>53</v>
      </c>
      <c r="H154">
        <v>1</v>
      </c>
      <c r="I154" t="s">
        <v>185</v>
      </c>
      <c r="J154" s="4">
        <v>45854</v>
      </c>
      <c r="K154" t="s">
        <v>632</v>
      </c>
      <c r="L154" t="s">
        <v>149</v>
      </c>
      <c r="M154" t="s">
        <v>57</v>
      </c>
      <c r="N154" t="s">
        <v>58</v>
      </c>
      <c r="O154" t="e">
        <v>#N/A</v>
      </c>
      <c r="P154" t="s">
        <v>4</v>
      </c>
      <c r="Q154" t="s">
        <v>11</v>
      </c>
      <c r="R154">
        <v>1500001938</v>
      </c>
      <c r="S154" t="s">
        <v>150</v>
      </c>
      <c r="T154" t="s">
        <v>151</v>
      </c>
      <c r="U154" t="s">
        <v>61</v>
      </c>
      <c r="V154" t="s">
        <v>61</v>
      </c>
      <c r="W154" t="s">
        <v>123</v>
      </c>
      <c r="X154" t="s">
        <v>152</v>
      </c>
      <c r="Y154" t="s">
        <v>62</v>
      </c>
      <c r="Z154" t="e">
        <v>#REF!</v>
      </c>
      <c r="AA154" t="s">
        <v>152</v>
      </c>
    </row>
    <row r="155" spans="1:27" hidden="1" x14ac:dyDescent="0.35">
      <c r="A155" t="s">
        <v>633</v>
      </c>
      <c r="B155" t="s">
        <v>634</v>
      </c>
      <c r="C155" t="s">
        <v>49</v>
      </c>
      <c r="D155" t="s">
        <v>50</v>
      </c>
      <c r="E155" t="s">
        <v>51</v>
      </c>
      <c r="F155" t="s">
        <v>67</v>
      </c>
      <c r="G155" t="s">
        <v>53</v>
      </c>
      <c r="H155">
        <v>1</v>
      </c>
      <c r="I155" t="s">
        <v>185</v>
      </c>
      <c r="J155" s="4">
        <v>45854</v>
      </c>
      <c r="K155" t="s">
        <v>635</v>
      </c>
      <c r="L155" t="s">
        <v>56</v>
      </c>
      <c r="M155" t="s">
        <v>57</v>
      </c>
      <c r="N155" t="s">
        <v>58</v>
      </c>
      <c r="O155" t="e">
        <v>#N/A</v>
      </c>
      <c r="P155" t="s">
        <v>4</v>
      </c>
      <c r="Q155" t="s">
        <v>13</v>
      </c>
      <c r="R155">
        <v>21940</v>
      </c>
      <c r="S155" t="s">
        <v>254</v>
      </c>
      <c r="T155" t="s">
        <v>255</v>
      </c>
      <c r="U155" t="s">
        <v>61</v>
      </c>
      <c r="V155" t="s">
        <v>61</v>
      </c>
      <c r="X155" t="s">
        <v>256</v>
      </c>
      <c r="Y155" t="s">
        <v>62</v>
      </c>
      <c r="Z155" t="e">
        <v>#REF!</v>
      </c>
      <c r="AA155" t="s">
        <v>63</v>
      </c>
    </row>
    <row r="156" spans="1:27" hidden="1" x14ac:dyDescent="0.35">
      <c r="A156" t="s">
        <v>636</v>
      </c>
      <c r="B156" t="s">
        <v>637</v>
      </c>
      <c r="C156" t="s">
        <v>49</v>
      </c>
      <c r="D156" t="s">
        <v>50</v>
      </c>
      <c r="E156" t="s">
        <v>51</v>
      </c>
      <c r="F156" t="s">
        <v>155</v>
      </c>
      <c r="G156" t="s">
        <v>156</v>
      </c>
      <c r="H156">
        <v>1</v>
      </c>
      <c r="I156" t="s">
        <v>185</v>
      </c>
      <c r="J156" s="4">
        <v>45854</v>
      </c>
      <c r="K156" t="s">
        <v>638</v>
      </c>
      <c r="L156" t="s">
        <v>56</v>
      </c>
      <c r="M156" t="s">
        <v>57</v>
      </c>
      <c r="N156" t="s">
        <v>58</v>
      </c>
      <c r="O156" t="e">
        <v>#N/A</v>
      </c>
      <c r="P156" t="s">
        <v>4</v>
      </c>
      <c r="Q156" t="s">
        <v>11</v>
      </c>
      <c r="R156">
        <v>1500001938</v>
      </c>
      <c r="S156" t="s">
        <v>150</v>
      </c>
      <c r="T156" t="s">
        <v>151</v>
      </c>
      <c r="U156" t="s">
        <v>61</v>
      </c>
      <c r="V156" t="s">
        <v>61</v>
      </c>
      <c r="W156" t="s">
        <v>123</v>
      </c>
      <c r="X156" t="s">
        <v>152</v>
      </c>
      <c r="Y156" t="s">
        <v>62</v>
      </c>
      <c r="Z156" t="e">
        <v>#REF!</v>
      </c>
      <c r="AA156" t="s">
        <v>152</v>
      </c>
    </row>
    <row r="157" spans="1:27" hidden="1" x14ac:dyDescent="0.35">
      <c r="A157" t="s">
        <v>639</v>
      </c>
      <c r="B157" t="s">
        <v>640</v>
      </c>
      <c r="C157" t="s">
        <v>49</v>
      </c>
      <c r="D157" t="s">
        <v>50</v>
      </c>
      <c r="E157" t="s">
        <v>51</v>
      </c>
      <c r="F157" t="s">
        <v>155</v>
      </c>
      <c r="G157" t="s">
        <v>156</v>
      </c>
      <c r="H157">
        <v>1</v>
      </c>
      <c r="I157" t="s">
        <v>185</v>
      </c>
      <c r="J157" s="4">
        <v>45854</v>
      </c>
      <c r="K157" t="s">
        <v>641</v>
      </c>
      <c r="L157" t="s">
        <v>56</v>
      </c>
      <c r="M157" t="s">
        <v>57</v>
      </c>
      <c r="N157" t="s">
        <v>58</v>
      </c>
      <c r="O157" t="e">
        <v>#N/A</v>
      </c>
      <c r="P157" t="s">
        <v>4</v>
      </c>
      <c r="Q157" t="s">
        <v>11</v>
      </c>
      <c r="R157">
        <v>1500001938</v>
      </c>
      <c r="S157" t="s">
        <v>150</v>
      </c>
      <c r="T157" t="s">
        <v>151</v>
      </c>
      <c r="U157" t="s">
        <v>61</v>
      </c>
      <c r="V157" t="s">
        <v>61</v>
      </c>
      <c r="W157" t="s">
        <v>123</v>
      </c>
      <c r="X157" t="s">
        <v>152</v>
      </c>
      <c r="Y157" t="s">
        <v>62</v>
      </c>
      <c r="Z157" t="e">
        <v>#REF!</v>
      </c>
      <c r="AA157" t="s">
        <v>152</v>
      </c>
    </row>
    <row r="158" spans="1:27" hidden="1" x14ac:dyDescent="0.35">
      <c r="A158" t="s">
        <v>642</v>
      </c>
      <c r="B158" t="s">
        <v>643</v>
      </c>
      <c r="C158" t="s">
        <v>49</v>
      </c>
      <c r="D158" t="s">
        <v>50</v>
      </c>
      <c r="E158" t="s">
        <v>51</v>
      </c>
      <c r="F158" t="s">
        <v>230</v>
      </c>
      <c r="G158" t="s">
        <v>53</v>
      </c>
      <c r="H158">
        <v>1</v>
      </c>
      <c r="I158" t="s">
        <v>185</v>
      </c>
      <c r="J158" s="4">
        <v>45854</v>
      </c>
      <c r="K158" t="s">
        <v>644</v>
      </c>
      <c r="L158" t="s">
        <v>56</v>
      </c>
      <c r="M158" t="s">
        <v>57</v>
      </c>
      <c r="N158" t="s">
        <v>58</v>
      </c>
      <c r="O158" t="e">
        <v>#N/A</v>
      </c>
      <c r="P158" t="s">
        <v>4</v>
      </c>
      <c r="Q158" t="s">
        <v>11</v>
      </c>
      <c r="R158">
        <v>1500001938</v>
      </c>
      <c r="S158" t="s">
        <v>150</v>
      </c>
      <c r="T158" t="s">
        <v>151</v>
      </c>
      <c r="U158" t="s">
        <v>61</v>
      </c>
      <c r="V158" t="s">
        <v>61</v>
      </c>
      <c r="W158" t="s">
        <v>123</v>
      </c>
      <c r="X158" t="s">
        <v>152</v>
      </c>
      <c r="Y158" t="s">
        <v>62</v>
      </c>
      <c r="Z158" t="e">
        <v>#REF!</v>
      </c>
      <c r="AA158" t="s">
        <v>152</v>
      </c>
    </row>
    <row r="159" spans="1:27" hidden="1" x14ac:dyDescent="0.35">
      <c r="A159" t="s">
        <v>645</v>
      </c>
      <c r="B159" t="s">
        <v>646</v>
      </c>
      <c r="C159" t="s">
        <v>49</v>
      </c>
      <c r="D159" t="s">
        <v>50</v>
      </c>
      <c r="E159" t="s">
        <v>51</v>
      </c>
      <c r="F159" t="s">
        <v>155</v>
      </c>
      <c r="G159" t="s">
        <v>156</v>
      </c>
      <c r="H159">
        <v>1</v>
      </c>
      <c r="I159" t="s">
        <v>185</v>
      </c>
      <c r="J159" s="4">
        <v>45854</v>
      </c>
      <c r="K159" t="s">
        <v>647</v>
      </c>
      <c r="L159" t="s">
        <v>56</v>
      </c>
      <c r="M159" t="s">
        <v>57</v>
      </c>
      <c r="N159" t="s">
        <v>58</v>
      </c>
      <c r="O159" t="e">
        <v>#N/A</v>
      </c>
      <c r="P159" t="s">
        <v>4</v>
      </c>
      <c r="Q159" t="s">
        <v>11</v>
      </c>
      <c r="R159">
        <v>1500001938</v>
      </c>
      <c r="S159" t="s">
        <v>150</v>
      </c>
      <c r="T159" t="s">
        <v>151</v>
      </c>
      <c r="U159" t="s">
        <v>61</v>
      </c>
      <c r="V159" t="s">
        <v>61</v>
      </c>
      <c r="W159" t="s">
        <v>123</v>
      </c>
      <c r="X159" t="s">
        <v>152</v>
      </c>
      <c r="Y159" t="s">
        <v>62</v>
      </c>
      <c r="Z159" t="e">
        <v>#REF!</v>
      </c>
      <c r="AA159" t="s">
        <v>152</v>
      </c>
    </row>
    <row r="160" spans="1:27" hidden="1" x14ac:dyDescent="0.35">
      <c r="A160" t="s">
        <v>648</v>
      </c>
      <c r="B160" t="s">
        <v>649</v>
      </c>
      <c r="C160" t="s">
        <v>49</v>
      </c>
      <c r="D160" t="s">
        <v>50</v>
      </c>
      <c r="E160" t="s">
        <v>51</v>
      </c>
      <c r="F160" t="s">
        <v>67</v>
      </c>
      <c r="G160" t="s">
        <v>53</v>
      </c>
      <c r="H160">
        <v>1</v>
      </c>
      <c r="I160" t="s">
        <v>185</v>
      </c>
      <c r="J160" s="4">
        <v>45854</v>
      </c>
      <c r="K160" t="s">
        <v>650</v>
      </c>
      <c r="L160" t="s">
        <v>56</v>
      </c>
      <c r="M160" t="s">
        <v>57</v>
      </c>
      <c r="N160" t="s">
        <v>58</v>
      </c>
      <c r="O160" t="e">
        <v>#N/A</v>
      </c>
      <c r="P160" t="s">
        <v>4</v>
      </c>
      <c r="Q160" t="s">
        <v>11</v>
      </c>
      <c r="R160">
        <v>1500001938</v>
      </c>
      <c r="S160" t="s">
        <v>150</v>
      </c>
      <c r="T160" t="s">
        <v>151</v>
      </c>
      <c r="U160" t="s">
        <v>61</v>
      </c>
      <c r="V160" t="s">
        <v>61</v>
      </c>
      <c r="W160" t="s">
        <v>123</v>
      </c>
      <c r="X160" t="s">
        <v>152</v>
      </c>
      <c r="Y160" t="s">
        <v>62</v>
      </c>
      <c r="Z160" t="e">
        <v>#REF!</v>
      </c>
      <c r="AA160" t="s">
        <v>152</v>
      </c>
    </row>
    <row r="161" spans="1:27" hidden="1" x14ac:dyDescent="0.35">
      <c r="A161" t="s">
        <v>651</v>
      </c>
      <c r="B161" t="s">
        <v>652</v>
      </c>
      <c r="C161" t="s">
        <v>49</v>
      </c>
      <c r="D161" t="s">
        <v>50</v>
      </c>
      <c r="E161" t="s">
        <v>577</v>
      </c>
      <c r="F161" t="s">
        <v>92</v>
      </c>
      <c r="G161" t="s">
        <v>53</v>
      </c>
      <c r="H161">
        <v>1</v>
      </c>
      <c r="I161" t="s">
        <v>185</v>
      </c>
      <c r="J161" s="4">
        <v>45849</v>
      </c>
      <c r="K161" t="s">
        <v>653</v>
      </c>
      <c r="L161" t="s">
        <v>232</v>
      </c>
      <c r="M161" t="s">
        <v>94</v>
      </c>
      <c r="N161" t="s">
        <v>58</v>
      </c>
      <c r="O161" t="e">
        <v>#N/A</v>
      </c>
      <c r="P161" t="s">
        <v>3</v>
      </c>
      <c r="Q161" t="s">
        <v>7</v>
      </c>
      <c r="R161">
        <v>3052800</v>
      </c>
      <c r="S161" t="s">
        <v>654</v>
      </c>
      <c r="T161" t="s">
        <v>625</v>
      </c>
      <c r="U161" t="s">
        <v>61</v>
      </c>
      <c r="V161" t="s">
        <v>61</v>
      </c>
      <c r="X161" t="s">
        <v>582</v>
      </c>
      <c r="Y161" t="s">
        <v>62</v>
      </c>
      <c r="Z161" t="e">
        <v>#REF!</v>
      </c>
      <c r="AA161" t="s">
        <v>626</v>
      </c>
    </row>
    <row r="162" spans="1:27" hidden="1" x14ac:dyDescent="0.35">
      <c r="A162" t="s">
        <v>655</v>
      </c>
      <c r="B162" t="s">
        <v>656</v>
      </c>
      <c r="C162" t="s">
        <v>49</v>
      </c>
      <c r="D162" t="s">
        <v>50</v>
      </c>
      <c r="E162" t="s">
        <v>51</v>
      </c>
      <c r="F162" t="s">
        <v>67</v>
      </c>
      <c r="G162" t="s">
        <v>53</v>
      </c>
      <c r="H162">
        <v>1</v>
      </c>
      <c r="I162" t="s">
        <v>185</v>
      </c>
      <c r="J162" s="4">
        <v>45854</v>
      </c>
      <c r="K162" t="s">
        <v>657</v>
      </c>
      <c r="L162" t="s">
        <v>56</v>
      </c>
      <c r="M162" t="s">
        <v>57</v>
      </c>
      <c r="N162" t="s">
        <v>58</v>
      </c>
      <c r="O162" t="e">
        <v>#N/A</v>
      </c>
      <c r="P162" t="s">
        <v>3</v>
      </c>
      <c r="Q162" t="s">
        <v>8</v>
      </c>
      <c r="R162">
        <v>5045982</v>
      </c>
      <c r="S162" t="s">
        <v>121</v>
      </c>
      <c r="T162" t="s">
        <v>122</v>
      </c>
      <c r="U162" t="s">
        <v>61</v>
      </c>
      <c r="V162" t="s">
        <v>61</v>
      </c>
      <c r="W162" t="s">
        <v>123</v>
      </c>
      <c r="X162" t="s">
        <v>124</v>
      </c>
      <c r="Y162" t="s">
        <v>62</v>
      </c>
      <c r="Z162" t="e">
        <v>#REF!</v>
      </c>
      <c r="AA162" t="s">
        <v>63</v>
      </c>
    </row>
    <row r="163" spans="1:27" hidden="1" x14ac:dyDescent="0.35">
      <c r="A163" t="s">
        <v>658</v>
      </c>
      <c r="B163" t="s">
        <v>659</v>
      </c>
      <c r="C163" t="s">
        <v>49</v>
      </c>
      <c r="D163" t="s">
        <v>50</v>
      </c>
      <c r="E163" t="s">
        <v>51</v>
      </c>
      <c r="F163" t="s">
        <v>67</v>
      </c>
      <c r="G163" t="s">
        <v>53</v>
      </c>
      <c r="H163">
        <v>1</v>
      </c>
      <c r="I163" t="s">
        <v>185</v>
      </c>
      <c r="J163" s="4">
        <v>45854</v>
      </c>
      <c r="K163" t="s">
        <v>660</v>
      </c>
      <c r="L163" t="s">
        <v>56</v>
      </c>
      <c r="M163" t="s">
        <v>57</v>
      </c>
      <c r="N163" t="s">
        <v>58</v>
      </c>
      <c r="O163" t="e">
        <v>#N/A</v>
      </c>
      <c r="P163" t="s">
        <v>3</v>
      </c>
      <c r="Q163" t="s">
        <v>8</v>
      </c>
      <c r="R163">
        <v>5045982</v>
      </c>
      <c r="S163" t="s">
        <v>121</v>
      </c>
      <c r="T163" t="s">
        <v>122</v>
      </c>
      <c r="U163" t="s">
        <v>61</v>
      </c>
      <c r="V163" t="s">
        <v>61</v>
      </c>
      <c r="W163" t="s">
        <v>123</v>
      </c>
      <c r="X163" t="s">
        <v>124</v>
      </c>
      <c r="Y163" t="s">
        <v>62</v>
      </c>
      <c r="Z163" t="e">
        <v>#REF!</v>
      </c>
      <c r="AA163" t="s">
        <v>63</v>
      </c>
    </row>
    <row r="164" spans="1:27" hidden="1" x14ac:dyDescent="0.35">
      <c r="A164" t="s">
        <v>661</v>
      </c>
      <c r="B164" t="s">
        <v>662</v>
      </c>
      <c r="C164" t="s">
        <v>49</v>
      </c>
      <c r="D164" t="s">
        <v>50</v>
      </c>
      <c r="E164" t="s">
        <v>51</v>
      </c>
      <c r="F164" t="s">
        <v>67</v>
      </c>
      <c r="G164" t="s">
        <v>53</v>
      </c>
      <c r="H164">
        <v>1</v>
      </c>
      <c r="I164" t="s">
        <v>185</v>
      </c>
      <c r="J164" s="4">
        <v>45854</v>
      </c>
      <c r="K164" t="s">
        <v>663</v>
      </c>
      <c r="L164" t="s">
        <v>56</v>
      </c>
      <c r="M164" t="s">
        <v>57</v>
      </c>
      <c r="N164" t="s">
        <v>58</v>
      </c>
      <c r="O164" t="e">
        <v>#N/A</v>
      </c>
      <c r="P164" t="s">
        <v>3</v>
      </c>
      <c r="Q164" t="s">
        <v>8</v>
      </c>
      <c r="R164">
        <v>5045982</v>
      </c>
      <c r="S164" t="s">
        <v>121</v>
      </c>
      <c r="T164" t="s">
        <v>122</v>
      </c>
      <c r="U164" t="s">
        <v>61</v>
      </c>
      <c r="V164" t="s">
        <v>61</v>
      </c>
      <c r="W164" t="s">
        <v>123</v>
      </c>
      <c r="X164" t="s">
        <v>124</v>
      </c>
      <c r="Y164" t="s">
        <v>62</v>
      </c>
      <c r="Z164" t="e">
        <v>#REF!</v>
      </c>
      <c r="AA164" t="s">
        <v>63</v>
      </c>
    </row>
    <row r="165" spans="1:27" hidden="1" x14ac:dyDescent="0.35">
      <c r="A165" t="s">
        <v>664</v>
      </c>
      <c r="B165" t="s">
        <v>665</v>
      </c>
      <c r="C165" t="s">
        <v>49</v>
      </c>
      <c r="D165" t="s">
        <v>50</v>
      </c>
      <c r="E165" t="s">
        <v>51</v>
      </c>
      <c r="F165" t="s">
        <v>67</v>
      </c>
      <c r="G165" t="s">
        <v>53</v>
      </c>
      <c r="H165">
        <v>1</v>
      </c>
      <c r="I165" t="s">
        <v>185</v>
      </c>
      <c r="J165" s="4">
        <v>45854</v>
      </c>
      <c r="K165" t="s">
        <v>666</v>
      </c>
      <c r="L165" t="s">
        <v>56</v>
      </c>
      <c r="M165" t="s">
        <v>57</v>
      </c>
      <c r="N165" t="s">
        <v>58</v>
      </c>
      <c r="O165" t="e">
        <v>#N/A</v>
      </c>
      <c r="P165" t="s">
        <v>3</v>
      </c>
      <c r="Q165" t="s">
        <v>8</v>
      </c>
      <c r="R165">
        <v>5045982</v>
      </c>
      <c r="S165" t="s">
        <v>121</v>
      </c>
      <c r="T165" t="s">
        <v>122</v>
      </c>
      <c r="U165" t="s">
        <v>61</v>
      </c>
      <c r="V165" t="s">
        <v>61</v>
      </c>
      <c r="W165" t="s">
        <v>123</v>
      </c>
      <c r="X165" t="s">
        <v>124</v>
      </c>
      <c r="Y165" t="s">
        <v>62</v>
      </c>
      <c r="Z165" t="e">
        <v>#REF!</v>
      </c>
      <c r="AA165" t="s">
        <v>63</v>
      </c>
    </row>
    <row r="166" spans="1:27" hidden="1" x14ac:dyDescent="0.35">
      <c r="A166" t="s">
        <v>667</v>
      </c>
      <c r="B166" t="s">
        <v>668</v>
      </c>
      <c r="C166" t="s">
        <v>49</v>
      </c>
      <c r="D166" t="s">
        <v>50</v>
      </c>
      <c r="E166" t="s">
        <v>51</v>
      </c>
      <c r="F166" t="s">
        <v>67</v>
      </c>
      <c r="G166" t="s">
        <v>53</v>
      </c>
      <c r="H166">
        <v>1</v>
      </c>
      <c r="I166" t="s">
        <v>185</v>
      </c>
      <c r="J166" s="4">
        <v>45854</v>
      </c>
      <c r="K166" t="s">
        <v>669</v>
      </c>
      <c r="L166" t="s">
        <v>56</v>
      </c>
      <c r="M166" t="s">
        <v>57</v>
      </c>
      <c r="N166" t="s">
        <v>58</v>
      </c>
      <c r="O166" t="e">
        <v>#N/A</v>
      </c>
      <c r="P166" t="s">
        <v>3</v>
      </c>
      <c r="Q166" t="s">
        <v>8</v>
      </c>
      <c r="R166">
        <v>5045982</v>
      </c>
      <c r="S166" t="s">
        <v>121</v>
      </c>
      <c r="T166" t="s">
        <v>122</v>
      </c>
      <c r="U166" t="s">
        <v>61</v>
      </c>
      <c r="V166" t="s">
        <v>61</v>
      </c>
      <c r="W166" t="s">
        <v>123</v>
      </c>
      <c r="X166" t="s">
        <v>124</v>
      </c>
      <c r="Y166" t="s">
        <v>62</v>
      </c>
      <c r="Z166" t="e">
        <v>#REF!</v>
      </c>
      <c r="AA166" t="s">
        <v>63</v>
      </c>
    </row>
    <row r="167" spans="1:27" hidden="1" x14ac:dyDescent="0.35">
      <c r="A167" t="s">
        <v>670</v>
      </c>
      <c r="B167" t="s">
        <v>671</v>
      </c>
      <c r="C167" t="s">
        <v>49</v>
      </c>
      <c r="D167" t="s">
        <v>50</v>
      </c>
      <c r="E167" t="s">
        <v>287</v>
      </c>
      <c r="F167" t="s">
        <v>67</v>
      </c>
      <c r="G167" t="s">
        <v>53</v>
      </c>
      <c r="H167">
        <v>1</v>
      </c>
      <c r="I167" t="s">
        <v>185</v>
      </c>
      <c r="J167" s="4">
        <v>45854</v>
      </c>
      <c r="K167" t="s">
        <v>672</v>
      </c>
      <c r="L167" t="s">
        <v>56</v>
      </c>
      <c r="M167" t="s">
        <v>57</v>
      </c>
      <c r="N167" t="s">
        <v>58</v>
      </c>
      <c r="O167" t="e">
        <v>#N/A</v>
      </c>
      <c r="P167" t="s">
        <v>3</v>
      </c>
      <c r="Q167" t="s">
        <v>8</v>
      </c>
      <c r="R167">
        <v>5045982</v>
      </c>
      <c r="S167" t="s">
        <v>121</v>
      </c>
      <c r="T167" t="s">
        <v>122</v>
      </c>
      <c r="U167" t="s">
        <v>61</v>
      </c>
      <c r="V167" t="s">
        <v>61</v>
      </c>
      <c r="W167" t="s">
        <v>123</v>
      </c>
      <c r="X167" t="s">
        <v>124</v>
      </c>
      <c r="Y167" t="s">
        <v>62</v>
      </c>
      <c r="Z167" t="e">
        <v>#REF!</v>
      </c>
      <c r="AA167" t="s">
        <v>63</v>
      </c>
    </row>
    <row r="168" spans="1:27" hidden="1" x14ac:dyDescent="0.35">
      <c r="A168" t="s">
        <v>673</v>
      </c>
      <c r="B168" t="s">
        <v>674</v>
      </c>
      <c r="C168" t="s">
        <v>49</v>
      </c>
      <c r="D168" t="s">
        <v>50</v>
      </c>
      <c r="E168" t="s">
        <v>287</v>
      </c>
      <c r="F168" t="s">
        <v>67</v>
      </c>
      <c r="G168" t="s">
        <v>53</v>
      </c>
      <c r="H168">
        <v>1</v>
      </c>
      <c r="I168" t="s">
        <v>185</v>
      </c>
      <c r="J168" s="4">
        <v>45854</v>
      </c>
      <c r="K168" t="s">
        <v>675</v>
      </c>
      <c r="L168" t="s">
        <v>56</v>
      </c>
      <c r="M168" t="s">
        <v>57</v>
      </c>
      <c r="N168" t="s">
        <v>58</v>
      </c>
      <c r="O168" t="e">
        <v>#N/A</v>
      </c>
      <c r="P168" t="s">
        <v>4</v>
      </c>
      <c r="Q168" t="s">
        <v>11</v>
      </c>
      <c r="R168">
        <v>1500001938</v>
      </c>
      <c r="S168" t="s">
        <v>150</v>
      </c>
      <c r="T168" t="s">
        <v>151</v>
      </c>
      <c r="U168" t="s">
        <v>61</v>
      </c>
      <c r="V168" t="s">
        <v>61</v>
      </c>
      <c r="W168" t="s">
        <v>123</v>
      </c>
      <c r="X168" t="s">
        <v>152</v>
      </c>
      <c r="Y168" t="s">
        <v>62</v>
      </c>
      <c r="Z168" t="e">
        <v>#REF!</v>
      </c>
      <c r="AA168" t="s">
        <v>152</v>
      </c>
    </row>
    <row r="169" spans="1:27" hidden="1" x14ac:dyDescent="0.35">
      <c r="A169" t="s">
        <v>676</v>
      </c>
      <c r="B169" t="s">
        <v>677</v>
      </c>
      <c r="C169" t="s">
        <v>49</v>
      </c>
      <c r="D169" t="s">
        <v>50</v>
      </c>
      <c r="E169" t="s">
        <v>51</v>
      </c>
      <c r="F169" t="s">
        <v>115</v>
      </c>
      <c r="G169" t="s">
        <v>53</v>
      </c>
      <c r="H169">
        <v>1</v>
      </c>
      <c r="I169" t="s">
        <v>185</v>
      </c>
      <c r="J169" s="4">
        <v>45854</v>
      </c>
      <c r="K169" t="s">
        <v>678</v>
      </c>
      <c r="L169" t="s">
        <v>56</v>
      </c>
      <c r="M169" t="s">
        <v>57</v>
      </c>
      <c r="N169" t="s">
        <v>58</v>
      </c>
      <c r="O169" t="e">
        <v>#N/A</v>
      </c>
      <c r="P169" t="s">
        <v>4</v>
      </c>
      <c r="Q169" t="s">
        <v>11</v>
      </c>
      <c r="R169">
        <v>1500001938</v>
      </c>
      <c r="S169" t="s">
        <v>150</v>
      </c>
      <c r="T169" t="s">
        <v>151</v>
      </c>
      <c r="U169" t="s">
        <v>61</v>
      </c>
      <c r="V169" t="s">
        <v>61</v>
      </c>
      <c r="W169" t="s">
        <v>123</v>
      </c>
      <c r="X169" t="s">
        <v>152</v>
      </c>
      <c r="Y169" t="s">
        <v>62</v>
      </c>
      <c r="Z169" t="e">
        <v>#REF!</v>
      </c>
      <c r="AA169" t="s">
        <v>152</v>
      </c>
    </row>
    <row r="170" spans="1:27" hidden="1" x14ac:dyDescent="0.35">
      <c r="A170" t="s">
        <v>679</v>
      </c>
      <c r="B170" t="s">
        <v>680</v>
      </c>
      <c r="C170" t="s">
        <v>49</v>
      </c>
      <c r="D170" t="s">
        <v>50</v>
      </c>
      <c r="E170" t="s">
        <v>51</v>
      </c>
      <c r="F170" t="s">
        <v>681</v>
      </c>
      <c r="G170" t="s">
        <v>156</v>
      </c>
      <c r="H170">
        <v>1</v>
      </c>
      <c r="I170" t="s">
        <v>185</v>
      </c>
      <c r="J170" s="4">
        <v>45854</v>
      </c>
      <c r="K170" t="s">
        <v>682</v>
      </c>
      <c r="L170" t="s">
        <v>56</v>
      </c>
      <c r="M170" t="s">
        <v>57</v>
      </c>
      <c r="N170" t="s">
        <v>58</v>
      </c>
      <c r="O170" t="e">
        <v>#N/A</v>
      </c>
      <c r="P170" t="s">
        <v>4</v>
      </c>
      <c r="Q170" t="s">
        <v>11</v>
      </c>
      <c r="R170">
        <v>1500001938</v>
      </c>
      <c r="S170" t="s">
        <v>150</v>
      </c>
      <c r="T170" t="s">
        <v>151</v>
      </c>
      <c r="U170" t="s">
        <v>61</v>
      </c>
      <c r="V170" t="s">
        <v>61</v>
      </c>
      <c r="W170" t="s">
        <v>123</v>
      </c>
      <c r="X170" t="s">
        <v>152</v>
      </c>
      <c r="Y170" t="s">
        <v>62</v>
      </c>
      <c r="Z170" t="e">
        <v>#REF!</v>
      </c>
      <c r="AA170" t="s">
        <v>152</v>
      </c>
    </row>
    <row r="171" spans="1:27" hidden="1" x14ac:dyDescent="0.35">
      <c r="A171" t="s">
        <v>683</v>
      </c>
      <c r="B171" t="s">
        <v>684</v>
      </c>
      <c r="C171" t="s">
        <v>49</v>
      </c>
      <c r="D171" t="s">
        <v>50</v>
      </c>
      <c r="E171" t="s">
        <v>51</v>
      </c>
      <c r="F171" t="s">
        <v>67</v>
      </c>
      <c r="G171" t="s">
        <v>53</v>
      </c>
      <c r="H171">
        <v>1</v>
      </c>
      <c r="I171" t="s">
        <v>185</v>
      </c>
      <c r="J171" s="4">
        <v>45854</v>
      </c>
      <c r="K171" t="s">
        <v>685</v>
      </c>
      <c r="L171" t="s">
        <v>109</v>
      </c>
      <c r="M171" t="s">
        <v>57</v>
      </c>
      <c r="N171" t="s">
        <v>58</v>
      </c>
      <c r="O171" t="e">
        <v>#N/A</v>
      </c>
      <c r="P171" t="s">
        <v>4</v>
      </c>
      <c r="Q171" t="s">
        <v>11</v>
      </c>
      <c r="R171">
        <v>1500001938</v>
      </c>
      <c r="S171" t="s">
        <v>150</v>
      </c>
      <c r="T171" t="s">
        <v>151</v>
      </c>
      <c r="U171" t="s">
        <v>61</v>
      </c>
      <c r="V171" t="s">
        <v>61</v>
      </c>
      <c r="W171" t="s">
        <v>123</v>
      </c>
      <c r="X171" t="s">
        <v>152</v>
      </c>
      <c r="Y171" t="s">
        <v>62</v>
      </c>
      <c r="Z171" t="e">
        <v>#REF!</v>
      </c>
      <c r="AA171" t="s">
        <v>152</v>
      </c>
    </row>
    <row r="172" spans="1:27" hidden="1" x14ac:dyDescent="0.35">
      <c r="A172" t="s">
        <v>686</v>
      </c>
      <c r="B172" t="s">
        <v>687</v>
      </c>
      <c r="C172" t="s">
        <v>49</v>
      </c>
      <c r="D172" t="s">
        <v>50</v>
      </c>
      <c r="E172" t="s">
        <v>51</v>
      </c>
      <c r="F172" t="s">
        <v>155</v>
      </c>
      <c r="G172" t="s">
        <v>156</v>
      </c>
      <c r="H172">
        <v>1</v>
      </c>
      <c r="I172" t="s">
        <v>185</v>
      </c>
      <c r="J172" s="4">
        <v>45854</v>
      </c>
      <c r="K172" t="s">
        <v>688</v>
      </c>
      <c r="L172" t="s">
        <v>109</v>
      </c>
      <c r="M172" t="s">
        <v>57</v>
      </c>
      <c r="N172" t="s">
        <v>58</v>
      </c>
      <c r="O172" t="e">
        <v>#N/A</v>
      </c>
      <c r="P172" t="s">
        <v>4</v>
      </c>
      <c r="Q172" t="s">
        <v>11</v>
      </c>
      <c r="R172">
        <v>1500001938</v>
      </c>
      <c r="S172" t="s">
        <v>150</v>
      </c>
      <c r="T172" t="s">
        <v>151</v>
      </c>
      <c r="U172" t="s">
        <v>61</v>
      </c>
      <c r="V172" t="s">
        <v>61</v>
      </c>
      <c r="W172" t="s">
        <v>123</v>
      </c>
      <c r="X172" t="s">
        <v>152</v>
      </c>
      <c r="Y172" t="s">
        <v>62</v>
      </c>
      <c r="Z172" t="e">
        <v>#REF!</v>
      </c>
      <c r="AA172" t="s">
        <v>152</v>
      </c>
    </row>
    <row r="173" spans="1:27" hidden="1" x14ac:dyDescent="0.35">
      <c r="A173" t="s">
        <v>689</v>
      </c>
      <c r="B173" t="s">
        <v>690</v>
      </c>
      <c r="C173" t="s">
        <v>49</v>
      </c>
      <c r="D173" t="s">
        <v>50</v>
      </c>
      <c r="E173" t="s">
        <v>51</v>
      </c>
      <c r="F173" t="s">
        <v>691</v>
      </c>
      <c r="G173" t="s">
        <v>156</v>
      </c>
      <c r="H173">
        <v>1</v>
      </c>
      <c r="I173" t="s">
        <v>185</v>
      </c>
      <c r="J173" s="4">
        <v>45854</v>
      </c>
      <c r="K173" t="s">
        <v>692</v>
      </c>
      <c r="L173" t="s">
        <v>109</v>
      </c>
      <c r="M173" t="s">
        <v>57</v>
      </c>
      <c r="N173" t="s">
        <v>58</v>
      </c>
      <c r="O173" t="e">
        <v>#N/A</v>
      </c>
      <c r="P173" t="s">
        <v>4</v>
      </c>
      <c r="Q173" t="s">
        <v>11</v>
      </c>
      <c r="R173">
        <v>1500001938</v>
      </c>
      <c r="S173" t="s">
        <v>150</v>
      </c>
      <c r="T173" t="s">
        <v>151</v>
      </c>
      <c r="U173" t="s">
        <v>61</v>
      </c>
      <c r="V173" t="s">
        <v>61</v>
      </c>
      <c r="W173" t="s">
        <v>123</v>
      </c>
      <c r="X173" t="s">
        <v>152</v>
      </c>
      <c r="Y173" t="s">
        <v>62</v>
      </c>
      <c r="Z173" t="e">
        <v>#REF!</v>
      </c>
      <c r="AA173" t="s">
        <v>152</v>
      </c>
    </row>
    <row r="174" spans="1:27" hidden="1" x14ac:dyDescent="0.35">
      <c r="A174" t="s">
        <v>693</v>
      </c>
      <c r="B174" t="s">
        <v>694</v>
      </c>
      <c r="C174" t="s">
        <v>49</v>
      </c>
      <c r="D174" t="s">
        <v>50</v>
      </c>
      <c r="E174" t="s">
        <v>577</v>
      </c>
      <c r="F174" t="s">
        <v>92</v>
      </c>
      <c r="G174" t="s">
        <v>53</v>
      </c>
      <c r="H174">
        <v>1</v>
      </c>
      <c r="I174" t="s">
        <v>185</v>
      </c>
      <c r="J174" s="4">
        <v>45849</v>
      </c>
      <c r="K174" t="s">
        <v>695</v>
      </c>
      <c r="L174" t="s">
        <v>232</v>
      </c>
      <c r="M174" t="s">
        <v>94</v>
      </c>
      <c r="N174" t="s">
        <v>58</v>
      </c>
      <c r="O174" t="e">
        <v>#N/A</v>
      </c>
      <c r="P174" t="s">
        <v>3</v>
      </c>
      <c r="Q174" t="s">
        <v>7</v>
      </c>
      <c r="R174">
        <v>3052800</v>
      </c>
      <c r="S174" t="s">
        <v>624</v>
      </c>
      <c r="T174" t="s">
        <v>625</v>
      </c>
      <c r="U174" t="s">
        <v>61</v>
      </c>
      <c r="V174" t="s">
        <v>61</v>
      </c>
      <c r="X174" t="s">
        <v>582</v>
      </c>
      <c r="Y174" t="s">
        <v>62</v>
      </c>
      <c r="Z174" t="e">
        <v>#REF!</v>
      </c>
      <c r="AA174" t="s">
        <v>626</v>
      </c>
    </row>
    <row r="175" spans="1:27" hidden="1" x14ac:dyDescent="0.35">
      <c r="A175" t="s">
        <v>696</v>
      </c>
      <c r="B175" t="s">
        <v>697</v>
      </c>
      <c r="C175" t="s">
        <v>114</v>
      </c>
      <c r="D175" t="s">
        <v>50</v>
      </c>
      <c r="E175" t="s">
        <v>51</v>
      </c>
      <c r="F175" t="s">
        <v>133</v>
      </c>
      <c r="G175" t="s">
        <v>53</v>
      </c>
      <c r="H175">
        <v>1</v>
      </c>
      <c r="I175" t="s">
        <v>185</v>
      </c>
      <c r="J175" s="4">
        <v>45854</v>
      </c>
      <c r="K175" t="s">
        <v>698</v>
      </c>
      <c r="L175" t="s">
        <v>56</v>
      </c>
      <c r="M175" t="s">
        <v>57</v>
      </c>
      <c r="N175" t="s">
        <v>58</v>
      </c>
      <c r="O175" t="e">
        <v>#N/A</v>
      </c>
      <c r="P175" t="s">
        <v>4</v>
      </c>
      <c r="Q175" t="s">
        <v>11</v>
      </c>
      <c r="R175">
        <v>5046242</v>
      </c>
      <c r="S175" t="s">
        <v>699</v>
      </c>
      <c r="T175" t="s">
        <v>151</v>
      </c>
      <c r="U175" t="s">
        <v>61</v>
      </c>
      <c r="V175" t="s">
        <v>61</v>
      </c>
      <c r="W175" t="s">
        <v>123</v>
      </c>
      <c r="X175" t="s">
        <v>152</v>
      </c>
      <c r="Y175" t="s">
        <v>62</v>
      </c>
      <c r="Z175" t="e">
        <v>#REF!</v>
      </c>
      <c r="AA175" t="s">
        <v>152</v>
      </c>
    </row>
    <row r="176" spans="1:27" hidden="1" x14ac:dyDescent="0.35">
      <c r="A176" t="s">
        <v>700</v>
      </c>
      <c r="B176" t="s">
        <v>701</v>
      </c>
      <c r="C176" t="s">
        <v>114</v>
      </c>
      <c r="D176" t="s">
        <v>50</v>
      </c>
      <c r="E176" t="s">
        <v>51</v>
      </c>
      <c r="F176" t="s">
        <v>133</v>
      </c>
      <c r="G176" t="s">
        <v>53</v>
      </c>
      <c r="H176">
        <v>1</v>
      </c>
      <c r="I176" t="s">
        <v>185</v>
      </c>
      <c r="J176" s="4">
        <v>45854</v>
      </c>
      <c r="K176" t="s">
        <v>702</v>
      </c>
      <c r="L176" t="s">
        <v>56</v>
      </c>
      <c r="M176" t="s">
        <v>57</v>
      </c>
      <c r="N176" t="s">
        <v>58</v>
      </c>
      <c r="O176" t="e">
        <v>#N/A</v>
      </c>
      <c r="P176" t="s">
        <v>4</v>
      </c>
      <c r="Q176" t="s">
        <v>11</v>
      </c>
      <c r="R176">
        <v>5046242</v>
      </c>
      <c r="S176" t="s">
        <v>699</v>
      </c>
      <c r="T176" t="s">
        <v>151</v>
      </c>
      <c r="U176" t="s">
        <v>61</v>
      </c>
      <c r="V176" t="s">
        <v>61</v>
      </c>
      <c r="W176" t="s">
        <v>123</v>
      </c>
      <c r="X176" t="s">
        <v>152</v>
      </c>
      <c r="Y176" t="s">
        <v>62</v>
      </c>
      <c r="Z176" t="e">
        <v>#REF!</v>
      </c>
      <c r="AA176" t="s">
        <v>152</v>
      </c>
    </row>
    <row r="177" spans="1:27" hidden="1" x14ac:dyDescent="0.35">
      <c r="A177" t="s">
        <v>703</v>
      </c>
      <c r="B177" t="s">
        <v>704</v>
      </c>
      <c r="C177" t="s">
        <v>114</v>
      </c>
      <c r="D177" t="s">
        <v>50</v>
      </c>
      <c r="E177" t="s">
        <v>51</v>
      </c>
      <c r="F177" t="s">
        <v>133</v>
      </c>
      <c r="G177" t="s">
        <v>53</v>
      </c>
      <c r="H177">
        <v>1</v>
      </c>
      <c r="I177" t="s">
        <v>185</v>
      </c>
      <c r="J177" s="4">
        <v>45854</v>
      </c>
      <c r="K177" t="s">
        <v>705</v>
      </c>
      <c r="L177" t="s">
        <v>56</v>
      </c>
      <c r="M177" t="s">
        <v>57</v>
      </c>
      <c r="N177" t="s">
        <v>58</v>
      </c>
      <c r="O177" t="e">
        <v>#N/A</v>
      </c>
      <c r="P177" t="s">
        <v>4</v>
      </c>
      <c r="Q177" t="s">
        <v>11</v>
      </c>
      <c r="R177">
        <v>3057940</v>
      </c>
      <c r="S177" t="s">
        <v>706</v>
      </c>
      <c r="T177" t="s">
        <v>151</v>
      </c>
      <c r="U177" t="s">
        <v>61</v>
      </c>
      <c r="V177" t="s">
        <v>61</v>
      </c>
      <c r="W177" t="s">
        <v>123</v>
      </c>
      <c r="X177" t="s">
        <v>152</v>
      </c>
      <c r="Y177" t="s">
        <v>62</v>
      </c>
      <c r="Z177" t="e">
        <v>#REF!</v>
      </c>
      <c r="AA177" t="s">
        <v>152</v>
      </c>
    </row>
    <row r="178" spans="1:27" hidden="1" x14ac:dyDescent="0.35">
      <c r="A178" t="s">
        <v>707</v>
      </c>
      <c r="B178" t="s">
        <v>708</v>
      </c>
      <c r="C178" t="s">
        <v>114</v>
      </c>
      <c r="D178" t="s">
        <v>50</v>
      </c>
      <c r="E178" t="s">
        <v>51</v>
      </c>
      <c r="F178" t="s">
        <v>133</v>
      </c>
      <c r="G178" t="s">
        <v>53</v>
      </c>
      <c r="H178">
        <v>1</v>
      </c>
      <c r="I178" t="s">
        <v>185</v>
      </c>
      <c r="J178" s="4">
        <v>45854</v>
      </c>
      <c r="K178" t="s">
        <v>709</v>
      </c>
      <c r="L178" t="s">
        <v>109</v>
      </c>
      <c r="M178" t="s">
        <v>57</v>
      </c>
      <c r="N178" t="s">
        <v>58</v>
      </c>
      <c r="O178" t="e">
        <v>#N/A</v>
      </c>
      <c r="P178" t="s">
        <v>4</v>
      </c>
      <c r="Q178" t="s">
        <v>11</v>
      </c>
      <c r="R178">
        <v>5046242</v>
      </c>
      <c r="S178" t="s">
        <v>699</v>
      </c>
      <c r="T178" t="s">
        <v>151</v>
      </c>
      <c r="U178" t="s">
        <v>61</v>
      </c>
      <c r="V178" t="s">
        <v>61</v>
      </c>
      <c r="W178" t="s">
        <v>123</v>
      </c>
      <c r="X178" t="s">
        <v>152</v>
      </c>
      <c r="Y178" t="s">
        <v>62</v>
      </c>
      <c r="Z178" t="e">
        <v>#REF!</v>
      </c>
      <c r="AA178" t="s">
        <v>152</v>
      </c>
    </row>
    <row r="179" spans="1:27" hidden="1" x14ac:dyDescent="0.35">
      <c r="A179" t="s">
        <v>710</v>
      </c>
      <c r="B179" t="s">
        <v>711</v>
      </c>
      <c r="C179" t="s">
        <v>114</v>
      </c>
      <c r="D179" t="s">
        <v>50</v>
      </c>
      <c r="E179" t="s">
        <v>51</v>
      </c>
      <c r="F179" t="s">
        <v>133</v>
      </c>
      <c r="G179" t="s">
        <v>53</v>
      </c>
      <c r="H179">
        <v>1</v>
      </c>
      <c r="I179" t="s">
        <v>185</v>
      </c>
      <c r="J179" s="4">
        <v>45854</v>
      </c>
      <c r="K179" t="s">
        <v>712</v>
      </c>
      <c r="L179" t="s">
        <v>109</v>
      </c>
      <c r="M179" t="s">
        <v>57</v>
      </c>
      <c r="N179" t="s">
        <v>58</v>
      </c>
      <c r="O179" t="e">
        <v>#N/A</v>
      </c>
      <c r="P179" t="s">
        <v>4</v>
      </c>
      <c r="Q179" t="s">
        <v>11</v>
      </c>
      <c r="R179">
        <v>5046242</v>
      </c>
      <c r="S179" t="s">
        <v>699</v>
      </c>
      <c r="T179" t="s">
        <v>151</v>
      </c>
      <c r="U179" t="s">
        <v>61</v>
      </c>
      <c r="V179" t="s">
        <v>61</v>
      </c>
      <c r="W179" t="s">
        <v>123</v>
      </c>
      <c r="X179" t="s">
        <v>152</v>
      </c>
      <c r="Y179" t="s">
        <v>62</v>
      </c>
      <c r="Z179" t="e">
        <v>#REF!</v>
      </c>
      <c r="AA179" t="s">
        <v>152</v>
      </c>
    </row>
    <row r="180" spans="1:27" hidden="1" x14ac:dyDescent="0.35">
      <c r="A180" t="s">
        <v>713</v>
      </c>
      <c r="B180" t="s">
        <v>714</v>
      </c>
      <c r="C180" t="s">
        <v>49</v>
      </c>
      <c r="D180" t="s">
        <v>50</v>
      </c>
      <c r="E180" t="s">
        <v>715</v>
      </c>
      <c r="F180" t="s">
        <v>681</v>
      </c>
      <c r="G180" t="s">
        <v>156</v>
      </c>
      <c r="H180">
        <v>1</v>
      </c>
      <c r="I180" t="s">
        <v>185</v>
      </c>
      <c r="J180" s="4">
        <v>45854</v>
      </c>
      <c r="K180" t="s">
        <v>716</v>
      </c>
      <c r="L180" t="s">
        <v>149</v>
      </c>
      <c r="M180" t="s">
        <v>57</v>
      </c>
      <c r="N180" t="s">
        <v>58</v>
      </c>
      <c r="O180" t="e">
        <v>#N/A</v>
      </c>
      <c r="P180" t="s">
        <v>4</v>
      </c>
      <c r="Q180" t="s">
        <v>11</v>
      </c>
      <c r="R180">
        <v>1500001938</v>
      </c>
      <c r="S180" t="s">
        <v>717</v>
      </c>
      <c r="T180" t="s">
        <v>151</v>
      </c>
      <c r="U180" t="s">
        <v>61</v>
      </c>
      <c r="V180" t="s">
        <v>61</v>
      </c>
      <c r="W180" t="s">
        <v>123</v>
      </c>
      <c r="X180" t="s">
        <v>152</v>
      </c>
      <c r="Y180" t="s">
        <v>62</v>
      </c>
      <c r="Z180" t="e">
        <v>#REF!</v>
      </c>
      <c r="AA180" t="s">
        <v>152</v>
      </c>
    </row>
    <row r="181" spans="1:27" hidden="1" x14ac:dyDescent="0.35">
      <c r="A181" t="s">
        <v>718</v>
      </c>
      <c r="B181" t="s">
        <v>719</v>
      </c>
      <c r="C181" t="s">
        <v>66</v>
      </c>
      <c r="D181" t="s">
        <v>50</v>
      </c>
      <c r="E181" t="s">
        <v>51</v>
      </c>
      <c r="F181" t="s">
        <v>133</v>
      </c>
      <c r="G181" t="s">
        <v>53</v>
      </c>
      <c r="H181">
        <v>1</v>
      </c>
      <c r="I181" t="s">
        <v>185</v>
      </c>
      <c r="J181" s="4">
        <v>45854</v>
      </c>
      <c r="K181" t="s">
        <v>720</v>
      </c>
      <c r="L181" t="s">
        <v>56</v>
      </c>
      <c r="M181" t="s">
        <v>57</v>
      </c>
      <c r="N181" t="s">
        <v>58</v>
      </c>
      <c r="O181" t="e">
        <v>#N/A</v>
      </c>
      <c r="P181" t="s">
        <v>4</v>
      </c>
      <c r="Q181" t="s">
        <v>11</v>
      </c>
      <c r="R181">
        <v>9208</v>
      </c>
      <c r="S181" t="s">
        <v>331</v>
      </c>
      <c r="T181" t="s">
        <v>327</v>
      </c>
      <c r="U181" t="s">
        <v>61</v>
      </c>
      <c r="X181" t="s">
        <v>332</v>
      </c>
      <c r="Y181" t="s">
        <v>62</v>
      </c>
      <c r="Z181" t="e">
        <v>#REF!</v>
      </c>
      <c r="AA181" t="s">
        <v>333</v>
      </c>
    </row>
    <row r="182" spans="1:27" hidden="1" x14ac:dyDescent="0.35">
      <c r="A182" t="s">
        <v>721</v>
      </c>
      <c r="B182" t="s">
        <v>722</v>
      </c>
      <c r="C182" t="s">
        <v>49</v>
      </c>
      <c r="D182" t="s">
        <v>50</v>
      </c>
      <c r="E182" t="s">
        <v>287</v>
      </c>
      <c r="F182" t="s">
        <v>67</v>
      </c>
      <c r="G182" t="s">
        <v>53</v>
      </c>
      <c r="H182">
        <v>1</v>
      </c>
      <c r="I182" t="s">
        <v>185</v>
      </c>
      <c r="J182" s="4">
        <v>45854</v>
      </c>
      <c r="K182" t="s">
        <v>723</v>
      </c>
      <c r="L182" t="s">
        <v>149</v>
      </c>
      <c r="M182" t="s">
        <v>57</v>
      </c>
      <c r="N182" t="s">
        <v>58</v>
      </c>
      <c r="O182" t="e">
        <v>#N/A</v>
      </c>
      <c r="P182" t="s">
        <v>3</v>
      </c>
      <c r="Q182" t="s">
        <v>7</v>
      </c>
      <c r="R182">
        <v>3052800</v>
      </c>
      <c r="S182" t="s">
        <v>654</v>
      </c>
      <c r="T182" t="s">
        <v>625</v>
      </c>
      <c r="U182" t="s">
        <v>61</v>
      </c>
      <c r="V182" t="s">
        <v>61</v>
      </c>
      <c r="X182" t="s">
        <v>582</v>
      </c>
      <c r="Y182" t="s">
        <v>62</v>
      </c>
      <c r="Z182" t="e">
        <v>#REF!</v>
      </c>
      <c r="AA182" t="s">
        <v>724</v>
      </c>
    </row>
    <row r="183" spans="1:27" hidden="1" x14ac:dyDescent="0.35">
      <c r="A183" t="s">
        <v>725</v>
      </c>
      <c r="B183" t="s">
        <v>726</v>
      </c>
      <c r="C183" t="s">
        <v>49</v>
      </c>
      <c r="D183" t="s">
        <v>50</v>
      </c>
      <c r="E183" t="s">
        <v>51</v>
      </c>
      <c r="F183" t="s">
        <v>67</v>
      </c>
      <c r="G183" t="s">
        <v>53</v>
      </c>
      <c r="H183">
        <v>1</v>
      </c>
      <c r="I183" t="s">
        <v>185</v>
      </c>
      <c r="J183" s="4">
        <v>45854</v>
      </c>
      <c r="K183" t="s">
        <v>727</v>
      </c>
      <c r="L183" t="s">
        <v>149</v>
      </c>
      <c r="M183" t="s">
        <v>57</v>
      </c>
      <c r="N183" t="s">
        <v>58</v>
      </c>
      <c r="O183" t="e">
        <v>#N/A</v>
      </c>
      <c r="P183" t="s">
        <v>3</v>
      </c>
      <c r="Q183" t="s">
        <v>7</v>
      </c>
      <c r="R183">
        <v>3052800</v>
      </c>
      <c r="S183" t="s">
        <v>654</v>
      </c>
      <c r="T183" t="s">
        <v>625</v>
      </c>
      <c r="U183" t="s">
        <v>61</v>
      </c>
      <c r="V183" t="s">
        <v>61</v>
      </c>
      <c r="X183" t="s">
        <v>582</v>
      </c>
      <c r="Y183" t="s">
        <v>62</v>
      </c>
      <c r="Z183" t="e">
        <v>#REF!</v>
      </c>
      <c r="AA183" t="s">
        <v>724</v>
      </c>
    </row>
    <row r="184" spans="1:27" hidden="1" x14ac:dyDescent="0.35">
      <c r="A184" t="s">
        <v>728</v>
      </c>
      <c r="B184" t="s">
        <v>729</v>
      </c>
      <c r="C184" t="s">
        <v>49</v>
      </c>
      <c r="D184" t="s">
        <v>50</v>
      </c>
      <c r="E184" t="s">
        <v>287</v>
      </c>
      <c r="F184" t="s">
        <v>67</v>
      </c>
      <c r="G184" t="s">
        <v>53</v>
      </c>
      <c r="H184">
        <v>1</v>
      </c>
      <c r="I184" t="s">
        <v>185</v>
      </c>
      <c r="J184" s="4">
        <v>45854</v>
      </c>
      <c r="K184" t="s">
        <v>730</v>
      </c>
      <c r="L184" t="s">
        <v>149</v>
      </c>
      <c r="M184" t="s">
        <v>57</v>
      </c>
      <c r="N184" t="s">
        <v>58</v>
      </c>
      <c r="O184" t="e">
        <v>#N/A</v>
      </c>
      <c r="P184" t="s">
        <v>3</v>
      </c>
      <c r="Q184" t="s">
        <v>7</v>
      </c>
      <c r="R184">
        <v>3052800</v>
      </c>
      <c r="S184" t="s">
        <v>624</v>
      </c>
      <c r="T184" t="s">
        <v>625</v>
      </c>
      <c r="U184" t="s">
        <v>61</v>
      </c>
      <c r="V184" t="s">
        <v>61</v>
      </c>
      <c r="X184" t="s">
        <v>582</v>
      </c>
      <c r="Y184" t="s">
        <v>62</v>
      </c>
      <c r="Z184" t="e">
        <v>#REF!</v>
      </c>
      <c r="AA184" t="s">
        <v>582</v>
      </c>
    </row>
    <row r="185" spans="1:27" hidden="1" x14ac:dyDescent="0.35">
      <c r="A185" t="s">
        <v>731</v>
      </c>
      <c r="B185" t="s">
        <v>732</v>
      </c>
      <c r="C185" t="s">
        <v>49</v>
      </c>
      <c r="D185" t="s">
        <v>50</v>
      </c>
      <c r="E185" t="s">
        <v>51</v>
      </c>
      <c r="F185" t="s">
        <v>67</v>
      </c>
      <c r="G185" t="s">
        <v>53</v>
      </c>
      <c r="H185">
        <v>1</v>
      </c>
      <c r="I185" t="s">
        <v>185</v>
      </c>
      <c r="J185" s="4">
        <v>45854</v>
      </c>
      <c r="K185" t="s">
        <v>733</v>
      </c>
      <c r="L185" t="s">
        <v>149</v>
      </c>
      <c r="M185" t="s">
        <v>57</v>
      </c>
      <c r="N185" t="s">
        <v>58</v>
      </c>
      <c r="O185" t="e">
        <v>#N/A</v>
      </c>
      <c r="P185" t="s">
        <v>3</v>
      </c>
      <c r="Q185" t="s">
        <v>7</v>
      </c>
      <c r="R185">
        <v>3052800</v>
      </c>
      <c r="S185" t="s">
        <v>624</v>
      </c>
      <c r="T185" t="s">
        <v>625</v>
      </c>
      <c r="U185" t="s">
        <v>61</v>
      </c>
      <c r="V185" t="s">
        <v>61</v>
      </c>
      <c r="X185" t="s">
        <v>582</v>
      </c>
      <c r="Y185" t="s">
        <v>62</v>
      </c>
      <c r="Z185" t="e">
        <v>#REF!</v>
      </c>
      <c r="AA185" t="s">
        <v>582</v>
      </c>
    </row>
    <row r="186" spans="1:27" hidden="1" x14ac:dyDescent="0.35">
      <c r="A186" t="s">
        <v>734</v>
      </c>
      <c r="B186" t="s">
        <v>735</v>
      </c>
      <c r="C186" t="s">
        <v>49</v>
      </c>
      <c r="D186" t="s">
        <v>50</v>
      </c>
      <c r="E186" t="s">
        <v>51</v>
      </c>
      <c r="F186" t="s">
        <v>67</v>
      </c>
      <c r="G186" t="s">
        <v>53</v>
      </c>
      <c r="H186">
        <v>1</v>
      </c>
      <c r="I186" t="s">
        <v>185</v>
      </c>
      <c r="J186" s="4">
        <v>45854</v>
      </c>
      <c r="K186" t="s">
        <v>736</v>
      </c>
      <c r="L186" t="s">
        <v>149</v>
      </c>
      <c r="M186" t="s">
        <v>57</v>
      </c>
      <c r="N186" t="s">
        <v>58</v>
      </c>
      <c r="O186" t="e">
        <v>#N/A</v>
      </c>
      <c r="P186" t="s">
        <v>3</v>
      </c>
      <c r="Q186" t="s">
        <v>7</v>
      </c>
      <c r="R186">
        <v>3052800</v>
      </c>
      <c r="S186" t="s">
        <v>624</v>
      </c>
      <c r="T186" t="s">
        <v>625</v>
      </c>
      <c r="U186" t="s">
        <v>61</v>
      </c>
      <c r="V186" t="s">
        <v>61</v>
      </c>
      <c r="X186" t="s">
        <v>582</v>
      </c>
      <c r="Y186" t="s">
        <v>62</v>
      </c>
      <c r="Z186" t="e">
        <v>#REF!</v>
      </c>
      <c r="AA186" t="s">
        <v>582</v>
      </c>
    </row>
    <row r="187" spans="1:27" hidden="1" x14ac:dyDescent="0.35">
      <c r="A187" t="s">
        <v>737</v>
      </c>
      <c r="B187" t="s">
        <v>738</v>
      </c>
      <c r="C187" t="s">
        <v>49</v>
      </c>
      <c r="D187" t="s">
        <v>50</v>
      </c>
      <c r="E187" t="s">
        <v>51</v>
      </c>
      <c r="F187" t="s">
        <v>67</v>
      </c>
      <c r="G187" t="s">
        <v>53</v>
      </c>
      <c r="H187">
        <v>1</v>
      </c>
      <c r="I187" t="s">
        <v>185</v>
      </c>
      <c r="J187" s="4">
        <v>45854</v>
      </c>
      <c r="K187" t="s">
        <v>739</v>
      </c>
      <c r="L187" t="s">
        <v>149</v>
      </c>
      <c r="M187" t="s">
        <v>57</v>
      </c>
      <c r="N187" t="s">
        <v>58</v>
      </c>
      <c r="O187" t="e">
        <v>#N/A</v>
      </c>
      <c r="P187" t="s">
        <v>3</v>
      </c>
      <c r="Q187" t="s">
        <v>7</v>
      </c>
      <c r="R187">
        <v>3052800</v>
      </c>
      <c r="S187" t="s">
        <v>624</v>
      </c>
      <c r="T187" t="s">
        <v>625</v>
      </c>
      <c r="U187" t="s">
        <v>61</v>
      </c>
      <c r="V187" t="s">
        <v>61</v>
      </c>
      <c r="X187" t="s">
        <v>582</v>
      </c>
      <c r="Y187" t="s">
        <v>62</v>
      </c>
      <c r="Z187" t="e">
        <v>#REF!</v>
      </c>
      <c r="AA187" t="s">
        <v>582</v>
      </c>
    </row>
    <row r="188" spans="1:27" hidden="1" x14ac:dyDescent="0.35">
      <c r="A188" t="s">
        <v>740</v>
      </c>
      <c r="B188" t="s">
        <v>741</v>
      </c>
      <c r="C188" t="s">
        <v>49</v>
      </c>
      <c r="D188" t="s">
        <v>50</v>
      </c>
      <c r="E188" t="s">
        <v>51</v>
      </c>
      <c r="F188" t="s">
        <v>67</v>
      </c>
      <c r="G188" t="s">
        <v>53</v>
      </c>
      <c r="H188">
        <v>1</v>
      </c>
      <c r="I188" t="s">
        <v>185</v>
      </c>
      <c r="J188" s="4">
        <v>45854</v>
      </c>
      <c r="K188" t="s">
        <v>742</v>
      </c>
      <c r="L188" t="s">
        <v>149</v>
      </c>
      <c r="M188" t="s">
        <v>57</v>
      </c>
      <c r="N188" t="s">
        <v>58</v>
      </c>
      <c r="O188" t="e">
        <v>#N/A</v>
      </c>
      <c r="P188" t="s">
        <v>3</v>
      </c>
      <c r="Q188" t="s">
        <v>7</v>
      </c>
      <c r="R188">
        <v>3052800</v>
      </c>
      <c r="S188" t="s">
        <v>624</v>
      </c>
      <c r="T188" t="s">
        <v>625</v>
      </c>
      <c r="U188" t="s">
        <v>61</v>
      </c>
      <c r="V188" t="s">
        <v>61</v>
      </c>
      <c r="X188" t="s">
        <v>582</v>
      </c>
      <c r="Y188" t="s">
        <v>62</v>
      </c>
      <c r="Z188" t="e">
        <v>#REF!</v>
      </c>
      <c r="AA188" t="s">
        <v>582</v>
      </c>
    </row>
    <row r="189" spans="1:27" hidden="1" x14ac:dyDescent="0.35">
      <c r="A189" t="s">
        <v>743</v>
      </c>
      <c r="B189" t="s">
        <v>744</v>
      </c>
      <c r="C189" t="s">
        <v>49</v>
      </c>
      <c r="D189" t="s">
        <v>50</v>
      </c>
      <c r="E189" t="s">
        <v>51</v>
      </c>
      <c r="F189" t="s">
        <v>67</v>
      </c>
      <c r="G189" t="s">
        <v>53</v>
      </c>
      <c r="H189">
        <v>1</v>
      </c>
      <c r="I189" t="s">
        <v>185</v>
      </c>
      <c r="J189" s="4">
        <v>45854</v>
      </c>
      <c r="K189" t="s">
        <v>745</v>
      </c>
      <c r="L189" t="s">
        <v>56</v>
      </c>
      <c r="M189" t="s">
        <v>57</v>
      </c>
      <c r="N189" t="s">
        <v>58</v>
      </c>
      <c r="O189" t="e">
        <v>#N/A</v>
      </c>
      <c r="P189" t="s">
        <v>3</v>
      </c>
      <c r="Q189" t="s">
        <v>7</v>
      </c>
      <c r="R189">
        <v>3052800</v>
      </c>
      <c r="S189" t="s">
        <v>654</v>
      </c>
      <c r="T189" t="s">
        <v>625</v>
      </c>
      <c r="U189" t="s">
        <v>61</v>
      </c>
      <c r="V189" t="s">
        <v>61</v>
      </c>
      <c r="X189" t="s">
        <v>582</v>
      </c>
      <c r="Y189" t="s">
        <v>62</v>
      </c>
      <c r="Z189" t="e">
        <v>#REF!</v>
      </c>
      <c r="AA189" t="s">
        <v>626</v>
      </c>
    </row>
    <row r="190" spans="1:27" hidden="1" x14ac:dyDescent="0.35">
      <c r="A190" t="s">
        <v>746</v>
      </c>
      <c r="B190" t="s">
        <v>747</v>
      </c>
      <c r="C190" t="s">
        <v>49</v>
      </c>
      <c r="D190" t="s">
        <v>50</v>
      </c>
      <c r="E190" t="s">
        <v>51</v>
      </c>
      <c r="F190" t="s">
        <v>67</v>
      </c>
      <c r="G190" t="s">
        <v>53</v>
      </c>
      <c r="H190">
        <v>1</v>
      </c>
      <c r="I190" t="s">
        <v>185</v>
      </c>
      <c r="J190" s="4">
        <v>45854</v>
      </c>
      <c r="K190" t="s">
        <v>748</v>
      </c>
      <c r="L190" t="s">
        <v>56</v>
      </c>
      <c r="M190" t="s">
        <v>57</v>
      </c>
      <c r="N190" t="s">
        <v>58</v>
      </c>
      <c r="O190" t="e">
        <v>#N/A</v>
      </c>
      <c r="P190" t="s">
        <v>3</v>
      </c>
      <c r="Q190" t="s">
        <v>7</v>
      </c>
      <c r="R190">
        <v>3052800</v>
      </c>
      <c r="S190" t="s">
        <v>654</v>
      </c>
      <c r="T190" t="s">
        <v>625</v>
      </c>
      <c r="U190" t="s">
        <v>61</v>
      </c>
      <c r="V190" t="s">
        <v>61</v>
      </c>
      <c r="X190" t="s">
        <v>582</v>
      </c>
      <c r="Y190" t="s">
        <v>62</v>
      </c>
      <c r="Z190" t="e">
        <v>#REF!</v>
      </c>
      <c r="AA190" t="s">
        <v>582</v>
      </c>
    </row>
    <row r="191" spans="1:27" hidden="1" x14ac:dyDescent="0.35">
      <c r="A191" t="s">
        <v>749</v>
      </c>
      <c r="B191" t="s">
        <v>750</v>
      </c>
      <c r="C191" t="s">
        <v>66</v>
      </c>
      <c r="D191" t="s">
        <v>50</v>
      </c>
      <c r="E191" t="s">
        <v>51</v>
      </c>
      <c r="F191" t="s">
        <v>133</v>
      </c>
      <c r="G191" t="s">
        <v>53</v>
      </c>
      <c r="H191">
        <v>1</v>
      </c>
      <c r="I191" t="s">
        <v>185</v>
      </c>
      <c r="J191" s="4">
        <v>45854</v>
      </c>
      <c r="K191" t="s">
        <v>751</v>
      </c>
      <c r="L191" t="s">
        <v>56</v>
      </c>
      <c r="M191" t="s">
        <v>57</v>
      </c>
      <c r="N191" t="s">
        <v>58</v>
      </c>
      <c r="O191" t="e">
        <v>#N/A</v>
      </c>
      <c r="P191" t="s">
        <v>4</v>
      </c>
      <c r="Q191" t="s">
        <v>11</v>
      </c>
      <c r="R191">
        <v>9208</v>
      </c>
      <c r="S191" t="s">
        <v>331</v>
      </c>
      <c r="T191" t="s">
        <v>327</v>
      </c>
      <c r="U191" t="s">
        <v>61</v>
      </c>
      <c r="X191" t="s">
        <v>332</v>
      </c>
      <c r="Y191" t="s">
        <v>62</v>
      </c>
      <c r="Z191" t="e">
        <v>#REF!</v>
      </c>
      <c r="AA191" t="s">
        <v>333</v>
      </c>
    </row>
    <row r="192" spans="1:27" hidden="1" x14ac:dyDescent="0.35">
      <c r="A192" t="s">
        <v>752</v>
      </c>
      <c r="B192" t="s">
        <v>753</v>
      </c>
      <c r="C192" t="s">
        <v>114</v>
      </c>
      <c r="D192" t="s">
        <v>50</v>
      </c>
      <c r="E192" t="s">
        <v>51</v>
      </c>
      <c r="F192" t="s">
        <v>67</v>
      </c>
      <c r="G192" t="s">
        <v>53</v>
      </c>
      <c r="H192">
        <v>1</v>
      </c>
      <c r="I192" t="s">
        <v>185</v>
      </c>
      <c r="J192" s="4">
        <v>45854</v>
      </c>
      <c r="K192" t="s">
        <v>754</v>
      </c>
      <c r="L192" t="s">
        <v>109</v>
      </c>
      <c r="M192" t="s">
        <v>57</v>
      </c>
      <c r="N192" t="s">
        <v>58</v>
      </c>
      <c r="O192" t="e">
        <v>#N/A</v>
      </c>
      <c r="P192" t="s">
        <v>3</v>
      </c>
      <c r="Q192" t="s">
        <v>7</v>
      </c>
      <c r="R192">
        <v>5383</v>
      </c>
      <c r="S192" t="s">
        <v>755</v>
      </c>
      <c r="T192" t="s">
        <v>246</v>
      </c>
      <c r="U192" t="s">
        <v>61</v>
      </c>
      <c r="V192" t="s">
        <v>61</v>
      </c>
      <c r="X192" t="s">
        <v>240</v>
      </c>
      <c r="Y192" t="s">
        <v>62</v>
      </c>
      <c r="Z192" t="e">
        <v>#REF!</v>
      </c>
      <c r="AA192" t="s">
        <v>63</v>
      </c>
    </row>
    <row r="193" spans="1:27" hidden="1" x14ac:dyDescent="0.35">
      <c r="A193" t="s">
        <v>756</v>
      </c>
      <c r="B193" t="s">
        <v>757</v>
      </c>
      <c r="C193" t="s">
        <v>114</v>
      </c>
      <c r="D193" t="s">
        <v>50</v>
      </c>
      <c r="E193" t="s">
        <v>51</v>
      </c>
      <c r="F193" t="s">
        <v>67</v>
      </c>
      <c r="G193" t="s">
        <v>53</v>
      </c>
      <c r="H193">
        <v>1</v>
      </c>
      <c r="I193" t="s">
        <v>185</v>
      </c>
      <c r="J193" s="4">
        <v>45854</v>
      </c>
      <c r="K193" t="s">
        <v>758</v>
      </c>
      <c r="L193" t="s">
        <v>109</v>
      </c>
      <c r="M193" t="s">
        <v>57</v>
      </c>
      <c r="N193" t="s">
        <v>58</v>
      </c>
      <c r="O193" t="e">
        <v>#N/A</v>
      </c>
      <c r="P193" t="s">
        <v>3</v>
      </c>
      <c r="Q193" t="s">
        <v>7</v>
      </c>
      <c r="R193">
        <v>5383</v>
      </c>
      <c r="S193" t="s">
        <v>755</v>
      </c>
      <c r="T193" t="s">
        <v>246</v>
      </c>
      <c r="U193" t="s">
        <v>61</v>
      </c>
      <c r="V193" t="s">
        <v>61</v>
      </c>
      <c r="X193" t="s">
        <v>240</v>
      </c>
      <c r="Y193" t="s">
        <v>62</v>
      </c>
      <c r="Z193" t="e">
        <v>#REF!</v>
      </c>
      <c r="AA193" t="s">
        <v>63</v>
      </c>
    </row>
    <row r="194" spans="1:27" hidden="1" x14ac:dyDescent="0.35">
      <c r="A194" t="s">
        <v>759</v>
      </c>
      <c r="B194" t="s">
        <v>760</v>
      </c>
      <c r="C194" t="s">
        <v>114</v>
      </c>
      <c r="D194" t="s">
        <v>50</v>
      </c>
      <c r="E194" t="s">
        <v>51</v>
      </c>
      <c r="F194" t="s">
        <v>67</v>
      </c>
      <c r="G194" t="s">
        <v>53</v>
      </c>
      <c r="H194">
        <v>1</v>
      </c>
      <c r="I194" t="s">
        <v>185</v>
      </c>
      <c r="J194" s="4">
        <v>45854</v>
      </c>
      <c r="K194" t="s">
        <v>761</v>
      </c>
      <c r="L194" t="s">
        <v>109</v>
      </c>
      <c r="M194" t="s">
        <v>57</v>
      </c>
      <c r="N194" t="s">
        <v>58</v>
      </c>
      <c r="O194" t="e">
        <v>#N/A</v>
      </c>
      <c r="P194" t="s">
        <v>3</v>
      </c>
      <c r="Q194" t="s">
        <v>7</v>
      </c>
      <c r="R194">
        <v>5383</v>
      </c>
      <c r="S194" t="s">
        <v>755</v>
      </c>
      <c r="T194" t="s">
        <v>246</v>
      </c>
      <c r="U194" t="s">
        <v>61</v>
      </c>
      <c r="V194" t="s">
        <v>61</v>
      </c>
      <c r="X194" t="s">
        <v>240</v>
      </c>
      <c r="Y194" t="s">
        <v>62</v>
      </c>
      <c r="Z194" t="e">
        <v>#REF!</v>
      </c>
      <c r="AA194" t="s">
        <v>63</v>
      </c>
    </row>
    <row r="195" spans="1:27" hidden="1" x14ac:dyDescent="0.35">
      <c r="A195" t="s">
        <v>762</v>
      </c>
      <c r="B195" t="s">
        <v>763</v>
      </c>
      <c r="C195" t="s">
        <v>66</v>
      </c>
      <c r="D195" t="s">
        <v>50</v>
      </c>
      <c r="E195" t="s">
        <v>51</v>
      </c>
      <c r="F195" t="s">
        <v>92</v>
      </c>
      <c r="G195" t="s">
        <v>53</v>
      </c>
      <c r="H195">
        <v>1</v>
      </c>
      <c r="I195" t="s">
        <v>185</v>
      </c>
      <c r="J195" s="4">
        <v>45854</v>
      </c>
      <c r="K195" t="s">
        <v>764</v>
      </c>
      <c r="L195" t="s">
        <v>56</v>
      </c>
      <c r="M195" t="s">
        <v>94</v>
      </c>
      <c r="N195" t="s">
        <v>58</v>
      </c>
      <c r="O195" t="e">
        <v>#N/A</v>
      </c>
      <c r="P195" t="s">
        <v>4</v>
      </c>
      <c r="Q195" t="s">
        <v>11</v>
      </c>
      <c r="R195">
        <v>9208</v>
      </c>
      <c r="S195" t="s">
        <v>331</v>
      </c>
      <c r="T195" t="s">
        <v>327</v>
      </c>
      <c r="U195" t="s">
        <v>61</v>
      </c>
      <c r="X195" t="s">
        <v>332</v>
      </c>
      <c r="Y195" t="s">
        <v>62</v>
      </c>
      <c r="Z195" t="e">
        <v>#REF!</v>
      </c>
      <c r="AA195" t="s">
        <v>333</v>
      </c>
    </row>
    <row r="196" spans="1:27" hidden="1" x14ac:dyDescent="0.35">
      <c r="A196" t="s">
        <v>765</v>
      </c>
      <c r="B196" t="s">
        <v>766</v>
      </c>
      <c r="C196" t="s">
        <v>66</v>
      </c>
      <c r="D196" t="s">
        <v>50</v>
      </c>
      <c r="E196" t="s">
        <v>51</v>
      </c>
      <c r="F196" t="s">
        <v>133</v>
      </c>
      <c r="G196" t="s">
        <v>53</v>
      </c>
      <c r="H196">
        <v>1</v>
      </c>
      <c r="I196" t="s">
        <v>185</v>
      </c>
      <c r="J196" s="4">
        <v>45854</v>
      </c>
      <c r="K196" t="s">
        <v>767</v>
      </c>
      <c r="L196" t="s">
        <v>56</v>
      </c>
      <c r="M196" t="s">
        <v>57</v>
      </c>
      <c r="N196" t="s">
        <v>58</v>
      </c>
      <c r="O196" t="e">
        <v>#N/A</v>
      </c>
      <c r="P196" t="s">
        <v>4</v>
      </c>
      <c r="Q196" t="s">
        <v>11</v>
      </c>
      <c r="R196">
        <v>9208</v>
      </c>
      <c r="S196" t="s">
        <v>331</v>
      </c>
      <c r="T196" t="s">
        <v>327</v>
      </c>
      <c r="U196" t="s">
        <v>61</v>
      </c>
      <c r="X196" t="s">
        <v>332</v>
      </c>
      <c r="Y196" t="s">
        <v>62</v>
      </c>
      <c r="Z196" t="e">
        <v>#REF!</v>
      </c>
      <c r="AA196" t="s">
        <v>333</v>
      </c>
    </row>
    <row r="197" spans="1:27" hidden="1" x14ac:dyDescent="0.35">
      <c r="A197" t="s">
        <v>768</v>
      </c>
      <c r="B197" t="s">
        <v>769</v>
      </c>
      <c r="C197" t="s">
        <v>66</v>
      </c>
      <c r="D197" t="s">
        <v>50</v>
      </c>
      <c r="E197" t="s">
        <v>51</v>
      </c>
      <c r="F197" t="s">
        <v>133</v>
      </c>
      <c r="G197" t="s">
        <v>53</v>
      </c>
      <c r="H197">
        <v>1</v>
      </c>
      <c r="I197" t="s">
        <v>185</v>
      </c>
      <c r="J197" s="4">
        <v>45854</v>
      </c>
      <c r="K197" t="s">
        <v>770</v>
      </c>
      <c r="L197" t="s">
        <v>56</v>
      </c>
      <c r="M197" t="s">
        <v>94</v>
      </c>
      <c r="N197" t="s">
        <v>58</v>
      </c>
      <c r="O197" t="e">
        <v>#N/A</v>
      </c>
      <c r="P197" t="s">
        <v>4</v>
      </c>
      <c r="Q197" t="s">
        <v>11</v>
      </c>
      <c r="R197">
        <v>9208</v>
      </c>
      <c r="S197" t="s">
        <v>331</v>
      </c>
      <c r="T197" t="s">
        <v>327</v>
      </c>
      <c r="U197" t="s">
        <v>61</v>
      </c>
      <c r="X197" t="s">
        <v>332</v>
      </c>
      <c r="Y197" t="s">
        <v>62</v>
      </c>
      <c r="Z197" t="e">
        <v>#REF!</v>
      </c>
      <c r="AA197" t="s">
        <v>333</v>
      </c>
    </row>
    <row r="198" spans="1:27" hidden="1" x14ac:dyDescent="0.35">
      <c r="A198" t="s">
        <v>771</v>
      </c>
      <c r="B198" t="s">
        <v>772</v>
      </c>
      <c r="C198" t="s">
        <v>49</v>
      </c>
      <c r="D198" t="s">
        <v>50</v>
      </c>
      <c r="E198" t="s">
        <v>51</v>
      </c>
      <c r="F198" t="s">
        <v>67</v>
      </c>
      <c r="G198" t="s">
        <v>53</v>
      </c>
      <c r="H198">
        <v>1</v>
      </c>
      <c r="I198" t="s">
        <v>773</v>
      </c>
      <c r="J198" s="4">
        <v>45854</v>
      </c>
      <c r="K198" t="s">
        <v>774</v>
      </c>
      <c r="L198" t="s">
        <v>109</v>
      </c>
      <c r="M198" t="s">
        <v>57</v>
      </c>
      <c r="N198" t="s">
        <v>58</v>
      </c>
      <c r="O198" t="e">
        <v>#N/A</v>
      </c>
      <c r="P198" t="s">
        <v>4</v>
      </c>
      <c r="Q198" t="s">
        <v>11</v>
      </c>
      <c r="R198">
        <v>1500000505</v>
      </c>
      <c r="S198" t="s">
        <v>775</v>
      </c>
      <c r="T198" t="s">
        <v>188</v>
      </c>
      <c r="U198" t="s">
        <v>61</v>
      </c>
      <c r="V198" t="s">
        <v>61</v>
      </c>
      <c r="X198" t="s">
        <v>189</v>
      </c>
      <c r="Y198" t="s">
        <v>62</v>
      </c>
      <c r="Z198" t="e">
        <v>#REF!</v>
      </c>
      <c r="AA198" t="s">
        <v>63</v>
      </c>
    </row>
    <row r="199" spans="1:27" hidden="1" x14ac:dyDescent="0.35">
      <c r="A199" t="s">
        <v>776</v>
      </c>
      <c r="B199" t="s">
        <v>777</v>
      </c>
      <c r="C199" t="s">
        <v>66</v>
      </c>
      <c r="D199" t="s">
        <v>50</v>
      </c>
      <c r="E199" t="s">
        <v>51</v>
      </c>
      <c r="F199" t="s">
        <v>67</v>
      </c>
      <c r="G199" t="s">
        <v>53</v>
      </c>
      <c r="H199">
        <v>1</v>
      </c>
      <c r="I199" t="s">
        <v>773</v>
      </c>
      <c r="J199" s="4">
        <v>45854</v>
      </c>
      <c r="K199" t="s">
        <v>778</v>
      </c>
      <c r="L199" t="s">
        <v>56</v>
      </c>
      <c r="M199" t="s">
        <v>57</v>
      </c>
      <c r="N199" t="s">
        <v>58</v>
      </c>
      <c r="O199" t="e">
        <v>#N/A</v>
      </c>
      <c r="P199" t="s">
        <v>4</v>
      </c>
      <c r="Q199" t="s">
        <v>9</v>
      </c>
      <c r="R199">
        <v>5055698</v>
      </c>
      <c r="S199" t="s">
        <v>69</v>
      </c>
      <c r="T199" t="s">
        <v>70</v>
      </c>
      <c r="U199" t="s">
        <v>61</v>
      </c>
      <c r="V199" t="s">
        <v>61</v>
      </c>
      <c r="X199" t="s">
        <v>71</v>
      </c>
      <c r="Y199" t="s">
        <v>62</v>
      </c>
      <c r="Z199" t="e">
        <v>#REF!</v>
      </c>
      <c r="AA199" t="s">
        <v>71</v>
      </c>
    </row>
    <row r="200" spans="1:27" hidden="1" x14ac:dyDescent="0.35">
      <c r="A200" t="s">
        <v>779</v>
      </c>
      <c r="B200" t="s">
        <v>780</v>
      </c>
      <c r="C200" t="s">
        <v>66</v>
      </c>
      <c r="D200" t="s">
        <v>50</v>
      </c>
      <c r="E200" t="s">
        <v>51</v>
      </c>
      <c r="F200" t="s">
        <v>67</v>
      </c>
      <c r="G200" t="s">
        <v>53</v>
      </c>
      <c r="H200">
        <v>1</v>
      </c>
      <c r="I200" t="s">
        <v>773</v>
      </c>
      <c r="J200" s="4">
        <v>45854</v>
      </c>
      <c r="K200" t="s">
        <v>781</v>
      </c>
      <c r="L200" t="s">
        <v>56</v>
      </c>
      <c r="M200" t="s">
        <v>57</v>
      </c>
      <c r="N200" t="s">
        <v>58</v>
      </c>
      <c r="O200" t="e">
        <v>#N/A</v>
      </c>
      <c r="P200" t="s">
        <v>4</v>
      </c>
      <c r="Q200" t="s">
        <v>9</v>
      </c>
      <c r="R200">
        <v>5055698</v>
      </c>
      <c r="S200" t="s">
        <v>69</v>
      </c>
      <c r="T200" t="s">
        <v>70</v>
      </c>
      <c r="U200" t="s">
        <v>61</v>
      </c>
      <c r="V200" t="s">
        <v>61</v>
      </c>
      <c r="X200" t="s">
        <v>71</v>
      </c>
      <c r="Y200" t="s">
        <v>62</v>
      </c>
      <c r="Z200" t="e">
        <v>#REF!</v>
      </c>
      <c r="AA200" t="s">
        <v>71</v>
      </c>
    </row>
    <row r="201" spans="1:27" hidden="1" x14ac:dyDescent="0.35">
      <c r="A201" t="s">
        <v>782</v>
      </c>
      <c r="B201" t="s">
        <v>783</v>
      </c>
      <c r="C201" t="s">
        <v>49</v>
      </c>
      <c r="D201" t="s">
        <v>50</v>
      </c>
      <c r="E201" t="s">
        <v>51</v>
      </c>
      <c r="F201" t="s">
        <v>92</v>
      </c>
      <c r="G201" t="s">
        <v>53</v>
      </c>
      <c r="H201">
        <v>1</v>
      </c>
      <c r="I201" t="s">
        <v>773</v>
      </c>
      <c r="J201" s="4">
        <v>45854</v>
      </c>
      <c r="K201" t="s">
        <v>784</v>
      </c>
      <c r="L201" t="s">
        <v>56</v>
      </c>
      <c r="M201" t="s">
        <v>94</v>
      </c>
      <c r="N201" t="s">
        <v>58</v>
      </c>
      <c r="O201" t="e">
        <v>#N/A</v>
      </c>
      <c r="P201" t="s">
        <v>4</v>
      </c>
      <c r="Q201" t="s">
        <v>14</v>
      </c>
      <c r="R201">
        <v>5042340</v>
      </c>
      <c r="S201" t="s">
        <v>95</v>
      </c>
      <c r="T201" t="s">
        <v>96</v>
      </c>
      <c r="U201" t="s">
        <v>61</v>
      </c>
      <c r="V201" t="s">
        <v>61</v>
      </c>
      <c r="W201" t="s">
        <v>97</v>
      </c>
      <c r="X201" t="s">
        <v>98</v>
      </c>
      <c r="Y201" t="s">
        <v>62</v>
      </c>
      <c r="Z201" t="e">
        <v>#REF!</v>
      </c>
      <c r="AA201" t="s">
        <v>63</v>
      </c>
    </row>
    <row r="202" spans="1:27" hidden="1" x14ac:dyDescent="0.35">
      <c r="A202" t="s">
        <v>785</v>
      </c>
      <c r="B202" t="s">
        <v>786</v>
      </c>
      <c r="C202" t="s">
        <v>101</v>
      </c>
      <c r="D202" t="s">
        <v>50</v>
      </c>
      <c r="E202" t="s">
        <v>51</v>
      </c>
      <c r="F202" t="s">
        <v>67</v>
      </c>
      <c r="G202" t="s">
        <v>53</v>
      </c>
      <c r="H202">
        <v>1</v>
      </c>
      <c r="I202" t="s">
        <v>773</v>
      </c>
      <c r="J202" s="4">
        <v>45854</v>
      </c>
      <c r="K202" t="s">
        <v>787</v>
      </c>
      <c r="L202" t="s">
        <v>109</v>
      </c>
      <c r="M202" t="s">
        <v>57</v>
      </c>
      <c r="N202" t="s">
        <v>58</v>
      </c>
      <c r="O202" t="e">
        <v>#N/A</v>
      </c>
      <c r="P202" t="s">
        <v>4</v>
      </c>
      <c r="Q202" t="s">
        <v>18</v>
      </c>
      <c r="R202">
        <v>5063480</v>
      </c>
      <c r="S202" t="s">
        <v>103</v>
      </c>
      <c r="T202" t="s">
        <v>104</v>
      </c>
      <c r="U202" t="s">
        <v>61</v>
      </c>
      <c r="V202" t="s">
        <v>61</v>
      </c>
      <c r="X202" t="s">
        <v>105</v>
      </c>
      <c r="Y202" t="s">
        <v>62</v>
      </c>
      <c r="Z202" t="e">
        <v>#REF!</v>
      </c>
      <c r="AA202" t="s">
        <v>105</v>
      </c>
    </row>
    <row r="203" spans="1:27" hidden="1" x14ac:dyDescent="0.35">
      <c r="A203" t="s">
        <v>788</v>
      </c>
      <c r="B203" t="s">
        <v>789</v>
      </c>
      <c r="C203" t="s">
        <v>49</v>
      </c>
      <c r="D203" t="s">
        <v>50</v>
      </c>
      <c r="E203" t="s">
        <v>51</v>
      </c>
      <c r="F203" t="s">
        <v>67</v>
      </c>
      <c r="G203" t="s">
        <v>53</v>
      </c>
      <c r="H203">
        <v>1</v>
      </c>
      <c r="I203" t="s">
        <v>773</v>
      </c>
      <c r="J203" s="4">
        <v>45854</v>
      </c>
      <c r="K203" t="s">
        <v>790</v>
      </c>
      <c r="L203" t="s">
        <v>56</v>
      </c>
      <c r="M203" t="s">
        <v>57</v>
      </c>
      <c r="N203" t="s">
        <v>58</v>
      </c>
      <c r="O203" t="e">
        <v>#N/A</v>
      </c>
      <c r="P203" t="s">
        <v>4</v>
      </c>
      <c r="Q203" t="s">
        <v>12</v>
      </c>
      <c r="R203">
        <v>22512</v>
      </c>
      <c r="S203" t="s">
        <v>269</v>
      </c>
      <c r="T203" t="s">
        <v>270</v>
      </c>
      <c r="U203" t="s">
        <v>61</v>
      </c>
      <c r="V203" t="s">
        <v>61</v>
      </c>
      <c r="W203" t="s">
        <v>271</v>
      </c>
      <c r="X203" t="s">
        <v>272</v>
      </c>
      <c r="Y203" t="s">
        <v>62</v>
      </c>
      <c r="Z203" t="e">
        <v>#REF!</v>
      </c>
      <c r="AA203" t="s">
        <v>63</v>
      </c>
    </row>
    <row r="204" spans="1:27" hidden="1" x14ac:dyDescent="0.35">
      <c r="A204" t="s">
        <v>791</v>
      </c>
      <c r="B204" t="s">
        <v>792</v>
      </c>
      <c r="C204" t="s">
        <v>66</v>
      </c>
      <c r="D204" t="s">
        <v>50</v>
      </c>
      <c r="E204" t="s">
        <v>51</v>
      </c>
      <c r="F204" t="s">
        <v>67</v>
      </c>
      <c r="G204" t="s">
        <v>53</v>
      </c>
      <c r="H204">
        <v>1</v>
      </c>
      <c r="I204" t="s">
        <v>773</v>
      </c>
      <c r="J204" s="4">
        <v>45854</v>
      </c>
      <c r="K204" t="s">
        <v>793</v>
      </c>
      <c r="L204" t="s">
        <v>109</v>
      </c>
      <c r="M204" t="s">
        <v>57</v>
      </c>
      <c r="N204" t="s">
        <v>58</v>
      </c>
      <c r="O204" t="e">
        <v>#N/A</v>
      </c>
      <c r="P204" t="s">
        <v>4</v>
      </c>
      <c r="Q204" t="s">
        <v>11</v>
      </c>
      <c r="R204">
        <v>1125039236</v>
      </c>
      <c r="S204" t="s">
        <v>794</v>
      </c>
      <c r="T204" t="s">
        <v>795</v>
      </c>
      <c r="U204" t="s">
        <v>61</v>
      </c>
      <c r="V204" t="s">
        <v>61</v>
      </c>
      <c r="W204" t="s">
        <v>123</v>
      </c>
      <c r="X204" t="s">
        <v>60</v>
      </c>
      <c r="Y204" t="s">
        <v>62</v>
      </c>
      <c r="Z204" t="e">
        <v>#REF!</v>
      </c>
      <c r="AA204" t="s">
        <v>796</v>
      </c>
    </row>
    <row r="205" spans="1:27" hidden="1" x14ac:dyDescent="0.35">
      <c r="A205" t="s">
        <v>797</v>
      </c>
      <c r="B205" t="s">
        <v>798</v>
      </c>
      <c r="C205" t="s">
        <v>66</v>
      </c>
      <c r="D205" t="s">
        <v>50</v>
      </c>
      <c r="E205" t="s">
        <v>51</v>
      </c>
      <c r="F205" t="s">
        <v>67</v>
      </c>
      <c r="G205" t="s">
        <v>53</v>
      </c>
      <c r="H205">
        <v>1</v>
      </c>
      <c r="I205" t="s">
        <v>773</v>
      </c>
      <c r="J205" s="4">
        <v>45854</v>
      </c>
      <c r="K205" t="s">
        <v>799</v>
      </c>
      <c r="L205" t="s">
        <v>109</v>
      </c>
      <c r="M205" t="s">
        <v>57</v>
      </c>
      <c r="N205" t="s">
        <v>58</v>
      </c>
      <c r="O205" t="e">
        <v>#N/A</v>
      </c>
      <c r="P205" t="s">
        <v>4</v>
      </c>
      <c r="Q205" t="s">
        <v>11</v>
      </c>
      <c r="R205">
        <v>1125039236</v>
      </c>
      <c r="S205" t="s">
        <v>794</v>
      </c>
      <c r="T205" t="s">
        <v>795</v>
      </c>
      <c r="U205" t="s">
        <v>61</v>
      </c>
      <c r="V205" t="s">
        <v>61</v>
      </c>
      <c r="W205" t="s">
        <v>123</v>
      </c>
      <c r="X205" t="s">
        <v>60</v>
      </c>
      <c r="Y205" t="s">
        <v>62</v>
      </c>
      <c r="Z205" t="e">
        <v>#REF!</v>
      </c>
      <c r="AA205" t="s">
        <v>796</v>
      </c>
    </row>
    <row r="206" spans="1:27" hidden="1" x14ac:dyDescent="0.35">
      <c r="A206" t="s">
        <v>800</v>
      </c>
      <c r="B206" t="s">
        <v>801</v>
      </c>
      <c r="C206" t="s">
        <v>66</v>
      </c>
      <c r="D206" t="s">
        <v>50</v>
      </c>
      <c r="E206" t="s">
        <v>51</v>
      </c>
      <c r="F206" t="s">
        <v>67</v>
      </c>
      <c r="G206" t="s">
        <v>53</v>
      </c>
      <c r="H206">
        <v>1</v>
      </c>
      <c r="I206" t="s">
        <v>773</v>
      </c>
      <c r="J206" s="4">
        <v>45854</v>
      </c>
      <c r="K206" t="s">
        <v>802</v>
      </c>
      <c r="L206" t="s">
        <v>109</v>
      </c>
      <c r="M206" t="s">
        <v>57</v>
      </c>
      <c r="N206" t="s">
        <v>58</v>
      </c>
      <c r="O206" t="e">
        <v>#N/A</v>
      </c>
      <c r="P206" t="s">
        <v>4</v>
      </c>
      <c r="Q206" t="s">
        <v>11</v>
      </c>
      <c r="R206">
        <v>1125039236</v>
      </c>
      <c r="S206" t="s">
        <v>794</v>
      </c>
      <c r="T206" t="s">
        <v>795</v>
      </c>
      <c r="U206" t="s">
        <v>61</v>
      </c>
      <c r="V206" t="s">
        <v>61</v>
      </c>
      <c r="W206" t="s">
        <v>123</v>
      </c>
      <c r="X206" t="s">
        <v>60</v>
      </c>
      <c r="Y206" t="s">
        <v>62</v>
      </c>
      <c r="Z206" t="e">
        <v>#REF!</v>
      </c>
      <c r="AA206" t="s">
        <v>796</v>
      </c>
    </row>
    <row r="207" spans="1:27" ht="29" hidden="1" x14ac:dyDescent="0.35">
      <c r="A207" t="s">
        <v>803</v>
      </c>
      <c r="B207" t="s">
        <v>804</v>
      </c>
      <c r="C207" t="s">
        <v>66</v>
      </c>
      <c r="D207" s="10" t="s">
        <v>805</v>
      </c>
      <c r="E207" t="s">
        <v>51</v>
      </c>
      <c r="F207" s="10" t="s">
        <v>806</v>
      </c>
      <c r="G207" s="10" t="s">
        <v>807</v>
      </c>
      <c r="H207">
        <v>1</v>
      </c>
      <c r="I207" t="s">
        <v>773</v>
      </c>
      <c r="J207" s="4">
        <v>45854</v>
      </c>
      <c r="K207" t="s">
        <v>808</v>
      </c>
      <c r="L207" t="s">
        <v>56</v>
      </c>
      <c r="M207" t="s">
        <v>57</v>
      </c>
      <c r="N207" t="s">
        <v>58</v>
      </c>
      <c r="O207" t="e">
        <v>#N/A</v>
      </c>
      <c r="P207" t="s">
        <v>4</v>
      </c>
      <c r="Q207" t="s">
        <v>11</v>
      </c>
      <c r="R207">
        <v>13057056</v>
      </c>
      <c r="S207" t="s">
        <v>809</v>
      </c>
      <c r="T207" t="s">
        <v>810</v>
      </c>
      <c r="U207" t="s">
        <v>61</v>
      </c>
      <c r="V207" t="s">
        <v>61</v>
      </c>
      <c r="W207" t="s">
        <v>271</v>
      </c>
      <c r="X207" t="s">
        <v>60</v>
      </c>
      <c r="Y207" t="s">
        <v>62</v>
      </c>
      <c r="Z207" t="e">
        <v>#REF!</v>
      </c>
      <c r="AA207" t="s">
        <v>811</v>
      </c>
    </row>
    <row r="208" spans="1:27" hidden="1" x14ac:dyDescent="0.35">
      <c r="A208" t="s">
        <v>812</v>
      </c>
      <c r="B208" t="s">
        <v>813</v>
      </c>
      <c r="C208" t="s">
        <v>114</v>
      </c>
      <c r="D208" t="s">
        <v>50</v>
      </c>
      <c r="E208" t="s">
        <v>51</v>
      </c>
      <c r="F208" t="s">
        <v>67</v>
      </c>
      <c r="G208" t="s">
        <v>53</v>
      </c>
      <c r="H208">
        <v>1</v>
      </c>
      <c r="I208" t="s">
        <v>773</v>
      </c>
      <c r="J208" s="4">
        <v>45854</v>
      </c>
      <c r="K208" t="s">
        <v>814</v>
      </c>
      <c r="L208" t="s">
        <v>56</v>
      </c>
      <c r="M208" t="s">
        <v>57</v>
      </c>
      <c r="N208" t="s">
        <v>58</v>
      </c>
      <c r="O208" t="e">
        <v>#N/A</v>
      </c>
      <c r="P208" t="s">
        <v>4</v>
      </c>
      <c r="Q208" t="s">
        <v>10</v>
      </c>
      <c r="R208">
        <v>21804</v>
      </c>
      <c r="S208" t="s">
        <v>317</v>
      </c>
      <c r="T208" t="s">
        <v>318</v>
      </c>
      <c r="U208" t="s">
        <v>61</v>
      </c>
      <c r="X208" t="s">
        <v>130</v>
      </c>
      <c r="Y208" t="s">
        <v>62</v>
      </c>
      <c r="Z208" t="e">
        <v>#REF!</v>
      </c>
      <c r="AA208" t="s">
        <v>63</v>
      </c>
    </row>
    <row r="209" spans="1:27" hidden="1" x14ac:dyDescent="0.35">
      <c r="A209" t="s">
        <v>815</v>
      </c>
      <c r="B209" t="s">
        <v>816</v>
      </c>
      <c r="C209" t="s">
        <v>114</v>
      </c>
      <c r="D209" t="s">
        <v>50</v>
      </c>
      <c r="E209" t="s">
        <v>287</v>
      </c>
      <c r="F209" t="s">
        <v>115</v>
      </c>
      <c r="G209" t="s">
        <v>53</v>
      </c>
      <c r="H209">
        <v>1</v>
      </c>
      <c r="I209" t="s">
        <v>773</v>
      </c>
      <c r="J209" s="4">
        <v>45854</v>
      </c>
      <c r="K209" t="s">
        <v>817</v>
      </c>
      <c r="L209" t="s">
        <v>56</v>
      </c>
      <c r="M209" t="s">
        <v>57</v>
      </c>
      <c r="N209" t="s">
        <v>58</v>
      </c>
      <c r="O209" t="e">
        <v>#N/A</v>
      </c>
      <c r="P209" t="s">
        <v>4</v>
      </c>
      <c r="Q209" t="s">
        <v>10</v>
      </c>
      <c r="R209">
        <v>1500000057</v>
      </c>
      <c r="S209" t="s">
        <v>377</v>
      </c>
      <c r="T209" t="s">
        <v>129</v>
      </c>
      <c r="U209" t="s">
        <v>61</v>
      </c>
      <c r="X209" t="s">
        <v>130</v>
      </c>
      <c r="Y209" t="s">
        <v>62</v>
      </c>
      <c r="Z209" t="e">
        <v>#REF!</v>
      </c>
      <c r="AA209" t="s">
        <v>63</v>
      </c>
    </row>
    <row r="210" spans="1:27" hidden="1" x14ac:dyDescent="0.35">
      <c r="A210" t="s">
        <v>818</v>
      </c>
      <c r="B210" t="s">
        <v>819</v>
      </c>
      <c r="C210" t="s">
        <v>66</v>
      </c>
      <c r="D210" t="s">
        <v>50</v>
      </c>
      <c r="E210" t="s">
        <v>51</v>
      </c>
      <c r="F210" t="s">
        <v>522</v>
      </c>
      <c r="G210" t="s">
        <v>53</v>
      </c>
      <c r="H210">
        <v>1</v>
      </c>
      <c r="I210" t="s">
        <v>773</v>
      </c>
      <c r="J210" s="4">
        <v>45811</v>
      </c>
      <c r="K210" t="s">
        <v>820</v>
      </c>
      <c r="L210" t="s">
        <v>56</v>
      </c>
      <c r="M210" t="s">
        <v>514</v>
      </c>
      <c r="N210" t="s">
        <v>58</v>
      </c>
      <c r="O210" t="e">
        <v>#N/A</v>
      </c>
      <c r="P210" t="s">
        <v>4</v>
      </c>
      <c r="Q210" t="s">
        <v>10</v>
      </c>
      <c r="R210" t="s">
        <v>60</v>
      </c>
      <c r="S210" t="s">
        <v>60</v>
      </c>
      <c r="T210" t="s">
        <v>515</v>
      </c>
      <c r="U210" t="s">
        <v>61</v>
      </c>
      <c r="X210" t="s">
        <v>516</v>
      </c>
      <c r="Y210" t="s">
        <v>62</v>
      </c>
      <c r="Z210" t="e">
        <v>#REF!</v>
      </c>
      <c r="AA210" t="s">
        <v>63</v>
      </c>
    </row>
    <row r="211" spans="1:27" hidden="1" x14ac:dyDescent="0.35">
      <c r="A211" t="s">
        <v>821</v>
      </c>
      <c r="B211" t="s">
        <v>822</v>
      </c>
      <c r="C211" t="s">
        <v>66</v>
      </c>
      <c r="D211" t="s">
        <v>50</v>
      </c>
      <c r="E211" t="s">
        <v>51</v>
      </c>
      <c r="F211" t="s">
        <v>522</v>
      </c>
      <c r="G211" t="s">
        <v>53</v>
      </c>
      <c r="H211">
        <v>1</v>
      </c>
      <c r="I211" t="s">
        <v>773</v>
      </c>
      <c r="J211" s="4">
        <v>45811</v>
      </c>
      <c r="K211" t="s">
        <v>823</v>
      </c>
      <c r="L211" t="s">
        <v>56</v>
      </c>
      <c r="M211" t="s">
        <v>514</v>
      </c>
      <c r="N211" t="s">
        <v>58</v>
      </c>
      <c r="O211" t="e">
        <v>#N/A</v>
      </c>
      <c r="P211" t="s">
        <v>4</v>
      </c>
      <c r="Q211" t="s">
        <v>10</v>
      </c>
      <c r="R211" t="s">
        <v>60</v>
      </c>
      <c r="S211" t="s">
        <v>60</v>
      </c>
      <c r="T211" t="s">
        <v>515</v>
      </c>
      <c r="U211" t="s">
        <v>61</v>
      </c>
      <c r="X211" t="s">
        <v>516</v>
      </c>
      <c r="Y211" t="s">
        <v>62</v>
      </c>
      <c r="Z211" t="e">
        <v>#REF!</v>
      </c>
      <c r="AA211" t="s">
        <v>63</v>
      </c>
    </row>
    <row r="212" spans="1:27" hidden="1" x14ac:dyDescent="0.35">
      <c r="A212" t="s">
        <v>824</v>
      </c>
      <c r="B212" t="s">
        <v>825</v>
      </c>
      <c r="C212" t="s">
        <v>114</v>
      </c>
      <c r="D212" t="s">
        <v>50</v>
      </c>
      <c r="E212" t="s">
        <v>51</v>
      </c>
      <c r="F212" t="s">
        <v>522</v>
      </c>
      <c r="G212" t="s">
        <v>53</v>
      </c>
      <c r="H212">
        <v>1</v>
      </c>
      <c r="I212" t="s">
        <v>773</v>
      </c>
      <c r="J212" s="4">
        <v>45811</v>
      </c>
      <c r="K212" t="s">
        <v>826</v>
      </c>
      <c r="L212" t="s">
        <v>56</v>
      </c>
      <c r="M212" t="s">
        <v>514</v>
      </c>
      <c r="N212" t="s">
        <v>58</v>
      </c>
      <c r="O212" t="e">
        <v>#N/A</v>
      </c>
      <c r="P212" t="s">
        <v>4</v>
      </c>
      <c r="Q212" t="s">
        <v>10</v>
      </c>
      <c r="R212" t="s">
        <v>60</v>
      </c>
      <c r="S212" t="s">
        <v>60</v>
      </c>
      <c r="T212" t="s">
        <v>515</v>
      </c>
      <c r="U212" t="s">
        <v>61</v>
      </c>
      <c r="X212" t="s">
        <v>516</v>
      </c>
      <c r="Y212" t="s">
        <v>62</v>
      </c>
      <c r="Z212" t="e">
        <v>#REF!</v>
      </c>
      <c r="AA212" t="s">
        <v>63</v>
      </c>
    </row>
    <row r="213" spans="1:27" hidden="1" x14ac:dyDescent="0.35">
      <c r="A213" t="s">
        <v>827</v>
      </c>
      <c r="B213" t="s">
        <v>828</v>
      </c>
      <c r="C213" t="s">
        <v>49</v>
      </c>
      <c r="D213" t="s">
        <v>50</v>
      </c>
      <c r="E213" t="s">
        <v>51</v>
      </c>
      <c r="F213" t="s">
        <v>67</v>
      </c>
      <c r="G213" t="s">
        <v>53</v>
      </c>
      <c r="H213">
        <v>1</v>
      </c>
      <c r="I213" t="s">
        <v>773</v>
      </c>
      <c r="J213" s="4">
        <v>45854</v>
      </c>
      <c r="K213" t="s">
        <v>829</v>
      </c>
      <c r="L213" t="s">
        <v>149</v>
      </c>
      <c r="M213" t="s">
        <v>57</v>
      </c>
      <c r="N213" t="s">
        <v>58</v>
      </c>
      <c r="O213" t="e">
        <v>#N/A</v>
      </c>
      <c r="P213" t="s">
        <v>4</v>
      </c>
      <c r="Q213" t="s">
        <v>11</v>
      </c>
      <c r="R213">
        <v>1500001938</v>
      </c>
      <c r="S213" t="s">
        <v>150</v>
      </c>
      <c r="T213" t="s">
        <v>151</v>
      </c>
      <c r="U213" t="s">
        <v>61</v>
      </c>
      <c r="V213" t="s">
        <v>61</v>
      </c>
      <c r="W213" t="s">
        <v>123</v>
      </c>
      <c r="X213" t="s">
        <v>152</v>
      </c>
      <c r="Y213" t="s">
        <v>62</v>
      </c>
      <c r="Z213" t="e">
        <v>#REF!</v>
      </c>
      <c r="AA213" t="s">
        <v>152</v>
      </c>
    </row>
    <row r="214" spans="1:27" hidden="1" x14ac:dyDescent="0.35">
      <c r="A214" t="s">
        <v>830</v>
      </c>
      <c r="B214" t="s">
        <v>831</v>
      </c>
      <c r="C214" t="s">
        <v>49</v>
      </c>
      <c r="D214" t="s">
        <v>50</v>
      </c>
      <c r="E214" t="s">
        <v>51</v>
      </c>
      <c r="F214" t="s">
        <v>155</v>
      </c>
      <c r="G214" t="s">
        <v>156</v>
      </c>
      <c r="H214">
        <v>1</v>
      </c>
      <c r="I214" t="s">
        <v>773</v>
      </c>
      <c r="J214" s="4">
        <v>45854</v>
      </c>
      <c r="K214" t="s">
        <v>832</v>
      </c>
      <c r="L214" t="s">
        <v>149</v>
      </c>
      <c r="M214" t="s">
        <v>57</v>
      </c>
      <c r="N214" t="s">
        <v>58</v>
      </c>
      <c r="O214" t="e">
        <v>#N/A</v>
      </c>
      <c r="P214" t="s">
        <v>4</v>
      </c>
      <c r="Q214" t="s">
        <v>11</v>
      </c>
      <c r="R214">
        <v>1500001938</v>
      </c>
      <c r="S214" t="s">
        <v>150</v>
      </c>
      <c r="T214" t="s">
        <v>151</v>
      </c>
      <c r="U214" t="s">
        <v>61</v>
      </c>
      <c r="V214" t="s">
        <v>61</v>
      </c>
      <c r="W214" t="s">
        <v>123</v>
      </c>
      <c r="X214" t="s">
        <v>152</v>
      </c>
      <c r="Y214" t="s">
        <v>62</v>
      </c>
      <c r="Z214" t="e">
        <v>#REF!</v>
      </c>
      <c r="AA214" t="s">
        <v>152</v>
      </c>
    </row>
    <row r="215" spans="1:27" hidden="1" x14ac:dyDescent="0.35">
      <c r="A215" t="s">
        <v>833</v>
      </c>
      <c r="B215" t="s">
        <v>834</v>
      </c>
      <c r="C215" t="s">
        <v>49</v>
      </c>
      <c r="D215" t="s">
        <v>50</v>
      </c>
      <c r="E215" t="s">
        <v>51</v>
      </c>
      <c r="F215" t="s">
        <v>67</v>
      </c>
      <c r="G215" t="s">
        <v>53</v>
      </c>
      <c r="H215">
        <v>1</v>
      </c>
      <c r="I215" t="s">
        <v>773</v>
      </c>
      <c r="J215" s="4">
        <v>45854</v>
      </c>
      <c r="K215" t="s">
        <v>835</v>
      </c>
      <c r="L215" t="s">
        <v>56</v>
      </c>
      <c r="M215" t="s">
        <v>57</v>
      </c>
      <c r="N215" t="s">
        <v>58</v>
      </c>
      <c r="O215" t="e">
        <v>#N/A</v>
      </c>
      <c r="P215" t="s">
        <v>3</v>
      </c>
      <c r="Q215" t="s">
        <v>8</v>
      </c>
      <c r="R215">
        <v>5045982</v>
      </c>
      <c r="S215" t="s">
        <v>121</v>
      </c>
      <c r="T215" t="s">
        <v>122</v>
      </c>
      <c r="U215" t="s">
        <v>61</v>
      </c>
      <c r="V215" t="s">
        <v>61</v>
      </c>
      <c r="W215" t="s">
        <v>123</v>
      </c>
      <c r="X215" t="s">
        <v>124</v>
      </c>
      <c r="Y215" t="s">
        <v>62</v>
      </c>
      <c r="Z215" t="e">
        <v>#REF!</v>
      </c>
      <c r="AA215" t="s">
        <v>63</v>
      </c>
    </row>
    <row r="216" spans="1:27" hidden="1" x14ac:dyDescent="0.35">
      <c r="A216" t="s">
        <v>836</v>
      </c>
      <c r="B216" t="s">
        <v>837</v>
      </c>
      <c r="C216" t="s">
        <v>49</v>
      </c>
      <c r="D216" t="s">
        <v>50</v>
      </c>
      <c r="E216" t="s">
        <v>51</v>
      </c>
      <c r="F216" t="s">
        <v>67</v>
      </c>
      <c r="G216" t="s">
        <v>53</v>
      </c>
      <c r="H216">
        <v>1</v>
      </c>
      <c r="I216" t="s">
        <v>773</v>
      </c>
      <c r="J216" s="4">
        <v>45854</v>
      </c>
      <c r="K216" t="s">
        <v>838</v>
      </c>
      <c r="L216" t="s">
        <v>56</v>
      </c>
      <c r="M216" t="s">
        <v>57</v>
      </c>
      <c r="N216" t="s">
        <v>58</v>
      </c>
      <c r="O216" t="e">
        <v>#N/A</v>
      </c>
      <c r="P216" t="s">
        <v>3</v>
      </c>
      <c r="Q216" t="s">
        <v>8</v>
      </c>
      <c r="R216">
        <v>5045982</v>
      </c>
      <c r="S216" t="s">
        <v>121</v>
      </c>
      <c r="T216" t="s">
        <v>122</v>
      </c>
      <c r="U216" t="s">
        <v>61</v>
      </c>
      <c r="V216" t="s">
        <v>61</v>
      </c>
      <c r="W216" t="s">
        <v>123</v>
      </c>
      <c r="X216" t="s">
        <v>124</v>
      </c>
      <c r="Y216" t="s">
        <v>62</v>
      </c>
      <c r="Z216" t="e">
        <v>#REF!</v>
      </c>
      <c r="AA216" t="s">
        <v>63</v>
      </c>
    </row>
    <row r="217" spans="1:27" hidden="1" x14ac:dyDescent="0.35">
      <c r="A217" t="s">
        <v>839</v>
      </c>
      <c r="B217" t="s">
        <v>840</v>
      </c>
      <c r="C217" t="s">
        <v>49</v>
      </c>
      <c r="D217" t="s">
        <v>50</v>
      </c>
      <c r="E217" t="s">
        <v>51</v>
      </c>
      <c r="F217" t="s">
        <v>67</v>
      </c>
      <c r="G217" t="s">
        <v>53</v>
      </c>
      <c r="H217">
        <v>1</v>
      </c>
      <c r="I217" t="s">
        <v>773</v>
      </c>
      <c r="J217" s="4">
        <v>45854</v>
      </c>
      <c r="K217" t="s">
        <v>841</v>
      </c>
      <c r="L217" t="s">
        <v>56</v>
      </c>
      <c r="M217" t="s">
        <v>57</v>
      </c>
      <c r="N217" t="s">
        <v>58</v>
      </c>
      <c r="O217" t="e">
        <v>#N/A</v>
      </c>
      <c r="P217" t="s">
        <v>3</v>
      </c>
      <c r="Q217" t="s">
        <v>8</v>
      </c>
      <c r="R217">
        <v>5045982</v>
      </c>
      <c r="S217" t="s">
        <v>121</v>
      </c>
      <c r="T217" t="s">
        <v>122</v>
      </c>
      <c r="U217" t="s">
        <v>61</v>
      </c>
      <c r="V217" t="s">
        <v>61</v>
      </c>
      <c r="W217" t="s">
        <v>123</v>
      </c>
      <c r="X217" t="s">
        <v>124</v>
      </c>
      <c r="Y217" t="s">
        <v>62</v>
      </c>
      <c r="Z217" t="e">
        <v>#REF!</v>
      </c>
      <c r="AA217" t="s">
        <v>63</v>
      </c>
    </row>
    <row r="218" spans="1:27" hidden="1" x14ac:dyDescent="0.35">
      <c r="A218" t="s">
        <v>842</v>
      </c>
      <c r="B218" t="s">
        <v>843</v>
      </c>
      <c r="C218" t="s">
        <v>49</v>
      </c>
      <c r="D218" t="s">
        <v>50</v>
      </c>
      <c r="E218" t="s">
        <v>51</v>
      </c>
      <c r="F218" t="s">
        <v>133</v>
      </c>
      <c r="G218" t="s">
        <v>53</v>
      </c>
      <c r="H218">
        <v>1</v>
      </c>
      <c r="I218" t="s">
        <v>773</v>
      </c>
      <c r="J218" s="4">
        <v>45854</v>
      </c>
      <c r="K218" t="s">
        <v>844</v>
      </c>
      <c r="L218" t="s">
        <v>56</v>
      </c>
      <c r="M218" t="s">
        <v>57</v>
      </c>
      <c r="N218" t="s">
        <v>58</v>
      </c>
      <c r="O218" t="e">
        <v>#N/A</v>
      </c>
      <c r="P218" t="s">
        <v>3</v>
      </c>
      <c r="Q218" t="s">
        <v>8</v>
      </c>
      <c r="R218">
        <v>5045982</v>
      </c>
      <c r="S218" t="s">
        <v>121</v>
      </c>
      <c r="T218" t="s">
        <v>122</v>
      </c>
      <c r="U218" t="s">
        <v>61</v>
      </c>
      <c r="V218" t="s">
        <v>61</v>
      </c>
      <c r="W218" t="s">
        <v>123</v>
      </c>
      <c r="X218" t="s">
        <v>124</v>
      </c>
      <c r="Y218" t="s">
        <v>62</v>
      </c>
      <c r="Z218" t="e">
        <v>#REF!</v>
      </c>
      <c r="AA218" t="s">
        <v>63</v>
      </c>
    </row>
    <row r="219" spans="1:27" hidden="1" x14ac:dyDescent="0.35">
      <c r="A219" t="s">
        <v>845</v>
      </c>
      <c r="B219" t="s">
        <v>846</v>
      </c>
      <c r="C219" t="s">
        <v>49</v>
      </c>
      <c r="D219" t="s">
        <v>50</v>
      </c>
      <c r="E219" t="s">
        <v>51</v>
      </c>
      <c r="F219" t="s">
        <v>155</v>
      </c>
      <c r="G219" t="s">
        <v>156</v>
      </c>
      <c r="H219">
        <v>1</v>
      </c>
      <c r="I219" t="s">
        <v>773</v>
      </c>
      <c r="J219" s="4">
        <v>45854</v>
      </c>
      <c r="K219" t="s">
        <v>847</v>
      </c>
      <c r="L219" t="s">
        <v>56</v>
      </c>
      <c r="M219" t="s">
        <v>57</v>
      </c>
      <c r="N219" t="s">
        <v>58</v>
      </c>
      <c r="O219" t="e">
        <v>#N/A</v>
      </c>
      <c r="P219" t="s">
        <v>4</v>
      </c>
      <c r="Q219" t="s">
        <v>11</v>
      </c>
      <c r="R219">
        <v>1500001938</v>
      </c>
      <c r="S219" t="s">
        <v>150</v>
      </c>
      <c r="T219" t="s">
        <v>151</v>
      </c>
      <c r="U219" t="s">
        <v>61</v>
      </c>
      <c r="V219" t="s">
        <v>61</v>
      </c>
      <c r="W219" t="s">
        <v>123</v>
      </c>
      <c r="X219" t="s">
        <v>152</v>
      </c>
      <c r="Y219" t="s">
        <v>62</v>
      </c>
      <c r="Z219" t="e">
        <v>#REF!</v>
      </c>
      <c r="AA219" t="s">
        <v>152</v>
      </c>
    </row>
    <row r="220" spans="1:27" hidden="1" x14ac:dyDescent="0.35">
      <c r="A220" t="s">
        <v>848</v>
      </c>
      <c r="B220" t="s">
        <v>849</v>
      </c>
      <c r="C220" t="s">
        <v>49</v>
      </c>
      <c r="D220" t="s">
        <v>50</v>
      </c>
      <c r="E220" t="s">
        <v>51</v>
      </c>
      <c r="F220" t="s">
        <v>691</v>
      </c>
      <c r="G220" t="s">
        <v>156</v>
      </c>
      <c r="H220">
        <v>1</v>
      </c>
      <c r="I220" t="s">
        <v>773</v>
      </c>
      <c r="J220" s="4">
        <v>45854</v>
      </c>
      <c r="K220" t="s">
        <v>850</v>
      </c>
      <c r="L220" t="s">
        <v>109</v>
      </c>
      <c r="M220" t="s">
        <v>57</v>
      </c>
      <c r="N220" t="s">
        <v>58</v>
      </c>
      <c r="O220" t="e">
        <v>#N/A</v>
      </c>
      <c r="P220" t="s">
        <v>4</v>
      </c>
      <c r="Q220" t="s">
        <v>11</v>
      </c>
      <c r="R220">
        <v>1500001938</v>
      </c>
      <c r="S220" t="s">
        <v>150</v>
      </c>
      <c r="T220" t="s">
        <v>151</v>
      </c>
      <c r="U220" t="s">
        <v>61</v>
      </c>
      <c r="V220" t="s">
        <v>61</v>
      </c>
      <c r="W220" t="s">
        <v>123</v>
      </c>
      <c r="X220" t="s">
        <v>152</v>
      </c>
      <c r="Y220" t="s">
        <v>62</v>
      </c>
      <c r="Z220" t="e">
        <v>#REF!</v>
      </c>
      <c r="AA220" t="s">
        <v>152</v>
      </c>
    </row>
    <row r="221" spans="1:27" hidden="1" x14ac:dyDescent="0.35">
      <c r="A221" t="s">
        <v>851</v>
      </c>
      <c r="B221" t="s">
        <v>852</v>
      </c>
      <c r="C221" t="s">
        <v>49</v>
      </c>
      <c r="D221" t="s">
        <v>50</v>
      </c>
      <c r="E221" t="s">
        <v>287</v>
      </c>
      <c r="F221" t="s">
        <v>155</v>
      </c>
      <c r="G221" t="s">
        <v>156</v>
      </c>
      <c r="H221">
        <v>1</v>
      </c>
      <c r="I221" t="s">
        <v>773</v>
      </c>
      <c r="J221" s="4">
        <v>45854</v>
      </c>
      <c r="K221" t="s">
        <v>853</v>
      </c>
      <c r="L221" t="s">
        <v>109</v>
      </c>
      <c r="M221" t="s">
        <v>57</v>
      </c>
      <c r="N221" t="s">
        <v>58</v>
      </c>
      <c r="O221" t="e">
        <v>#N/A</v>
      </c>
      <c r="P221" t="s">
        <v>4</v>
      </c>
      <c r="Q221" t="s">
        <v>11</v>
      </c>
      <c r="R221">
        <v>1500001938</v>
      </c>
      <c r="S221" t="s">
        <v>150</v>
      </c>
      <c r="T221" t="s">
        <v>151</v>
      </c>
      <c r="U221" t="s">
        <v>61</v>
      </c>
      <c r="V221" t="s">
        <v>61</v>
      </c>
      <c r="W221" t="s">
        <v>123</v>
      </c>
      <c r="X221" t="s">
        <v>152</v>
      </c>
      <c r="Y221" t="s">
        <v>62</v>
      </c>
      <c r="Z221" t="e">
        <v>#REF!</v>
      </c>
      <c r="AA221" t="s">
        <v>152</v>
      </c>
    </row>
    <row r="222" spans="1:27" hidden="1" x14ac:dyDescent="0.35">
      <c r="A222" t="s">
        <v>854</v>
      </c>
      <c r="B222" t="s">
        <v>855</v>
      </c>
      <c r="C222" t="s">
        <v>49</v>
      </c>
      <c r="D222" t="s">
        <v>50</v>
      </c>
      <c r="E222" t="s">
        <v>51</v>
      </c>
      <c r="F222" t="s">
        <v>155</v>
      </c>
      <c r="G222" t="s">
        <v>156</v>
      </c>
      <c r="H222">
        <v>1</v>
      </c>
      <c r="I222" t="s">
        <v>773</v>
      </c>
      <c r="J222" s="4">
        <v>45854</v>
      </c>
      <c r="K222" t="s">
        <v>856</v>
      </c>
      <c r="L222" t="s">
        <v>232</v>
      </c>
      <c r="M222" t="s">
        <v>57</v>
      </c>
      <c r="N222" t="s">
        <v>58</v>
      </c>
      <c r="O222" t="e">
        <v>#N/A</v>
      </c>
      <c r="P222" t="s">
        <v>4</v>
      </c>
      <c r="Q222" t="s">
        <v>11</v>
      </c>
      <c r="R222" t="s">
        <v>60</v>
      </c>
      <c r="S222" t="s">
        <v>60</v>
      </c>
      <c r="T222" t="s">
        <v>151</v>
      </c>
      <c r="U222" t="s">
        <v>61</v>
      </c>
      <c r="V222" t="s">
        <v>61</v>
      </c>
      <c r="W222" t="s">
        <v>123</v>
      </c>
      <c r="X222">
        <v>0</v>
      </c>
      <c r="Y222" t="s">
        <v>62</v>
      </c>
      <c r="Z222" t="e">
        <v>#REF!</v>
      </c>
      <c r="AA222" t="s">
        <v>152</v>
      </c>
    </row>
    <row r="223" spans="1:27" hidden="1" x14ac:dyDescent="0.35">
      <c r="A223" t="s">
        <v>857</v>
      </c>
      <c r="B223" t="s">
        <v>858</v>
      </c>
      <c r="C223" t="s">
        <v>49</v>
      </c>
      <c r="D223" t="s">
        <v>50</v>
      </c>
      <c r="E223" t="s">
        <v>51</v>
      </c>
      <c r="F223" t="s">
        <v>92</v>
      </c>
      <c r="G223" t="s">
        <v>53</v>
      </c>
      <c r="H223">
        <v>1</v>
      </c>
      <c r="I223" t="s">
        <v>859</v>
      </c>
      <c r="J223" s="4">
        <v>45854</v>
      </c>
      <c r="K223" t="e">
        <v>#N/A</v>
      </c>
      <c r="L223" t="e">
        <v>#N/A</v>
      </c>
      <c r="M223" t="e">
        <v>#N/A</v>
      </c>
      <c r="N223" t="s">
        <v>58</v>
      </c>
      <c r="O223" t="e">
        <v>#N/A</v>
      </c>
      <c r="P223" t="s">
        <v>3</v>
      </c>
      <c r="Q223" t="s">
        <v>7</v>
      </c>
      <c r="R223" t="s">
        <v>60</v>
      </c>
      <c r="S223" t="s">
        <v>60</v>
      </c>
      <c r="T223" t="s">
        <v>860</v>
      </c>
      <c r="U223" t="s">
        <v>61</v>
      </c>
      <c r="V223" t="s">
        <v>61</v>
      </c>
      <c r="X223" t="e">
        <v>#VALUE!</v>
      </c>
      <c r="Y223" t="s">
        <v>62</v>
      </c>
      <c r="Z223" t="e">
        <v>#N/A</v>
      </c>
      <c r="AA223" t="e">
        <v>#N/A</v>
      </c>
    </row>
    <row r="224" spans="1:27" hidden="1" x14ac:dyDescent="0.35">
      <c r="A224" t="s">
        <v>861</v>
      </c>
      <c r="B224" t="s">
        <v>862</v>
      </c>
      <c r="C224" t="s">
        <v>114</v>
      </c>
      <c r="D224" t="s">
        <v>50</v>
      </c>
      <c r="E224" t="s">
        <v>715</v>
      </c>
      <c r="F224" t="s">
        <v>115</v>
      </c>
      <c r="G224" t="s">
        <v>53</v>
      </c>
      <c r="H224">
        <v>1</v>
      </c>
      <c r="I224" t="s">
        <v>859</v>
      </c>
      <c r="J224" s="4">
        <v>45854</v>
      </c>
      <c r="K224" t="s">
        <v>863</v>
      </c>
      <c r="L224" t="s">
        <v>109</v>
      </c>
      <c r="M224" t="s">
        <v>57</v>
      </c>
      <c r="N224" t="s">
        <v>58</v>
      </c>
      <c r="O224" t="e">
        <v>#N/A</v>
      </c>
      <c r="P224" t="s">
        <v>4</v>
      </c>
      <c r="Q224" t="s">
        <v>10</v>
      </c>
      <c r="R224">
        <v>15823</v>
      </c>
      <c r="S224" t="s">
        <v>128</v>
      </c>
      <c r="T224" t="s">
        <v>129</v>
      </c>
      <c r="U224" t="s">
        <v>61</v>
      </c>
      <c r="X224" t="s">
        <v>130</v>
      </c>
      <c r="Y224" t="s">
        <v>62</v>
      </c>
      <c r="Z224" t="e">
        <v>#REF!</v>
      </c>
      <c r="AA224" t="s">
        <v>63</v>
      </c>
    </row>
    <row r="225" spans="1:27" hidden="1" x14ac:dyDescent="0.35">
      <c r="A225" t="s">
        <v>864</v>
      </c>
      <c r="B225" t="s">
        <v>865</v>
      </c>
      <c r="C225" t="s">
        <v>114</v>
      </c>
      <c r="D225" t="s">
        <v>50</v>
      </c>
      <c r="E225" t="s">
        <v>51</v>
      </c>
      <c r="F225" t="s">
        <v>115</v>
      </c>
      <c r="G225" t="s">
        <v>53</v>
      </c>
      <c r="H225">
        <v>1</v>
      </c>
      <c r="I225" t="s">
        <v>859</v>
      </c>
      <c r="J225" s="4">
        <v>45854</v>
      </c>
      <c r="K225" t="s">
        <v>866</v>
      </c>
      <c r="L225" t="s">
        <v>109</v>
      </c>
      <c r="M225" t="s">
        <v>57</v>
      </c>
      <c r="N225" t="s">
        <v>58</v>
      </c>
      <c r="O225" t="e">
        <v>#N/A</v>
      </c>
      <c r="P225" t="s">
        <v>4</v>
      </c>
      <c r="Q225" t="s">
        <v>10</v>
      </c>
      <c r="R225">
        <v>16985</v>
      </c>
      <c r="S225" t="s">
        <v>867</v>
      </c>
      <c r="T225" t="s">
        <v>868</v>
      </c>
      <c r="U225" t="s">
        <v>61</v>
      </c>
      <c r="X225" t="s">
        <v>869</v>
      </c>
      <c r="Y225" t="s">
        <v>62</v>
      </c>
      <c r="Z225" t="e">
        <v>#REF!</v>
      </c>
      <c r="AA225" t="s">
        <v>63</v>
      </c>
    </row>
    <row r="226" spans="1:27" hidden="1" x14ac:dyDescent="0.35">
      <c r="A226" t="s">
        <v>870</v>
      </c>
      <c r="B226" t="s">
        <v>871</v>
      </c>
      <c r="C226" t="s">
        <v>114</v>
      </c>
      <c r="D226" t="s">
        <v>50</v>
      </c>
      <c r="E226" t="s">
        <v>51</v>
      </c>
      <c r="F226" t="s">
        <v>115</v>
      </c>
      <c r="G226" t="s">
        <v>53</v>
      </c>
      <c r="H226">
        <v>1</v>
      </c>
      <c r="I226" t="s">
        <v>859</v>
      </c>
      <c r="J226" s="4">
        <v>45854</v>
      </c>
      <c r="K226" t="s">
        <v>872</v>
      </c>
      <c r="L226" t="s">
        <v>56</v>
      </c>
      <c r="M226" t="s">
        <v>57</v>
      </c>
      <c r="N226" t="s">
        <v>58</v>
      </c>
      <c r="O226" t="e">
        <v>#N/A</v>
      </c>
      <c r="P226" t="s">
        <v>4</v>
      </c>
      <c r="Q226" t="s">
        <v>10</v>
      </c>
      <c r="R226">
        <v>1500000057</v>
      </c>
      <c r="S226" t="s">
        <v>377</v>
      </c>
      <c r="T226" t="s">
        <v>129</v>
      </c>
      <c r="U226" t="s">
        <v>61</v>
      </c>
      <c r="X226" t="s">
        <v>130</v>
      </c>
      <c r="Y226" t="s">
        <v>62</v>
      </c>
      <c r="Z226" t="e">
        <v>#REF!</v>
      </c>
      <c r="AA226" t="s">
        <v>63</v>
      </c>
    </row>
    <row r="227" spans="1:27" hidden="1" x14ac:dyDescent="0.35">
      <c r="A227" t="s">
        <v>873</v>
      </c>
      <c r="B227" t="s">
        <v>874</v>
      </c>
      <c r="C227" t="s">
        <v>114</v>
      </c>
      <c r="D227" t="s">
        <v>50</v>
      </c>
      <c r="E227" t="s">
        <v>51</v>
      </c>
      <c r="F227" t="s">
        <v>115</v>
      </c>
      <c r="G227" t="s">
        <v>53</v>
      </c>
      <c r="H227">
        <v>1</v>
      </c>
      <c r="I227" t="s">
        <v>859</v>
      </c>
      <c r="J227" s="4">
        <v>45854</v>
      </c>
      <c r="K227" t="s">
        <v>875</v>
      </c>
      <c r="L227" t="s">
        <v>109</v>
      </c>
      <c r="M227" t="s">
        <v>57</v>
      </c>
      <c r="N227" t="s">
        <v>58</v>
      </c>
      <c r="O227" t="e">
        <v>#N/A</v>
      </c>
      <c r="P227" t="s">
        <v>4</v>
      </c>
      <c r="Q227" t="s">
        <v>10</v>
      </c>
      <c r="R227">
        <v>1500000057</v>
      </c>
      <c r="S227" t="s">
        <v>377</v>
      </c>
      <c r="T227" t="s">
        <v>129</v>
      </c>
      <c r="U227" t="s">
        <v>61</v>
      </c>
      <c r="X227" t="s">
        <v>130</v>
      </c>
      <c r="Y227" t="s">
        <v>62</v>
      </c>
      <c r="Z227" t="e">
        <v>#REF!</v>
      </c>
      <c r="AA227" t="s">
        <v>63</v>
      </c>
    </row>
    <row r="228" spans="1:27" hidden="1" x14ac:dyDescent="0.35">
      <c r="A228" t="s">
        <v>876</v>
      </c>
      <c r="B228" t="s">
        <v>877</v>
      </c>
      <c r="C228" t="s">
        <v>114</v>
      </c>
      <c r="D228" t="s">
        <v>50</v>
      </c>
      <c r="E228" t="s">
        <v>51</v>
      </c>
      <c r="F228" t="s">
        <v>462</v>
      </c>
      <c r="G228" t="s">
        <v>156</v>
      </c>
      <c r="H228">
        <v>1</v>
      </c>
      <c r="I228" t="s">
        <v>859</v>
      </c>
      <c r="J228" s="4">
        <v>45854</v>
      </c>
      <c r="K228" t="s">
        <v>878</v>
      </c>
      <c r="L228" t="s">
        <v>56</v>
      </c>
      <c r="M228" t="s">
        <v>57</v>
      </c>
      <c r="N228" t="s">
        <v>58</v>
      </c>
      <c r="O228" t="e">
        <v>#N/A</v>
      </c>
      <c r="P228" t="s">
        <v>4</v>
      </c>
      <c r="Q228" t="s">
        <v>10</v>
      </c>
      <c r="R228">
        <v>15823</v>
      </c>
      <c r="S228" t="s">
        <v>128</v>
      </c>
      <c r="T228" t="s">
        <v>129</v>
      </c>
      <c r="U228" t="s">
        <v>61</v>
      </c>
      <c r="X228" t="s">
        <v>130</v>
      </c>
      <c r="Y228" t="s">
        <v>62</v>
      </c>
      <c r="Z228" t="e">
        <v>#REF!</v>
      </c>
      <c r="AA228" t="s">
        <v>63</v>
      </c>
    </row>
    <row r="229" spans="1:27" hidden="1" x14ac:dyDescent="0.35">
      <c r="A229" t="s">
        <v>879</v>
      </c>
      <c r="B229" t="s">
        <v>880</v>
      </c>
      <c r="C229" t="s">
        <v>114</v>
      </c>
      <c r="D229" t="s">
        <v>50</v>
      </c>
      <c r="E229" t="s">
        <v>51</v>
      </c>
      <c r="F229" t="s">
        <v>115</v>
      </c>
      <c r="G229" t="s">
        <v>53</v>
      </c>
      <c r="H229">
        <v>1</v>
      </c>
      <c r="I229" t="s">
        <v>859</v>
      </c>
      <c r="J229" s="4">
        <v>45854</v>
      </c>
      <c r="K229" t="s">
        <v>881</v>
      </c>
      <c r="L229" t="s">
        <v>56</v>
      </c>
      <c r="M229" t="s">
        <v>57</v>
      </c>
      <c r="N229" t="s">
        <v>58</v>
      </c>
      <c r="O229" t="e">
        <v>#N/A</v>
      </c>
      <c r="P229" t="s">
        <v>4</v>
      </c>
      <c r="Q229" t="s">
        <v>10</v>
      </c>
      <c r="R229">
        <v>15823</v>
      </c>
      <c r="S229" t="s">
        <v>128</v>
      </c>
      <c r="T229" t="s">
        <v>129</v>
      </c>
      <c r="U229" t="s">
        <v>61</v>
      </c>
      <c r="X229" t="s">
        <v>130</v>
      </c>
      <c r="Y229" t="s">
        <v>62</v>
      </c>
      <c r="Z229" t="e">
        <v>#REF!</v>
      </c>
      <c r="AA229" t="s">
        <v>63</v>
      </c>
    </row>
    <row r="230" spans="1:27" hidden="1" x14ac:dyDescent="0.35">
      <c r="A230" t="s">
        <v>882</v>
      </c>
      <c r="B230" t="s">
        <v>883</v>
      </c>
      <c r="C230" t="s">
        <v>114</v>
      </c>
      <c r="D230" t="s">
        <v>50</v>
      </c>
      <c r="E230" t="s">
        <v>51</v>
      </c>
      <c r="F230" t="s">
        <v>462</v>
      </c>
      <c r="G230" t="s">
        <v>156</v>
      </c>
      <c r="H230">
        <v>1</v>
      </c>
      <c r="I230" t="s">
        <v>859</v>
      </c>
      <c r="J230" s="4">
        <v>45854</v>
      </c>
      <c r="K230" t="s">
        <v>884</v>
      </c>
      <c r="L230" t="s">
        <v>109</v>
      </c>
      <c r="M230" t="s">
        <v>57</v>
      </c>
      <c r="N230" t="s">
        <v>58</v>
      </c>
      <c r="O230" t="e">
        <v>#N/A</v>
      </c>
      <c r="P230" t="s">
        <v>4</v>
      </c>
      <c r="Q230" t="s">
        <v>10</v>
      </c>
      <c r="R230">
        <v>15823</v>
      </c>
      <c r="S230" t="s">
        <v>128</v>
      </c>
      <c r="T230" t="s">
        <v>129</v>
      </c>
      <c r="U230" t="s">
        <v>61</v>
      </c>
      <c r="X230" t="s">
        <v>130</v>
      </c>
      <c r="Y230" t="s">
        <v>62</v>
      </c>
      <c r="Z230" t="e">
        <v>#REF!</v>
      </c>
      <c r="AA230" t="s">
        <v>63</v>
      </c>
    </row>
    <row r="231" spans="1:27" hidden="1" x14ac:dyDescent="0.35">
      <c r="A231" t="s">
        <v>885</v>
      </c>
      <c r="B231" t="s">
        <v>886</v>
      </c>
      <c r="C231" t="s">
        <v>114</v>
      </c>
      <c r="D231" t="s">
        <v>50</v>
      </c>
      <c r="E231" t="s">
        <v>51</v>
      </c>
      <c r="F231" t="s">
        <v>115</v>
      </c>
      <c r="G231" t="s">
        <v>53</v>
      </c>
      <c r="H231">
        <v>1</v>
      </c>
      <c r="I231" t="s">
        <v>859</v>
      </c>
      <c r="J231" s="4">
        <v>45854</v>
      </c>
      <c r="K231" t="s">
        <v>887</v>
      </c>
      <c r="L231" t="s">
        <v>56</v>
      </c>
      <c r="M231" t="s">
        <v>57</v>
      </c>
      <c r="N231" t="s">
        <v>58</v>
      </c>
      <c r="O231" t="e">
        <v>#N/A</v>
      </c>
      <c r="P231" t="s">
        <v>4</v>
      </c>
      <c r="Q231" t="s">
        <v>10</v>
      </c>
      <c r="R231">
        <v>13761</v>
      </c>
      <c r="S231" t="s">
        <v>495</v>
      </c>
      <c r="T231" t="s">
        <v>318</v>
      </c>
      <c r="U231" t="s">
        <v>61</v>
      </c>
      <c r="X231" t="s">
        <v>130</v>
      </c>
      <c r="Y231" t="s">
        <v>62</v>
      </c>
      <c r="Z231" t="e">
        <v>#REF!</v>
      </c>
      <c r="AA231" t="s">
        <v>63</v>
      </c>
    </row>
    <row r="232" spans="1:27" hidden="1" x14ac:dyDescent="0.35">
      <c r="A232" t="s">
        <v>888</v>
      </c>
      <c r="B232" t="s">
        <v>889</v>
      </c>
      <c r="C232" t="s">
        <v>114</v>
      </c>
      <c r="D232" t="s">
        <v>50</v>
      </c>
      <c r="E232" t="s">
        <v>51</v>
      </c>
      <c r="F232" t="s">
        <v>890</v>
      </c>
      <c r="G232" t="s">
        <v>53</v>
      </c>
      <c r="H232">
        <v>1</v>
      </c>
      <c r="I232" t="s">
        <v>859</v>
      </c>
      <c r="J232" s="4">
        <v>45854</v>
      </c>
      <c r="K232" t="s">
        <v>891</v>
      </c>
      <c r="L232" t="s">
        <v>109</v>
      </c>
      <c r="M232" t="s">
        <v>57</v>
      </c>
      <c r="N232" t="s">
        <v>58</v>
      </c>
      <c r="O232" t="e">
        <v>#N/A</v>
      </c>
      <c r="P232" t="s">
        <v>4</v>
      </c>
      <c r="Q232" t="s">
        <v>10</v>
      </c>
      <c r="R232">
        <v>21804</v>
      </c>
      <c r="S232" t="s">
        <v>317</v>
      </c>
      <c r="T232" t="s">
        <v>318</v>
      </c>
      <c r="U232" t="s">
        <v>61</v>
      </c>
      <c r="X232" t="s">
        <v>130</v>
      </c>
      <c r="Y232" t="s">
        <v>62</v>
      </c>
      <c r="Z232" t="e">
        <v>#REF!</v>
      </c>
      <c r="AA232" t="s">
        <v>63</v>
      </c>
    </row>
    <row r="233" spans="1:27" hidden="1" x14ac:dyDescent="0.35">
      <c r="A233" t="s">
        <v>892</v>
      </c>
      <c r="B233" t="s">
        <v>893</v>
      </c>
      <c r="C233" t="s">
        <v>114</v>
      </c>
      <c r="D233" t="s">
        <v>50</v>
      </c>
      <c r="E233" t="s">
        <v>51</v>
      </c>
      <c r="F233" t="s">
        <v>115</v>
      </c>
      <c r="G233" t="s">
        <v>53</v>
      </c>
      <c r="H233">
        <v>1</v>
      </c>
      <c r="I233" t="s">
        <v>859</v>
      </c>
      <c r="J233" s="4">
        <v>45854</v>
      </c>
      <c r="K233" t="s">
        <v>894</v>
      </c>
      <c r="L233" t="s">
        <v>56</v>
      </c>
      <c r="M233" t="s">
        <v>57</v>
      </c>
      <c r="N233" t="s">
        <v>58</v>
      </c>
      <c r="O233" t="e">
        <v>#N/A</v>
      </c>
      <c r="P233" t="s">
        <v>4</v>
      </c>
      <c r="Q233" t="s">
        <v>10</v>
      </c>
      <c r="R233">
        <v>20028</v>
      </c>
      <c r="S233" t="s">
        <v>193</v>
      </c>
      <c r="T233" t="s">
        <v>194</v>
      </c>
      <c r="U233" t="s">
        <v>61</v>
      </c>
      <c r="X233" t="s">
        <v>130</v>
      </c>
      <c r="Y233" t="s">
        <v>62</v>
      </c>
      <c r="Z233" t="e">
        <v>#REF!</v>
      </c>
      <c r="AA233" t="s">
        <v>63</v>
      </c>
    </row>
    <row r="234" spans="1:27" hidden="1" x14ac:dyDescent="0.35">
      <c r="A234" t="s">
        <v>895</v>
      </c>
      <c r="B234" t="s">
        <v>896</v>
      </c>
      <c r="C234" t="s">
        <v>114</v>
      </c>
      <c r="D234" t="s">
        <v>50</v>
      </c>
      <c r="E234" t="s">
        <v>51</v>
      </c>
      <c r="F234" t="s">
        <v>462</v>
      </c>
      <c r="G234" t="s">
        <v>156</v>
      </c>
      <c r="H234">
        <v>1</v>
      </c>
      <c r="I234" t="s">
        <v>859</v>
      </c>
      <c r="J234" s="4">
        <v>45854</v>
      </c>
      <c r="K234" t="s">
        <v>897</v>
      </c>
      <c r="L234" t="s">
        <v>109</v>
      </c>
      <c r="M234" t="s">
        <v>57</v>
      </c>
      <c r="N234" t="s">
        <v>58</v>
      </c>
      <c r="O234" t="e">
        <v>#N/A</v>
      </c>
      <c r="P234" t="s">
        <v>4</v>
      </c>
      <c r="Q234" t="s">
        <v>10</v>
      </c>
      <c r="R234">
        <v>20028</v>
      </c>
      <c r="S234" t="s">
        <v>193</v>
      </c>
      <c r="T234" t="s">
        <v>194</v>
      </c>
      <c r="U234" t="s">
        <v>61</v>
      </c>
      <c r="X234" t="s">
        <v>130</v>
      </c>
      <c r="Y234" t="s">
        <v>62</v>
      </c>
      <c r="Z234" t="e">
        <v>#REF!</v>
      </c>
      <c r="AA234" t="s">
        <v>63</v>
      </c>
    </row>
    <row r="235" spans="1:27" hidden="1" x14ac:dyDescent="0.35">
      <c r="A235" t="s">
        <v>898</v>
      </c>
      <c r="B235" t="s">
        <v>899</v>
      </c>
      <c r="C235" t="s">
        <v>114</v>
      </c>
      <c r="D235" t="s">
        <v>50</v>
      </c>
      <c r="E235" t="s">
        <v>51</v>
      </c>
      <c r="F235" t="s">
        <v>522</v>
      </c>
      <c r="G235" t="s">
        <v>53</v>
      </c>
      <c r="H235">
        <v>1</v>
      </c>
      <c r="I235" t="s">
        <v>859</v>
      </c>
      <c r="J235" s="4">
        <v>45809</v>
      </c>
      <c r="K235" t="s">
        <v>900</v>
      </c>
      <c r="L235" t="s">
        <v>56</v>
      </c>
      <c r="M235" t="s">
        <v>514</v>
      </c>
      <c r="N235" t="s">
        <v>58</v>
      </c>
      <c r="O235" t="e">
        <v>#N/A</v>
      </c>
      <c r="P235" t="s">
        <v>4</v>
      </c>
      <c r="Q235" t="s">
        <v>10</v>
      </c>
      <c r="R235" t="s">
        <v>60</v>
      </c>
      <c r="S235" t="s">
        <v>60</v>
      </c>
      <c r="T235" t="s">
        <v>515</v>
      </c>
      <c r="U235" t="s">
        <v>61</v>
      </c>
      <c r="X235" t="s">
        <v>516</v>
      </c>
      <c r="Y235" t="s">
        <v>62</v>
      </c>
      <c r="Z235" t="e">
        <v>#REF!</v>
      </c>
      <c r="AA235" t="s">
        <v>63</v>
      </c>
    </row>
    <row r="236" spans="1:27" hidden="1" x14ac:dyDescent="0.35">
      <c r="A236" t="s">
        <v>901</v>
      </c>
      <c r="B236" t="s">
        <v>902</v>
      </c>
      <c r="C236" t="s">
        <v>114</v>
      </c>
      <c r="D236" t="s">
        <v>50</v>
      </c>
      <c r="E236" t="s">
        <v>51</v>
      </c>
      <c r="F236" t="s">
        <v>115</v>
      </c>
      <c r="G236" t="s">
        <v>53</v>
      </c>
      <c r="H236">
        <v>1</v>
      </c>
      <c r="I236" t="s">
        <v>859</v>
      </c>
      <c r="J236" s="4">
        <v>45809</v>
      </c>
      <c r="K236" t="s">
        <v>903</v>
      </c>
      <c r="L236" t="s">
        <v>56</v>
      </c>
      <c r="M236" t="s">
        <v>514</v>
      </c>
      <c r="N236" t="s">
        <v>58</v>
      </c>
      <c r="O236" t="e">
        <v>#N/A</v>
      </c>
      <c r="P236" t="s">
        <v>4</v>
      </c>
      <c r="Q236" t="s">
        <v>10</v>
      </c>
      <c r="R236" t="s">
        <v>60</v>
      </c>
      <c r="S236" t="s">
        <v>60</v>
      </c>
      <c r="T236" t="s">
        <v>515</v>
      </c>
      <c r="U236" t="s">
        <v>61</v>
      </c>
      <c r="X236" t="s">
        <v>516</v>
      </c>
      <c r="Y236" t="s">
        <v>62</v>
      </c>
      <c r="Z236" t="e">
        <v>#REF!</v>
      </c>
      <c r="AA236" t="s">
        <v>63</v>
      </c>
    </row>
    <row r="237" spans="1:27" hidden="1" x14ac:dyDescent="0.35">
      <c r="A237" t="s">
        <v>904</v>
      </c>
      <c r="B237" t="s">
        <v>905</v>
      </c>
      <c r="C237" t="s">
        <v>114</v>
      </c>
      <c r="D237" t="s">
        <v>50</v>
      </c>
      <c r="E237" t="s">
        <v>51</v>
      </c>
      <c r="F237" t="s">
        <v>522</v>
      </c>
      <c r="G237" t="s">
        <v>53</v>
      </c>
      <c r="H237">
        <v>1</v>
      </c>
      <c r="I237" t="s">
        <v>859</v>
      </c>
      <c r="J237" s="4">
        <v>45811</v>
      </c>
      <c r="K237" t="s">
        <v>906</v>
      </c>
      <c r="L237" t="s">
        <v>56</v>
      </c>
      <c r="M237" t="s">
        <v>514</v>
      </c>
      <c r="N237" t="s">
        <v>58</v>
      </c>
      <c r="O237" t="e">
        <v>#N/A</v>
      </c>
      <c r="P237" t="s">
        <v>4</v>
      </c>
      <c r="Q237" t="s">
        <v>10</v>
      </c>
      <c r="R237" t="s">
        <v>60</v>
      </c>
      <c r="S237" t="s">
        <v>60</v>
      </c>
      <c r="T237" t="s">
        <v>515</v>
      </c>
      <c r="U237" t="s">
        <v>61</v>
      </c>
      <c r="X237" t="s">
        <v>516</v>
      </c>
      <c r="Y237" t="s">
        <v>62</v>
      </c>
      <c r="Z237" t="e">
        <v>#REF!</v>
      </c>
      <c r="AA237" t="s">
        <v>63</v>
      </c>
    </row>
    <row r="238" spans="1:27" hidden="1" x14ac:dyDescent="0.35">
      <c r="A238" t="s">
        <v>907</v>
      </c>
      <c r="B238" t="s">
        <v>908</v>
      </c>
      <c r="C238" t="s">
        <v>114</v>
      </c>
      <c r="D238" t="s">
        <v>50</v>
      </c>
      <c r="E238" t="s">
        <v>51</v>
      </c>
      <c r="F238" t="s">
        <v>115</v>
      </c>
      <c r="G238" t="s">
        <v>53</v>
      </c>
      <c r="H238">
        <v>1</v>
      </c>
      <c r="I238" t="s">
        <v>859</v>
      </c>
      <c r="J238" s="4">
        <v>45854</v>
      </c>
      <c r="K238" t="s">
        <v>909</v>
      </c>
      <c r="L238" t="s">
        <v>56</v>
      </c>
      <c r="M238" t="s">
        <v>514</v>
      </c>
      <c r="N238" t="s">
        <v>58</v>
      </c>
      <c r="O238" t="e">
        <v>#N/A</v>
      </c>
      <c r="P238" t="s">
        <v>4</v>
      </c>
      <c r="Q238" t="s">
        <v>10</v>
      </c>
      <c r="R238" t="s">
        <v>60</v>
      </c>
      <c r="S238" t="s">
        <v>60</v>
      </c>
      <c r="T238" t="s">
        <v>515</v>
      </c>
      <c r="U238" t="s">
        <v>61</v>
      </c>
      <c r="X238" t="s">
        <v>516</v>
      </c>
      <c r="Y238" t="s">
        <v>62</v>
      </c>
      <c r="Z238" t="e">
        <v>#REF!</v>
      </c>
      <c r="AA238" t="s">
        <v>63</v>
      </c>
    </row>
    <row r="239" spans="1:27" hidden="1" x14ac:dyDescent="0.35">
      <c r="A239" t="s">
        <v>910</v>
      </c>
      <c r="B239" t="s">
        <v>911</v>
      </c>
      <c r="C239" t="s">
        <v>114</v>
      </c>
      <c r="D239" t="s">
        <v>50</v>
      </c>
      <c r="E239" t="s">
        <v>51</v>
      </c>
      <c r="F239" t="s">
        <v>115</v>
      </c>
      <c r="G239" t="s">
        <v>53</v>
      </c>
      <c r="H239">
        <v>1</v>
      </c>
      <c r="I239" t="s">
        <v>859</v>
      </c>
      <c r="J239" s="4">
        <v>45854</v>
      </c>
      <c r="K239" t="s">
        <v>912</v>
      </c>
      <c r="L239" t="s">
        <v>56</v>
      </c>
      <c r="M239" t="s">
        <v>514</v>
      </c>
      <c r="N239" t="s">
        <v>58</v>
      </c>
      <c r="O239" t="e">
        <v>#N/A</v>
      </c>
      <c r="P239" t="s">
        <v>4</v>
      </c>
      <c r="Q239" t="s">
        <v>10</v>
      </c>
      <c r="R239" t="s">
        <v>60</v>
      </c>
      <c r="S239" t="s">
        <v>60</v>
      </c>
      <c r="T239" t="s">
        <v>515</v>
      </c>
      <c r="U239" t="s">
        <v>61</v>
      </c>
      <c r="X239" t="s">
        <v>516</v>
      </c>
      <c r="Y239" t="s">
        <v>62</v>
      </c>
      <c r="Z239" t="e">
        <v>#REF!</v>
      </c>
      <c r="AA239" t="s">
        <v>63</v>
      </c>
    </row>
    <row r="240" spans="1:27" hidden="1" x14ac:dyDescent="0.35">
      <c r="A240" t="s">
        <v>913</v>
      </c>
      <c r="B240" t="s">
        <v>914</v>
      </c>
      <c r="C240" t="s">
        <v>114</v>
      </c>
      <c r="D240" t="s">
        <v>50</v>
      </c>
      <c r="E240" t="s">
        <v>51</v>
      </c>
      <c r="F240" t="s">
        <v>522</v>
      </c>
      <c r="G240" t="s">
        <v>53</v>
      </c>
      <c r="H240">
        <v>1</v>
      </c>
      <c r="I240" t="s">
        <v>859</v>
      </c>
      <c r="J240" s="4">
        <v>45811</v>
      </c>
      <c r="K240" t="s">
        <v>915</v>
      </c>
      <c r="L240" t="s">
        <v>56</v>
      </c>
      <c r="M240" t="s">
        <v>514</v>
      </c>
      <c r="N240" t="s">
        <v>58</v>
      </c>
      <c r="O240" t="e">
        <v>#N/A</v>
      </c>
      <c r="P240" t="s">
        <v>4</v>
      </c>
      <c r="Q240" t="s">
        <v>10</v>
      </c>
      <c r="R240" t="s">
        <v>60</v>
      </c>
      <c r="S240" t="s">
        <v>60</v>
      </c>
      <c r="T240" t="s">
        <v>515</v>
      </c>
      <c r="U240" t="s">
        <v>61</v>
      </c>
      <c r="X240" t="s">
        <v>516</v>
      </c>
      <c r="Y240" t="s">
        <v>62</v>
      </c>
      <c r="Z240" t="e">
        <v>#REF!</v>
      </c>
      <c r="AA240" t="s">
        <v>63</v>
      </c>
    </row>
    <row r="241" spans="1:27" hidden="1" x14ac:dyDescent="0.35">
      <c r="A241" t="s">
        <v>916</v>
      </c>
      <c r="B241" t="s">
        <v>917</v>
      </c>
      <c r="C241" t="s">
        <v>114</v>
      </c>
      <c r="D241" t="s">
        <v>50</v>
      </c>
      <c r="E241" t="s">
        <v>51</v>
      </c>
      <c r="F241" t="s">
        <v>522</v>
      </c>
      <c r="G241" t="s">
        <v>53</v>
      </c>
      <c r="H241">
        <v>1</v>
      </c>
      <c r="I241" t="s">
        <v>859</v>
      </c>
      <c r="J241" s="4">
        <v>45809</v>
      </c>
      <c r="K241" t="s">
        <v>918</v>
      </c>
      <c r="L241" t="s">
        <v>56</v>
      </c>
      <c r="M241" t="s">
        <v>514</v>
      </c>
      <c r="N241" t="s">
        <v>58</v>
      </c>
      <c r="O241" t="e">
        <v>#N/A</v>
      </c>
      <c r="P241" t="s">
        <v>4</v>
      </c>
      <c r="Q241" t="s">
        <v>10</v>
      </c>
      <c r="R241" t="s">
        <v>60</v>
      </c>
      <c r="S241" t="s">
        <v>60</v>
      </c>
      <c r="T241" t="s">
        <v>515</v>
      </c>
      <c r="U241" t="s">
        <v>61</v>
      </c>
      <c r="X241" t="s">
        <v>516</v>
      </c>
      <c r="Y241" t="s">
        <v>62</v>
      </c>
      <c r="Z241" t="e">
        <v>#REF!</v>
      </c>
      <c r="AA241" t="s">
        <v>63</v>
      </c>
    </row>
    <row r="242" spans="1:27" hidden="1" x14ac:dyDescent="0.35">
      <c r="A242" t="s">
        <v>919</v>
      </c>
      <c r="B242" t="s">
        <v>920</v>
      </c>
      <c r="C242" t="s">
        <v>114</v>
      </c>
      <c r="D242" t="s">
        <v>50</v>
      </c>
      <c r="E242" t="s">
        <v>51</v>
      </c>
      <c r="F242" t="s">
        <v>522</v>
      </c>
      <c r="G242" t="s">
        <v>53</v>
      </c>
      <c r="H242">
        <v>1</v>
      </c>
      <c r="I242" t="s">
        <v>859</v>
      </c>
      <c r="J242" s="4">
        <v>45811</v>
      </c>
      <c r="K242" t="s">
        <v>921</v>
      </c>
      <c r="L242" t="s">
        <v>56</v>
      </c>
      <c r="M242" t="s">
        <v>514</v>
      </c>
      <c r="N242" t="s">
        <v>58</v>
      </c>
      <c r="O242" t="e">
        <v>#N/A</v>
      </c>
      <c r="P242" t="s">
        <v>4</v>
      </c>
      <c r="Q242" t="s">
        <v>10</v>
      </c>
      <c r="R242" t="s">
        <v>60</v>
      </c>
      <c r="S242" t="s">
        <v>60</v>
      </c>
      <c r="T242" t="s">
        <v>515</v>
      </c>
      <c r="U242" t="s">
        <v>61</v>
      </c>
      <c r="X242" t="s">
        <v>516</v>
      </c>
      <c r="Y242" t="s">
        <v>62</v>
      </c>
      <c r="Z242" t="e">
        <v>#REF!</v>
      </c>
      <c r="AA242" t="s">
        <v>63</v>
      </c>
    </row>
    <row r="243" spans="1:27" hidden="1" x14ac:dyDescent="0.35">
      <c r="A243" t="s">
        <v>922</v>
      </c>
      <c r="B243" t="s">
        <v>923</v>
      </c>
      <c r="C243" t="s">
        <v>114</v>
      </c>
      <c r="D243" t="s">
        <v>50</v>
      </c>
      <c r="E243" t="s">
        <v>51</v>
      </c>
      <c r="F243" t="s">
        <v>522</v>
      </c>
      <c r="G243" t="s">
        <v>53</v>
      </c>
      <c r="H243">
        <v>1</v>
      </c>
      <c r="I243" t="s">
        <v>859</v>
      </c>
      <c r="J243" s="4">
        <v>45809</v>
      </c>
      <c r="K243" t="s">
        <v>924</v>
      </c>
      <c r="L243" t="s">
        <v>56</v>
      </c>
      <c r="M243" t="s">
        <v>514</v>
      </c>
      <c r="N243" t="s">
        <v>58</v>
      </c>
      <c r="O243" t="e">
        <v>#N/A</v>
      </c>
      <c r="P243" t="s">
        <v>4</v>
      </c>
      <c r="Q243" t="s">
        <v>10</v>
      </c>
      <c r="R243" t="s">
        <v>60</v>
      </c>
      <c r="S243" t="s">
        <v>60</v>
      </c>
      <c r="T243" t="s">
        <v>515</v>
      </c>
      <c r="U243" t="s">
        <v>61</v>
      </c>
      <c r="X243" t="s">
        <v>516</v>
      </c>
      <c r="Y243" t="s">
        <v>62</v>
      </c>
      <c r="Z243" t="e">
        <v>#REF!</v>
      </c>
      <c r="AA243" t="s">
        <v>63</v>
      </c>
    </row>
    <row r="244" spans="1:27" hidden="1" x14ac:dyDescent="0.35">
      <c r="A244" t="s">
        <v>925</v>
      </c>
      <c r="B244" t="s">
        <v>926</v>
      </c>
      <c r="C244" t="s">
        <v>66</v>
      </c>
      <c r="D244" t="s">
        <v>50</v>
      </c>
      <c r="E244" t="s">
        <v>577</v>
      </c>
      <c r="F244" t="s">
        <v>67</v>
      </c>
      <c r="G244" t="s">
        <v>53</v>
      </c>
      <c r="H244">
        <v>1</v>
      </c>
      <c r="I244" t="e">
        <v>#N/A</v>
      </c>
      <c r="J244" t="e">
        <v>#N/A</v>
      </c>
      <c r="K244" t="s">
        <v>927</v>
      </c>
      <c r="L244" t="s">
        <v>56</v>
      </c>
      <c r="M244" t="s">
        <v>514</v>
      </c>
      <c r="N244" t="s">
        <v>58</v>
      </c>
      <c r="O244" t="e">
        <v>#N/A</v>
      </c>
      <c r="P244" t="s">
        <v>4</v>
      </c>
      <c r="Q244" t="s">
        <v>10</v>
      </c>
      <c r="R244">
        <v>1223301</v>
      </c>
      <c r="S244" t="s">
        <v>928</v>
      </c>
      <c r="T244" t="s">
        <v>929</v>
      </c>
      <c r="U244" t="s">
        <v>61</v>
      </c>
      <c r="X244" t="s">
        <v>60</v>
      </c>
      <c r="Y244" t="s">
        <v>62</v>
      </c>
      <c r="Z244" t="e">
        <v>#REF!</v>
      </c>
      <c r="AA244" t="s">
        <v>63</v>
      </c>
    </row>
    <row r="245" spans="1:27" hidden="1" x14ac:dyDescent="0.35">
      <c r="A245" t="s">
        <v>930</v>
      </c>
      <c r="B245" t="s">
        <v>931</v>
      </c>
      <c r="C245" t="s">
        <v>101</v>
      </c>
      <c r="D245" t="s">
        <v>50</v>
      </c>
      <c r="E245" t="s">
        <v>51</v>
      </c>
      <c r="F245" t="s">
        <v>67</v>
      </c>
      <c r="G245" t="s">
        <v>53</v>
      </c>
      <c r="H245">
        <v>1</v>
      </c>
      <c r="I245" t="e">
        <v>#N/A</v>
      </c>
      <c r="J245" t="e">
        <v>#N/A</v>
      </c>
      <c r="K245" t="s">
        <v>932</v>
      </c>
      <c r="L245" t="s">
        <v>56</v>
      </c>
      <c r="M245" t="s">
        <v>57</v>
      </c>
      <c r="N245" t="s">
        <v>58</v>
      </c>
      <c r="O245" t="e">
        <v>#N/A</v>
      </c>
      <c r="P245" t="s">
        <v>4</v>
      </c>
      <c r="Q245" t="s">
        <v>18</v>
      </c>
      <c r="R245">
        <v>5063480</v>
      </c>
      <c r="S245" t="s">
        <v>103</v>
      </c>
      <c r="T245" t="s">
        <v>104</v>
      </c>
      <c r="U245" t="s">
        <v>61</v>
      </c>
      <c r="V245" t="s">
        <v>61</v>
      </c>
      <c r="X245" t="s">
        <v>105</v>
      </c>
      <c r="Y245" t="s">
        <v>62</v>
      </c>
      <c r="Z245" t="e">
        <v>#REF!</v>
      </c>
      <c r="AA245" t="s">
        <v>105</v>
      </c>
    </row>
    <row r="246" spans="1:27" hidden="1" x14ac:dyDescent="0.35">
      <c r="A246" t="s">
        <v>933</v>
      </c>
      <c r="B246" t="s">
        <v>934</v>
      </c>
      <c r="C246" t="s">
        <v>66</v>
      </c>
      <c r="D246" t="s">
        <v>50</v>
      </c>
      <c r="E246" t="s">
        <v>51</v>
      </c>
      <c r="F246" t="s">
        <v>67</v>
      </c>
      <c r="G246" t="s">
        <v>53</v>
      </c>
      <c r="H246">
        <v>1</v>
      </c>
      <c r="I246" t="e">
        <v>#N/A</v>
      </c>
      <c r="J246" t="e">
        <v>#N/A</v>
      </c>
      <c r="K246" t="s">
        <v>935</v>
      </c>
      <c r="L246" t="s">
        <v>149</v>
      </c>
      <c r="M246" t="s">
        <v>57</v>
      </c>
      <c r="N246" t="s">
        <v>58</v>
      </c>
      <c r="O246" t="e">
        <v>#N/A</v>
      </c>
      <c r="P246" t="s">
        <v>4</v>
      </c>
      <c r="Q246" t="s">
        <v>11</v>
      </c>
      <c r="R246">
        <v>1125039236</v>
      </c>
      <c r="S246" t="s">
        <v>936</v>
      </c>
      <c r="T246" t="s">
        <v>795</v>
      </c>
      <c r="U246" t="s">
        <v>61</v>
      </c>
      <c r="V246" t="s">
        <v>61</v>
      </c>
      <c r="W246" t="s">
        <v>123</v>
      </c>
      <c r="X246" t="s">
        <v>60</v>
      </c>
      <c r="Y246" t="s">
        <v>62</v>
      </c>
      <c r="Z246" t="e">
        <v>#REF!</v>
      </c>
      <c r="AA246" t="s">
        <v>796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1D2D-5AD1-4C26-8422-4877918A1A10}">
  <sheetPr codeName="Sheet3"/>
  <dimension ref="A1:Q43"/>
  <sheetViews>
    <sheetView workbookViewId="0">
      <selection activeCell="B8" sqref="B8"/>
    </sheetView>
  </sheetViews>
  <sheetFormatPr defaultRowHeight="14.5" x14ac:dyDescent="0.35"/>
  <cols>
    <col min="1" max="1" width="24.1796875" bestFit="1" customWidth="1"/>
    <col min="2" max="2" width="17.7265625" bestFit="1" customWidth="1"/>
    <col min="3" max="3" width="11" bestFit="1" customWidth="1"/>
    <col min="4" max="4" width="15.26953125" bestFit="1" customWidth="1"/>
    <col min="5" max="5" width="11.453125" bestFit="1" customWidth="1"/>
    <col min="6" max="6" width="11.26953125" bestFit="1" customWidth="1"/>
    <col min="7" max="7" width="24.1796875" bestFit="1" customWidth="1"/>
    <col min="8" max="8" width="35.81640625" bestFit="1" customWidth="1"/>
    <col min="9" max="9" width="11.26953125" bestFit="1" customWidth="1"/>
    <col min="10" max="10" width="24.1796875" bestFit="1" customWidth="1"/>
    <col min="11" max="11" width="17.7265625" bestFit="1" customWidth="1"/>
    <col min="12" max="12" width="5.1796875" bestFit="1" customWidth="1"/>
    <col min="13" max="13" width="7.81640625" bestFit="1" customWidth="1"/>
    <col min="14" max="14" width="7.7265625" bestFit="1" customWidth="1"/>
    <col min="15" max="15" width="18.54296875" bestFit="1" customWidth="1"/>
    <col min="16" max="16" width="5.54296875" bestFit="1" customWidth="1"/>
    <col min="17" max="17" width="11.453125" bestFit="1" customWidth="1"/>
  </cols>
  <sheetData>
    <row r="1" spans="1:17" x14ac:dyDescent="0.35">
      <c r="A1" s="5" t="s">
        <v>0</v>
      </c>
      <c r="B1" s="5" t="s">
        <v>1</v>
      </c>
    </row>
    <row r="2" spans="1:17" x14ac:dyDescent="0.35">
      <c r="A2" s="5" t="s">
        <v>2</v>
      </c>
      <c r="B2" t="s">
        <v>58</v>
      </c>
      <c r="C2" t="s">
        <v>937</v>
      </c>
      <c r="D2" t="s">
        <v>938</v>
      </c>
      <c r="E2" t="s">
        <v>6</v>
      </c>
    </row>
    <row r="3" spans="1:17" x14ac:dyDescent="0.35">
      <c r="A3" s="6" t="s">
        <v>54</v>
      </c>
      <c r="B3">
        <v>26</v>
      </c>
      <c r="C3">
        <v>7</v>
      </c>
      <c r="E3">
        <v>33</v>
      </c>
      <c r="G3" t="s">
        <v>939</v>
      </c>
    </row>
    <row r="4" spans="1:17" x14ac:dyDescent="0.35">
      <c r="A4" s="6" t="s">
        <v>185</v>
      </c>
      <c r="B4">
        <v>168</v>
      </c>
      <c r="C4">
        <v>83</v>
      </c>
      <c r="D4">
        <v>11</v>
      </c>
      <c r="E4">
        <v>262</v>
      </c>
      <c r="G4" t="s">
        <v>940</v>
      </c>
      <c r="J4" t="s">
        <v>941</v>
      </c>
      <c r="K4" t="s">
        <v>942</v>
      </c>
    </row>
    <row r="5" spans="1:17" x14ac:dyDescent="0.35">
      <c r="A5" s="6" t="s">
        <v>773</v>
      </c>
      <c r="B5">
        <v>25</v>
      </c>
      <c r="C5">
        <v>3</v>
      </c>
      <c r="E5">
        <v>28</v>
      </c>
      <c r="G5" t="s">
        <v>943</v>
      </c>
      <c r="K5" t="s">
        <v>944</v>
      </c>
    </row>
    <row r="6" spans="1:17" x14ac:dyDescent="0.35">
      <c r="A6" s="6" t="s">
        <v>859</v>
      </c>
      <c r="B6">
        <v>21</v>
      </c>
      <c r="E6">
        <v>21</v>
      </c>
      <c r="G6" t="s">
        <v>945</v>
      </c>
    </row>
    <row r="7" spans="1:17" x14ac:dyDescent="0.35">
      <c r="A7" s="6" t="s">
        <v>946</v>
      </c>
      <c r="B7">
        <v>3</v>
      </c>
      <c r="C7">
        <v>668</v>
      </c>
      <c r="D7">
        <v>1</v>
      </c>
      <c r="E7">
        <v>672</v>
      </c>
    </row>
    <row r="8" spans="1:17" x14ac:dyDescent="0.35">
      <c r="A8" s="6" t="s">
        <v>6</v>
      </c>
      <c r="B8">
        <v>243</v>
      </c>
      <c r="C8">
        <v>761</v>
      </c>
      <c r="D8">
        <v>12</v>
      </c>
      <c r="E8">
        <v>1016</v>
      </c>
    </row>
    <row r="10" spans="1:17" ht="15.75" customHeight="1" x14ac:dyDescent="0.35"/>
    <row r="12" spans="1:17" x14ac:dyDescent="0.35">
      <c r="A12" s="5" t="s">
        <v>0</v>
      </c>
      <c r="B12" s="5" t="s">
        <v>1</v>
      </c>
      <c r="J12" s="5" t="s">
        <v>0</v>
      </c>
      <c r="K12" s="5" t="s">
        <v>1</v>
      </c>
    </row>
    <row r="13" spans="1:17" x14ac:dyDescent="0.35">
      <c r="A13" s="5" t="s">
        <v>31</v>
      </c>
      <c r="B13" t="s">
        <v>937</v>
      </c>
      <c r="C13" t="s">
        <v>6</v>
      </c>
      <c r="J13" s="5" t="s">
        <v>2</v>
      </c>
      <c r="K13" t="s">
        <v>947</v>
      </c>
      <c r="L13" t="s">
        <v>54</v>
      </c>
      <c r="M13" t="s">
        <v>185</v>
      </c>
      <c r="N13" t="s">
        <v>773</v>
      </c>
      <c r="O13" t="s">
        <v>859</v>
      </c>
      <c r="P13" t="s">
        <v>946</v>
      </c>
      <c r="Q13" t="s">
        <v>6</v>
      </c>
    </row>
    <row r="14" spans="1:17" x14ac:dyDescent="0.35">
      <c r="A14" s="6"/>
      <c r="B14">
        <v>8</v>
      </c>
      <c r="C14">
        <v>8</v>
      </c>
      <c r="J14" s="6"/>
      <c r="L14">
        <v>1</v>
      </c>
      <c r="M14">
        <v>6</v>
      </c>
      <c r="N14">
        <v>1</v>
      </c>
      <c r="P14">
        <v>6</v>
      </c>
      <c r="Q14">
        <v>14</v>
      </c>
    </row>
    <row r="15" spans="1:17" x14ac:dyDescent="0.35">
      <c r="A15" s="6" t="s">
        <v>109</v>
      </c>
      <c r="B15">
        <v>132</v>
      </c>
      <c r="C15">
        <v>132</v>
      </c>
      <c r="J15" s="6" t="s">
        <v>109</v>
      </c>
      <c r="L15">
        <v>7</v>
      </c>
      <c r="M15">
        <v>55</v>
      </c>
      <c r="N15">
        <v>7</v>
      </c>
      <c r="O15">
        <v>7</v>
      </c>
      <c r="P15">
        <v>127</v>
      </c>
      <c r="Q15">
        <v>203</v>
      </c>
    </row>
    <row r="16" spans="1:17" x14ac:dyDescent="0.35">
      <c r="A16" s="6" t="s">
        <v>337</v>
      </c>
      <c r="B16">
        <v>3</v>
      </c>
      <c r="C16">
        <v>3</v>
      </c>
      <c r="J16" s="6" t="s">
        <v>337</v>
      </c>
      <c r="M16">
        <v>2</v>
      </c>
      <c r="P16">
        <v>3</v>
      </c>
      <c r="Q16">
        <v>5</v>
      </c>
    </row>
    <row r="17" spans="1:17" x14ac:dyDescent="0.35">
      <c r="A17" s="6" t="s">
        <v>948</v>
      </c>
      <c r="B17">
        <v>6</v>
      </c>
      <c r="C17">
        <v>6</v>
      </c>
      <c r="J17" s="6" t="s">
        <v>948</v>
      </c>
      <c r="P17">
        <v>6</v>
      </c>
      <c r="Q17">
        <v>6</v>
      </c>
    </row>
    <row r="18" spans="1:17" x14ac:dyDescent="0.35">
      <c r="A18" s="6" t="s">
        <v>56</v>
      </c>
      <c r="B18">
        <v>534</v>
      </c>
      <c r="C18">
        <v>534</v>
      </c>
      <c r="J18" s="6" t="s">
        <v>56</v>
      </c>
      <c r="K18">
        <v>1</v>
      </c>
      <c r="L18">
        <v>33</v>
      </c>
      <c r="M18">
        <v>256</v>
      </c>
      <c r="N18">
        <v>18</v>
      </c>
      <c r="O18">
        <v>14</v>
      </c>
      <c r="P18">
        <v>486</v>
      </c>
      <c r="Q18">
        <v>808</v>
      </c>
    </row>
    <row r="19" spans="1:17" x14ac:dyDescent="0.35">
      <c r="A19" s="6" t="s">
        <v>232</v>
      </c>
      <c r="B19">
        <v>69</v>
      </c>
      <c r="C19">
        <v>69</v>
      </c>
      <c r="J19" s="6" t="s">
        <v>232</v>
      </c>
      <c r="M19">
        <v>23</v>
      </c>
      <c r="N19">
        <v>4</v>
      </c>
      <c r="O19">
        <v>7</v>
      </c>
      <c r="P19">
        <v>66</v>
      </c>
      <c r="Q19">
        <v>100</v>
      </c>
    </row>
    <row r="20" spans="1:17" x14ac:dyDescent="0.35">
      <c r="A20" s="6" t="s">
        <v>149</v>
      </c>
      <c r="B20">
        <v>7</v>
      </c>
      <c r="C20">
        <v>7</v>
      </c>
      <c r="J20" s="6" t="s">
        <v>149</v>
      </c>
      <c r="L20">
        <v>3</v>
      </c>
      <c r="M20">
        <v>14</v>
      </c>
      <c r="N20">
        <v>2</v>
      </c>
      <c r="P20">
        <v>8</v>
      </c>
      <c r="Q20">
        <v>27</v>
      </c>
    </row>
    <row r="21" spans="1:17" x14ac:dyDescent="0.35">
      <c r="A21" s="6" t="s">
        <v>946</v>
      </c>
      <c r="B21">
        <v>2</v>
      </c>
      <c r="C21">
        <v>2</v>
      </c>
      <c r="J21" s="6" t="s">
        <v>946</v>
      </c>
      <c r="M21">
        <v>3</v>
      </c>
      <c r="O21">
        <v>1</v>
      </c>
      <c r="P21">
        <v>3</v>
      </c>
      <c r="Q21">
        <v>7</v>
      </c>
    </row>
    <row r="22" spans="1:17" x14ac:dyDescent="0.35">
      <c r="A22" s="6" t="s">
        <v>6</v>
      </c>
      <c r="B22">
        <v>761</v>
      </c>
      <c r="C22">
        <v>761</v>
      </c>
      <c r="J22" s="6" t="s">
        <v>6</v>
      </c>
      <c r="K22">
        <v>1</v>
      </c>
      <c r="L22">
        <v>44</v>
      </c>
      <c r="M22">
        <v>359</v>
      </c>
      <c r="N22">
        <v>32</v>
      </c>
      <c r="O22">
        <v>29</v>
      </c>
      <c r="P22">
        <v>705</v>
      </c>
      <c r="Q22">
        <v>1170</v>
      </c>
    </row>
    <row r="24" spans="1:17" x14ac:dyDescent="0.35">
      <c r="G24" s="5" t="s">
        <v>42</v>
      </c>
      <c r="H24" t="s">
        <v>949</v>
      </c>
    </row>
    <row r="25" spans="1:17" x14ac:dyDescent="0.35">
      <c r="G25" s="5" t="s">
        <v>36</v>
      </c>
      <c r="H25" t="s">
        <v>950</v>
      </c>
    </row>
    <row r="27" spans="1:17" x14ac:dyDescent="0.35">
      <c r="A27" s="5" t="s">
        <v>36</v>
      </c>
      <c r="B27" t="s">
        <v>951</v>
      </c>
      <c r="G27" s="5" t="s">
        <v>0</v>
      </c>
      <c r="H27" s="5" t="s">
        <v>1</v>
      </c>
    </row>
    <row r="28" spans="1:17" x14ac:dyDescent="0.35">
      <c r="G28" s="15" t="s">
        <v>952</v>
      </c>
      <c r="H28" s="15" t="s">
        <v>6</v>
      </c>
    </row>
    <row r="29" spans="1:17" x14ac:dyDescent="0.35">
      <c r="A29" s="5" t="s">
        <v>0</v>
      </c>
      <c r="B29" s="5" t="s">
        <v>1</v>
      </c>
      <c r="G29" s="14" t="s">
        <v>6</v>
      </c>
      <c r="H29" s="23"/>
    </row>
    <row r="30" spans="1:17" x14ac:dyDescent="0.35">
      <c r="A30" s="5" t="s">
        <v>2</v>
      </c>
      <c r="B30" t="s">
        <v>61</v>
      </c>
      <c r="C30" t="s">
        <v>6</v>
      </c>
    </row>
    <row r="31" spans="1:17" x14ac:dyDescent="0.35">
      <c r="A31" s="6" t="s">
        <v>947</v>
      </c>
      <c r="B31">
        <v>3</v>
      </c>
      <c r="C31">
        <v>3</v>
      </c>
    </row>
    <row r="32" spans="1:17" x14ac:dyDescent="0.35">
      <c r="A32" s="6" t="s">
        <v>185</v>
      </c>
      <c r="B32">
        <v>67</v>
      </c>
      <c r="C32">
        <v>67</v>
      </c>
    </row>
    <row r="33" spans="1:3" x14ac:dyDescent="0.35">
      <c r="A33" s="6" t="s">
        <v>773</v>
      </c>
      <c r="B33">
        <v>9</v>
      </c>
      <c r="C33">
        <v>9</v>
      </c>
    </row>
    <row r="34" spans="1:3" x14ac:dyDescent="0.35">
      <c r="A34" s="6" t="s">
        <v>859</v>
      </c>
      <c r="B34">
        <v>21</v>
      </c>
      <c r="C34">
        <v>21</v>
      </c>
    </row>
    <row r="35" spans="1:3" x14ac:dyDescent="0.35">
      <c r="A35" s="6" t="s">
        <v>6</v>
      </c>
      <c r="B35">
        <v>100</v>
      </c>
      <c r="C35">
        <v>100</v>
      </c>
    </row>
    <row r="38" spans="1:3" x14ac:dyDescent="0.35">
      <c r="A38" s="5" t="s">
        <v>42</v>
      </c>
      <c r="B38" t="s">
        <v>949</v>
      </c>
    </row>
    <row r="39" spans="1:3" x14ac:dyDescent="0.35">
      <c r="A39" s="5" t="s">
        <v>36</v>
      </c>
      <c r="B39" t="s">
        <v>950</v>
      </c>
    </row>
    <row r="41" spans="1:3" x14ac:dyDescent="0.35">
      <c r="A41" s="5" t="s">
        <v>0</v>
      </c>
      <c r="B41" s="5" t="s">
        <v>1</v>
      </c>
    </row>
    <row r="42" spans="1:3" x14ac:dyDescent="0.35">
      <c r="A42" s="15" t="s">
        <v>952</v>
      </c>
      <c r="B42" s="15" t="s">
        <v>6</v>
      </c>
    </row>
    <row r="43" spans="1:3" x14ac:dyDescent="0.35">
      <c r="A43" s="14" t="s">
        <v>6</v>
      </c>
      <c r="B43" s="23"/>
    </row>
  </sheetData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E138-5A4B-48D8-B61F-2E0362B52991}">
  <sheetPr codeName="Sheet4"/>
  <dimension ref="A1:AA15"/>
  <sheetViews>
    <sheetView tabSelected="1" zoomScale="85" zoomScaleNormal="85" workbookViewId="0">
      <pane xSplit="2" topLeftCell="S1" activePane="topRight" state="frozen"/>
      <selection pane="topRight" activeCell="A8" sqref="A8"/>
    </sheetView>
  </sheetViews>
  <sheetFormatPr defaultRowHeight="14.5" x14ac:dyDescent="0.35"/>
  <cols>
    <col min="1" max="1" width="45.81640625" bestFit="1" customWidth="1"/>
    <col min="2" max="2" width="19" customWidth="1"/>
    <col min="3" max="3" width="30" bestFit="1" customWidth="1"/>
    <col min="4" max="4" width="29.1796875" bestFit="1" customWidth="1"/>
    <col min="5" max="5" width="30.7265625" bestFit="1" customWidth="1"/>
    <col min="6" max="6" width="52.7265625" bestFit="1" customWidth="1"/>
    <col min="7" max="7" width="35.81640625" bestFit="1" customWidth="1"/>
    <col min="8" max="8" width="8.81640625" customWidth="1"/>
    <col min="9" max="9" width="17.81640625" bestFit="1" customWidth="1"/>
    <col min="10" max="10" width="23.54296875" style="4" bestFit="1" customWidth="1"/>
    <col min="11" max="11" width="15.1796875" customWidth="1"/>
    <col min="13" max="14" width="22.1796875" bestFit="1" customWidth="1"/>
    <col min="15" max="15" width="14.54296875" bestFit="1" customWidth="1"/>
    <col min="16" max="16" width="24.453125" bestFit="1" customWidth="1"/>
    <col min="17" max="17" width="64.26953125" customWidth="1"/>
    <col min="18" max="18" width="12.26953125" bestFit="1" customWidth="1"/>
    <col min="19" max="19" width="37.81640625" customWidth="1"/>
    <col min="20" max="20" width="82.1796875" bestFit="1" customWidth="1"/>
    <col min="21" max="21" width="12.7265625" bestFit="1" customWidth="1"/>
    <col min="22" max="22" width="11.1796875" bestFit="1" customWidth="1"/>
    <col min="23" max="23" width="11.1796875" customWidth="1"/>
    <col min="24" max="24" width="30.7265625" customWidth="1"/>
    <col min="27" max="27" width="55.453125" bestFit="1" customWidth="1"/>
  </cols>
  <sheetData>
    <row r="1" spans="1:27" ht="14.25" customHeight="1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s="4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</row>
    <row r="2" spans="1:27" x14ac:dyDescent="0.35">
      <c r="A2" t="s">
        <v>953</v>
      </c>
      <c r="B2" t="s">
        <v>954</v>
      </c>
      <c r="C2" t="s">
        <v>66</v>
      </c>
      <c r="D2" t="s">
        <v>50</v>
      </c>
      <c r="E2" t="s">
        <v>577</v>
      </c>
      <c r="F2" t="s">
        <v>230</v>
      </c>
      <c r="G2" t="s">
        <v>53</v>
      </c>
      <c r="H2">
        <v>1</v>
      </c>
      <c r="I2" t="e">
        <f>_xlfn.XLOOKUP(Table7[[#This Row],[ShortName]],Table8[Computer Name2],Table8[Usage])</f>
        <v>#N/A</v>
      </c>
      <c r="J2" s="4" t="e">
        <f>_xlfn.XLOOKUP(Table7[[#This Row],[ShortName]],LastestUsage!D:D,LastestUsage!G:G)</f>
        <v>#N/A</v>
      </c>
      <c r="K2" t="str">
        <f>_xlfn.XLOOKUP(Table7[[#This Row],[ShortName]],CMDB!A:A,CMDB!C:C)</f>
        <v>10.69.184.21</v>
      </c>
      <c r="L2" t="str">
        <f>_xlfn.XLOOKUP(Table7[[#This Row],[ShortName]],CMDB!A:A,CMDB!G:G)</f>
        <v>QA/Test</v>
      </c>
      <c r="M2" t="str">
        <f>_xlfn.XLOOKUP(Table7[[#This Row],[ShortName]],CMDB!A:A,CMDB!F:F)</f>
        <v>Retired</v>
      </c>
      <c r="N2" t="s">
        <v>937</v>
      </c>
      <c r="O2" t="e">
        <f>_xlfn.XLOOKUP(Table7[[#This Row],[ShortName]],[1]Sheet2!$B:$B,[1]Sheet2!$K:$K)</f>
        <v>#N/A</v>
      </c>
      <c r="Q2">
        <v>0</v>
      </c>
      <c r="R2">
        <f>_xlfn.XLOOKUP(Table7[[#This Row],[ShortName]],Serverlookup!A:A,Serverlookup!B:B)</f>
        <v>101500000000</v>
      </c>
      <c r="S2" t="str">
        <f>_xlfn.XLOOKUP(Table7[[#This Row],[ShortName]],Serverlookup!A:A,Serverlookup!C:C)</f>
        <v xml:space="preserve">Chevron Eurasia and Africa Map Hub 1.0 </v>
      </c>
      <c r="T2" t="s">
        <v>10867</v>
      </c>
      <c r="U2" t="str">
        <f>_xlfn.XLOOKUP(Table7[[#This Row],[ShortName]],Serverlookup!A:A,Serverlookup!D:D)</f>
        <v>Yes</v>
      </c>
      <c r="X2" t="str">
        <f>_xlfn.XLOOKUP(Table7[[#This Row],[ShortName]],Serverlookup!A:A,Serverlookup!F:F)</f>
        <v>Not Found</v>
      </c>
      <c r="Y2" t="str">
        <f>IF(ISNA(_xlfn.XLOOKUP(Table7[[#This Row],[ShortName]],PCN!A:A,PCN!A:A)),"No","Yes")</f>
        <v>No</v>
      </c>
      <c r="Z2" t="e">
        <f>_xlfn.XLOOKUP(Table7[[#This Row],[ShortName]],CMDB!A:A,CMDB!R:R)</f>
        <v>#REF!</v>
      </c>
      <c r="AA2" t="str">
        <f>_xlfn.XLOOKUP(Table7[[#This Row],[ShortName]],CMDB!A:A,CMDB!H:H)</f>
        <v>CLOUD WINDOWS OPERATIONS</v>
      </c>
    </row>
    <row r="3" spans="1:27" x14ac:dyDescent="0.35">
      <c r="A3" t="s">
        <v>953</v>
      </c>
      <c r="B3" t="s">
        <v>954</v>
      </c>
      <c r="C3" t="s">
        <v>66</v>
      </c>
      <c r="D3" t="s">
        <v>50</v>
      </c>
      <c r="E3" t="s">
        <v>577</v>
      </c>
      <c r="F3" t="s">
        <v>230</v>
      </c>
      <c r="G3" t="s">
        <v>53</v>
      </c>
      <c r="H3">
        <v>1</v>
      </c>
      <c r="I3" t="e">
        <f>_xlfn.XLOOKUP(Table7[[#This Row],[ShortName]],Table8[Computer Name2],Table8[Usage])</f>
        <v>#N/A</v>
      </c>
      <c r="J3" s="4" t="e">
        <f>_xlfn.XLOOKUP(Table7[[#This Row],[ShortName]],LastestUsage!D:D,LastestUsage!G:G)</f>
        <v>#N/A</v>
      </c>
      <c r="K3" t="str">
        <f>_xlfn.XLOOKUP(Table7[[#This Row],[ShortName]],CMDB!A:A,CMDB!C:C)</f>
        <v>10.69.184.21</v>
      </c>
      <c r="L3" t="str">
        <f>_xlfn.XLOOKUP(Table7[[#This Row],[ShortName]],CMDB!A:A,CMDB!G:G)</f>
        <v>QA/Test</v>
      </c>
      <c r="M3" t="str">
        <f>_xlfn.XLOOKUP(Table7[[#This Row],[ShortName]],CMDB!A:A,CMDB!F:F)</f>
        <v>Retired</v>
      </c>
      <c r="N3" t="s">
        <v>937</v>
      </c>
      <c r="O3" t="e">
        <f>_xlfn.XLOOKUP(Table7[[#This Row],[ShortName]],[1]Sheet2!$B:$B,[1]Sheet2!$K:$K)</f>
        <v>#N/A</v>
      </c>
      <c r="Q3">
        <v>0</v>
      </c>
      <c r="R3">
        <f>_xlfn.XLOOKUP(Table7[[#This Row],[ShortName]],Serverlookup!A:A,Serverlookup!B:B)</f>
        <v>101500000000</v>
      </c>
      <c r="S3" t="str">
        <f>_xlfn.XLOOKUP(Table7[[#This Row],[ShortName]],Serverlookup!A:A,Serverlookup!C:C)</f>
        <v xml:space="preserve">Chevron Eurasia and Africa Map Hub 1.0 </v>
      </c>
      <c r="T3" t="s">
        <v>10867</v>
      </c>
      <c r="U3" t="str">
        <f>_xlfn.XLOOKUP(Table7[[#This Row],[ShortName]],Serverlookup!A:A,Serverlookup!D:D)</f>
        <v>Yes</v>
      </c>
      <c r="X3" t="str">
        <f>_xlfn.XLOOKUP(Table7[[#This Row],[ShortName]],Serverlookup!A:A,Serverlookup!F:F)</f>
        <v>Not Found</v>
      </c>
      <c r="Y3" t="str">
        <f>IF(ISNA(_xlfn.XLOOKUP(Table7[[#This Row],[ShortName]],PCN!A:A,PCN!A:A)),"No","Yes")</f>
        <v>No</v>
      </c>
      <c r="Z3" t="e">
        <f>_xlfn.XLOOKUP(Table7[[#This Row],[ShortName]],CMDB!A:A,CMDB!R:R)</f>
        <v>#REF!</v>
      </c>
      <c r="AA3" t="str">
        <f>_xlfn.XLOOKUP(Table7[[#This Row],[ShortName]],CMDB!A:A,CMDB!H:H)</f>
        <v>CLOUD WINDOWS OPERATIONS</v>
      </c>
    </row>
    <row r="4" spans="1:27" x14ac:dyDescent="0.35">
      <c r="A4" t="s">
        <v>10869</v>
      </c>
      <c r="B4" t="s">
        <v>954</v>
      </c>
      <c r="C4" t="s">
        <v>66</v>
      </c>
      <c r="D4" t="s">
        <v>50</v>
      </c>
      <c r="E4" t="s">
        <v>577</v>
      </c>
      <c r="F4" t="s">
        <v>230</v>
      </c>
      <c r="G4" t="s">
        <v>53</v>
      </c>
      <c r="H4">
        <v>1</v>
      </c>
      <c r="I4" t="e">
        <f>_xlfn.XLOOKUP(Table7[[#This Row],[ShortName]],Table8[Computer Name2],Table8[Usage])</f>
        <v>#VALUE!</v>
      </c>
      <c r="J4" s="4" t="e">
        <f>_xlfn.XLOOKUP(Table7[[#This Row],[ShortName]],LastestUsage!D:D,LastestUsage!G:G)</f>
        <v>#VALUE!</v>
      </c>
      <c r="K4" t="e">
        <f>_xlfn.XLOOKUP(Table7[[#This Row],[ShortName]],CMDB!A:A,CMDB!C:C)</f>
        <v>#VALUE!</v>
      </c>
      <c r="L4" t="e">
        <f>_xlfn.XLOOKUP(Table7[[#This Row],[ShortName]],CMDB!A:A,CMDB!G:G)</f>
        <v>#VALUE!</v>
      </c>
      <c r="M4" t="e">
        <f>_xlfn.XLOOKUP(Table7[[#This Row],[ShortName]],CMDB!A:A,CMDB!F:F)</f>
        <v>#VALUE!</v>
      </c>
      <c r="N4" t="s">
        <v>937</v>
      </c>
      <c r="O4" t="e">
        <f>_xlfn.XLOOKUP(Table7[[#This Row],[ShortName]],[1]Sheet2!$B:$B,[1]Sheet2!$K:$K)</f>
        <v>#VALUE!</v>
      </c>
      <c r="Q4">
        <v>0</v>
      </c>
      <c r="R4" t="e">
        <f>_xlfn.XLOOKUP(Table7[[#This Row],[ShortName]],Serverlookup!A:A,Serverlookup!B:B)</f>
        <v>#VALUE!</v>
      </c>
      <c r="T4" t="s">
        <v>10867</v>
      </c>
      <c r="U4" t="e">
        <f>_xlfn.XLOOKUP(Table7[[#This Row],[ShortName]],Serverlookup!A:A,Serverlookup!D:D)</f>
        <v>#VALUE!</v>
      </c>
      <c r="X4" t="e">
        <f>_xlfn.XLOOKUP(Table7[[#This Row],[ShortName]],Serverlookup!A:A,Serverlookup!F:F)</f>
        <v>#VALUE!</v>
      </c>
      <c r="Y4" t="str">
        <f>IF(ISNA(_xlfn.XLOOKUP(Table7[[#This Row],[ShortName]],PCN!A:A,PCN!A:A)),"No","Yes")</f>
        <v>Yes</v>
      </c>
      <c r="Z4" t="e">
        <f>_xlfn.XLOOKUP(Table7[[#This Row],[ShortName]],CMDB!A:A,CMDB!R:R)</f>
        <v>#VALUE!</v>
      </c>
      <c r="AA4" t="e">
        <f>_xlfn.XLOOKUP(Table7[[#This Row],[ShortName]],CMDB!A:A,CMDB!H:H)</f>
        <v>#VALUE!</v>
      </c>
    </row>
    <row r="5" spans="1:27" x14ac:dyDescent="0.35">
      <c r="A5" t="s">
        <v>10868</v>
      </c>
      <c r="B5" t="s">
        <v>954</v>
      </c>
      <c r="C5" t="s">
        <v>66</v>
      </c>
      <c r="D5" t="s">
        <v>50</v>
      </c>
      <c r="E5" t="s">
        <v>577</v>
      </c>
      <c r="F5" t="s">
        <v>230</v>
      </c>
      <c r="G5" t="s">
        <v>53</v>
      </c>
      <c r="H5">
        <v>1</v>
      </c>
      <c r="I5" t="e">
        <f>_xlfn.XLOOKUP(Table7[[#This Row],[ShortName]],Table8[Computer Name2],Table8[Usage])</f>
        <v>#VALUE!</v>
      </c>
      <c r="J5" s="4" t="e">
        <f>_xlfn.XLOOKUP(Table7[[#This Row],[ShortName]],LastestUsage!D:D,LastestUsage!G:G)</f>
        <v>#VALUE!</v>
      </c>
      <c r="K5" t="e">
        <f>_xlfn.XLOOKUP(Table7[[#This Row],[ShortName]],CMDB!A:A,CMDB!C:C)</f>
        <v>#VALUE!</v>
      </c>
      <c r="L5" t="e">
        <f>_xlfn.XLOOKUP(Table7[[#This Row],[ShortName]],CMDB!A:A,CMDB!G:G)</f>
        <v>#VALUE!</v>
      </c>
      <c r="M5" t="e">
        <f>_xlfn.XLOOKUP(Table7[[#This Row],[ShortName]],CMDB!A:A,CMDB!F:F)</f>
        <v>#VALUE!</v>
      </c>
      <c r="N5" t="s">
        <v>937</v>
      </c>
      <c r="O5" t="e">
        <f>_xlfn.XLOOKUP(Table7[[#This Row],[ShortName]],[1]Sheet2!$B:$B,[1]Sheet2!$K:$K)</f>
        <v>#VALUE!</v>
      </c>
      <c r="Q5">
        <v>0</v>
      </c>
      <c r="R5" t="e">
        <f>_xlfn.XLOOKUP(Table7[[#This Row],[ShortName]],Serverlookup!A:A,Serverlookup!B:B)</f>
        <v>#VALUE!</v>
      </c>
      <c r="T5" s="30" t="s">
        <v>10867</v>
      </c>
      <c r="U5" t="e">
        <f>_xlfn.XLOOKUP(Table7[[#This Row],[ShortName]],Serverlookup!A:A,Serverlookup!D:D)</f>
        <v>#VALUE!</v>
      </c>
      <c r="X5" t="e">
        <f>_xlfn.XLOOKUP(Table7[[#This Row],[ShortName]],Serverlookup!A:A,Serverlookup!F:F)</f>
        <v>#VALUE!</v>
      </c>
      <c r="Y5" t="str">
        <f>IF(ISNA(_xlfn.XLOOKUP(Table7[[#This Row],[ShortName]],PCN!A:A,PCN!A:A)),"No","Yes")</f>
        <v>Yes</v>
      </c>
      <c r="Z5" t="e">
        <f>_xlfn.XLOOKUP(Table7[[#This Row],[ShortName]],CMDB!A:A,CMDB!R:R)</f>
        <v>#VALUE!</v>
      </c>
      <c r="AA5" t="e">
        <f>_xlfn.XLOOKUP(Table7[[#This Row],[ShortName]],CMDB!A:A,CMDB!H:H)</f>
        <v>#VALUE!</v>
      </c>
    </row>
    <row r="6" spans="1:27" x14ac:dyDescent="0.35">
      <c r="A6" t="s">
        <v>10870</v>
      </c>
      <c r="B6" t="s">
        <v>954</v>
      </c>
      <c r="C6" t="s">
        <v>66</v>
      </c>
      <c r="D6" t="s">
        <v>50</v>
      </c>
      <c r="E6" t="s">
        <v>577</v>
      </c>
      <c r="F6" t="s">
        <v>230</v>
      </c>
      <c r="G6" t="s">
        <v>53</v>
      </c>
      <c r="H6">
        <v>1</v>
      </c>
      <c r="I6" t="e">
        <f>_xlfn.XLOOKUP(Table7[[#This Row],[ShortName]],Table8[Computer Name2],Table8[Usage])</f>
        <v>#VALUE!</v>
      </c>
      <c r="J6" s="4" t="e">
        <f>_xlfn.XLOOKUP(Table7[[#This Row],[ShortName]],LastestUsage!D:D,LastestUsage!G:G)</f>
        <v>#VALUE!</v>
      </c>
      <c r="K6" t="e">
        <f>_xlfn.XLOOKUP(Table7[[#This Row],[ShortName]],CMDB!A:A,CMDB!C:C)</f>
        <v>#VALUE!</v>
      </c>
      <c r="L6" t="e">
        <f>_xlfn.XLOOKUP(Table7[[#This Row],[ShortName]],CMDB!A:A,CMDB!G:G)</f>
        <v>#VALUE!</v>
      </c>
      <c r="M6" t="e">
        <f>_xlfn.XLOOKUP(Table7[[#This Row],[ShortName]],CMDB!A:A,CMDB!F:F)</f>
        <v>#VALUE!</v>
      </c>
      <c r="N6" t="s">
        <v>937</v>
      </c>
      <c r="O6" t="e">
        <f>_xlfn.XLOOKUP(Table7[[#This Row],[ShortName]],[1]Sheet2!$B:$B,[1]Sheet2!$K:$K)</f>
        <v>#VALUE!</v>
      </c>
      <c r="Q6">
        <v>0</v>
      </c>
      <c r="R6" t="e">
        <f>_xlfn.XLOOKUP(Table7[[#This Row],[ShortName]],Serverlookup!A:A,Serverlookup!B:B)</f>
        <v>#VALUE!</v>
      </c>
      <c r="T6" s="30" t="s">
        <v>10867</v>
      </c>
      <c r="U6" t="e">
        <f>_xlfn.XLOOKUP(Table7[[#This Row],[ShortName]],Serverlookup!A:A,Serverlookup!D:D)</f>
        <v>#VALUE!</v>
      </c>
      <c r="X6" t="e">
        <f>_xlfn.XLOOKUP(Table7[[#This Row],[ShortName]],Serverlookup!A:A,Serverlookup!F:F)</f>
        <v>#VALUE!</v>
      </c>
      <c r="Y6" t="str">
        <f>IF(ISNA(_xlfn.XLOOKUP(Table7[[#This Row],[ShortName]],PCN!A:A,PCN!A:A)),"No","Yes")</f>
        <v>Yes</v>
      </c>
      <c r="Z6" t="e">
        <f>_xlfn.XLOOKUP(Table7[[#This Row],[ShortName]],CMDB!A:A,CMDB!R:R)</f>
        <v>#VALUE!</v>
      </c>
      <c r="AA6" t="e">
        <f>_xlfn.XLOOKUP(Table7[[#This Row],[ShortName]],CMDB!A:A,CMDB!H:H)</f>
        <v>#VALUE!</v>
      </c>
    </row>
    <row r="7" spans="1:27" x14ac:dyDescent="0.35">
      <c r="A7" t="s">
        <v>953</v>
      </c>
      <c r="B7" t="s">
        <v>954</v>
      </c>
      <c r="C7" t="s">
        <v>66</v>
      </c>
      <c r="D7" t="s">
        <v>50</v>
      </c>
      <c r="E7" t="s">
        <v>577</v>
      </c>
      <c r="F7" t="s">
        <v>230</v>
      </c>
      <c r="G7" t="s">
        <v>53</v>
      </c>
      <c r="H7">
        <v>1</v>
      </c>
      <c r="I7" t="e">
        <f>_xlfn.XLOOKUP(Table7[[#This Row],[ShortName]],Table8[Computer Name2],Table8[Usage])</f>
        <v>#VALUE!</v>
      </c>
      <c r="J7" s="4" t="e">
        <f>_xlfn.XLOOKUP(Table7[[#This Row],[ShortName]],LastestUsage!D:D,LastestUsage!G:G)</f>
        <v>#VALUE!</v>
      </c>
      <c r="K7" t="e">
        <f>_xlfn.XLOOKUP(Table7[[#This Row],[ShortName]],CMDB!A:A,CMDB!C:C)</f>
        <v>#VALUE!</v>
      </c>
      <c r="L7" t="e">
        <f>_xlfn.XLOOKUP(Table7[[#This Row],[ShortName]],CMDB!A:A,CMDB!G:G)</f>
        <v>#VALUE!</v>
      </c>
      <c r="M7" t="e">
        <f>_xlfn.XLOOKUP(Table7[[#This Row],[ShortName]],CMDB!A:A,CMDB!F:F)</f>
        <v>#VALUE!</v>
      </c>
      <c r="N7" t="s">
        <v>937</v>
      </c>
      <c r="O7" t="e">
        <f>_xlfn.XLOOKUP(Table7[[#This Row],[ShortName]],[1]Sheet2!$B:$B,[1]Sheet2!$K:$K)</f>
        <v>#VALUE!</v>
      </c>
      <c r="Q7">
        <v>0</v>
      </c>
      <c r="R7" t="e">
        <f>_xlfn.XLOOKUP(Table7[[#This Row],[ShortName]],Serverlookup!A:A,Serverlookup!B:B)</f>
        <v>#VALUE!</v>
      </c>
      <c r="S7" t="e">
        <f>_xlfn.XLOOKUP(Table7[[#This Row],[ShortName]],Serverlookup!A:A,Serverlookup!C:C)</f>
        <v>#VALUE!</v>
      </c>
      <c r="T7" s="31" t="s">
        <v>10867</v>
      </c>
      <c r="U7" t="e">
        <f>_xlfn.XLOOKUP(Table7[[#This Row],[ShortName]],Serverlookup!A:A,Serverlookup!D:D)</f>
        <v>#VALUE!</v>
      </c>
      <c r="X7" t="e">
        <f>_xlfn.XLOOKUP(Table7[[#This Row],[ShortName]],Serverlookup!A:A,Serverlookup!F:F)</f>
        <v>#VALUE!</v>
      </c>
      <c r="Y7" t="str">
        <f>IF(ISNA(_xlfn.XLOOKUP(Table7[[#This Row],[ShortName]],PCN!A:A,PCN!A:A)),"No","Yes")</f>
        <v>Yes</v>
      </c>
      <c r="Z7" t="e">
        <f>_xlfn.XLOOKUP(Table7[[#This Row],[ShortName]],CMDB!A:A,CMDB!R:R)</f>
        <v>#VALUE!</v>
      </c>
      <c r="AA7" t="e">
        <f>_xlfn.XLOOKUP(Table7[[#This Row],[ShortName]],CMDB!A:A,CMDB!H:H)</f>
        <v>#VALUE!</v>
      </c>
    </row>
    <row r="8" spans="1:27" x14ac:dyDescent="0.35">
      <c r="A8" t="s">
        <v>10871</v>
      </c>
      <c r="B8" t="s">
        <v>954</v>
      </c>
      <c r="C8" t="s">
        <v>66</v>
      </c>
      <c r="D8" t="s">
        <v>50</v>
      </c>
      <c r="E8" t="s">
        <v>577</v>
      </c>
      <c r="F8" t="s">
        <v>230</v>
      </c>
      <c r="G8" t="s">
        <v>53</v>
      </c>
      <c r="H8">
        <v>1</v>
      </c>
      <c r="I8" t="e">
        <f>_xlfn.XLOOKUP(Table7[[#This Row],[ShortName]],Table8[Computer Name2],Table8[Usage])</f>
        <v>#VALUE!</v>
      </c>
      <c r="J8" s="4" t="e">
        <f>_xlfn.XLOOKUP(Table7[[#This Row],[ShortName]],LastestUsage!D:D,LastestUsage!G:G)</f>
        <v>#VALUE!</v>
      </c>
      <c r="K8" t="e">
        <f>_xlfn.XLOOKUP(Table7[[#This Row],[ShortName]],CMDB!A:A,CMDB!C:C)</f>
        <v>#VALUE!</v>
      </c>
      <c r="L8" t="e">
        <f>_xlfn.XLOOKUP(Table7[[#This Row],[ShortName]],CMDB!A:A,CMDB!G:G)</f>
        <v>#VALUE!</v>
      </c>
      <c r="M8" t="e">
        <f>_xlfn.XLOOKUP(Table7[[#This Row],[ShortName]],CMDB!A:A,CMDB!F:F)</f>
        <v>#VALUE!</v>
      </c>
      <c r="N8" t="s">
        <v>937</v>
      </c>
      <c r="O8" t="e">
        <f>_xlfn.XLOOKUP(Table7[[#This Row],[ShortName]],[1]Sheet2!$B:$B,[1]Sheet2!$K:$K)</f>
        <v>#VALUE!</v>
      </c>
      <c r="Q8">
        <v>0</v>
      </c>
      <c r="R8" t="e">
        <f>_xlfn.XLOOKUP(Table7[[#This Row],[ShortName]],Serverlookup!A:A,Serverlookup!B:B)</f>
        <v>#VALUE!</v>
      </c>
      <c r="S8" t="e">
        <f>_xlfn.XLOOKUP(Table7[[#This Row],[ShortName]],Serverlookup!A:A,Serverlookup!C:C)</f>
        <v>#VALUE!</v>
      </c>
      <c r="T8" s="31" t="s">
        <v>10867</v>
      </c>
      <c r="U8" t="e">
        <f>_xlfn.XLOOKUP(Table7[[#This Row],[ShortName]],Serverlookup!A:A,Serverlookup!D:D)</f>
        <v>#VALUE!</v>
      </c>
      <c r="X8" t="e">
        <f>_xlfn.XLOOKUP(Table7[[#This Row],[ShortName]],Serverlookup!A:A,Serverlookup!F:F)</f>
        <v>#VALUE!</v>
      </c>
      <c r="Y8" t="str">
        <f>IF(ISNA(_xlfn.XLOOKUP(Table7[[#This Row],[ShortName]],PCN!A:A,PCN!A:A)),"No","Yes")</f>
        <v>Yes</v>
      </c>
      <c r="Z8" t="e">
        <f>_xlfn.XLOOKUP(Table7[[#This Row],[ShortName]],CMDB!A:A,CMDB!R:R)</f>
        <v>#VALUE!</v>
      </c>
      <c r="AA8" t="e">
        <f>_xlfn.XLOOKUP(Table7[[#This Row],[ShortName]],CMDB!A:A,CMDB!H:H)</f>
        <v>#VALUE!</v>
      </c>
    </row>
    <row r="9" spans="1:27" x14ac:dyDescent="0.35">
      <c r="A9" t="s">
        <v>10872</v>
      </c>
      <c r="B9" t="s">
        <v>954</v>
      </c>
      <c r="C9" t="s">
        <v>66</v>
      </c>
      <c r="D9" t="s">
        <v>50</v>
      </c>
      <c r="E9" t="s">
        <v>577</v>
      </c>
      <c r="F9" t="s">
        <v>230</v>
      </c>
      <c r="G9" t="s">
        <v>53</v>
      </c>
      <c r="H9">
        <v>1</v>
      </c>
      <c r="I9" t="e">
        <f>_xlfn.XLOOKUP(Table7[[#This Row],[ShortName]],Table8[Computer Name2],Table8[Usage])</f>
        <v>#VALUE!</v>
      </c>
      <c r="J9" s="4" t="e">
        <f>_xlfn.XLOOKUP(Table7[[#This Row],[ShortName]],LastestUsage!D:D,LastestUsage!G:G)</f>
        <v>#VALUE!</v>
      </c>
      <c r="K9" t="e">
        <f>_xlfn.XLOOKUP(Table7[[#This Row],[ShortName]],CMDB!A:A,CMDB!C:C)</f>
        <v>#VALUE!</v>
      </c>
      <c r="L9" t="e">
        <f>_xlfn.XLOOKUP(Table7[[#This Row],[ShortName]],CMDB!A:A,CMDB!G:G)</f>
        <v>#VALUE!</v>
      </c>
      <c r="M9" t="e">
        <f>_xlfn.XLOOKUP(Table7[[#This Row],[ShortName]],CMDB!A:A,CMDB!F:F)</f>
        <v>#VALUE!</v>
      </c>
      <c r="N9" t="s">
        <v>937</v>
      </c>
      <c r="O9" t="e">
        <f>_xlfn.XLOOKUP(Table7[[#This Row],[ShortName]],[1]Sheet2!$B:$B,[1]Sheet2!$K:$K)</f>
        <v>#VALUE!</v>
      </c>
      <c r="Q9">
        <v>0</v>
      </c>
      <c r="R9" t="e">
        <f>_xlfn.XLOOKUP(Table7[[#This Row],[ShortName]],Serverlookup!A:A,Serverlookup!B:B)</f>
        <v>#VALUE!</v>
      </c>
      <c r="S9" t="e">
        <f>_xlfn.XLOOKUP(Table7[[#This Row],[ShortName]],Serverlookup!A:A,Serverlookup!C:C)</f>
        <v>#VALUE!</v>
      </c>
      <c r="T9" s="31" t="s">
        <v>10867</v>
      </c>
      <c r="U9" t="e">
        <f>_xlfn.XLOOKUP(Table7[[#This Row],[ShortName]],Serverlookup!A:A,Serverlookup!D:D)</f>
        <v>#VALUE!</v>
      </c>
      <c r="X9" t="e">
        <f>_xlfn.XLOOKUP(Table7[[#This Row],[ShortName]],Serverlookup!A:A,Serverlookup!F:F)</f>
        <v>#VALUE!</v>
      </c>
      <c r="Y9" t="str">
        <f>IF(ISNA(_xlfn.XLOOKUP(Table7[[#This Row],[ShortName]],PCN!A:A,PCN!A:A)),"No","Yes")</f>
        <v>Yes</v>
      </c>
      <c r="Z9" t="e">
        <f>_xlfn.XLOOKUP(Table7[[#This Row],[ShortName]],CMDB!A:A,CMDB!R:R)</f>
        <v>#VALUE!</v>
      </c>
      <c r="AA9" t="e">
        <f>_xlfn.XLOOKUP(Table7[[#This Row],[ShortName]],CMDB!A:A,CMDB!H:H)</f>
        <v>#VALUE!</v>
      </c>
    </row>
    <row r="10" spans="1:27" x14ac:dyDescent="0.35">
      <c r="A10" t="s">
        <v>10872</v>
      </c>
      <c r="B10" t="s">
        <v>954</v>
      </c>
      <c r="C10" t="s">
        <v>66</v>
      </c>
      <c r="D10" t="s">
        <v>50</v>
      </c>
      <c r="E10" t="s">
        <v>577</v>
      </c>
      <c r="F10" t="s">
        <v>230</v>
      </c>
      <c r="G10" t="s">
        <v>53</v>
      </c>
      <c r="H10">
        <v>1</v>
      </c>
      <c r="I10" t="e">
        <f>_xlfn.XLOOKUP(Table7[[#This Row],[ShortName]],Table8[Computer Name2],Table8[Usage])</f>
        <v>#VALUE!</v>
      </c>
      <c r="J10" s="4" t="e">
        <f>_xlfn.XLOOKUP(Table7[[#This Row],[ShortName]],LastestUsage!D:D,LastestUsage!G:G)</f>
        <v>#VALUE!</v>
      </c>
      <c r="K10" t="e">
        <f>_xlfn.XLOOKUP(Table7[[#This Row],[ShortName]],CMDB!A:A,CMDB!C:C)</f>
        <v>#VALUE!</v>
      </c>
      <c r="L10" t="e">
        <f>_xlfn.XLOOKUP(Table7[[#This Row],[ShortName]],CMDB!A:A,CMDB!G:G)</f>
        <v>#VALUE!</v>
      </c>
      <c r="M10" t="e">
        <f>_xlfn.XLOOKUP(Table7[[#This Row],[ShortName]],CMDB!A:A,CMDB!F:F)</f>
        <v>#VALUE!</v>
      </c>
      <c r="N10" t="s">
        <v>937</v>
      </c>
      <c r="O10" t="e">
        <f>_xlfn.XLOOKUP(Table7[[#This Row],[ShortName]],[1]Sheet2!$B:$B,[1]Sheet2!$K:$K)</f>
        <v>#VALUE!</v>
      </c>
      <c r="Q10">
        <v>0</v>
      </c>
      <c r="R10" t="e">
        <f>_xlfn.XLOOKUP(Table7[[#This Row],[ShortName]],Serverlookup!A:A,Serverlookup!B:B)</f>
        <v>#VALUE!</v>
      </c>
      <c r="S10" t="e">
        <f>_xlfn.XLOOKUP(Table7[[#This Row],[ShortName]],Serverlookup!A:A,Serverlookup!C:C)</f>
        <v>#VALUE!</v>
      </c>
      <c r="T10" s="31" t="s">
        <v>10867</v>
      </c>
      <c r="U10" t="e">
        <f>_xlfn.XLOOKUP(Table7[[#This Row],[ShortName]],Serverlookup!A:A,Serverlookup!D:D)</f>
        <v>#VALUE!</v>
      </c>
      <c r="X10" t="e">
        <f>_xlfn.XLOOKUP(Table7[[#This Row],[ShortName]],Serverlookup!A:A,Serverlookup!F:F)</f>
        <v>#VALUE!</v>
      </c>
      <c r="Y10" t="str">
        <f>IF(ISNA(_xlfn.XLOOKUP(Table7[[#This Row],[ShortName]],PCN!A:A,PCN!A:A)),"No","Yes")</f>
        <v>Yes</v>
      </c>
      <c r="Z10" t="e">
        <f>_xlfn.XLOOKUP(Table7[[#This Row],[ShortName]],CMDB!A:A,CMDB!R:R)</f>
        <v>#VALUE!</v>
      </c>
      <c r="AA10" t="e">
        <f>_xlfn.XLOOKUP(Table7[[#This Row],[ShortName]],CMDB!A:A,CMDB!H:H)</f>
        <v>#VALUE!</v>
      </c>
    </row>
    <row r="11" spans="1:27" x14ac:dyDescent="0.35">
      <c r="A11" t="s">
        <v>10873</v>
      </c>
      <c r="B11" t="s">
        <v>954</v>
      </c>
      <c r="C11" t="s">
        <v>66</v>
      </c>
      <c r="D11" t="s">
        <v>50</v>
      </c>
      <c r="E11" t="s">
        <v>577</v>
      </c>
      <c r="F11" t="s">
        <v>230</v>
      </c>
      <c r="G11" t="s">
        <v>53</v>
      </c>
      <c r="H11">
        <v>1</v>
      </c>
      <c r="I11" t="e">
        <f>_xlfn.XLOOKUP(Table7[[#This Row],[ShortName]],Table8[Computer Name2],Table8[Usage])</f>
        <v>#VALUE!</v>
      </c>
      <c r="J11" s="4" t="e">
        <f>_xlfn.XLOOKUP(Table7[[#This Row],[ShortName]],LastestUsage!D:D,LastestUsage!G:G)</f>
        <v>#VALUE!</v>
      </c>
      <c r="K11" t="e">
        <f>_xlfn.XLOOKUP(Table7[[#This Row],[ShortName]],CMDB!A:A,CMDB!C:C)</f>
        <v>#VALUE!</v>
      </c>
      <c r="L11" t="e">
        <f>_xlfn.XLOOKUP(Table7[[#This Row],[ShortName]],CMDB!A:A,CMDB!G:G)</f>
        <v>#VALUE!</v>
      </c>
      <c r="M11" t="e">
        <f>_xlfn.XLOOKUP(Table7[[#This Row],[ShortName]],CMDB!A:A,CMDB!F:F)</f>
        <v>#VALUE!</v>
      </c>
      <c r="N11" t="s">
        <v>937</v>
      </c>
      <c r="O11" t="e">
        <f>_xlfn.XLOOKUP(Table7[[#This Row],[ShortName]],[1]Sheet2!$B:$B,[1]Sheet2!$K:$K)</f>
        <v>#VALUE!</v>
      </c>
      <c r="Q11">
        <v>0</v>
      </c>
      <c r="R11" t="e">
        <f>_xlfn.XLOOKUP(Table7[[#This Row],[ShortName]],Serverlookup!A:A,Serverlookup!B:B)</f>
        <v>#VALUE!</v>
      </c>
      <c r="T11" s="31" t="s">
        <v>10867</v>
      </c>
      <c r="U11" t="e">
        <f>_xlfn.XLOOKUP(Table7[[#This Row],[ShortName]],Serverlookup!A:A,Serverlookup!D:D)</f>
        <v>#VALUE!</v>
      </c>
      <c r="X11" t="e">
        <f>_xlfn.XLOOKUP(Table7[[#This Row],[ShortName]],Serverlookup!A:A,Serverlookup!F:F)</f>
        <v>#VALUE!</v>
      </c>
      <c r="Y11" t="str">
        <f>IF(ISNA(_xlfn.XLOOKUP(Table7[[#This Row],[ShortName]],PCN!A:A,PCN!A:A)),"No","Yes")</f>
        <v>Yes</v>
      </c>
      <c r="Z11" t="e">
        <f>_xlfn.XLOOKUP(Table7[[#This Row],[ShortName]],CMDB!A:A,CMDB!R:R)</f>
        <v>#VALUE!</v>
      </c>
      <c r="AA11" t="e">
        <f>_xlfn.XLOOKUP(Table7[[#This Row],[ShortName]],CMDB!A:A,CMDB!H:H)</f>
        <v>#VALUE!</v>
      </c>
    </row>
    <row r="12" spans="1:27" x14ac:dyDescent="0.35">
      <c r="A12" t="s">
        <v>10874</v>
      </c>
      <c r="B12" t="s">
        <v>954</v>
      </c>
      <c r="C12" t="s">
        <v>66</v>
      </c>
      <c r="D12" t="s">
        <v>50</v>
      </c>
      <c r="E12" t="s">
        <v>577</v>
      </c>
      <c r="F12" t="s">
        <v>230</v>
      </c>
      <c r="G12" t="s">
        <v>53</v>
      </c>
      <c r="H12">
        <v>1</v>
      </c>
      <c r="I12" t="e">
        <f>_xlfn.XLOOKUP(Table7[[#This Row],[ShortName]],Table8[Computer Name2],Table8[Usage])</f>
        <v>#VALUE!</v>
      </c>
      <c r="J12" s="4" t="e">
        <f>_xlfn.XLOOKUP(Table7[[#This Row],[ShortName]],LastestUsage!D:D,LastestUsage!G:G)</f>
        <v>#VALUE!</v>
      </c>
      <c r="K12" t="e">
        <f>_xlfn.XLOOKUP(Table7[[#This Row],[ShortName]],CMDB!A:A,CMDB!C:C)</f>
        <v>#VALUE!</v>
      </c>
      <c r="L12" t="e">
        <f>_xlfn.XLOOKUP(Table7[[#This Row],[ShortName]],CMDB!A:A,CMDB!G:G)</f>
        <v>#VALUE!</v>
      </c>
      <c r="M12" t="e">
        <f>_xlfn.XLOOKUP(Table7[[#This Row],[ShortName]],CMDB!A:A,CMDB!F:F)</f>
        <v>#VALUE!</v>
      </c>
      <c r="N12" t="s">
        <v>937</v>
      </c>
      <c r="O12" t="e">
        <f>_xlfn.XLOOKUP(Table7[[#This Row],[ShortName]],[1]Sheet2!$B:$B,[1]Sheet2!$K:$K)</f>
        <v>#VALUE!</v>
      </c>
      <c r="Q12">
        <v>0</v>
      </c>
      <c r="R12" t="e">
        <f>_xlfn.XLOOKUP(Table7[[#This Row],[ShortName]],Serverlookup!A:A,Serverlookup!B:B)</f>
        <v>#VALUE!</v>
      </c>
      <c r="T12" s="31" t="s">
        <v>10867</v>
      </c>
      <c r="U12" t="e">
        <f>_xlfn.XLOOKUP(Table7[[#This Row],[ShortName]],Serverlookup!A:A,Serverlookup!D:D)</f>
        <v>#VALUE!</v>
      </c>
      <c r="X12" t="e">
        <f>_xlfn.XLOOKUP(Table7[[#This Row],[ShortName]],Serverlookup!A:A,Serverlookup!F:F)</f>
        <v>#VALUE!</v>
      </c>
      <c r="Y12" t="str">
        <f>IF(ISNA(_xlfn.XLOOKUP(Table7[[#This Row],[ShortName]],PCN!A:A,PCN!A:A)),"No","Yes")</f>
        <v>Yes</v>
      </c>
      <c r="Z12" t="e">
        <f>_xlfn.XLOOKUP(Table7[[#This Row],[ShortName]],CMDB!A:A,CMDB!R:R)</f>
        <v>#VALUE!</v>
      </c>
      <c r="AA12" t="e">
        <f>_xlfn.XLOOKUP(Table7[[#This Row],[ShortName]],CMDB!A:A,CMDB!H:H)</f>
        <v>#VALUE!</v>
      </c>
    </row>
    <row r="13" spans="1:27" x14ac:dyDescent="0.35">
      <c r="A13" t="s">
        <v>10875</v>
      </c>
      <c r="B13" t="s">
        <v>954</v>
      </c>
      <c r="C13" t="s">
        <v>66</v>
      </c>
      <c r="D13" t="s">
        <v>50</v>
      </c>
      <c r="E13" t="s">
        <v>577</v>
      </c>
      <c r="F13" t="s">
        <v>230</v>
      </c>
      <c r="G13" t="s">
        <v>53</v>
      </c>
      <c r="H13">
        <v>1</v>
      </c>
      <c r="I13" t="e">
        <f>_xlfn.XLOOKUP(Table7[[#This Row],[ShortName]],Table8[Computer Name2],Table8[Usage])</f>
        <v>#VALUE!</v>
      </c>
      <c r="J13" s="4" t="e">
        <f>_xlfn.XLOOKUP(Table7[[#This Row],[ShortName]],LastestUsage!D:D,LastestUsage!G:G)</f>
        <v>#VALUE!</v>
      </c>
      <c r="K13" t="e">
        <f>_xlfn.XLOOKUP(Table7[[#This Row],[ShortName]],CMDB!A:A,CMDB!C:C)</f>
        <v>#VALUE!</v>
      </c>
      <c r="L13" t="e">
        <f>_xlfn.XLOOKUP(Table7[[#This Row],[ShortName]],CMDB!A:A,CMDB!G:G)</f>
        <v>#VALUE!</v>
      </c>
      <c r="M13" t="e">
        <f>_xlfn.XLOOKUP(Table7[[#This Row],[ShortName]],CMDB!A:A,CMDB!F:F)</f>
        <v>#VALUE!</v>
      </c>
      <c r="N13" t="s">
        <v>937</v>
      </c>
      <c r="O13" t="e">
        <f>_xlfn.XLOOKUP(Table7[[#This Row],[ShortName]],[1]Sheet2!$B:$B,[1]Sheet2!$K:$K)</f>
        <v>#VALUE!</v>
      </c>
      <c r="Q13">
        <v>0</v>
      </c>
      <c r="R13" t="e">
        <f>_xlfn.XLOOKUP(Table7[[#This Row],[ShortName]],Serverlookup!A:A,Serverlookup!B:B)</f>
        <v>#VALUE!</v>
      </c>
      <c r="T13" s="31" t="s">
        <v>10867</v>
      </c>
      <c r="U13" t="e">
        <f>_xlfn.XLOOKUP(Table7[[#This Row],[ShortName]],Serverlookup!A:A,Serverlookup!D:D)</f>
        <v>#VALUE!</v>
      </c>
      <c r="X13" t="e">
        <f>_xlfn.XLOOKUP(Table7[[#This Row],[ShortName]],Serverlookup!A:A,Serverlookup!F:F)</f>
        <v>#VALUE!</v>
      </c>
      <c r="Y13" t="str">
        <f>IF(ISNA(_xlfn.XLOOKUP(Table7[[#This Row],[ShortName]],PCN!A:A,PCN!A:A)),"No","Yes")</f>
        <v>Yes</v>
      </c>
      <c r="Z13" t="e">
        <f>_xlfn.XLOOKUP(Table7[[#This Row],[ShortName]],CMDB!A:A,CMDB!R:R)</f>
        <v>#VALUE!</v>
      </c>
      <c r="AA13" t="e">
        <f>_xlfn.XLOOKUP(Table7[[#This Row],[ShortName]],CMDB!A:A,CMDB!H:H)</f>
        <v>#VALUE!</v>
      </c>
    </row>
    <row r="14" spans="1:27" x14ac:dyDescent="0.35">
      <c r="A14" t="s">
        <v>10876</v>
      </c>
      <c r="B14" t="s">
        <v>954</v>
      </c>
      <c r="C14" t="s">
        <v>66</v>
      </c>
      <c r="D14" t="s">
        <v>50</v>
      </c>
      <c r="E14" t="s">
        <v>577</v>
      </c>
      <c r="F14" t="s">
        <v>230</v>
      </c>
      <c r="G14" t="s">
        <v>53</v>
      </c>
      <c r="H14">
        <v>1</v>
      </c>
      <c r="I14" t="e">
        <f>_xlfn.XLOOKUP(Table7[[#This Row],[ShortName]],Table8[Computer Name2],Table8[Usage])</f>
        <v>#VALUE!</v>
      </c>
      <c r="J14" s="4" t="e">
        <f>_xlfn.XLOOKUP(Table7[[#This Row],[ShortName]],LastestUsage!D:D,LastestUsage!G:G)</f>
        <v>#VALUE!</v>
      </c>
      <c r="K14" t="e">
        <f>_xlfn.XLOOKUP(Table7[[#This Row],[ShortName]],CMDB!A:A,CMDB!C:C)</f>
        <v>#VALUE!</v>
      </c>
      <c r="L14" t="e">
        <f>_xlfn.XLOOKUP(Table7[[#This Row],[ShortName]],CMDB!A:A,CMDB!G:G)</f>
        <v>#VALUE!</v>
      </c>
      <c r="M14" t="e">
        <f>_xlfn.XLOOKUP(Table7[[#This Row],[ShortName]],CMDB!A:A,CMDB!F:F)</f>
        <v>#VALUE!</v>
      </c>
      <c r="N14" t="s">
        <v>937</v>
      </c>
      <c r="O14" t="e">
        <f>_xlfn.XLOOKUP(Table7[[#This Row],[ShortName]],[1]Sheet2!$B:$B,[1]Sheet2!$K:$K)</f>
        <v>#VALUE!</v>
      </c>
      <c r="Q14">
        <v>0</v>
      </c>
      <c r="R14" t="e">
        <f>_xlfn.XLOOKUP(Table7[[#This Row],[ShortName]],Serverlookup!A:A,Serverlookup!B:B)</f>
        <v>#VALUE!</v>
      </c>
      <c r="S14" t="e">
        <f>_xlfn.XLOOKUP(Table7[[#This Row],[ShortName]],Serverlookup!A:A,Serverlookup!C:C)</f>
        <v>#VALUE!</v>
      </c>
      <c r="T14" s="31" t="s">
        <v>10867</v>
      </c>
      <c r="U14" t="e">
        <f>_xlfn.XLOOKUP(Table7[[#This Row],[ShortName]],Serverlookup!A:A,Serverlookup!D:D)</f>
        <v>#VALUE!</v>
      </c>
      <c r="X14" t="e">
        <f>_xlfn.XLOOKUP(Table7[[#This Row],[ShortName]],Serverlookup!A:A,Serverlookup!F:F)</f>
        <v>#VALUE!</v>
      </c>
      <c r="Y14" t="str">
        <f>IF(ISNA(_xlfn.XLOOKUP(Table7[[#This Row],[ShortName]],PCN!A:A,PCN!A:A)),"No","Yes")</f>
        <v>Yes</v>
      </c>
      <c r="Z14" t="e">
        <f>_xlfn.XLOOKUP(Table7[[#This Row],[ShortName]],CMDB!A:A,CMDB!R:R)</f>
        <v>#VALUE!</v>
      </c>
      <c r="AA14" t="e">
        <f>_xlfn.XLOOKUP(Table7[[#This Row],[ShortName]],CMDB!A:A,CMDB!H:H)</f>
        <v>#VALUE!</v>
      </c>
    </row>
    <row r="15" spans="1:27" x14ac:dyDescent="0.35">
      <c r="A15" t="s">
        <v>10877</v>
      </c>
      <c r="B15" t="s">
        <v>954</v>
      </c>
      <c r="C15" t="s">
        <v>66</v>
      </c>
      <c r="D15" t="s">
        <v>50</v>
      </c>
      <c r="E15" t="s">
        <v>577</v>
      </c>
      <c r="F15" t="s">
        <v>230</v>
      </c>
      <c r="G15" t="s">
        <v>53</v>
      </c>
      <c r="H15">
        <v>1</v>
      </c>
      <c r="I15" t="e">
        <f>_xlfn.XLOOKUP(Table7[[#This Row],[ShortName]],Table8[Computer Name2],Table8[Usage])</f>
        <v>#VALUE!</v>
      </c>
      <c r="J15" s="4" t="e">
        <f>_xlfn.XLOOKUP(Table7[[#This Row],[ShortName]],LastestUsage!D:D,LastestUsage!G:G)</f>
        <v>#VALUE!</v>
      </c>
      <c r="K15" t="e">
        <f>_xlfn.XLOOKUP(Table7[[#This Row],[ShortName]],CMDB!A:A,CMDB!C:C)</f>
        <v>#VALUE!</v>
      </c>
      <c r="L15" t="e">
        <f>_xlfn.XLOOKUP(Table7[[#This Row],[ShortName]],CMDB!A:A,CMDB!G:G)</f>
        <v>#VALUE!</v>
      </c>
      <c r="M15" t="e">
        <f>_xlfn.XLOOKUP(Table7[[#This Row],[ShortName]],CMDB!A:A,CMDB!F:F)</f>
        <v>#VALUE!</v>
      </c>
      <c r="N15" t="s">
        <v>937</v>
      </c>
      <c r="O15" t="e">
        <f>_xlfn.XLOOKUP(Table7[[#This Row],[ShortName]],[1]Sheet2!$B:$B,[1]Sheet2!$K:$K)</f>
        <v>#VALUE!</v>
      </c>
      <c r="Q15">
        <v>0</v>
      </c>
      <c r="R15" t="e">
        <f>_xlfn.XLOOKUP(Table7[[#This Row],[ShortName]],Serverlookup!A:A,Serverlookup!B:B)</f>
        <v>#VALUE!</v>
      </c>
      <c r="S15" t="e">
        <f>_xlfn.XLOOKUP(Table7[[#This Row],[ShortName]],Serverlookup!A:A,Serverlookup!C:C)</f>
        <v>#VALUE!</v>
      </c>
      <c r="T15" s="31" t="s">
        <v>10867</v>
      </c>
      <c r="U15" t="e">
        <f>_xlfn.XLOOKUP(Table7[[#This Row],[ShortName]],Serverlookup!A:A,Serverlookup!D:D)</f>
        <v>#VALUE!</v>
      </c>
      <c r="X15" t="e">
        <f>_xlfn.XLOOKUP(Table7[[#This Row],[ShortName]],Serverlookup!A:A,Serverlookup!F:F)</f>
        <v>#VALUE!</v>
      </c>
      <c r="Y15" t="str">
        <f>IF(ISNA(_xlfn.XLOOKUP(Table7[[#This Row],[ShortName]],PCN!A:A,PCN!A:A)),"No","Yes")</f>
        <v>Yes</v>
      </c>
      <c r="Z15" t="e">
        <f>_xlfn.XLOOKUP(Table7[[#This Row],[ShortName]],CMDB!A:A,CMDB!R:R)</f>
        <v>#VALUE!</v>
      </c>
      <c r="AA15" t="e">
        <f>_xlfn.XLOOKUP(Table7[[#This Row],[ShortName]],CMDB!A:A,CMDB!H:H)</f>
        <v>#VALUE!</v>
      </c>
    </row>
  </sheetData>
  <phoneticPr fontId="22" type="noConversion"/>
  <conditionalFormatting sqref="B1:B1048576">
    <cfRule type="duplicateValues" dxfId="5" priority="3"/>
  </conditionalFormatting>
  <conditionalFormatting sqref="B2:B15">
    <cfRule type="duplicateValues" dxfId="4" priority="7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7A1B-0028-40BD-815F-C217CA25BBBE}">
  <sheetPr codeName="Sheet5"/>
  <dimension ref="A1:U1525"/>
  <sheetViews>
    <sheetView workbookViewId="0">
      <pane xSplit="6" topLeftCell="L1" activePane="topRight" state="frozen"/>
      <selection pane="topRight" activeCell="U2" sqref="U2"/>
    </sheetView>
  </sheetViews>
  <sheetFormatPr defaultRowHeight="14.5" x14ac:dyDescent="0.35"/>
  <cols>
    <col min="1" max="1" width="9.54296875" customWidth="1"/>
    <col min="2" max="2" width="14.54296875" bestFit="1" customWidth="1"/>
    <col min="3" max="4" width="44.453125" bestFit="1" customWidth="1"/>
    <col min="5" max="5" width="16.81640625" style="4" bestFit="1" customWidth="1"/>
    <col min="6" max="6" width="17.81640625" bestFit="1" customWidth="1"/>
    <col min="7" max="7" width="23.54296875" style="4" bestFit="1" customWidth="1"/>
    <col min="8" max="8" width="36.7265625" bestFit="1" customWidth="1"/>
    <col min="9" max="9" width="30" bestFit="1" customWidth="1"/>
    <col min="10" max="10" width="13.81640625" customWidth="1"/>
    <col min="16" max="16" width="12.81640625" bestFit="1" customWidth="1"/>
    <col min="17" max="17" width="28.453125" customWidth="1"/>
    <col min="18" max="18" width="47" bestFit="1" customWidth="1"/>
    <col min="19" max="19" width="47" customWidth="1"/>
    <col min="20" max="20" width="73.26953125" bestFit="1" customWidth="1"/>
  </cols>
  <sheetData>
    <row r="1" spans="1:21" x14ac:dyDescent="0.35">
      <c r="A1" t="s">
        <v>2770</v>
      </c>
      <c r="B1" t="s">
        <v>2771</v>
      </c>
      <c r="C1" t="s">
        <v>20</v>
      </c>
      <c r="D1" t="s">
        <v>2772</v>
      </c>
      <c r="E1" s="3" t="s">
        <v>2773</v>
      </c>
      <c r="F1" t="s">
        <v>2774</v>
      </c>
      <c r="G1" s="3" t="s">
        <v>29</v>
      </c>
      <c r="H1" t="s">
        <v>2775</v>
      </c>
      <c r="I1" t="s">
        <v>22</v>
      </c>
      <c r="J1" t="s">
        <v>2776</v>
      </c>
      <c r="K1" t="s">
        <v>30</v>
      </c>
      <c r="L1" t="s">
        <v>31</v>
      </c>
      <c r="M1" t="s">
        <v>32</v>
      </c>
      <c r="N1" t="s">
        <v>33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43</v>
      </c>
      <c r="U1" t="s">
        <v>44</v>
      </c>
    </row>
    <row r="2" spans="1:21" x14ac:dyDescent="0.35">
      <c r="A2" t="s">
        <v>2777</v>
      </c>
      <c r="B2" t="s">
        <v>50</v>
      </c>
      <c r="C2" t="s">
        <v>2778</v>
      </c>
      <c r="D2" t="s">
        <v>2779</v>
      </c>
      <c r="E2" s="2">
        <v>45770</v>
      </c>
      <c r="F2" t="s">
        <v>185</v>
      </c>
      <c r="G2" s="2">
        <v>45771</v>
      </c>
      <c r="H2" t="s">
        <v>2780</v>
      </c>
      <c r="I2" t="s">
        <v>141</v>
      </c>
      <c r="J2" t="s">
        <v>2781</v>
      </c>
      <c r="K2" t="str">
        <f>_xlfn.XLOOKUP(Table2[[#This Row],[Short Name]],Table4[Name],Table4[IP Address])</f>
        <v>146.30.170.6</v>
      </c>
      <c r="L2" t="str">
        <f>_xlfn.XLOOKUP(Table2[[#This Row],[Short Name]],CMDB!A:A,CMDB!G:G)</f>
        <v>Production</v>
      </c>
      <c r="M2" t="str">
        <f>_xlfn.XLOOKUP(Table2[[#This Row],[Short Name]],CMDB!A:A,CMDB!F:F)</f>
        <v>Deployed</v>
      </c>
      <c r="N2" t="s">
        <v>2782</v>
      </c>
      <c r="P2">
        <f>_xlfn.XLOOKUP(Table2[[#This Row],[Short Name]],Serverlookup!A:A,Serverlookup!B:B)</f>
        <v>5057221</v>
      </c>
      <c r="Q2" t="str">
        <f>_xlfn.XLOOKUP(Table2[[#This Row],[Short Name]],Serverlookup!A:A,Serverlookup!C:C)</f>
        <v xml:space="preserve">EMED Files </v>
      </c>
      <c r="R2" t="str">
        <f>_xlfn.XLOOKUP(Table2[[#This Row],[Short Name]],Serverlookup!A:A,Serverlookup!E:E)</f>
        <v>ivgenigurevich@chevron.com</v>
      </c>
      <c r="S2" t="str">
        <f>_xlfn.XLOOKUP(Table2[[#This Row],[Short Name]],Serverlookup!A:A,Serverlookup!D:D)</f>
        <v>Yes</v>
      </c>
      <c r="T2" t="str">
        <f>_xlfn.XLOOKUP(Table2[[#This Row],[Short Name]],Serverlookup!A:A,Serverlookup!F:F)</f>
        <v>EMED PCN/CLOUD</v>
      </c>
      <c r="U2" t="str">
        <f>IF(ISNA(_xlfn.XLOOKUP(Table2[[#This Row],[Short Name]],PCN!A:A,PCN!A:A)),"No","Yes")</f>
        <v>No</v>
      </c>
    </row>
    <row r="3" spans="1:21" x14ac:dyDescent="0.35">
      <c r="A3" t="s">
        <v>2777</v>
      </c>
      <c r="B3" t="s">
        <v>50</v>
      </c>
      <c r="C3" t="s">
        <v>2783</v>
      </c>
      <c r="D3" t="s">
        <v>2784</v>
      </c>
      <c r="E3" s="2">
        <v>45770</v>
      </c>
      <c r="F3" t="s">
        <v>185</v>
      </c>
      <c r="G3" s="2">
        <v>45771</v>
      </c>
      <c r="H3" t="s">
        <v>2785</v>
      </c>
      <c r="I3" t="s">
        <v>49</v>
      </c>
      <c r="J3" t="s">
        <v>2781</v>
      </c>
      <c r="K3" t="str">
        <f>_xlfn.XLOOKUP(Table2[[#This Row],[Short Name]],Table4[Name],Table4[IP Address])</f>
        <v>146.25.74.28</v>
      </c>
      <c r="L3" t="str">
        <f>_xlfn.XLOOKUP(Table2[[#This Row],[Short Name]],CMDB!A:A,CMDB!G:G)</f>
        <v>Production</v>
      </c>
      <c r="M3" t="str">
        <f>_xlfn.XLOOKUP(Table2[[#This Row],[Short Name]],CMDB!A:A,CMDB!F:F)</f>
        <v>Deployed</v>
      </c>
      <c r="N3" t="s">
        <v>2782</v>
      </c>
      <c r="P3">
        <f>_xlfn.XLOOKUP(Table2[[#This Row],[Short Name]],Serverlookup!A:A,Serverlookup!B:B)</f>
        <v>23056</v>
      </c>
      <c r="Q3" t="str">
        <f>_xlfn.XLOOKUP(Table2[[#This Row],[Short Name]],Serverlookup!A:A,Serverlookup!C:C)</f>
        <v xml:space="preserve">Oak Point Document Management System </v>
      </c>
      <c r="R3" t="str">
        <f>_xlfn.XLOOKUP(Table2[[#This Row],[Short Name]],Serverlookup!A:A,Serverlookup!E:E)</f>
        <v>CGarrison@chevron.com</v>
      </c>
      <c r="S3" t="str">
        <f>_xlfn.XLOOKUP(Table2[[#This Row],[Short Name]],Serverlookup!A:A,Serverlookup!D:D)</f>
        <v>Yes</v>
      </c>
      <c r="T3" t="str">
        <f>_xlfn.XLOOKUP(Table2[[#This Row],[Short Name]],Serverlookup!A:A,Serverlookup!F:F)</f>
        <v>DS - MFG - MERIDIAN -IT OPERATIONS SUPPORT</v>
      </c>
      <c r="U3" t="str">
        <f>IF(ISNA(_xlfn.XLOOKUP(Table2[[#This Row],[Short Name]],PCN!A:A,PCN!A:A)),"No","Yes")</f>
        <v>No</v>
      </c>
    </row>
    <row r="4" spans="1:21" x14ac:dyDescent="0.35">
      <c r="A4" t="s">
        <v>2777</v>
      </c>
      <c r="B4" t="s">
        <v>50</v>
      </c>
      <c r="C4" t="s">
        <v>1472</v>
      </c>
      <c r="D4" t="s">
        <v>1473</v>
      </c>
      <c r="E4" s="2">
        <v>45770</v>
      </c>
      <c r="F4" t="s">
        <v>185</v>
      </c>
      <c r="G4" s="2">
        <v>45771</v>
      </c>
      <c r="H4" t="s">
        <v>2786</v>
      </c>
      <c r="I4" t="s">
        <v>49</v>
      </c>
      <c r="J4" t="s">
        <v>2781</v>
      </c>
      <c r="K4" t="str">
        <f>_xlfn.XLOOKUP(Table2[[#This Row],[Short Name]],Table4[Name],Table4[IP Address])</f>
        <v>10.75.64.7</v>
      </c>
      <c r="L4" t="str">
        <f>_xlfn.XLOOKUP(Table2[[#This Row],[Short Name]],CMDB!A:A,CMDB!G:G)</f>
        <v>Production</v>
      </c>
      <c r="M4" t="str">
        <f>_xlfn.XLOOKUP(Table2[[#This Row],[Short Name]],CMDB!A:A,CMDB!F:F)</f>
        <v>Deployed</v>
      </c>
      <c r="N4" t="s">
        <v>2782</v>
      </c>
      <c r="P4">
        <f>_xlfn.XLOOKUP(Table2[[#This Row],[Short Name]],Serverlookup!A:A,Serverlookup!B:B)</f>
        <v>5056959</v>
      </c>
      <c r="Q4" t="str">
        <f>_xlfn.XLOOKUP(Table2[[#This Row],[Short Name]],Serverlookup!A:A,Serverlookup!C:C)</f>
        <v xml:space="preserve">MCBU Enviance  Integration </v>
      </c>
      <c r="R4" t="str">
        <f>_xlfn.XLOOKUP(Table2[[#This Row],[Short Name]],Serverlookup!A:A,Serverlookup!E:E)</f>
        <v>GJSG@chevron.com</v>
      </c>
      <c r="S4" t="str">
        <f>_xlfn.XLOOKUP(Table2[[#This Row],[Short Name]],Serverlookup!A:A,Serverlookup!D:D)</f>
        <v>Yes</v>
      </c>
      <c r="T4" t="str">
        <f>_xlfn.XLOOKUP(Table2[[#This Row],[Short Name]],Serverlookup!A:A,Serverlookup!F:F)</f>
        <v>HSE - ENV &amp; SUSTAIN - MSP SUPPORT</v>
      </c>
      <c r="U4" t="str">
        <f>IF(ISNA(_xlfn.XLOOKUP(Table2[[#This Row],[Short Name]],PCN!A:A,PCN!A:A)),"No","Yes")</f>
        <v>No</v>
      </c>
    </row>
    <row r="5" spans="1:21" x14ac:dyDescent="0.35">
      <c r="A5" t="s">
        <v>2777</v>
      </c>
      <c r="B5" t="s">
        <v>50</v>
      </c>
      <c r="C5" t="s">
        <v>2787</v>
      </c>
      <c r="D5" t="s">
        <v>2788</v>
      </c>
      <c r="E5" s="1">
        <v>45770</v>
      </c>
      <c r="F5" t="s">
        <v>185</v>
      </c>
      <c r="G5" s="1">
        <v>45771</v>
      </c>
      <c r="H5" t="s">
        <v>2789</v>
      </c>
      <c r="I5" t="s">
        <v>49</v>
      </c>
      <c r="J5" t="s">
        <v>2781</v>
      </c>
      <c r="K5" t="str">
        <f>_xlfn.XLOOKUP(Table2[[#This Row],[Short Name]],Table4[Name],Table4[IP Address])</f>
        <v>10.76.123.193</v>
      </c>
      <c r="L5" t="str">
        <f>_xlfn.XLOOKUP(Table2[[#This Row],[Short Name]],CMDB!A:A,CMDB!G:G)</f>
        <v>Production</v>
      </c>
      <c r="M5" t="str">
        <f>_xlfn.XLOOKUP(Table2[[#This Row],[Short Name]],CMDB!A:A,CMDB!F:F)</f>
        <v>Deployed</v>
      </c>
      <c r="N5" t="s">
        <v>2782</v>
      </c>
      <c r="P5">
        <f>_xlfn.XLOOKUP(Table2[[#This Row],[Short Name]],Serverlookup!A:A,Serverlookup!B:B)</f>
        <v>14929</v>
      </c>
      <c r="Q5" t="str">
        <f>_xlfn.XLOOKUP(Table2[[#This Row],[Short Name]],Serverlookup!A:A,Serverlookup!C:C)</f>
        <v xml:space="preserve">Epidemiology </v>
      </c>
      <c r="R5" t="str">
        <f>_xlfn.XLOOKUP(Table2[[#This Row],[Short Name]],Serverlookup!A:A,Serverlookup!E:E)</f>
        <v>Jared.McAllister@chevron.com</v>
      </c>
      <c r="S5" t="str">
        <f>_xlfn.XLOOKUP(Table2[[#This Row],[Short Name]],Serverlookup!A:A,Serverlookup!D:D)</f>
        <v>Yes</v>
      </c>
      <c r="T5" t="str">
        <f>_xlfn.XLOOKUP(Table2[[#This Row],[Short Name]],Serverlookup!A:A,Serverlookup!F:F)</f>
        <v>HSE - HEALTH &amp; MEDICAL - MSP SUPPORT</v>
      </c>
      <c r="U5" t="str">
        <f>IF(ISNA(_xlfn.XLOOKUP(Table2[[#This Row],[Short Name]],PCN!A:A,PCN!A:A)),"No","Yes")</f>
        <v>No</v>
      </c>
    </row>
    <row r="6" spans="1:21" x14ac:dyDescent="0.35">
      <c r="A6" t="s">
        <v>2777</v>
      </c>
      <c r="B6" t="s">
        <v>50</v>
      </c>
      <c r="C6" t="s">
        <v>2189</v>
      </c>
      <c r="D6" t="s">
        <v>2190</v>
      </c>
      <c r="E6" s="2">
        <v>45770</v>
      </c>
      <c r="F6" t="s">
        <v>185</v>
      </c>
      <c r="G6" s="2">
        <v>45771</v>
      </c>
      <c r="H6" t="s">
        <v>2790</v>
      </c>
      <c r="I6" t="s">
        <v>49</v>
      </c>
      <c r="J6" t="s">
        <v>2781</v>
      </c>
      <c r="K6" t="str">
        <f>_xlfn.XLOOKUP(Table2[[#This Row],[Short Name]],Table4[Name],Table4[IP Address])</f>
        <v>10.76.126.88</v>
      </c>
      <c r="L6" t="str">
        <f>_xlfn.XLOOKUP(Table2[[#This Row],[Short Name]],CMDB!A:A,CMDB!G:G)</f>
        <v>Development</v>
      </c>
      <c r="M6" t="str">
        <f>_xlfn.XLOOKUP(Table2[[#This Row],[Short Name]],CMDB!A:A,CMDB!F:F)</f>
        <v>Being Decommissioned</v>
      </c>
      <c r="N6" t="s">
        <v>2782</v>
      </c>
      <c r="P6">
        <f>_xlfn.XLOOKUP(Table2[[#This Row],[Short Name]],Serverlookup!A:A,Serverlookup!B:B)</f>
        <v>0</v>
      </c>
      <c r="Q6" t="str">
        <f>_xlfn.XLOOKUP(Table2[[#This Row],[Short Name]],Serverlookup!A:A,Serverlookup!C:C)</f>
        <v>Petro</v>
      </c>
      <c r="R6" t="str">
        <f>_xlfn.XLOOKUP(Table2[[#This Row],[Short Name]],Serverlookup!A:A,Serverlookup!E:E)</f>
        <v>NEETAAGGARWAL@chevron.com</v>
      </c>
      <c r="S6" t="str">
        <f>_xlfn.XLOOKUP(Table2[[#This Row],[Short Name]],Serverlookup!A:A,Serverlookup!D:D)</f>
        <v>Yes</v>
      </c>
      <c r="T6" t="str">
        <f>_xlfn.XLOOKUP(Table2[[#This Row],[Short Name]],Serverlookup!A:A,Serverlookup!F:F)</f>
        <v>CSCM - MSP - PLAN</v>
      </c>
      <c r="U6" t="str">
        <f>IF(ISNA(_xlfn.XLOOKUP(Table2[[#This Row],[Short Name]],PCN!A:A,PCN!A:A)),"No","Yes")</f>
        <v>No</v>
      </c>
    </row>
    <row r="7" spans="1:21" x14ac:dyDescent="0.35">
      <c r="A7" t="s">
        <v>2777</v>
      </c>
      <c r="B7" t="s">
        <v>50</v>
      </c>
      <c r="C7" t="s">
        <v>2791</v>
      </c>
      <c r="D7" t="s">
        <v>2792</v>
      </c>
      <c r="E7" s="2">
        <v>45761</v>
      </c>
      <c r="F7" t="s">
        <v>54</v>
      </c>
      <c r="G7" s="2">
        <v>45771</v>
      </c>
      <c r="H7" t="s">
        <v>2793</v>
      </c>
      <c r="I7" t="s">
        <v>49</v>
      </c>
      <c r="J7" t="s">
        <v>2781</v>
      </c>
      <c r="K7" t="str">
        <f>_xlfn.XLOOKUP(Table2[[#This Row],[Short Name]],Table4[Name],Table4[IP Address])</f>
        <v>146.22.250.232</v>
      </c>
      <c r="L7" t="str">
        <f>_xlfn.XLOOKUP(Table2[[#This Row],[Short Name]],CMDB!A:A,CMDB!G:G)</f>
        <v>Production</v>
      </c>
      <c r="M7" t="str">
        <f>_xlfn.XLOOKUP(Table2[[#This Row],[Short Name]],CMDB!A:A,CMDB!F:F)</f>
        <v>Deployed</v>
      </c>
      <c r="N7" t="s">
        <v>2782</v>
      </c>
      <c r="P7" t="str">
        <f>_xlfn.XLOOKUP(Table2[[#This Row],[Short Name]],Serverlookup!A:A,Serverlookup!B:B)</f>
        <v>Not Found</v>
      </c>
      <c r="Q7" t="str">
        <f>_xlfn.XLOOKUP(Table2[[#This Row],[Short Name]],Serverlookup!A:A,Serverlookup!C:C)</f>
        <v>Not Found</v>
      </c>
      <c r="R7">
        <f>_xlfn.XLOOKUP(Table2[[#This Row],[Short Name]],Serverlookup!A:A,Serverlookup!E:E)</f>
        <v>0</v>
      </c>
      <c r="S7" t="str">
        <f>_xlfn.XLOOKUP(Table2[[#This Row],[Short Name]],Serverlookup!A:A,Serverlookup!D:D)</f>
        <v>Yes</v>
      </c>
      <c r="T7">
        <f>_xlfn.XLOOKUP(Table2[[#This Row],[Short Name]],Serverlookup!A:A,Serverlookup!F:F)</f>
        <v>0</v>
      </c>
      <c r="U7" t="str">
        <f>IF(ISNA(_xlfn.XLOOKUP(Table2[[#This Row],[Short Name]],PCN!A:A,PCN!A:A)),"No","Yes")</f>
        <v>No</v>
      </c>
    </row>
    <row r="8" spans="1:21" x14ac:dyDescent="0.35">
      <c r="A8" t="s">
        <v>2777</v>
      </c>
      <c r="B8" t="s">
        <v>50</v>
      </c>
      <c r="C8" t="s">
        <v>106</v>
      </c>
      <c r="D8" t="s">
        <v>107</v>
      </c>
      <c r="E8" s="1">
        <v>45771</v>
      </c>
      <c r="F8" t="s">
        <v>54</v>
      </c>
      <c r="G8" s="1">
        <v>45771</v>
      </c>
      <c r="H8" t="s">
        <v>2794</v>
      </c>
      <c r="I8" t="s">
        <v>66</v>
      </c>
      <c r="J8" t="s">
        <v>2781</v>
      </c>
      <c r="K8" t="str">
        <f>_xlfn.XLOOKUP(Table2[[#This Row],[Short Name]],Table4[Name],Table4[IP Address])</f>
        <v>136.171.177.36</v>
      </c>
      <c r="L8" t="str">
        <f>_xlfn.XLOOKUP(Table2[[#This Row],[Short Name]],CMDB!A:A,CMDB!G:G)</f>
        <v>Development</v>
      </c>
      <c r="M8" t="str">
        <f>_xlfn.XLOOKUP(Table2[[#This Row],[Short Name]],CMDB!A:A,CMDB!F:F)</f>
        <v>Deployed</v>
      </c>
      <c r="N8" t="s">
        <v>2782</v>
      </c>
      <c r="P8" t="str">
        <f>_xlfn.XLOOKUP(Table2[[#This Row],[Short Name]],Serverlookup!A:A,Serverlookup!B:B)</f>
        <v>Not Found</v>
      </c>
      <c r="Q8" t="str">
        <f>_xlfn.XLOOKUP(Table2[[#This Row],[Short Name]],Serverlookup!A:A,Serverlookup!C:C)</f>
        <v>Not Found</v>
      </c>
      <c r="R8" t="str">
        <f>_xlfn.XLOOKUP(Table2[[#This Row],[Short Name]],Serverlookup!A:A,Serverlookup!E:E)</f>
        <v>PatrickMartin@chevron.com</v>
      </c>
      <c r="S8" t="str">
        <f>_xlfn.XLOOKUP(Table2[[#This Row],[Short Name]],Serverlookup!A:A,Serverlookup!D:D)</f>
        <v>Yes</v>
      </c>
      <c r="T8">
        <f>_xlfn.XLOOKUP(Table2[[#This Row],[Short Name]],Serverlookup!A:A,Serverlookup!F:F)</f>
        <v>0</v>
      </c>
      <c r="U8" t="str">
        <f>IF(ISNA(_xlfn.XLOOKUP(Table2[[#This Row],[Short Name]],PCN!A:A,PCN!A:A)),"No","Yes")</f>
        <v>No</v>
      </c>
    </row>
    <row r="9" spans="1:21" x14ac:dyDescent="0.35">
      <c r="A9" t="s">
        <v>2777</v>
      </c>
      <c r="B9" t="s">
        <v>50</v>
      </c>
      <c r="C9" t="s">
        <v>587</v>
      </c>
      <c r="D9" t="s">
        <v>588</v>
      </c>
      <c r="E9" s="2">
        <v>45770</v>
      </c>
      <c r="F9" t="s">
        <v>54</v>
      </c>
      <c r="G9" s="2">
        <v>45771</v>
      </c>
      <c r="H9" t="s">
        <v>2795</v>
      </c>
      <c r="I9" t="s">
        <v>66</v>
      </c>
      <c r="J9" t="s">
        <v>2781</v>
      </c>
      <c r="K9" t="str">
        <f>_xlfn.XLOOKUP(Table2[[#This Row],[Short Name]],Table4[Name],Table4[IP Address])</f>
        <v>10.76.226.52</v>
      </c>
      <c r="L9" t="str">
        <f>_xlfn.XLOOKUP(Table2[[#This Row],[Short Name]],CMDB!A:A,CMDB!G:G)</f>
        <v>Production</v>
      </c>
      <c r="M9" t="str">
        <f>_xlfn.XLOOKUP(Table2[[#This Row],[Short Name]],CMDB!A:A,CMDB!F:F)</f>
        <v>Deployed</v>
      </c>
      <c r="N9" t="s">
        <v>2782</v>
      </c>
      <c r="P9" t="str">
        <f>_xlfn.XLOOKUP(Table2[[#This Row],[Short Name]],Serverlookup!A:A,Serverlookup!B:B)</f>
        <v>Not Found</v>
      </c>
      <c r="Q9" t="str">
        <f>_xlfn.XLOOKUP(Table2[[#This Row],[Short Name]],Serverlookup!A:A,Serverlookup!C:C)</f>
        <v>Not Found</v>
      </c>
      <c r="R9" t="str">
        <f>_xlfn.XLOOKUP(Table2[[#This Row],[Short Name]],Serverlookup!A:A,Serverlookup!E:E)</f>
        <v>joe.hill@chevron.com</v>
      </c>
      <c r="S9" t="str">
        <f>_xlfn.XLOOKUP(Table2[[#This Row],[Short Name]],Serverlookup!A:A,Serverlookup!D:D)</f>
        <v>Yes</v>
      </c>
      <c r="T9">
        <f>_xlfn.XLOOKUP(Table2[[#This Row],[Short Name]],Serverlookup!A:A,Serverlookup!F:F)</f>
        <v>0</v>
      </c>
      <c r="U9" t="str">
        <f>IF(ISNA(_xlfn.XLOOKUP(Table2[[#This Row],[Short Name]],PCN!A:A,PCN!A:A)),"No","Yes")</f>
        <v>No</v>
      </c>
    </row>
    <row r="10" spans="1:21" x14ac:dyDescent="0.35">
      <c r="A10" t="s">
        <v>2777</v>
      </c>
      <c r="B10" t="s">
        <v>50</v>
      </c>
      <c r="C10" t="s">
        <v>2796</v>
      </c>
      <c r="D10" t="s">
        <v>2797</v>
      </c>
      <c r="E10" s="1">
        <v>45771</v>
      </c>
      <c r="F10" t="s">
        <v>185</v>
      </c>
      <c r="G10" s="1">
        <v>45771</v>
      </c>
      <c r="H10" t="s">
        <v>2786</v>
      </c>
      <c r="I10" t="s">
        <v>66</v>
      </c>
      <c r="J10" t="s">
        <v>2781</v>
      </c>
      <c r="K10" t="str">
        <f>_xlfn.XLOOKUP(Table2[[#This Row],[Short Name]],Table4[Name],Table4[IP Address])</f>
        <v>146.30.172.181</v>
      </c>
      <c r="L10" t="str">
        <f>_xlfn.XLOOKUP(Table2[[#This Row],[Short Name]],CMDB!A:A,CMDB!G:G)</f>
        <v>Production</v>
      </c>
      <c r="M10" t="str">
        <f>_xlfn.XLOOKUP(Table2[[#This Row],[Short Name]],CMDB!A:A,CMDB!F:F)</f>
        <v>Deployed</v>
      </c>
      <c r="N10" t="s">
        <v>2782</v>
      </c>
      <c r="P10">
        <f>_xlfn.XLOOKUP(Table2[[#This Row],[Short Name]],Serverlookup!A:A,Serverlookup!B:B)</f>
        <v>5054126</v>
      </c>
      <c r="Q10" t="str">
        <f>_xlfn.XLOOKUP(Table2[[#This Row],[Short Name]],Serverlookup!A:A,Serverlookup!C:C)</f>
        <v>KCS Compass</v>
      </c>
      <c r="R10" t="str">
        <f>_xlfn.XLOOKUP(Table2[[#This Row],[Short Name]],Serverlookup!A:A,Serverlookup!E:E)</f>
        <v>ilan.goichman@chevron.com</v>
      </c>
      <c r="S10" t="str">
        <f>_xlfn.XLOOKUP(Table2[[#This Row],[Short Name]],Serverlookup!A:A,Serverlookup!D:D)</f>
        <v>Yes</v>
      </c>
      <c r="T10" t="str">
        <f>_xlfn.XLOOKUP(Table2[[#This Row],[Short Name]],Serverlookup!A:A,Serverlookup!F:F)</f>
        <v>EMED CROSS-PLATFORM</v>
      </c>
      <c r="U10" t="str">
        <f>IF(ISNA(_xlfn.XLOOKUP(Table2[[#This Row],[Short Name]],PCN!A:A,PCN!A:A)),"No","Yes")</f>
        <v>No</v>
      </c>
    </row>
    <row r="11" spans="1:21" x14ac:dyDescent="0.35">
      <c r="A11" t="s">
        <v>2777</v>
      </c>
      <c r="B11" t="s">
        <v>50</v>
      </c>
      <c r="C11" t="s">
        <v>2798</v>
      </c>
      <c r="D11" t="s">
        <v>2799</v>
      </c>
      <c r="E11" s="2">
        <v>45770</v>
      </c>
      <c r="F11" t="s">
        <v>185</v>
      </c>
      <c r="G11" s="2">
        <v>45771</v>
      </c>
      <c r="H11" t="s">
        <v>2780</v>
      </c>
      <c r="I11" t="s">
        <v>114</v>
      </c>
      <c r="J11" t="s">
        <v>2781</v>
      </c>
      <c r="K11" t="str">
        <f>_xlfn.XLOOKUP(Table2[[#This Row],[Short Name]],Table4[Name],Table4[IP Address])</f>
        <v>146.30.178.132</v>
      </c>
      <c r="L11" t="str">
        <f>_xlfn.XLOOKUP(Table2[[#This Row],[Short Name]],CMDB!A:A,CMDB!G:G)</f>
        <v>Production</v>
      </c>
      <c r="M11" t="str">
        <f>_xlfn.XLOOKUP(Table2[[#This Row],[Short Name]],CMDB!A:A,CMDB!F:F)</f>
        <v>Deployed</v>
      </c>
      <c r="N11" t="s">
        <v>2782</v>
      </c>
      <c r="P11">
        <f>_xlfn.XLOOKUP(Table2[[#This Row],[Short Name]],Serverlookup!A:A,Serverlookup!B:B)</f>
        <v>5057221</v>
      </c>
      <c r="Q11" t="str">
        <f>_xlfn.XLOOKUP(Table2[[#This Row],[Short Name]],Serverlookup!A:A,Serverlookup!C:C)</f>
        <v xml:space="preserve">EMED Files </v>
      </c>
      <c r="R11" t="str">
        <f>_xlfn.XLOOKUP(Table2[[#This Row],[Short Name]],Serverlookup!A:A,Serverlookup!E:E)</f>
        <v>ivgenigurevich@chevron.com</v>
      </c>
      <c r="S11" t="str">
        <f>_xlfn.XLOOKUP(Table2[[#This Row],[Short Name]],Serverlookup!A:A,Serverlookup!D:D)</f>
        <v>Yes</v>
      </c>
      <c r="T11" t="str">
        <f>_xlfn.XLOOKUP(Table2[[#This Row],[Short Name]],Serverlookup!A:A,Serverlookup!F:F)</f>
        <v>EMED PCN/CLOUD</v>
      </c>
      <c r="U11" t="str">
        <f>IF(ISNA(_xlfn.XLOOKUP(Table2[[#This Row],[Short Name]],PCN!A:A,PCN!A:A)),"No","Yes")</f>
        <v>No</v>
      </c>
    </row>
    <row r="12" spans="1:21" x14ac:dyDescent="0.35">
      <c r="A12" t="s">
        <v>2777</v>
      </c>
      <c r="B12" t="s">
        <v>50</v>
      </c>
      <c r="C12" t="s">
        <v>1542</v>
      </c>
      <c r="D12" t="s">
        <v>1543</v>
      </c>
      <c r="E12" s="1">
        <v>45771</v>
      </c>
      <c r="F12" t="s">
        <v>773</v>
      </c>
      <c r="G12" s="1">
        <v>45771</v>
      </c>
      <c r="H12" t="s">
        <v>2800</v>
      </c>
      <c r="I12" t="s">
        <v>66</v>
      </c>
      <c r="J12" t="s">
        <v>2781</v>
      </c>
      <c r="K12" t="str">
        <f>_xlfn.XLOOKUP(Table2[[#This Row],[Short Name]],Table4[Name],Table4[IP Address])</f>
        <v>10.75.96.80</v>
      </c>
      <c r="L12" t="str">
        <f>_xlfn.XLOOKUP(Table2[[#This Row],[Short Name]],CMDB!A:A,CMDB!G:G)</f>
        <v>Production</v>
      </c>
      <c r="M12" t="str">
        <f>_xlfn.XLOOKUP(Table2[[#This Row],[Short Name]],CMDB!A:A,CMDB!F:F)</f>
        <v>Deployed</v>
      </c>
      <c r="N12" t="s">
        <v>2782</v>
      </c>
      <c r="P12">
        <f>_xlfn.XLOOKUP(Table2[[#This Row],[Short Name]],Serverlookup!A:A,Serverlookup!B:B)</f>
        <v>3042714</v>
      </c>
      <c r="Q12" t="str">
        <f>_xlfn.XLOOKUP(Table2[[#This Row],[Short Name]],Serverlookup!A:A,Serverlookup!C:C)</f>
        <v>Tricentis Neoload Web</v>
      </c>
      <c r="R12" t="str">
        <f>_xlfn.XLOOKUP(Table2[[#This Row],[Short Name]],Serverlookup!A:A,Serverlookup!E:E)</f>
        <v>DanaFaye.Huang@chevron.com</v>
      </c>
      <c r="S12" t="str">
        <f>_xlfn.XLOOKUP(Table2[[#This Row],[Short Name]],Serverlookup!A:A,Serverlookup!D:D)</f>
        <v>Yes</v>
      </c>
      <c r="T12" t="str">
        <f>_xlfn.XLOOKUP(Table2[[#This Row],[Short Name]],Serverlookup!A:A,Serverlookup!F:F)</f>
        <v>ERP QUALITY ENGINEERING OPERATIONS</v>
      </c>
      <c r="U12" t="str">
        <f>IF(ISNA(_xlfn.XLOOKUP(Table2[[#This Row],[Short Name]],PCN!A:A,PCN!A:A)),"No","Yes")</f>
        <v>No</v>
      </c>
    </row>
    <row r="13" spans="1:21" x14ac:dyDescent="0.35">
      <c r="A13" t="s">
        <v>2777</v>
      </c>
      <c r="B13" t="s">
        <v>50</v>
      </c>
      <c r="C13" t="s">
        <v>1596</v>
      </c>
      <c r="D13" t="s">
        <v>1597</v>
      </c>
      <c r="E13" s="2">
        <v>45766</v>
      </c>
      <c r="F13" t="s">
        <v>185</v>
      </c>
      <c r="G13" s="2">
        <v>45771</v>
      </c>
      <c r="H13" t="s">
        <v>2801</v>
      </c>
      <c r="I13" t="s">
        <v>66</v>
      </c>
      <c r="J13" t="s">
        <v>2781</v>
      </c>
      <c r="K13" t="str">
        <f>_xlfn.XLOOKUP(Table2[[#This Row],[Short Name]],Table4[Name],Table4[IP Address])</f>
        <v>10.66.88.6</v>
      </c>
      <c r="L13" t="str">
        <f>_xlfn.XLOOKUP(Table2[[#This Row],[Short Name]],CMDB!A:A,CMDB!G:G)</f>
        <v>QA/Test</v>
      </c>
      <c r="M13" t="str">
        <f>_xlfn.XLOOKUP(Table2[[#This Row],[Short Name]],CMDB!A:A,CMDB!F:F)</f>
        <v>Deployed</v>
      </c>
      <c r="N13" t="s">
        <v>2782</v>
      </c>
      <c r="P13">
        <f>_xlfn.XLOOKUP(Table2[[#This Row],[Short Name]],Serverlookup!A:A,Serverlookup!B:B)</f>
        <v>5054380</v>
      </c>
      <c r="Q13" t="str">
        <f>_xlfn.XLOOKUP(Table2[[#This Row],[Short Name]],Serverlookup!A:A,Serverlookup!C:C)</f>
        <v xml:space="preserve">Neoload Load Generator AUS </v>
      </c>
      <c r="R13" t="str">
        <f>_xlfn.XLOOKUP(Table2[[#This Row],[Short Name]],Serverlookup!A:A,Serverlookup!E:E)</f>
        <v>DanaFaye.Huang@chevron.com</v>
      </c>
      <c r="S13" t="str">
        <f>_xlfn.XLOOKUP(Table2[[#This Row],[Short Name]],Serverlookup!A:A,Serverlookup!D:D)</f>
        <v>Yes</v>
      </c>
      <c r="T13" t="str">
        <f>_xlfn.XLOOKUP(Table2[[#This Row],[Short Name]],Serverlookup!A:A,Serverlookup!F:F)</f>
        <v>ERP QUALITY ENGINEERING OPERATIONS</v>
      </c>
      <c r="U13" t="str">
        <f>IF(ISNA(_xlfn.XLOOKUP(Table2[[#This Row],[Short Name]],PCN!A:A,PCN!A:A)),"No","Yes")</f>
        <v>No</v>
      </c>
    </row>
    <row r="14" spans="1:21" x14ac:dyDescent="0.35">
      <c r="A14" t="s">
        <v>2777</v>
      </c>
      <c r="B14" t="s">
        <v>50</v>
      </c>
      <c r="C14" t="s">
        <v>2401</v>
      </c>
      <c r="D14" t="s">
        <v>2402</v>
      </c>
      <c r="E14" s="1">
        <v>45771</v>
      </c>
      <c r="F14" t="s">
        <v>54</v>
      </c>
      <c r="G14" s="1">
        <v>45771</v>
      </c>
      <c r="H14" t="s">
        <v>2802</v>
      </c>
      <c r="I14" t="s">
        <v>66</v>
      </c>
      <c r="J14" t="s">
        <v>2781</v>
      </c>
      <c r="K14" t="str">
        <f>_xlfn.XLOOKUP(Table2[[#This Row],[Short Name]],Table4[Name],Table4[IP Address])</f>
        <v>10.74.136.5</v>
      </c>
      <c r="L14" t="str">
        <f>_xlfn.XLOOKUP(Table2[[#This Row],[Short Name]],CMDB!A:A,CMDB!G:G)</f>
        <v>Development</v>
      </c>
      <c r="M14" t="str">
        <f>_xlfn.XLOOKUP(Table2[[#This Row],[Short Name]],CMDB!A:A,CMDB!F:F)</f>
        <v>Deployed</v>
      </c>
      <c r="N14" t="s">
        <v>2782</v>
      </c>
      <c r="P14">
        <f>_xlfn.XLOOKUP(Table2[[#This Row],[Short Name]],Serverlookup!A:A,Serverlookup!B:B)</f>
        <v>5038300</v>
      </c>
      <c r="Q14" t="str">
        <f>_xlfn.XLOOKUP(Table2[[#This Row],[Short Name]],Serverlookup!A:A,Serverlookup!C:C)</f>
        <v>Explore Docs</v>
      </c>
      <c r="R14" t="str">
        <f>_xlfn.XLOOKUP(Table2[[#This Row],[Short Name]],Serverlookup!A:A,Serverlookup!E:E)</f>
        <v>David.Bugbee@chevron.com</v>
      </c>
      <c r="S14" t="str">
        <f>_xlfn.XLOOKUP(Table2[[#This Row],[Short Name]],Serverlookup!A:A,Serverlookup!D:D)</f>
        <v>Yes</v>
      </c>
      <c r="T14" t="str">
        <f>_xlfn.XLOOKUP(Table2[[#This Row],[Short Name]],Serverlookup!A:A,Serverlookup!F:F)</f>
        <v>SUBSURFACE-EXPLORE-BUSINESS TOOLS SUPPORT</v>
      </c>
      <c r="U14" t="str">
        <f>IF(ISNA(_xlfn.XLOOKUP(Table2[[#This Row],[Short Name]],PCN!A:A,PCN!A:A)),"No","Yes")</f>
        <v>No</v>
      </c>
    </row>
    <row r="15" spans="1:21" x14ac:dyDescent="0.35">
      <c r="A15" t="s">
        <v>2777</v>
      </c>
      <c r="B15" t="s">
        <v>50</v>
      </c>
      <c r="C15" t="s">
        <v>2287</v>
      </c>
      <c r="D15" t="s">
        <v>2288</v>
      </c>
      <c r="E15" s="1">
        <v>45759</v>
      </c>
      <c r="F15" t="s">
        <v>185</v>
      </c>
      <c r="G15" s="1">
        <v>45759</v>
      </c>
      <c r="H15" t="s">
        <v>2803</v>
      </c>
      <c r="I15" t="s">
        <v>49</v>
      </c>
      <c r="J15" t="s">
        <v>2781</v>
      </c>
      <c r="K15" t="str">
        <f>_xlfn.XLOOKUP(Table2[[#This Row],[Short Name]],Table4[Name],Table4[IP Address])</f>
        <v>10.75.72.29</v>
      </c>
      <c r="L15" t="str">
        <f>_xlfn.XLOOKUP(Table2[[#This Row],[Short Name]],CMDB!A:A,CMDB!G:G)</f>
        <v>Development</v>
      </c>
      <c r="M15" t="str">
        <f>_xlfn.XLOOKUP(Table2[[#This Row],[Short Name]],CMDB!A:A,CMDB!F:F)</f>
        <v>Deployed</v>
      </c>
      <c r="N15" t="s">
        <v>2782</v>
      </c>
      <c r="P15">
        <f>_xlfn.XLOOKUP(Table2[[#This Row],[Short Name]],Serverlookup!A:A,Serverlookup!B:B)</f>
        <v>5056959</v>
      </c>
      <c r="Q15" t="str">
        <f>_xlfn.XLOOKUP(Table2[[#This Row],[Short Name]],Serverlookup!A:A,Serverlookup!C:C)</f>
        <v xml:space="preserve">MCBU Enviance  Integration </v>
      </c>
      <c r="R15" t="str">
        <f>_xlfn.XLOOKUP(Table2[[#This Row],[Short Name]],Serverlookup!A:A,Serverlookup!E:E)</f>
        <v>GJSG@chevron.com</v>
      </c>
      <c r="S15" t="str">
        <f>_xlfn.XLOOKUP(Table2[[#This Row],[Short Name]],Serverlookup!A:A,Serverlookup!D:D)</f>
        <v>Yes</v>
      </c>
      <c r="T15" t="str">
        <f>_xlfn.XLOOKUP(Table2[[#This Row],[Short Name]],Serverlookup!A:A,Serverlookup!F:F)</f>
        <v>HSE - ENV &amp; SUSTAIN - MSP SUPPORT</v>
      </c>
      <c r="U15" t="str">
        <f>IF(ISNA(_xlfn.XLOOKUP(Table2[[#This Row],[Short Name]],PCN!A:A,PCN!A:A)),"No","Yes")</f>
        <v>No</v>
      </c>
    </row>
    <row r="16" spans="1:21" x14ac:dyDescent="0.35">
      <c r="A16" t="s">
        <v>2777</v>
      </c>
      <c r="B16" t="s">
        <v>50</v>
      </c>
      <c r="C16" t="s">
        <v>2804</v>
      </c>
      <c r="D16" t="s">
        <v>2805</v>
      </c>
      <c r="E16" s="2">
        <v>45770</v>
      </c>
      <c r="F16" t="s">
        <v>185</v>
      </c>
      <c r="G16" s="2">
        <v>45771</v>
      </c>
      <c r="H16" t="s">
        <v>2806</v>
      </c>
      <c r="I16" t="s">
        <v>114</v>
      </c>
      <c r="J16" t="s">
        <v>2781</v>
      </c>
      <c r="K16" t="str">
        <f>_xlfn.XLOOKUP(Table2[[#This Row],[Short Name]],Table4[Name],Table4[IP Address])</f>
        <v>146.33.216.79</v>
      </c>
      <c r="L16" t="str">
        <f>_xlfn.XLOOKUP(Table2[[#This Row],[Short Name]],CMDB!A:A,CMDB!G:G)</f>
        <v>Production</v>
      </c>
      <c r="M16" t="str">
        <f>_xlfn.XLOOKUP(Table2[[#This Row],[Short Name]],CMDB!A:A,CMDB!F:F)</f>
        <v>Deployed</v>
      </c>
      <c r="N16" t="s">
        <v>2782</v>
      </c>
      <c r="P16">
        <f>_xlfn.XLOOKUP(Table2[[#This Row],[Short Name]],Serverlookup!A:A,Serverlookup!B:B)</f>
        <v>5042570</v>
      </c>
      <c r="Q16" t="str">
        <f>_xlfn.XLOOKUP(Table2[[#This Row],[Short Name]],Serverlookup!A:A,Serverlookup!C:C)</f>
        <v xml:space="preserve">AMS (Machinery Health Manager) </v>
      </c>
      <c r="R16" t="str">
        <f>_xlfn.XLOOKUP(Table2[[#This Row],[Short Name]],Serverlookup!A:A,Serverlookup!E:E)</f>
        <v>jorge.chavez@chevron.com</v>
      </c>
      <c r="S16" t="str">
        <f>_xlfn.XLOOKUP(Table2[[#This Row],[Short Name]],Serverlookup!A:A,Serverlookup!D:D)</f>
        <v>Yes</v>
      </c>
      <c r="T16" t="str">
        <f>_xlfn.XLOOKUP(Table2[[#This Row],[Short Name]],Serverlookup!A:A,Serverlookup!F:F)</f>
        <v>DS - MFG - UTX - PCN/DMZ SUPPORT</v>
      </c>
      <c r="U16" t="str">
        <f>IF(ISNA(_xlfn.XLOOKUP(Table2[[#This Row],[Short Name]],PCN!A:A,PCN!A:A)),"No","Yes")</f>
        <v>No</v>
      </c>
    </row>
    <row r="17" spans="1:21" x14ac:dyDescent="0.35">
      <c r="A17" t="s">
        <v>2777</v>
      </c>
      <c r="B17" t="s">
        <v>50</v>
      </c>
      <c r="C17" t="s">
        <v>1059</v>
      </c>
      <c r="D17" t="s">
        <v>1059</v>
      </c>
      <c r="E17" s="1">
        <v>45770</v>
      </c>
      <c r="F17" t="s">
        <v>185</v>
      </c>
      <c r="G17" s="1">
        <v>45771</v>
      </c>
      <c r="H17" t="s">
        <v>2801</v>
      </c>
      <c r="I17" t="s">
        <v>101</v>
      </c>
      <c r="J17" t="s">
        <v>2781</v>
      </c>
      <c r="K17" t="str">
        <f>_xlfn.XLOOKUP(Table2[[#This Row],[Short Name]],Table4[Name],Table4[IP Address])</f>
        <v>10.75.96.64</v>
      </c>
      <c r="L17" t="str">
        <f>_xlfn.XLOOKUP(Table2[[#This Row],[Short Name]],CMDB!A:A,CMDB!G:G)</f>
        <v>Production</v>
      </c>
      <c r="M17" t="str">
        <f>_xlfn.XLOOKUP(Table2[[#This Row],[Short Name]],CMDB!A:A,CMDB!F:F)</f>
        <v>Retired</v>
      </c>
      <c r="N17" t="s">
        <v>2782</v>
      </c>
      <c r="P17">
        <f>_xlfn.XLOOKUP(Table2[[#This Row],[Short Name]],Serverlookup!A:A,Serverlookup!B:B)</f>
        <v>5042782</v>
      </c>
      <c r="Q17" t="str">
        <f>_xlfn.XLOOKUP(Table2[[#This Row],[Short Name]],Serverlookup!A:A,Serverlookup!C:C)</f>
        <v>IIoT Platform</v>
      </c>
      <c r="R17" t="str">
        <f>_xlfn.XLOOKUP(Table2[[#This Row],[Short Name]],Serverlookup!A:A,Serverlookup!E:E)</f>
        <v>abandukwala@chevron.com</v>
      </c>
      <c r="S17" t="str">
        <f>_xlfn.XLOOKUP(Table2[[#This Row],[Short Name]],Serverlookup!A:A,Serverlookup!D:D)</f>
        <v>Yes</v>
      </c>
      <c r="T17" t="str">
        <f>_xlfn.XLOOKUP(Table2[[#This Row],[Short Name]],Serverlookup!A:A,Serverlookup!F:F)</f>
        <v>IIOT PLATFORM SUPPORT - SNOW</v>
      </c>
      <c r="U17" t="str">
        <f>IF(ISNA(_xlfn.XLOOKUP(Table2[[#This Row],[Short Name]],PCN!A:A,PCN!A:A)),"No","Yes")</f>
        <v>No</v>
      </c>
    </row>
    <row r="18" spans="1:21" x14ac:dyDescent="0.35">
      <c r="A18" t="s">
        <v>2777</v>
      </c>
      <c r="B18" t="s">
        <v>50</v>
      </c>
      <c r="C18" t="s">
        <v>2807</v>
      </c>
      <c r="D18" t="s">
        <v>2808</v>
      </c>
      <c r="E18" s="2">
        <v>45771</v>
      </c>
      <c r="F18" t="s">
        <v>185</v>
      </c>
      <c r="G18" s="2">
        <v>45771</v>
      </c>
      <c r="H18" t="s">
        <v>2809</v>
      </c>
      <c r="I18" t="s">
        <v>141</v>
      </c>
      <c r="J18" t="s">
        <v>2781</v>
      </c>
      <c r="K18" t="str">
        <f>_xlfn.XLOOKUP(Table2[[#This Row],[Short Name]],Table4[Name],Table4[IP Address])</f>
        <v>146.30.164.5</v>
      </c>
      <c r="L18" t="str">
        <f>_xlfn.XLOOKUP(Table2[[#This Row],[Short Name]],CMDB!A:A,CMDB!G:G)</f>
        <v>Production</v>
      </c>
      <c r="M18" t="str">
        <f>_xlfn.XLOOKUP(Table2[[#This Row],[Short Name]],CMDB!A:A,CMDB!F:F)</f>
        <v>In Maintenance</v>
      </c>
      <c r="N18" t="s">
        <v>2782</v>
      </c>
      <c r="P18">
        <f>_xlfn.XLOOKUP(Table2[[#This Row],[Short Name]],Serverlookup!A:A,Serverlookup!B:B)</f>
        <v>9208</v>
      </c>
      <c r="Q18" t="str">
        <f>_xlfn.XLOOKUP(Table2[[#This Row],[Short Name]],Serverlookup!A:A,Serverlookup!C:C)</f>
        <v xml:space="preserve">Active Directory/DNS </v>
      </c>
      <c r="R18" t="str">
        <f>_xlfn.XLOOKUP(Table2[[#This Row],[Short Name]],Serverlookup!A:A,Serverlookup!E:E)</f>
        <v>ACN-CVX-IAM-Infra-Manila@chevron.com - DO NOT EMAIL</v>
      </c>
      <c r="S18" t="str">
        <f>_xlfn.XLOOKUP(Table2[[#This Row],[Short Name]],Serverlookup!A:A,Serverlookup!D:D)</f>
        <v>Yes</v>
      </c>
      <c r="T18" t="str">
        <f>_xlfn.XLOOKUP(Table2[[#This Row],[Short Name]],Serverlookup!A:A,Serverlookup!F:F)</f>
        <v>IAM INFRASTRUCTURE</v>
      </c>
      <c r="U18" t="str">
        <f>IF(ISNA(_xlfn.XLOOKUP(Table2[[#This Row],[Short Name]],PCN!A:A,PCN!A:A)),"No","Yes")</f>
        <v>No</v>
      </c>
    </row>
    <row r="19" spans="1:21" x14ac:dyDescent="0.35">
      <c r="A19" t="s">
        <v>2777</v>
      </c>
      <c r="B19" t="s">
        <v>50</v>
      </c>
      <c r="C19" t="s">
        <v>2810</v>
      </c>
      <c r="D19" t="s">
        <v>2811</v>
      </c>
      <c r="E19" s="1">
        <v>45770</v>
      </c>
      <c r="F19" t="s">
        <v>185</v>
      </c>
      <c r="G19" s="1">
        <v>45771</v>
      </c>
      <c r="H19" t="s">
        <v>2809</v>
      </c>
      <c r="I19" t="s">
        <v>141</v>
      </c>
      <c r="J19" t="s">
        <v>2781</v>
      </c>
      <c r="K19" t="str">
        <f>_xlfn.XLOOKUP(Table2[[#This Row],[Short Name]],Table4[Name],Table4[IP Address])</f>
        <v>10.63.200.51</v>
      </c>
      <c r="L19" t="str">
        <f>_xlfn.XLOOKUP(Table2[[#This Row],[Short Name]],CMDB!A:A,CMDB!G:G)</f>
        <v>Production</v>
      </c>
      <c r="M19" t="str">
        <f>_xlfn.XLOOKUP(Table2[[#This Row],[Short Name]],CMDB!A:A,CMDB!F:F)</f>
        <v>In Maintenance</v>
      </c>
      <c r="N19" t="s">
        <v>2782</v>
      </c>
      <c r="P19">
        <f>_xlfn.XLOOKUP(Table2[[#This Row],[Short Name]],Serverlookup!A:A,Serverlookup!B:B)</f>
        <v>9208</v>
      </c>
      <c r="Q19" t="str">
        <f>_xlfn.XLOOKUP(Table2[[#This Row],[Short Name]],Serverlookup!A:A,Serverlookup!C:C)</f>
        <v xml:space="preserve">Active Directory/DNS </v>
      </c>
      <c r="R19" t="str">
        <f>_xlfn.XLOOKUP(Table2[[#This Row],[Short Name]],Serverlookup!A:A,Serverlookup!E:E)</f>
        <v>ACN-CVX-IAM-Infra-Manila@chevron.com - DO NOT EMAIL</v>
      </c>
      <c r="S19" t="str">
        <f>_xlfn.XLOOKUP(Table2[[#This Row],[Short Name]],Serverlookup!A:A,Serverlookup!D:D)</f>
        <v>Yes</v>
      </c>
      <c r="T19" t="str">
        <f>_xlfn.XLOOKUP(Table2[[#This Row],[Short Name]],Serverlookup!A:A,Serverlookup!F:F)</f>
        <v>IAM INFRASTRUCTURE</v>
      </c>
      <c r="U19" t="str">
        <f>IF(ISNA(_xlfn.XLOOKUP(Table2[[#This Row],[Short Name]],PCN!A:A,PCN!A:A)),"No","Yes")</f>
        <v>No</v>
      </c>
    </row>
    <row r="20" spans="1:21" x14ac:dyDescent="0.35">
      <c r="A20" t="s">
        <v>2777</v>
      </c>
      <c r="B20" t="s">
        <v>50</v>
      </c>
      <c r="C20" t="s">
        <v>2812</v>
      </c>
      <c r="D20" t="s">
        <v>2813</v>
      </c>
      <c r="E20" s="1">
        <v>45770</v>
      </c>
      <c r="F20" t="s">
        <v>185</v>
      </c>
      <c r="G20" s="1">
        <v>45771</v>
      </c>
      <c r="H20" t="s">
        <v>2814</v>
      </c>
      <c r="I20" t="s">
        <v>141</v>
      </c>
      <c r="J20" t="s">
        <v>2781</v>
      </c>
      <c r="K20" t="str">
        <f>_xlfn.XLOOKUP(Table2[[#This Row],[Short Name]],Table4[Name],Table4[IP Address])</f>
        <v>146.30.170.2</v>
      </c>
      <c r="L20" t="str">
        <f>_xlfn.XLOOKUP(Table2[[#This Row],[Short Name]],CMDB!A:A,CMDB!G:G)</f>
        <v>Production</v>
      </c>
      <c r="M20" t="str">
        <f>_xlfn.XLOOKUP(Table2[[#This Row],[Short Name]],CMDB!A:A,CMDB!F:F)</f>
        <v>In Maintenance</v>
      </c>
      <c r="N20" t="s">
        <v>2782</v>
      </c>
      <c r="P20">
        <f>_xlfn.XLOOKUP(Table2[[#This Row],[Short Name]],Serverlookup!A:A,Serverlookup!B:B)</f>
        <v>9208</v>
      </c>
      <c r="Q20" t="str">
        <f>_xlfn.XLOOKUP(Table2[[#This Row],[Short Name]],Serverlookup!A:A,Serverlookup!C:C)</f>
        <v xml:space="preserve">Active Directory/DNS </v>
      </c>
      <c r="R20" t="str">
        <f>_xlfn.XLOOKUP(Table2[[#This Row],[Short Name]],Serverlookup!A:A,Serverlookup!E:E)</f>
        <v>ACN-CVX-IAM-Infra-Manila@chevron.com - DO NOT EMAIL</v>
      </c>
      <c r="S20" t="str">
        <f>_xlfn.XLOOKUP(Table2[[#This Row],[Short Name]],Serverlookup!A:A,Serverlookup!D:D)</f>
        <v>Yes</v>
      </c>
      <c r="T20" t="str">
        <f>_xlfn.XLOOKUP(Table2[[#This Row],[Short Name]],Serverlookup!A:A,Serverlookup!F:F)</f>
        <v>IAM INFRASTRUCTURE</v>
      </c>
      <c r="U20" t="str">
        <f>IF(ISNA(_xlfn.XLOOKUP(Table2[[#This Row],[Short Name]],PCN!A:A,PCN!A:A)),"No","Yes")</f>
        <v>No</v>
      </c>
    </row>
    <row r="21" spans="1:21" x14ac:dyDescent="0.35">
      <c r="A21" t="s">
        <v>2777</v>
      </c>
      <c r="B21" t="s">
        <v>50</v>
      </c>
      <c r="C21" t="s">
        <v>2815</v>
      </c>
      <c r="D21" t="s">
        <v>2816</v>
      </c>
      <c r="E21" s="1">
        <v>45770</v>
      </c>
      <c r="F21" t="s">
        <v>185</v>
      </c>
      <c r="G21" s="1">
        <v>45771</v>
      </c>
      <c r="H21" t="s">
        <v>2795</v>
      </c>
      <c r="I21" t="s">
        <v>114</v>
      </c>
      <c r="J21" t="s">
        <v>2781</v>
      </c>
      <c r="K21" t="str">
        <f>_xlfn.XLOOKUP(Table2[[#This Row],[Short Name]],Table4[Name],Table4[IP Address])</f>
        <v>10.76.226.41</v>
      </c>
      <c r="L21" t="str">
        <f>_xlfn.XLOOKUP(Table2[[#This Row],[Short Name]],CMDB!A:A,CMDB!G:G)</f>
        <v>Disaster Recovery</v>
      </c>
      <c r="M21" t="str">
        <f>_xlfn.XLOOKUP(Table2[[#This Row],[Short Name]],CMDB!A:A,CMDB!F:F)</f>
        <v>Deployed</v>
      </c>
      <c r="N21" t="s">
        <v>2782</v>
      </c>
      <c r="P21">
        <f>_xlfn.XLOOKUP(Table2[[#This Row],[Short Name]],Serverlookup!A:A,Serverlookup!B:B)</f>
        <v>9208</v>
      </c>
      <c r="Q21" t="str">
        <f>_xlfn.XLOOKUP(Table2[[#This Row],[Short Name]],Serverlookup!A:A,Serverlookup!C:C)</f>
        <v xml:space="preserve">Active Directory/DNS </v>
      </c>
      <c r="R21" t="str">
        <f>_xlfn.XLOOKUP(Table2[[#This Row],[Short Name]],Serverlookup!A:A,Serverlookup!E:E)</f>
        <v>ACN-CVX-IAM-Infra-Manila@chevron.com - DO NOT EMAIL</v>
      </c>
      <c r="S21" t="str">
        <f>_xlfn.XLOOKUP(Table2[[#This Row],[Short Name]],Serverlookup!A:A,Serverlookup!D:D)</f>
        <v>Yes</v>
      </c>
      <c r="T21" t="str">
        <f>_xlfn.XLOOKUP(Table2[[#This Row],[Short Name]],Serverlookup!A:A,Serverlookup!F:F)</f>
        <v>IAM INFRASTRUCTURE</v>
      </c>
      <c r="U21" t="str">
        <f>IF(ISNA(_xlfn.XLOOKUP(Table2[[#This Row],[Short Name]],PCN!A:A,PCN!A:A)),"No","Yes")</f>
        <v>No</v>
      </c>
    </row>
    <row r="22" spans="1:21" x14ac:dyDescent="0.35">
      <c r="A22" t="s">
        <v>2777</v>
      </c>
      <c r="B22" t="s">
        <v>50</v>
      </c>
      <c r="C22" t="s">
        <v>342</v>
      </c>
      <c r="D22" t="s">
        <v>343</v>
      </c>
      <c r="E22" s="1">
        <v>45771</v>
      </c>
      <c r="F22" t="s">
        <v>185</v>
      </c>
      <c r="G22" s="1">
        <v>45771</v>
      </c>
      <c r="H22" t="s">
        <v>2817</v>
      </c>
      <c r="I22" t="s">
        <v>49</v>
      </c>
      <c r="J22" t="s">
        <v>2781</v>
      </c>
      <c r="K22" t="str">
        <f>_xlfn.XLOOKUP(Table2[[#This Row],[Short Name]],Table4[Name],Table4[IP Address])</f>
        <v>10.66.0.101</v>
      </c>
      <c r="L22" t="str">
        <f>_xlfn.XLOOKUP(Table2[[#This Row],[Short Name]],CMDB!A:A,CMDB!G:G)</f>
        <v>Production</v>
      </c>
      <c r="M22" t="str">
        <f>_xlfn.XLOOKUP(Table2[[#This Row],[Short Name]],CMDB!A:A,CMDB!F:F)</f>
        <v>Deployed</v>
      </c>
      <c r="N22" t="s">
        <v>2782</v>
      </c>
      <c r="P22">
        <f>_xlfn.XLOOKUP(Table2[[#This Row],[Short Name]],Serverlookup!A:A,Serverlookup!B:B)</f>
        <v>9208</v>
      </c>
      <c r="Q22" t="str">
        <f>_xlfn.XLOOKUP(Table2[[#This Row],[Short Name]],Serverlookup!A:A,Serverlookup!C:C)</f>
        <v xml:space="preserve">Active Directory/DNS </v>
      </c>
      <c r="R22" t="str">
        <f>_xlfn.XLOOKUP(Table2[[#This Row],[Short Name]],Serverlookup!A:A,Serverlookup!E:E)</f>
        <v>ACN-CVX-IAM-Infra-Manila@chevron.com - DO NOT EMAIL</v>
      </c>
      <c r="S22" t="str">
        <f>_xlfn.XLOOKUP(Table2[[#This Row],[Short Name]],Serverlookup!A:A,Serverlookup!D:D)</f>
        <v>Yes</v>
      </c>
      <c r="T22" t="str">
        <f>_xlfn.XLOOKUP(Table2[[#This Row],[Short Name]],Serverlookup!A:A,Serverlookup!F:F)</f>
        <v>IAM INFRASTRUCTURE</v>
      </c>
      <c r="U22" t="str">
        <f>IF(ISNA(_xlfn.XLOOKUP(Table2[[#This Row],[Short Name]],PCN!A:A,PCN!A:A)),"No","Yes")</f>
        <v>No</v>
      </c>
    </row>
    <row r="23" spans="1:21" x14ac:dyDescent="0.35">
      <c r="A23" t="s">
        <v>2777</v>
      </c>
      <c r="B23" t="s">
        <v>50</v>
      </c>
      <c r="C23" t="s">
        <v>363</v>
      </c>
      <c r="D23" t="s">
        <v>364</v>
      </c>
      <c r="E23" s="2">
        <v>45771</v>
      </c>
      <c r="F23" t="s">
        <v>185</v>
      </c>
      <c r="G23" s="2">
        <v>45771</v>
      </c>
      <c r="H23" t="s">
        <v>2818</v>
      </c>
      <c r="I23" t="s">
        <v>49</v>
      </c>
      <c r="J23" t="s">
        <v>2781</v>
      </c>
      <c r="K23" t="str">
        <f>_xlfn.XLOOKUP(Table2[[#This Row],[Short Name]],Table4[Name],Table4[IP Address])</f>
        <v>10.73.24.132</v>
      </c>
      <c r="L23" t="str">
        <f>_xlfn.XLOOKUP(Table2[[#This Row],[Short Name]],CMDB!A:A,CMDB!G:G)</f>
        <v>Production</v>
      </c>
      <c r="M23" t="str">
        <f>_xlfn.XLOOKUP(Table2[[#This Row],[Short Name]],CMDB!A:A,CMDB!F:F)</f>
        <v>Deployed</v>
      </c>
      <c r="N23" t="s">
        <v>2782</v>
      </c>
      <c r="P23">
        <f>_xlfn.XLOOKUP(Table2[[#This Row],[Short Name]],Serverlookup!A:A,Serverlookup!B:B)</f>
        <v>9208</v>
      </c>
      <c r="Q23" t="str">
        <f>_xlfn.XLOOKUP(Table2[[#This Row],[Short Name]],Serverlookup!A:A,Serverlookup!C:C)</f>
        <v xml:space="preserve">Active Directory/DNS </v>
      </c>
      <c r="R23" t="str">
        <f>_xlfn.XLOOKUP(Table2[[#This Row],[Short Name]],Serverlookup!A:A,Serverlookup!E:E)</f>
        <v>ACN-CVX-IAM-Infra-Manila@chevron.com - DO NOT EMAIL</v>
      </c>
      <c r="S23" t="str">
        <f>_xlfn.XLOOKUP(Table2[[#This Row],[Short Name]],Serverlookup!A:A,Serverlookup!D:D)</f>
        <v>Yes</v>
      </c>
      <c r="T23" t="str">
        <f>_xlfn.XLOOKUP(Table2[[#This Row],[Short Name]],Serverlookup!A:A,Serverlookup!F:F)</f>
        <v>IAM INFRASTRUCTURE</v>
      </c>
      <c r="U23" t="str">
        <f>IF(ISNA(_xlfn.XLOOKUP(Table2[[#This Row],[Short Name]],PCN!A:A,PCN!A:A)),"No","Yes")</f>
        <v>No</v>
      </c>
    </row>
    <row r="24" spans="1:21" x14ac:dyDescent="0.35">
      <c r="A24" t="s">
        <v>2777</v>
      </c>
      <c r="B24" t="s">
        <v>50</v>
      </c>
      <c r="C24" t="s">
        <v>2819</v>
      </c>
      <c r="D24" t="s">
        <v>2820</v>
      </c>
      <c r="E24" s="1">
        <v>45771</v>
      </c>
      <c r="F24" t="s">
        <v>185</v>
      </c>
      <c r="G24" s="1">
        <v>45771</v>
      </c>
      <c r="H24" t="s">
        <v>2821</v>
      </c>
      <c r="I24" t="s">
        <v>141</v>
      </c>
      <c r="J24" t="s">
        <v>2781</v>
      </c>
      <c r="K24" t="str">
        <f>_xlfn.XLOOKUP(Table2[[#This Row],[Short Name]],Table4[Name],Table4[IP Address])</f>
        <v>146.30.176.50</v>
      </c>
      <c r="L24" t="str">
        <f>_xlfn.XLOOKUP(Table2[[#This Row],[Short Name]],CMDB!A:A,CMDB!G:G)</f>
        <v>Production</v>
      </c>
      <c r="M24" t="str">
        <f>_xlfn.XLOOKUP(Table2[[#This Row],[Short Name]],CMDB!A:A,CMDB!F:F)</f>
        <v>Retired</v>
      </c>
      <c r="N24" t="s">
        <v>2782</v>
      </c>
      <c r="P24">
        <f>_xlfn.XLOOKUP(Table2[[#This Row],[Short Name]],Serverlookup!A:A,Serverlookup!B:B)</f>
        <v>9208</v>
      </c>
      <c r="Q24" t="str">
        <f>_xlfn.XLOOKUP(Table2[[#This Row],[Short Name]],Serverlookup!A:A,Serverlookup!C:C)</f>
        <v xml:space="preserve">Active Directory/DNS </v>
      </c>
      <c r="R24" t="str">
        <f>_xlfn.XLOOKUP(Table2[[#This Row],[Short Name]],Serverlookup!A:A,Serverlookup!E:E)</f>
        <v>ACN-CVX-IAM-Infra-Manila@chevron.com - DO NOT EMAIL</v>
      </c>
      <c r="S24" t="str">
        <f>_xlfn.XLOOKUP(Table2[[#This Row],[Short Name]],Serverlookup!A:A,Serverlookup!D:D)</f>
        <v>Yes</v>
      </c>
      <c r="T24" t="str">
        <f>_xlfn.XLOOKUP(Table2[[#This Row],[Short Name]],Serverlookup!A:A,Serverlookup!F:F)</f>
        <v>IAM INFRASTRUCTURE</v>
      </c>
      <c r="U24" t="str">
        <f>IF(ISNA(_xlfn.XLOOKUP(Table2[[#This Row],[Short Name]],PCN!A:A,PCN!A:A)),"No","Yes")</f>
        <v>No</v>
      </c>
    </row>
    <row r="25" spans="1:21" x14ac:dyDescent="0.35">
      <c r="A25" t="s">
        <v>2777</v>
      </c>
      <c r="B25" t="s">
        <v>50</v>
      </c>
      <c r="C25" t="s">
        <v>2822</v>
      </c>
      <c r="D25" t="s">
        <v>2823</v>
      </c>
      <c r="E25" s="1">
        <v>45770</v>
      </c>
      <c r="F25" t="s">
        <v>185</v>
      </c>
      <c r="G25" s="1">
        <v>45771</v>
      </c>
      <c r="H25" t="s">
        <v>2795</v>
      </c>
      <c r="I25" t="s">
        <v>66</v>
      </c>
      <c r="J25" t="s">
        <v>2781</v>
      </c>
      <c r="K25" t="str">
        <f>_xlfn.XLOOKUP(Table2[[#This Row],[Short Name]],Table4[Name],Table4[IP Address])</f>
        <v>146.30.171.99</v>
      </c>
      <c r="L25" t="str">
        <f>_xlfn.XLOOKUP(Table2[[#This Row],[Short Name]],CMDB!A:A,CMDB!G:G)</f>
        <v>Production</v>
      </c>
      <c r="M25" t="str">
        <f>_xlfn.XLOOKUP(Table2[[#This Row],[Short Name]],CMDB!A:A,CMDB!F:F)</f>
        <v>Deployed</v>
      </c>
      <c r="N25" t="s">
        <v>2782</v>
      </c>
      <c r="P25">
        <f>_xlfn.XLOOKUP(Table2[[#This Row],[Short Name]],Serverlookup!A:A,Serverlookup!B:B)</f>
        <v>9208</v>
      </c>
      <c r="Q25" t="str">
        <f>_xlfn.XLOOKUP(Table2[[#This Row],[Short Name]],Serverlookup!A:A,Serverlookup!C:C)</f>
        <v xml:space="preserve">Active Directory/DNS </v>
      </c>
      <c r="R25" t="str">
        <f>_xlfn.XLOOKUP(Table2[[#This Row],[Short Name]],Serverlookup!A:A,Serverlookup!E:E)</f>
        <v>ACN-CVX-IAM-Infra-Manila@chevron.com - DO NOT EMAIL</v>
      </c>
      <c r="S25" t="str">
        <f>_xlfn.XLOOKUP(Table2[[#This Row],[Short Name]],Serverlookup!A:A,Serverlookup!D:D)</f>
        <v>Yes</v>
      </c>
      <c r="T25" t="str">
        <f>_xlfn.XLOOKUP(Table2[[#This Row],[Short Name]],Serverlookup!A:A,Serverlookup!F:F)</f>
        <v>IAM INFRASTRUCTURE</v>
      </c>
      <c r="U25" t="str">
        <f>IF(ISNA(_xlfn.XLOOKUP(Table2[[#This Row],[Short Name]],PCN!A:A,PCN!A:A)),"No","Yes")</f>
        <v>No</v>
      </c>
    </row>
    <row r="26" spans="1:21" x14ac:dyDescent="0.35">
      <c r="A26" t="s">
        <v>2777</v>
      </c>
      <c r="B26" t="s">
        <v>50</v>
      </c>
      <c r="C26" t="s">
        <v>2824</v>
      </c>
      <c r="D26" t="s">
        <v>2825</v>
      </c>
      <c r="E26" s="2">
        <v>45771</v>
      </c>
      <c r="F26" t="s">
        <v>185</v>
      </c>
      <c r="G26" s="2">
        <v>45771</v>
      </c>
      <c r="H26" t="s">
        <v>2826</v>
      </c>
      <c r="I26" t="s">
        <v>114</v>
      </c>
      <c r="J26" t="s">
        <v>2781</v>
      </c>
      <c r="K26" t="str">
        <f>_xlfn.XLOOKUP(Table2[[#This Row],[Short Name]],Table4[Name],Table4[IP Address])</f>
        <v>146.40.156.136</v>
      </c>
      <c r="L26" t="str">
        <f>_xlfn.XLOOKUP(Table2[[#This Row],[Short Name]],CMDB!A:A,CMDB!G:G)</f>
        <v>Production</v>
      </c>
      <c r="M26" t="str">
        <f>_xlfn.XLOOKUP(Table2[[#This Row],[Short Name]],CMDB!A:A,CMDB!F:F)</f>
        <v>In Maintenance</v>
      </c>
      <c r="N26" t="s">
        <v>2782</v>
      </c>
      <c r="P26">
        <f>_xlfn.XLOOKUP(Table2[[#This Row],[Short Name]],Serverlookup!A:A,Serverlookup!B:B)</f>
        <v>9208</v>
      </c>
      <c r="Q26" t="str">
        <f>_xlfn.XLOOKUP(Table2[[#This Row],[Short Name]],Serverlookup!A:A,Serverlookup!C:C)</f>
        <v xml:space="preserve">Active Directory/DNS </v>
      </c>
      <c r="R26" t="str">
        <f>_xlfn.XLOOKUP(Table2[[#This Row],[Short Name]],Serverlookup!A:A,Serverlookup!E:E)</f>
        <v>ACN-CVX-IAM-Infra-Manila@chevron.com - DO NOT EMAIL</v>
      </c>
      <c r="S26" t="str">
        <f>_xlfn.XLOOKUP(Table2[[#This Row],[Short Name]],Serverlookup!A:A,Serverlookup!D:D)</f>
        <v>Yes</v>
      </c>
      <c r="T26" t="str">
        <f>_xlfn.XLOOKUP(Table2[[#This Row],[Short Name]],Serverlookup!A:A,Serverlookup!F:F)</f>
        <v>IAM INFRASTRUCTURE</v>
      </c>
      <c r="U26" t="str">
        <f>IF(ISNA(_xlfn.XLOOKUP(Table2[[#This Row],[Short Name]],PCN!A:A,PCN!A:A)),"No","Yes")</f>
        <v>No</v>
      </c>
    </row>
    <row r="27" spans="1:21" x14ac:dyDescent="0.35">
      <c r="A27" t="s">
        <v>2777</v>
      </c>
      <c r="B27" t="s">
        <v>50</v>
      </c>
      <c r="C27" t="s">
        <v>479</v>
      </c>
      <c r="D27" t="s">
        <v>480</v>
      </c>
      <c r="E27" s="1">
        <v>45770</v>
      </c>
      <c r="F27" t="s">
        <v>185</v>
      </c>
      <c r="G27" s="1">
        <v>45771</v>
      </c>
      <c r="H27" t="s">
        <v>2827</v>
      </c>
      <c r="I27" t="s">
        <v>66</v>
      </c>
      <c r="J27" t="s">
        <v>2781</v>
      </c>
      <c r="K27" t="str">
        <f>_xlfn.XLOOKUP(Table2[[#This Row],[Short Name]],Table4[Name],Table4[IP Address])</f>
        <v>146.38.89.4</v>
      </c>
      <c r="L27" t="str">
        <f>_xlfn.XLOOKUP(Table2[[#This Row],[Short Name]],CMDB!A:A,CMDB!G:G)</f>
        <v>Production</v>
      </c>
      <c r="M27" t="str">
        <f>_xlfn.XLOOKUP(Table2[[#This Row],[Short Name]],CMDB!A:A,CMDB!F:F)</f>
        <v>Deployed</v>
      </c>
      <c r="N27" t="s">
        <v>2782</v>
      </c>
      <c r="P27">
        <f>_xlfn.XLOOKUP(Table2[[#This Row],[Short Name]],Serverlookup!A:A,Serverlookup!B:B)</f>
        <v>9208</v>
      </c>
      <c r="Q27" t="str">
        <f>_xlfn.XLOOKUP(Table2[[#This Row],[Short Name]],Serverlookup!A:A,Serverlookup!C:C)</f>
        <v xml:space="preserve">Active Directory/DNS </v>
      </c>
      <c r="R27" t="str">
        <f>_xlfn.XLOOKUP(Table2[[#This Row],[Short Name]],Serverlookup!A:A,Serverlookup!E:E)</f>
        <v>ACN-CVX-IAM-Infra-Manila@chevron.com - DO NOT EMAIL</v>
      </c>
      <c r="S27" t="str">
        <f>_xlfn.XLOOKUP(Table2[[#This Row],[Short Name]],Serverlookup!A:A,Serverlookup!D:D)</f>
        <v>Yes</v>
      </c>
      <c r="T27" t="str">
        <f>_xlfn.XLOOKUP(Table2[[#This Row],[Short Name]],Serverlookup!A:A,Serverlookup!F:F)</f>
        <v>IAM INFRASTRUCTURE</v>
      </c>
      <c r="U27" t="str">
        <f>IF(ISNA(_xlfn.XLOOKUP(Table2[[#This Row],[Short Name]],PCN!A:A,PCN!A:A)),"No","Yes")</f>
        <v>No</v>
      </c>
    </row>
    <row r="28" spans="1:21" x14ac:dyDescent="0.35">
      <c r="A28" t="s">
        <v>2777</v>
      </c>
      <c r="B28" t="s">
        <v>50</v>
      </c>
      <c r="C28" t="s">
        <v>517</v>
      </c>
      <c r="D28" t="s">
        <v>518</v>
      </c>
      <c r="E28" s="2">
        <v>45770</v>
      </c>
      <c r="F28" t="s">
        <v>185</v>
      </c>
      <c r="G28" s="2">
        <v>45771</v>
      </c>
      <c r="H28" t="s">
        <v>2795</v>
      </c>
      <c r="I28" t="s">
        <v>66</v>
      </c>
      <c r="J28" t="s">
        <v>2781</v>
      </c>
      <c r="K28" t="str">
        <f>_xlfn.XLOOKUP(Table2[[#This Row],[Short Name]],Table4[Name],Table4[IP Address])</f>
        <v>146.38.89.5</v>
      </c>
      <c r="L28" t="str">
        <f>_xlfn.XLOOKUP(Table2[[#This Row],[Short Name]],CMDB!A:A,CMDB!G:G)</f>
        <v>Production</v>
      </c>
      <c r="M28" t="str">
        <f>_xlfn.XLOOKUP(Table2[[#This Row],[Short Name]],CMDB!A:A,CMDB!F:F)</f>
        <v>Deployed</v>
      </c>
      <c r="N28" t="s">
        <v>2782</v>
      </c>
      <c r="P28">
        <f>_xlfn.XLOOKUP(Table2[[#This Row],[Short Name]],Serverlookup!A:A,Serverlookup!B:B)</f>
        <v>9208</v>
      </c>
      <c r="Q28" t="str">
        <f>_xlfn.XLOOKUP(Table2[[#This Row],[Short Name]],Serverlookup!A:A,Serverlookup!C:C)</f>
        <v xml:space="preserve">Active Directory/DNS </v>
      </c>
      <c r="R28" t="str">
        <f>_xlfn.XLOOKUP(Table2[[#This Row],[Short Name]],Serverlookup!A:A,Serverlookup!E:E)</f>
        <v>ACN-CVX-IAM-Infra-Manila@chevron.com - DO NOT EMAIL</v>
      </c>
      <c r="S28" t="str">
        <f>_xlfn.XLOOKUP(Table2[[#This Row],[Short Name]],Serverlookup!A:A,Serverlookup!D:D)</f>
        <v>Yes</v>
      </c>
      <c r="T28" t="str">
        <f>_xlfn.XLOOKUP(Table2[[#This Row],[Short Name]],Serverlookup!A:A,Serverlookup!F:F)</f>
        <v>IAM INFRASTRUCTURE</v>
      </c>
      <c r="U28" t="str">
        <f>IF(ISNA(_xlfn.XLOOKUP(Table2[[#This Row],[Short Name]],PCN!A:A,PCN!A:A)),"No","Yes")</f>
        <v>No</v>
      </c>
    </row>
    <row r="29" spans="1:21" x14ac:dyDescent="0.35">
      <c r="A29" t="s">
        <v>2777</v>
      </c>
      <c r="B29" t="s">
        <v>50</v>
      </c>
      <c r="C29" t="s">
        <v>2828</v>
      </c>
      <c r="D29" t="s">
        <v>2829</v>
      </c>
      <c r="E29" s="2">
        <v>45771</v>
      </c>
      <c r="F29" t="s">
        <v>185</v>
      </c>
      <c r="G29" s="2">
        <v>45771</v>
      </c>
      <c r="H29" t="s">
        <v>2830</v>
      </c>
      <c r="I29" t="s">
        <v>66</v>
      </c>
      <c r="J29" t="s">
        <v>2781</v>
      </c>
      <c r="K29" t="str">
        <f>_xlfn.XLOOKUP(Table2[[#This Row],[Short Name]],Table4[Name],Table4[IP Address])</f>
        <v>146.23.57.11</v>
      </c>
      <c r="L29" t="str">
        <f>_xlfn.XLOOKUP(Table2[[#This Row],[Short Name]],CMDB!A:A,CMDB!G:G)</f>
        <v>Production</v>
      </c>
      <c r="M29" t="str">
        <f>_xlfn.XLOOKUP(Table2[[#This Row],[Short Name]],CMDB!A:A,CMDB!F:F)</f>
        <v>Deployed</v>
      </c>
      <c r="N29" t="s">
        <v>2782</v>
      </c>
      <c r="P29">
        <f>_xlfn.XLOOKUP(Table2[[#This Row],[Short Name]],Serverlookup!A:A,Serverlookup!B:B)</f>
        <v>9208</v>
      </c>
      <c r="Q29" t="str">
        <f>_xlfn.XLOOKUP(Table2[[#This Row],[Short Name]],Serverlookup!A:A,Serverlookup!C:C)</f>
        <v xml:space="preserve">Active Directory/DNS </v>
      </c>
      <c r="R29" t="str">
        <f>_xlfn.XLOOKUP(Table2[[#This Row],[Short Name]],Serverlookup!A:A,Serverlookup!E:E)</f>
        <v>ACN-CVX-IAM-Infra-Manila@chevron.com - DO NOT EMAIL</v>
      </c>
      <c r="S29" t="str">
        <f>_xlfn.XLOOKUP(Table2[[#This Row],[Short Name]],Serverlookup!A:A,Serverlookup!D:D)</f>
        <v>Yes</v>
      </c>
      <c r="T29" t="str">
        <f>_xlfn.XLOOKUP(Table2[[#This Row],[Short Name]],Serverlookup!A:A,Serverlookup!F:F)</f>
        <v>IAM INFRASTRUCTURE</v>
      </c>
      <c r="U29" t="str">
        <f>IF(ISNA(_xlfn.XLOOKUP(Table2[[#This Row],[Short Name]],PCN!A:A,PCN!A:A)),"No","Yes")</f>
        <v>No</v>
      </c>
    </row>
    <row r="30" spans="1:21" x14ac:dyDescent="0.35">
      <c r="A30" t="s">
        <v>2777</v>
      </c>
      <c r="B30" t="s">
        <v>50</v>
      </c>
      <c r="C30" t="s">
        <v>2831</v>
      </c>
      <c r="D30" t="s">
        <v>2832</v>
      </c>
      <c r="E30" s="1">
        <v>45771</v>
      </c>
      <c r="F30" t="s">
        <v>185</v>
      </c>
      <c r="G30" s="1">
        <v>45771</v>
      </c>
      <c r="H30" t="s">
        <v>2803</v>
      </c>
      <c r="I30" t="s">
        <v>114</v>
      </c>
      <c r="J30" t="s">
        <v>2781</v>
      </c>
      <c r="K30" t="str">
        <f>_xlfn.XLOOKUP(Table2[[#This Row],[Short Name]],Table4[Name],Table4[IP Address])</f>
        <v>10.199.240.71</v>
      </c>
      <c r="L30" t="str">
        <f>_xlfn.XLOOKUP(Table2[[#This Row],[Short Name]],CMDB!A:A,CMDB!G:G)</f>
        <v>Production</v>
      </c>
      <c r="M30" t="str">
        <f>_xlfn.XLOOKUP(Table2[[#This Row],[Short Name]],CMDB!A:A,CMDB!F:F)</f>
        <v>Deployed</v>
      </c>
      <c r="N30" t="s">
        <v>2782</v>
      </c>
      <c r="P30">
        <f>_xlfn.XLOOKUP(Table2[[#This Row],[Short Name]],Serverlookup!A:A,Serverlookup!B:B)</f>
        <v>9208</v>
      </c>
      <c r="Q30" t="str">
        <f>_xlfn.XLOOKUP(Table2[[#This Row],[Short Name]],Serverlookup!A:A,Serverlookup!C:C)</f>
        <v xml:space="preserve">Active Directory/DNS </v>
      </c>
      <c r="R30" t="str">
        <f>_xlfn.XLOOKUP(Table2[[#This Row],[Short Name]],Serverlookup!A:A,Serverlookup!E:E)</f>
        <v>ACN-CVX-IAM-Infra-Manila@chevron.com - DO NOT EMAIL</v>
      </c>
      <c r="S30" t="str">
        <f>_xlfn.XLOOKUP(Table2[[#This Row],[Short Name]],Serverlookup!A:A,Serverlookup!D:D)</f>
        <v>Yes</v>
      </c>
      <c r="T30" t="str">
        <f>_xlfn.XLOOKUP(Table2[[#This Row],[Short Name]],Serverlookup!A:A,Serverlookup!F:F)</f>
        <v>IAM INFRASTRUCTURE</v>
      </c>
      <c r="U30" t="str">
        <f>IF(ISNA(_xlfn.XLOOKUP(Table2[[#This Row],[Short Name]],PCN!A:A,PCN!A:A)),"No","Yes")</f>
        <v>No</v>
      </c>
    </row>
    <row r="31" spans="1:21" x14ac:dyDescent="0.35">
      <c r="A31" t="s">
        <v>2777</v>
      </c>
      <c r="B31" t="s">
        <v>50</v>
      </c>
      <c r="C31" t="s">
        <v>535</v>
      </c>
      <c r="D31" t="s">
        <v>536</v>
      </c>
      <c r="E31" s="2">
        <v>45771</v>
      </c>
      <c r="F31" t="s">
        <v>185</v>
      </c>
      <c r="G31" s="2">
        <v>45771</v>
      </c>
      <c r="H31" t="s">
        <v>2833</v>
      </c>
      <c r="I31" t="s">
        <v>66</v>
      </c>
      <c r="J31" t="s">
        <v>2781</v>
      </c>
      <c r="K31" t="str">
        <f>_xlfn.XLOOKUP(Table2[[#This Row],[Short Name]],Table4[Name],Table4[IP Address])</f>
        <v>134.248.89.37</v>
      </c>
      <c r="L31" t="str">
        <f>_xlfn.XLOOKUP(Table2[[#This Row],[Short Name]],CMDB!A:A,CMDB!G:G)</f>
        <v>Production</v>
      </c>
      <c r="M31" t="str">
        <f>_xlfn.XLOOKUP(Table2[[#This Row],[Short Name]],CMDB!A:A,CMDB!F:F)</f>
        <v>Deployed</v>
      </c>
      <c r="N31" t="s">
        <v>2782</v>
      </c>
      <c r="P31">
        <f>_xlfn.XLOOKUP(Table2[[#This Row],[Short Name]],Serverlookup!A:A,Serverlookup!B:B)</f>
        <v>22010</v>
      </c>
      <c r="Q31" t="str">
        <f>_xlfn.XLOOKUP(Table2[[#This Row],[Short Name]],Serverlookup!A:A,Serverlookup!C:C)</f>
        <v xml:space="preserve">AD Recovery Manager </v>
      </c>
      <c r="R31" t="str">
        <f>_xlfn.XLOOKUP(Table2[[#This Row],[Short Name]],Serverlookup!A:A,Serverlookup!E:E)</f>
        <v>ACN-CVX-IAM-Infra-Manila@chevron.com - DO NOT EMAIL</v>
      </c>
      <c r="S31" t="str">
        <f>_xlfn.XLOOKUP(Table2[[#This Row],[Short Name]],Serverlookup!A:A,Serverlookup!D:D)</f>
        <v>Yes</v>
      </c>
      <c r="T31" t="str">
        <f>_xlfn.XLOOKUP(Table2[[#This Row],[Short Name]],Serverlookup!A:A,Serverlookup!F:F)</f>
        <v>IAM INFRASTRUCTURE</v>
      </c>
      <c r="U31" t="str">
        <f>IF(ISNA(_xlfn.XLOOKUP(Table2[[#This Row],[Short Name]],PCN!A:A,PCN!A:A)),"No","Yes")</f>
        <v>No</v>
      </c>
    </row>
    <row r="32" spans="1:21" x14ac:dyDescent="0.35">
      <c r="A32" t="s">
        <v>2777</v>
      </c>
      <c r="B32" t="s">
        <v>50</v>
      </c>
      <c r="C32" t="s">
        <v>539</v>
      </c>
      <c r="D32" t="s">
        <v>540</v>
      </c>
      <c r="E32" s="1">
        <v>45770</v>
      </c>
      <c r="F32" t="s">
        <v>185</v>
      </c>
      <c r="G32" s="1">
        <v>45771</v>
      </c>
      <c r="H32" t="s">
        <v>2795</v>
      </c>
      <c r="I32" t="s">
        <v>101</v>
      </c>
      <c r="J32" t="s">
        <v>2781</v>
      </c>
      <c r="K32" t="str">
        <f>_xlfn.XLOOKUP(Table2[[#This Row],[Short Name]],Table4[Name],Table4[IP Address])</f>
        <v>134.248.68.32</v>
      </c>
      <c r="L32" t="str">
        <f>_xlfn.XLOOKUP(Table2[[#This Row],[Short Name]],CMDB!A:A,CMDB!G:G)</f>
        <v>QA/Test</v>
      </c>
      <c r="M32" t="str">
        <f>_xlfn.XLOOKUP(Table2[[#This Row],[Short Name]],CMDB!A:A,CMDB!F:F)</f>
        <v>Deployed</v>
      </c>
      <c r="N32" t="s">
        <v>2782</v>
      </c>
      <c r="P32">
        <f>_xlfn.XLOOKUP(Table2[[#This Row],[Short Name]],Serverlookup!A:A,Serverlookup!B:B)</f>
        <v>7227</v>
      </c>
      <c r="Q32" t="str">
        <f>_xlfn.XLOOKUP(Table2[[#This Row],[Short Name]],Serverlookup!A:A,Serverlookup!C:C)</f>
        <v xml:space="preserve">PKI </v>
      </c>
      <c r="R32" t="str">
        <f>_xlfn.XLOOKUP(Table2[[#This Row],[Short Name]],Serverlookup!A:A,Serverlookup!E:E)</f>
        <v>ACN-CVX-IAM-Infra-Manila@chevron.com - DO NOT EMAIL</v>
      </c>
      <c r="S32" t="str">
        <f>_xlfn.XLOOKUP(Table2[[#This Row],[Short Name]],Serverlookup!A:A,Serverlookup!D:D)</f>
        <v>Yes</v>
      </c>
      <c r="T32" t="str">
        <f>_xlfn.XLOOKUP(Table2[[#This Row],[Short Name]],Serverlookup!A:A,Serverlookup!F:F)</f>
        <v>IAM INFRASTRUCTURE</v>
      </c>
      <c r="U32" t="str">
        <f>IF(ISNA(_xlfn.XLOOKUP(Table2[[#This Row],[Short Name]],PCN!A:A,PCN!A:A)),"No","Yes")</f>
        <v>No</v>
      </c>
    </row>
    <row r="33" spans="1:21" x14ac:dyDescent="0.35">
      <c r="A33" t="s">
        <v>2777</v>
      </c>
      <c r="B33" t="s">
        <v>50</v>
      </c>
      <c r="C33" t="s">
        <v>544</v>
      </c>
      <c r="D33" t="s">
        <v>545</v>
      </c>
      <c r="E33" s="2">
        <v>45770</v>
      </c>
      <c r="F33" t="s">
        <v>185</v>
      </c>
      <c r="G33" s="2">
        <v>45771</v>
      </c>
      <c r="H33" t="s">
        <v>2834</v>
      </c>
      <c r="I33" t="s">
        <v>49</v>
      </c>
      <c r="J33" t="s">
        <v>2781</v>
      </c>
      <c r="K33" t="str">
        <f>_xlfn.XLOOKUP(Table2[[#This Row],[Short Name]],Table4[Name],Table4[IP Address])</f>
        <v>134.248.64.215</v>
      </c>
      <c r="L33" t="str">
        <f>_xlfn.XLOOKUP(Table2[[#This Row],[Short Name]],CMDB!A:A,CMDB!G:G)</f>
        <v>Production</v>
      </c>
      <c r="M33" t="str">
        <f>_xlfn.XLOOKUP(Table2[[#This Row],[Short Name]],CMDB!A:A,CMDB!F:F)</f>
        <v>Deployed</v>
      </c>
      <c r="N33" t="s">
        <v>2782</v>
      </c>
      <c r="P33">
        <f>_xlfn.XLOOKUP(Table2[[#This Row],[Short Name]],Serverlookup!A:A,Serverlookup!B:B)</f>
        <v>23202</v>
      </c>
      <c r="Q33" t="str">
        <f>_xlfn.XLOOKUP(Table2[[#This Row],[Short Name]],Serverlookup!A:A,Serverlookup!C:C)</f>
        <v xml:space="preserve">ADFS (CT) </v>
      </c>
      <c r="R33" t="str">
        <f>_xlfn.XLOOKUP(Table2[[#This Row],[Short Name]],Serverlookup!A:A,Serverlookup!E:E)</f>
        <v>ACN-CVX-IAM-Infra-Manila@chevron.com - DO NOT EMAIL</v>
      </c>
      <c r="S33" t="str">
        <f>_xlfn.XLOOKUP(Table2[[#This Row],[Short Name]],Serverlookup!A:A,Serverlookup!D:D)</f>
        <v>Yes</v>
      </c>
      <c r="T33" t="str">
        <f>_xlfn.XLOOKUP(Table2[[#This Row],[Short Name]],Serverlookup!A:A,Serverlookup!F:F)</f>
        <v>IAM INFRASTRUCTURE</v>
      </c>
      <c r="U33" t="str">
        <f>IF(ISNA(_xlfn.XLOOKUP(Table2[[#This Row],[Short Name]],PCN!A:A,PCN!A:A)),"No","Yes")</f>
        <v>No</v>
      </c>
    </row>
    <row r="34" spans="1:21" x14ac:dyDescent="0.35">
      <c r="A34" t="s">
        <v>2777</v>
      </c>
      <c r="B34" t="s">
        <v>50</v>
      </c>
      <c r="C34" t="s">
        <v>328</v>
      </c>
      <c r="D34" t="s">
        <v>329</v>
      </c>
      <c r="E34" s="1">
        <v>45771</v>
      </c>
      <c r="F34" t="s">
        <v>185</v>
      </c>
      <c r="G34" s="1">
        <v>45771</v>
      </c>
      <c r="H34" t="s">
        <v>2795</v>
      </c>
      <c r="I34" t="s">
        <v>66</v>
      </c>
      <c r="J34" t="s">
        <v>2781</v>
      </c>
      <c r="K34" t="str">
        <f>_xlfn.XLOOKUP(Table2[[#This Row],[Short Name]],Table4[Name],Table4[IP Address])</f>
        <v>146.30.172.250</v>
      </c>
      <c r="L34" t="str">
        <f>_xlfn.XLOOKUP(Table2[[#This Row],[Short Name]],CMDB!A:A,CMDB!G:G)</f>
        <v>Production</v>
      </c>
      <c r="M34" t="str">
        <f>_xlfn.XLOOKUP(Table2[[#This Row],[Short Name]],CMDB!A:A,CMDB!F:F)</f>
        <v>In Maintenance</v>
      </c>
      <c r="N34" t="s">
        <v>2782</v>
      </c>
      <c r="P34">
        <f>_xlfn.XLOOKUP(Table2[[#This Row],[Short Name]],Serverlookup!A:A,Serverlookup!B:B)</f>
        <v>9208</v>
      </c>
      <c r="Q34" t="str">
        <f>_xlfn.XLOOKUP(Table2[[#This Row],[Short Name]],Serverlookup!A:A,Serverlookup!C:C)</f>
        <v xml:space="preserve">Active Directory/DNS </v>
      </c>
      <c r="R34" t="str">
        <f>_xlfn.XLOOKUP(Table2[[#This Row],[Short Name]],Serverlookup!A:A,Serverlookup!E:E)</f>
        <v>ACN-CVX-IAM-Infra-Manila@chevron.com - DO NOT EMAIL</v>
      </c>
      <c r="S34" t="str">
        <f>_xlfn.XLOOKUP(Table2[[#This Row],[Short Name]],Serverlookup!A:A,Serverlookup!D:D)</f>
        <v>Yes</v>
      </c>
      <c r="T34" t="str">
        <f>_xlfn.XLOOKUP(Table2[[#This Row],[Short Name]],Serverlookup!A:A,Serverlookup!F:F)</f>
        <v>IAM INFRASTRUCTURE</v>
      </c>
      <c r="U34" t="str">
        <f>IF(ISNA(_xlfn.XLOOKUP(Table2[[#This Row],[Short Name]],PCN!A:A,PCN!A:A)),"No","Yes")</f>
        <v>No</v>
      </c>
    </row>
    <row r="35" spans="1:21" x14ac:dyDescent="0.35">
      <c r="A35" t="s">
        <v>2777</v>
      </c>
      <c r="B35" t="s">
        <v>50</v>
      </c>
      <c r="C35" t="s">
        <v>2835</v>
      </c>
      <c r="D35" t="s">
        <v>2836</v>
      </c>
      <c r="E35" s="2">
        <v>45769</v>
      </c>
      <c r="F35" t="s">
        <v>185</v>
      </c>
      <c r="G35" s="2">
        <v>45771</v>
      </c>
      <c r="H35" t="s">
        <v>2801</v>
      </c>
      <c r="I35" t="s">
        <v>66</v>
      </c>
      <c r="J35" t="s">
        <v>2781</v>
      </c>
      <c r="K35" t="str">
        <f>_xlfn.XLOOKUP(Table2[[#This Row],[Short Name]],Table4[Name],Table4[IP Address])</f>
        <v>136.171.94.136</v>
      </c>
      <c r="L35" t="str">
        <f>_xlfn.XLOOKUP(Table2[[#This Row],[Short Name]],CMDB!A:A,CMDB!G:G)</f>
        <v>Production</v>
      </c>
      <c r="M35" t="str">
        <f>_xlfn.XLOOKUP(Table2[[#This Row],[Short Name]],CMDB!A:A,CMDB!F:F)</f>
        <v>In Maintenance</v>
      </c>
      <c r="N35" t="s">
        <v>2782</v>
      </c>
      <c r="P35">
        <f>_xlfn.XLOOKUP(Table2[[#This Row],[Short Name]],Serverlookup!A:A,Serverlookup!B:B)</f>
        <v>9208</v>
      </c>
      <c r="Q35" t="str">
        <f>_xlfn.XLOOKUP(Table2[[#This Row],[Short Name]],Serverlookup!A:A,Serverlookup!C:C)</f>
        <v xml:space="preserve">Active Directory/DNS </v>
      </c>
      <c r="R35" t="str">
        <f>_xlfn.XLOOKUP(Table2[[#This Row],[Short Name]],Serverlookup!A:A,Serverlookup!E:E)</f>
        <v>ACN-CVX-IAM-Infra-Manila@chevron.com - DO NOT EMAIL</v>
      </c>
      <c r="S35" t="str">
        <f>_xlfn.XLOOKUP(Table2[[#This Row],[Short Name]],Serverlookup!A:A,Serverlookup!D:D)</f>
        <v>Yes</v>
      </c>
      <c r="T35" t="str">
        <f>_xlfn.XLOOKUP(Table2[[#This Row],[Short Name]],Serverlookup!A:A,Serverlookup!F:F)</f>
        <v>IAM INFRASTRUCTURE</v>
      </c>
      <c r="U35" t="str">
        <f>IF(ISNA(_xlfn.XLOOKUP(Table2[[#This Row],[Short Name]],PCN!A:A,PCN!A:A)),"No","Yes")</f>
        <v>No</v>
      </c>
    </row>
    <row r="36" spans="1:21" x14ac:dyDescent="0.35">
      <c r="A36" t="s">
        <v>2777</v>
      </c>
      <c r="B36" t="s">
        <v>50</v>
      </c>
      <c r="C36" t="s">
        <v>551</v>
      </c>
      <c r="D36" t="s">
        <v>552</v>
      </c>
      <c r="E36" s="2">
        <v>45771</v>
      </c>
      <c r="F36" t="s">
        <v>185</v>
      </c>
      <c r="G36" s="2">
        <v>45771</v>
      </c>
      <c r="H36" t="s">
        <v>2837</v>
      </c>
      <c r="I36" t="s">
        <v>66</v>
      </c>
      <c r="J36" t="s">
        <v>2781</v>
      </c>
      <c r="K36" t="str">
        <f>_xlfn.XLOOKUP(Table2[[#This Row],[Short Name]],Table4[Name],Table4[IP Address])</f>
        <v>136.171.186.32</v>
      </c>
      <c r="L36" t="str">
        <f>_xlfn.XLOOKUP(Table2[[#This Row],[Short Name]],CMDB!A:A,CMDB!G:G)</f>
        <v>Production</v>
      </c>
      <c r="M36" t="str">
        <f>_xlfn.XLOOKUP(Table2[[#This Row],[Short Name]],CMDB!A:A,CMDB!F:F)</f>
        <v>In Maintenance</v>
      </c>
      <c r="N36" t="s">
        <v>2782</v>
      </c>
      <c r="P36">
        <f>_xlfn.XLOOKUP(Table2[[#This Row],[Short Name]],Serverlookup!A:A,Serverlookup!B:B)</f>
        <v>9208</v>
      </c>
      <c r="Q36" t="str">
        <f>_xlfn.XLOOKUP(Table2[[#This Row],[Short Name]],Serverlookup!A:A,Serverlookup!C:C)</f>
        <v xml:space="preserve">Active Directory/DNS </v>
      </c>
      <c r="R36" t="str">
        <f>_xlfn.XLOOKUP(Table2[[#This Row],[Short Name]],Serverlookup!A:A,Serverlookup!E:E)</f>
        <v>ACN-CVX-IAM-Infra-Manila@chevron.com - DO NOT EMAIL</v>
      </c>
      <c r="S36" t="str">
        <f>_xlfn.XLOOKUP(Table2[[#This Row],[Short Name]],Serverlookup!A:A,Serverlookup!D:D)</f>
        <v>Yes</v>
      </c>
      <c r="T36" t="str">
        <f>_xlfn.XLOOKUP(Table2[[#This Row],[Short Name]],Serverlookup!A:A,Serverlookup!F:F)</f>
        <v>IAM INFRASTRUCTURE</v>
      </c>
      <c r="U36" t="str">
        <f>IF(ISNA(_xlfn.XLOOKUP(Table2[[#This Row],[Short Name]],PCN!A:A,PCN!A:A)),"No","Yes")</f>
        <v>No</v>
      </c>
    </row>
    <row r="37" spans="1:21" x14ac:dyDescent="0.35">
      <c r="A37" t="s">
        <v>2777</v>
      </c>
      <c r="B37" t="s">
        <v>50</v>
      </c>
      <c r="C37" t="s">
        <v>2838</v>
      </c>
      <c r="D37" t="s">
        <v>2839</v>
      </c>
      <c r="E37" s="2">
        <v>45771</v>
      </c>
      <c r="F37" t="s">
        <v>773</v>
      </c>
      <c r="G37" s="2">
        <v>45771</v>
      </c>
      <c r="H37" t="s">
        <v>2840</v>
      </c>
      <c r="I37" t="s">
        <v>49</v>
      </c>
      <c r="J37" t="s">
        <v>2781</v>
      </c>
      <c r="K37" t="str">
        <f>_xlfn.XLOOKUP(Table2[[#This Row],[Short Name]],Table4[Name],Table4[IP Address])</f>
        <v>136.171.89.28</v>
      </c>
      <c r="L37" t="str">
        <f>_xlfn.XLOOKUP(Table2[[#This Row],[Short Name]],CMDB!A:A,CMDB!G:G)</f>
        <v>Production</v>
      </c>
      <c r="M37" t="str">
        <f>_xlfn.XLOOKUP(Table2[[#This Row],[Short Name]],CMDB!A:A,CMDB!F:F)</f>
        <v>Deployed</v>
      </c>
      <c r="N37" t="s">
        <v>2782</v>
      </c>
      <c r="P37">
        <f>_xlfn.XLOOKUP(Table2[[#This Row],[Short Name]],Serverlookup!A:A,Serverlookup!B:B)</f>
        <v>9208</v>
      </c>
      <c r="Q37" t="str">
        <f>_xlfn.XLOOKUP(Table2[[#This Row],[Short Name]],Serverlookup!A:A,Serverlookup!C:C)</f>
        <v xml:space="preserve">Active Directory/DNS </v>
      </c>
      <c r="R37" t="str">
        <f>_xlfn.XLOOKUP(Table2[[#This Row],[Short Name]],Serverlookup!A:A,Serverlookup!E:E)</f>
        <v>ACN-CVX-IAM-Infra-Manila@chevron.com - DO NOT EMAIL</v>
      </c>
      <c r="S37" t="str">
        <f>_xlfn.XLOOKUP(Table2[[#This Row],[Short Name]],Serverlookup!A:A,Serverlookup!D:D)</f>
        <v>Yes</v>
      </c>
      <c r="T37" t="str">
        <f>_xlfn.XLOOKUP(Table2[[#This Row],[Short Name]],Serverlookup!A:A,Serverlookup!F:F)</f>
        <v>IAM INFRASTRUCTURE</v>
      </c>
      <c r="U37" t="str">
        <f>IF(ISNA(_xlfn.XLOOKUP(Table2[[#This Row],[Short Name]],PCN!A:A,PCN!A:A)),"No","Yes")</f>
        <v>No</v>
      </c>
    </row>
    <row r="38" spans="1:21" x14ac:dyDescent="0.35">
      <c r="A38" t="s">
        <v>2777</v>
      </c>
      <c r="B38" t="s">
        <v>50</v>
      </c>
      <c r="C38" t="s">
        <v>2841</v>
      </c>
      <c r="D38" t="s">
        <v>2842</v>
      </c>
      <c r="E38" s="1">
        <v>45770</v>
      </c>
      <c r="F38" t="s">
        <v>185</v>
      </c>
      <c r="G38" s="1">
        <v>45771</v>
      </c>
      <c r="H38" t="s">
        <v>2821</v>
      </c>
      <c r="I38" t="s">
        <v>141</v>
      </c>
      <c r="J38" t="s">
        <v>2781</v>
      </c>
      <c r="K38" t="str">
        <f>_xlfn.XLOOKUP(Table2[[#This Row],[Short Name]],Table4[Name],Table4[IP Address])</f>
        <v>146.30.178.130</v>
      </c>
      <c r="L38" t="str">
        <f>_xlfn.XLOOKUP(Table2[[#This Row],[Short Name]],CMDB!A:A,CMDB!G:G)</f>
        <v>Production</v>
      </c>
      <c r="M38" t="str">
        <f>_xlfn.XLOOKUP(Table2[[#This Row],[Short Name]],CMDB!A:A,CMDB!F:F)</f>
        <v>Deployed</v>
      </c>
      <c r="N38" t="s">
        <v>2782</v>
      </c>
      <c r="P38">
        <f>_xlfn.XLOOKUP(Table2[[#This Row],[Short Name]],Serverlookup!A:A,Serverlookup!B:B)</f>
        <v>9208</v>
      </c>
      <c r="Q38" t="str">
        <f>_xlfn.XLOOKUP(Table2[[#This Row],[Short Name]],Serverlookup!A:A,Serverlookup!C:C)</f>
        <v xml:space="preserve">Active Directory/DNS </v>
      </c>
      <c r="R38" t="str">
        <f>_xlfn.XLOOKUP(Table2[[#This Row],[Short Name]],Serverlookup!A:A,Serverlookup!E:E)</f>
        <v>ACN-CVX-IAM-Infra-Manila@chevron.com - DO NOT EMAIL</v>
      </c>
      <c r="S38" t="str">
        <f>_xlfn.XLOOKUP(Table2[[#This Row],[Short Name]],Serverlookup!A:A,Serverlookup!D:D)</f>
        <v>Yes</v>
      </c>
      <c r="T38" t="str">
        <f>_xlfn.XLOOKUP(Table2[[#This Row],[Short Name]],Serverlookup!A:A,Serverlookup!F:F)</f>
        <v>IAM INFRASTRUCTURE</v>
      </c>
      <c r="U38" t="str">
        <f>IF(ISNA(_xlfn.XLOOKUP(Table2[[#This Row],[Short Name]],PCN!A:A,PCN!A:A)),"No","Yes")</f>
        <v>No</v>
      </c>
    </row>
    <row r="39" spans="1:21" x14ac:dyDescent="0.35">
      <c r="A39" t="s">
        <v>2777</v>
      </c>
      <c r="B39" t="s">
        <v>50</v>
      </c>
      <c r="C39" t="s">
        <v>566</v>
      </c>
      <c r="D39" t="s">
        <v>567</v>
      </c>
      <c r="E39" s="2">
        <v>45770</v>
      </c>
      <c r="F39" t="s">
        <v>185</v>
      </c>
      <c r="G39" s="2">
        <v>45771</v>
      </c>
      <c r="H39" t="s">
        <v>2795</v>
      </c>
      <c r="I39" t="s">
        <v>66</v>
      </c>
      <c r="J39" t="s">
        <v>2781</v>
      </c>
      <c r="K39" t="str">
        <f>_xlfn.XLOOKUP(Table2[[#This Row],[Short Name]],Table4[Name],Table4[IP Address])</f>
        <v>146.30.168.17</v>
      </c>
      <c r="L39" t="str">
        <f>_xlfn.XLOOKUP(Table2[[#This Row],[Short Name]],CMDB!A:A,CMDB!G:G)</f>
        <v>Production</v>
      </c>
      <c r="M39" t="str">
        <f>_xlfn.XLOOKUP(Table2[[#This Row],[Short Name]],CMDB!A:A,CMDB!F:F)</f>
        <v>Deployed</v>
      </c>
      <c r="N39" t="s">
        <v>2782</v>
      </c>
      <c r="P39">
        <f>_xlfn.XLOOKUP(Table2[[#This Row],[Short Name]],Serverlookup!A:A,Serverlookup!B:B)</f>
        <v>9208</v>
      </c>
      <c r="Q39" t="str">
        <f>_xlfn.XLOOKUP(Table2[[#This Row],[Short Name]],Serverlookup!A:A,Serverlookup!C:C)</f>
        <v xml:space="preserve">Active Directory/DNS </v>
      </c>
      <c r="R39" t="str">
        <f>_xlfn.XLOOKUP(Table2[[#This Row],[Short Name]],Serverlookup!A:A,Serverlookup!E:E)</f>
        <v>ACN-CVX-IAM-Infra-Manila@chevron.com - DO NOT EMAIL</v>
      </c>
      <c r="S39" t="str">
        <f>_xlfn.XLOOKUP(Table2[[#This Row],[Short Name]],Serverlookup!A:A,Serverlookup!D:D)</f>
        <v>Yes</v>
      </c>
      <c r="T39" t="str">
        <f>_xlfn.XLOOKUP(Table2[[#This Row],[Short Name]],Serverlookup!A:A,Serverlookup!F:F)</f>
        <v>IAM INFRASTRUCTURE</v>
      </c>
      <c r="U39" t="str">
        <f>IF(ISNA(_xlfn.XLOOKUP(Table2[[#This Row],[Short Name]],PCN!A:A,PCN!A:A)),"No","Yes")</f>
        <v>No</v>
      </c>
    </row>
    <row r="40" spans="1:21" x14ac:dyDescent="0.35">
      <c r="A40" t="s">
        <v>2777</v>
      </c>
      <c r="B40" t="s">
        <v>50</v>
      </c>
      <c r="C40" t="s">
        <v>594</v>
      </c>
      <c r="D40" t="s">
        <v>595</v>
      </c>
      <c r="E40" s="2">
        <v>45771</v>
      </c>
      <c r="F40" t="s">
        <v>185</v>
      </c>
      <c r="G40" s="2">
        <v>45771</v>
      </c>
      <c r="H40" t="s">
        <v>2795</v>
      </c>
      <c r="I40" t="s">
        <v>66</v>
      </c>
      <c r="J40" t="s">
        <v>2781</v>
      </c>
      <c r="K40" t="str">
        <f>_xlfn.XLOOKUP(Table2[[#This Row],[Short Name]],Table4[Name],Table4[IP Address])</f>
        <v>146.29.167.139</v>
      </c>
      <c r="L40" t="str">
        <f>_xlfn.XLOOKUP(Table2[[#This Row],[Short Name]],CMDB!A:A,CMDB!G:G)</f>
        <v>Production</v>
      </c>
      <c r="M40" t="str">
        <f>_xlfn.XLOOKUP(Table2[[#This Row],[Short Name]],CMDB!A:A,CMDB!F:F)</f>
        <v>Deployed</v>
      </c>
      <c r="N40" t="s">
        <v>2782</v>
      </c>
      <c r="P40">
        <f>_xlfn.XLOOKUP(Table2[[#This Row],[Short Name]],Serverlookup!A:A,Serverlookup!B:B)</f>
        <v>9208</v>
      </c>
      <c r="Q40" t="str">
        <f>_xlfn.XLOOKUP(Table2[[#This Row],[Short Name]],Serverlookup!A:A,Serverlookup!C:C)</f>
        <v xml:space="preserve">Active Directory/DNS </v>
      </c>
      <c r="R40" t="str">
        <f>_xlfn.XLOOKUP(Table2[[#This Row],[Short Name]],Serverlookup!A:A,Serverlookup!E:E)</f>
        <v>ACN-CVX-IAM-Infra-Manila@chevron.com - DO NOT EMAIL</v>
      </c>
      <c r="S40" t="str">
        <f>_xlfn.XLOOKUP(Table2[[#This Row],[Short Name]],Serverlookup!A:A,Serverlookup!D:D)</f>
        <v>Yes</v>
      </c>
      <c r="T40" t="str">
        <f>_xlfn.XLOOKUP(Table2[[#This Row],[Short Name]],Serverlookup!A:A,Serverlookup!F:F)</f>
        <v>IAM INFRASTRUCTURE</v>
      </c>
      <c r="U40" t="str">
        <f>IF(ISNA(_xlfn.XLOOKUP(Table2[[#This Row],[Short Name]],PCN!A:A,PCN!A:A)),"No","Yes")</f>
        <v>No</v>
      </c>
    </row>
    <row r="41" spans="1:21" x14ac:dyDescent="0.35">
      <c r="A41" t="s">
        <v>2777</v>
      </c>
      <c r="B41" t="s">
        <v>50</v>
      </c>
      <c r="C41" t="s">
        <v>597</v>
      </c>
      <c r="D41" t="s">
        <v>598</v>
      </c>
      <c r="E41" s="1">
        <v>45770</v>
      </c>
      <c r="F41" t="s">
        <v>185</v>
      </c>
      <c r="G41" s="1">
        <v>45771</v>
      </c>
      <c r="H41" t="s">
        <v>2843</v>
      </c>
      <c r="I41" t="s">
        <v>49</v>
      </c>
      <c r="J41" t="s">
        <v>2781</v>
      </c>
      <c r="K41" t="str">
        <f>_xlfn.XLOOKUP(Table2[[#This Row],[Short Name]],Table4[Name],Table4[IP Address])</f>
        <v>146.29.178.50</v>
      </c>
      <c r="L41" t="str">
        <f>_xlfn.XLOOKUP(Table2[[#This Row],[Short Name]],CMDB!A:A,CMDB!G:G)</f>
        <v>Production</v>
      </c>
      <c r="M41" t="str">
        <f>_xlfn.XLOOKUP(Table2[[#This Row],[Short Name]],CMDB!A:A,CMDB!F:F)</f>
        <v>Deployed</v>
      </c>
      <c r="N41" t="s">
        <v>2782</v>
      </c>
      <c r="P41">
        <f>_xlfn.XLOOKUP(Table2[[#This Row],[Short Name]],Serverlookup!A:A,Serverlookup!B:B)</f>
        <v>9208</v>
      </c>
      <c r="Q41" t="str">
        <f>_xlfn.XLOOKUP(Table2[[#This Row],[Short Name]],Serverlookup!A:A,Serverlookup!C:C)</f>
        <v xml:space="preserve">Active Directory/DNS </v>
      </c>
      <c r="R41" t="str">
        <f>_xlfn.XLOOKUP(Table2[[#This Row],[Short Name]],Serverlookup!A:A,Serverlookup!E:E)</f>
        <v>ACN-CVX-IAM-Infra-Manila@chevron.com - DO NOT EMAIL</v>
      </c>
      <c r="S41" t="str">
        <f>_xlfn.XLOOKUP(Table2[[#This Row],[Short Name]],Serverlookup!A:A,Serverlookup!D:D)</f>
        <v>Yes</v>
      </c>
      <c r="T41" t="str">
        <f>_xlfn.XLOOKUP(Table2[[#This Row],[Short Name]],Serverlookup!A:A,Serverlookup!F:F)</f>
        <v>IAM INFRASTRUCTURE</v>
      </c>
      <c r="U41" t="str">
        <f>IF(ISNA(_xlfn.XLOOKUP(Table2[[#This Row],[Short Name]],PCN!A:A,PCN!A:A)),"No","Yes")</f>
        <v>No</v>
      </c>
    </row>
    <row r="42" spans="1:21" x14ac:dyDescent="0.35">
      <c r="A42" t="s">
        <v>2777</v>
      </c>
      <c r="B42" t="s">
        <v>50</v>
      </c>
      <c r="C42" t="s">
        <v>600</v>
      </c>
      <c r="D42" t="s">
        <v>601</v>
      </c>
      <c r="E42" s="2">
        <v>45771</v>
      </c>
      <c r="F42" t="s">
        <v>185</v>
      </c>
      <c r="G42" s="2">
        <v>45771</v>
      </c>
      <c r="H42" t="s">
        <v>2803</v>
      </c>
      <c r="I42" t="s">
        <v>49</v>
      </c>
      <c r="J42" t="s">
        <v>2781</v>
      </c>
      <c r="K42" t="str">
        <f>_xlfn.XLOOKUP(Table2[[#This Row],[Short Name]],Table4[Name],Table4[IP Address])</f>
        <v>146.29.178.51</v>
      </c>
      <c r="L42" t="str">
        <f>_xlfn.XLOOKUP(Table2[[#This Row],[Short Name]],CMDB!A:A,CMDB!G:G)</f>
        <v>Production</v>
      </c>
      <c r="M42" t="str">
        <f>_xlfn.XLOOKUP(Table2[[#This Row],[Short Name]],CMDB!A:A,CMDB!F:F)</f>
        <v>Deployed</v>
      </c>
      <c r="N42" t="s">
        <v>2782</v>
      </c>
      <c r="P42">
        <f>_xlfn.XLOOKUP(Table2[[#This Row],[Short Name]],Serverlookup!A:A,Serverlookup!B:B)</f>
        <v>9208</v>
      </c>
      <c r="Q42" t="str">
        <f>_xlfn.XLOOKUP(Table2[[#This Row],[Short Name]],Serverlookup!A:A,Serverlookup!C:C)</f>
        <v xml:space="preserve">Active Directory/DNS </v>
      </c>
      <c r="R42" t="str">
        <f>_xlfn.XLOOKUP(Table2[[#This Row],[Short Name]],Serverlookup!A:A,Serverlookup!E:E)</f>
        <v>ACN-CVX-IAM-Infra-Manila@chevron.com - DO NOT EMAIL</v>
      </c>
      <c r="S42" t="str">
        <f>_xlfn.XLOOKUP(Table2[[#This Row],[Short Name]],Serverlookup!A:A,Serverlookup!D:D)</f>
        <v>Yes</v>
      </c>
      <c r="T42" t="str">
        <f>_xlfn.XLOOKUP(Table2[[#This Row],[Short Name]],Serverlookup!A:A,Serverlookup!F:F)</f>
        <v>IAM INFRASTRUCTURE</v>
      </c>
      <c r="U42" t="str">
        <f>IF(ISNA(_xlfn.XLOOKUP(Table2[[#This Row],[Short Name]],PCN!A:A,PCN!A:A)),"No","Yes")</f>
        <v>No</v>
      </c>
    </row>
    <row r="43" spans="1:21" x14ac:dyDescent="0.35">
      <c r="A43" t="s">
        <v>2777</v>
      </c>
      <c r="B43" t="s">
        <v>50</v>
      </c>
      <c r="C43" t="s">
        <v>606</v>
      </c>
      <c r="D43" t="s">
        <v>607</v>
      </c>
      <c r="E43" s="2">
        <v>45770</v>
      </c>
      <c r="F43" t="s">
        <v>185</v>
      </c>
      <c r="G43" s="2">
        <v>45771</v>
      </c>
      <c r="H43" t="s">
        <v>2795</v>
      </c>
      <c r="I43" t="s">
        <v>66</v>
      </c>
      <c r="J43" t="s">
        <v>2781</v>
      </c>
      <c r="K43" t="str">
        <f>_xlfn.XLOOKUP(Table2[[#This Row],[Short Name]],Table4[Name],Table4[IP Address])</f>
        <v>146.33.150.23</v>
      </c>
      <c r="L43" t="str">
        <f>_xlfn.XLOOKUP(Table2[[#This Row],[Short Name]],CMDB!A:A,CMDB!G:G)</f>
        <v>Production</v>
      </c>
      <c r="M43" t="str">
        <f>_xlfn.XLOOKUP(Table2[[#This Row],[Short Name]],CMDB!A:A,CMDB!F:F)</f>
        <v>Deployed</v>
      </c>
      <c r="N43" t="s">
        <v>2782</v>
      </c>
      <c r="P43">
        <f>_xlfn.XLOOKUP(Table2[[#This Row],[Short Name]],Serverlookup!A:A,Serverlookup!B:B)</f>
        <v>9208</v>
      </c>
      <c r="Q43" t="str">
        <f>_xlfn.XLOOKUP(Table2[[#This Row],[Short Name]],Serverlookup!A:A,Serverlookup!C:C)</f>
        <v xml:space="preserve">Active Directory/DNS </v>
      </c>
      <c r="R43" t="str">
        <f>_xlfn.XLOOKUP(Table2[[#This Row],[Short Name]],Serverlookup!A:A,Serverlookup!E:E)</f>
        <v>ACN-CVX-IAM-Infra-Manila@chevron.com - DO NOT EMAIL</v>
      </c>
      <c r="S43" t="str">
        <f>_xlfn.XLOOKUP(Table2[[#This Row],[Short Name]],Serverlookup!A:A,Serverlookup!D:D)</f>
        <v>Yes</v>
      </c>
      <c r="T43" t="str">
        <f>_xlfn.XLOOKUP(Table2[[#This Row],[Short Name]],Serverlookup!A:A,Serverlookup!F:F)</f>
        <v>IAM INFRASTRUCTURE</v>
      </c>
      <c r="U43" t="str">
        <f>IF(ISNA(_xlfn.XLOOKUP(Table2[[#This Row],[Short Name]],PCN!A:A,PCN!A:A)),"No","Yes")</f>
        <v>No</v>
      </c>
    </row>
    <row r="44" spans="1:21" x14ac:dyDescent="0.35">
      <c r="A44" t="s">
        <v>2777</v>
      </c>
      <c r="B44" t="s">
        <v>50</v>
      </c>
      <c r="C44" t="s">
        <v>2844</v>
      </c>
      <c r="D44" t="s">
        <v>2845</v>
      </c>
      <c r="E44" s="2">
        <v>45771</v>
      </c>
      <c r="F44" t="s">
        <v>185</v>
      </c>
      <c r="G44" s="2">
        <v>45771</v>
      </c>
      <c r="H44" t="s">
        <v>2795</v>
      </c>
      <c r="I44" t="s">
        <v>66</v>
      </c>
      <c r="J44" t="s">
        <v>2781</v>
      </c>
      <c r="K44" t="str">
        <f>_xlfn.XLOOKUP(Table2[[#This Row],[Short Name]],Table4[Name],Table4[IP Address])</f>
        <v>146.23.49.10</v>
      </c>
      <c r="L44" t="str">
        <f>_xlfn.XLOOKUP(Table2[[#This Row],[Short Name]],CMDB!A:A,CMDB!G:G)</f>
        <v>Production</v>
      </c>
      <c r="M44" t="str">
        <f>_xlfn.XLOOKUP(Table2[[#This Row],[Short Name]],CMDB!A:A,CMDB!F:F)</f>
        <v>Deployed</v>
      </c>
      <c r="N44" t="s">
        <v>2782</v>
      </c>
      <c r="P44">
        <f>_xlfn.XLOOKUP(Table2[[#This Row],[Short Name]],Serverlookup!A:A,Serverlookup!B:B)</f>
        <v>9208</v>
      </c>
      <c r="Q44" t="str">
        <f>_xlfn.XLOOKUP(Table2[[#This Row],[Short Name]],Serverlookup!A:A,Serverlookup!C:C)</f>
        <v xml:space="preserve">Active Directory/DNS </v>
      </c>
      <c r="R44" t="str">
        <f>_xlfn.XLOOKUP(Table2[[#This Row],[Short Name]],Serverlookup!A:A,Serverlookup!E:E)</f>
        <v>ACN-CVX-IAM-Infra-Manila@chevron.com - DO NOT EMAIL</v>
      </c>
      <c r="S44" t="str">
        <f>_xlfn.XLOOKUP(Table2[[#This Row],[Short Name]],Serverlookup!A:A,Serverlookup!D:D)</f>
        <v>Yes</v>
      </c>
      <c r="T44" t="str">
        <f>_xlfn.XLOOKUP(Table2[[#This Row],[Short Name]],Serverlookup!A:A,Serverlookup!F:F)</f>
        <v>IAM INFRASTRUCTURE</v>
      </c>
      <c r="U44" t="str">
        <f>IF(ISNA(_xlfn.XLOOKUP(Table2[[#This Row],[Short Name]],PCN!A:A,PCN!A:A)),"No","Yes")</f>
        <v>No</v>
      </c>
    </row>
    <row r="45" spans="1:21" x14ac:dyDescent="0.35">
      <c r="A45" t="s">
        <v>2777</v>
      </c>
      <c r="B45" t="s">
        <v>50</v>
      </c>
      <c r="C45" t="s">
        <v>2846</v>
      </c>
      <c r="D45" t="s">
        <v>2847</v>
      </c>
      <c r="E45" s="1">
        <v>45770</v>
      </c>
      <c r="F45" t="s">
        <v>185</v>
      </c>
      <c r="G45" s="1">
        <v>45771</v>
      </c>
      <c r="H45" t="s">
        <v>2848</v>
      </c>
      <c r="I45" t="s">
        <v>66</v>
      </c>
      <c r="J45" t="s">
        <v>2781</v>
      </c>
      <c r="K45" t="str">
        <f>_xlfn.XLOOKUP(Table2[[#This Row],[Short Name]],Table4[Name],Table4[IP Address])</f>
        <v>146.23.49.11</v>
      </c>
      <c r="L45" t="str">
        <f>_xlfn.XLOOKUP(Table2[[#This Row],[Short Name]],CMDB!A:A,CMDB!G:G)</f>
        <v>Production</v>
      </c>
      <c r="M45" t="str">
        <f>_xlfn.XLOOKUP(Table2[[#This Row],[Short Name]],CMDB!A:A,CMDB!F:F)</f>
        <v>Deployed</v>
      </c>
      <c r="N45" t="s">
        <v>2782</v>
      </c>
      <c r="P45">
        <f>_xlfn.XLOOKUP(Table2[[#This Row],[Short Name]],Serverlookup!A:A,Serverlookup!B:B)</f>
        <v>9208</v>
      </c>
      <c r="Q45" t="str">
        <f>_xlfn.XLOOKUP(Table2[[#This Row],[Short Name]],Serverlookup!A:A,Serverlookup!C:C)</f>
        <v xml:space="preserve">Active Directory/DNS </v>
      </c>
      <c r="R45" t="str">
        <f>_xlfn.XLOOKUP(Table2[[#This Row],[Short Name]],Serverlookup!A:A,Serverlookup!E:E)</f>
        <v>ACN-CVX-IAM-Infra-Manila@chevron.com - DO NOT EMAIL</v>
      </c>
      <c r="S45" t="str">
        <f>_xlfn.XLOOKUP(Table2[[#This Row],[Short Name]],Serverlookup!A:A,Serverlookup!D:D)</f>
        <v>Yes</v>
      </c>
      <c r="T45" t="str">
        <f>_xlfn.XLOOKUP(Table2[[#This Row],[Short Name]],Serverlookup!A:A,Serverlookup!F:F)</f>
        <v>IAM INFRASTRUCTURE</v>
      </c>
      <c r="U45" t="str">
        <f>IF(ISNA(_xlfn.XLOOKUP(Table2[[#This Row],[Short Name]],PCN!A:A,PCN!A:A)),"No","Yes")</f>
        <v>No</v>
      </c>
    </row>
    <row r="46" spans="1:21" x14ac:dyDescent="0.35">
      <c r="A46" t="s">
        <v>2777</v>
      </c>
      <c r="B46" t="s">
        <v>50</v>
      </c>
      <c r="C46" t="s">
        <v>2849</v>
      </c>
      <c r="D46" t="s">
        <v>2850</v>
      </c>
      <c r="E46" s="1">
        <v>45771</v>
      </c>
      <c r="F46" t="s">
        <v>54</v>
      </c>
      <c r="G46" s="1">
        <v>45771</v>
      </c>
      <c r="H46" t="s">
        <v>2851</v>
      </c>
      <c r="I46" t="s">
        <v>66</v>
      </c>
      <c r="J46" t="s">
        <v>2781</v>
      </c>
      <c r="K46" t="str">
        <f>_xlfn.XLOOKUP(Table2[[#This Row],[Short Name]],Table4[Name],Table4[IP Address])</f>
        <v>10.76.151.157</v>
      </c>
      <c r="L46" t="str">
        <f>_xlfn.XLOOKUP(Table2[[#This Row],[Short Name]],CMDB!A:A,CMDB!G:G)</f>
        <v>Production</v>
      </c>
      <c r="M46" t="str">
        <f>_xlfn.XLOOKUP(Table2[[#This Row],[Short Name]],CMDB!A:A,CMDB!F:F)</f>
        <v>Deployed</v>
      </c>
      <c r="N46" t="s">
        <v>2782</v>
      </c>
      <c r="P46">
        <f>_xlfn.XLOOKUP(Table2[[#This Row],[Short Name]],Serverlookup!A:A,Serverlookup!B:B)</f>
        <v>9208</v>
      </c>
      <c r="Q46" t="str">
        <f>_xlfn.XLOOKUP(Table2[[#This Row],[Short Name]],Serverlookup!A:A,Serverlookup!C:C)</f>
        <v xml:space="preserve">Active Directory/DNS </v>
      </c>
      <c r="R46" t="str">
        <f>_xlfn.XLOOKUP(Table2[[#This Row],[Short Name]],Serverlookup!A:A,Serverlookup!E:E)</f>
        <v>ACN-CVX-IAM-Infra-Manila@chevron.com - DO NOT EMAIL</v>
      </c>
      <c r="S46" t="str">
        <f>_xlfn.XLOOKUP(Table2[[#This Row],[Short Name]],Serverlookup!A:A,Serverlookup!D:D)</f>
        <v>Yes</v>
      </c>
      <c r="T46" t="str">
        <f>_xlfn.XLOOKUP(Table2[[#This Row],[Short Name]],Serverlookup!A:A,Serverlookup!F:F)</f>
        <v>IAM INFRASTRUCTURE</v>
      </c>
      <c r="U46" t="str">
        <f>IF(ISNA(_xlfn.XLOOKUP(Table2[[#This Row],[Short Name]],PCN!A:A,PCN!A:A)),"No","Yes")</f>
        <v>No</v>
      </c>
    </row>
    <row r="47" spans="1:21" x14ac:dyDescent="0.35">
      <c r="A47" t="s">
        <v>2777</v>
      </c>
      <c r="B47" t="s">
        <v>50</v>
      </c>
      <c r="C47" t="s">
        <v>2852</v>
      </c>
      <c r="D47" t="s">
        <v>2853</v>
      </c>
      <c r="E47" s="1">
        <v>45771</v>
      </c>
      <c r="F47" t="s">
        <v>185</v>
      </c>
      <c r="G47" s="1">
        <v>45771</v>
      </c>
      <c r="H47" t="s">
        <v>2795</v>
      </c>
      <c r="I47" t="s">
        <v>66</v>
      </c>
      <c r="J47" t="s">
        <v>2781</v>
      </c>
      <c r="K47" t="str">
        <f>_xlfn.XLOOKUP(Table2[[#This Row],[Short Name]],Table4[Name],Table4[IP Address])</f>
        <v>146.40.4.32</v>
      </c>
      <c r="L47" t="str">
        <f>_xlfn.XLOOKUP(Table2[[#This Row],[Short Name]],CMDB!A:A,CMDB!G:G)</f>
        <v>Production</v>
      </c>
      <c r="M47" t="str">
        <f>_xlfn.XLOOKUP(Table2[[#This Row],[Short Name]],CMDB!A:A,CMDB!F:F)</f>
        <v>In Maintenance</v>
      </c>
      <c r="N47" t="s">
        <v>2782</v>
      </c>
      <c r="P47">
        <f>_xlfn.XLOOKUP(Table2[[#This Row],[Short Name]],Serverlookup!A:A,Serverlookup!B:B)</f>
        <v>9208</v>
      </c>
      <c r="Q47" t="str">
        <f>_xlfn.XLOOKUP(Table2[[#This Row],[Short Name]],Serverlookup!A:A,Serverlookup!C:C)</f>
        <v xml:space="preserve">Active Directory/DNS </v>
      </c>
      <c r="R47" t="str">
        <f>_xlfn.XLOOKUP(Table2[[#This Row],[Short Name]],Serverlookup!A:A,Serverlookup!E:E)</f>
        <v>ACN-CVX-IAM-Infra-Manila@chevron.com - DO NOT EMAIL</v>
      </c>
      <c r="S47" t="str">
        <f>_xlfn.XLOOKUP(Table2[[#This Row],[Short Name]],Serverlookup!A:A,Serverlookup!D:D)</f>
        <v>Yes</v>
      </c>
      <c r="T47" t="str">
        <f>_xlfn.XLOOKUP(Table2[[#This Row],[Short Name]],Serverlookup!A:A,Serverlookup!F:F)</f>
        <v>IAM INFRASTRUCTURE</v>
      </c>
      <c r="U47" t="str">
        <f>IF(ISNA(_xlfn.XLOOKUP(Table2[[#This Row],[Short Name]],PCN!A:A,PCN!A:A)),"No","Yes")</f>
        <v>No</v>
      </c>
    </row>
    <row r="48" spans="1:21" x14ac:dyDescent="0.35">
      <c r="A48" t="s">
        <v>2777</v>
      </c>
      <c r="B48" t="s">
        <v>50</v>
      </c>
      <c r="C48" t="s">
        <v>2854</v>
      </c>
      <c r="D48" t="s">
        <v>2855</v>
      </c>
      <c r="E48" s="2">
        <v>45771</v>
      </c>
      <c r="F48" t="s">
        <v>185</v>
      </c>
      <c r="G48" s="2">
        <v>45771</v>
      </c>
      <c r="H48" t="s">
        <v>2795</v>
      </c>
      <c r="I48" t="s">
        <v>66</v>
      </c>
      <c r="J48" t="s">
        <v>2781</v>
      </c>
      <c r="K48" t="str">
        <f>_xlfn.XLOOKUP(Table2[[#This Row],[Short Name]],Table4[Name],Table4[IP Address])</f>
        <v>146.40.4.33</v>
      </c>
      <c r="L48" t="str">
        <f>_xlfn.XLOOKUP(Table2[[#This Row],[Short Name]],CMDB!A:A,CMDB!G:G)</f>
        <v>Production</v>
      </c>
      <c r="M48" t="str">
        <f>_xlfn.XLOOKUP(Table2[[#This Row],[Short Name]],CMDB!A:A,CMDB!F:F)</f>
        <v>Deployed</v>
      </c>
      <c r="N48" t="s">
        <v>2782</v>
      </c>
      <c r="P48">
        <f>_xlfn.XLOOKUP(Table2[[#This Row],[Short Name]],Serverlookup!A:A,Serverlookup!B:B)</f>
        <v>9208</v>
      </c>
      <c r="Q48" t="str">
        <f>_xlfn.XLOOKUP(Table2[[#This Row],[Short Name]],Serverlookup!A:A,Serverlookup!C:C)</f>
        <v xml:space="preserve">Active Directory/DNS </v>
      </c>
      <c r="R48" t="str">
        <f>_xlfn.XLOOKUP(Table2[[#This Row],[Short Name]],Serverlookup!A:A,Serverlookup!E:E)</f>
        <v>ACN-CVX-IAM-Infra-Manila@chevron.com - DO NOT EMAIL</v>
      </c>
      <c r="S48" t="str">
        <f>_xlfn.XLOOKUP(Table2[[#This Row],[Short Name]],Serverlookup!A:A,Serverlookup!D:D)</f>
        <v>Yes</v>
      </c>
      <c r="T48" t="str">
        <f>_xlfn.XLOOKUP(Table2[[#This Row],[Short Name]],Serverlookup!A:A,Serverlookup!F:F)</f>
        <v>IAM INFRASTRUCTURE</v>
      </c>
      <c r="U48" t="str">
        <f>IF(ISNA(_xlfn.XLOOKUP(Table2[[#This Row],[Short Name]],PCN!A:A,PCN!A:A)),"No","Yes")</f>
        <v>No</v>
      </c>
    </row>
    <row r="49" spans="1:21" x14ac:dyDescent="0.35">
      <c r="A49" t="s">
        <v>2777</v>
      </c>
      <c r="B49" t="s">
        <v>50</v>
      </c>
      <c r="C49" t="s">
        <v>2856</v>
      </c>
      <c r="D49" t="s">
        <v>2857</v>
      </c>
      <c r="E49" s="1">
        <v>45771</v>
      </c>
      <c r="F49" t="s">
        <v>185</v>
      </c>
      <c r="G49" s="1">
        <v>45771</v>
      </c>
      <c r="H49" t="s">
        <v>2858</v>
      </c>
      <c r="I49" t="s">
        <v>66</v>
      </c>
      <c r="J49" t="s">
        <v>2781</v>
      </c>
      <c r="K49" t="str">
        <f>_xlfn.XLOOKUP(Table2[[#This Row],[Short Name]],Table4[Name],Table4[IP Address])</f>
        <v>146.40.4.31</v>
      </c>
      <c r="L49" t="str">
        <f>_xlfn.XLOOKUP(Table2[[#This Row],[Short Name]],CMDB!A:A,CMDB!G:G)</f>
        <v>Production</v>
      </c>
      <c r="M49" t="str">
        <f>_xlfn.XLOOKUP(Table2[[#This Row],[Short Name]],CMDB!A:A,CMDB!F:F)</f>
        <v>In Maintenance</v>
      </c>
      <c r="N49" t="s">
        <v>2782</v>
      </c>
      <c r="P49">
        <f>_xlfn.XLOOKUP(Table2[[#This Row],[Short Name]],Serverlookup!A:A,Serverlookup!B:B)</f>
        <v>9208</v>
      </c>
      <c r="Q49" t="str">
        <f>_xlfn.XLOOKUP(Table2[[#This Row],[Short Name]],Serverlookup!A:A,Serverlookup!C:C)</f>
        <v xml:space="preserve">Active Directory/DNS </v>
      </c>
      <c r="R49" t="str">
        <f>_xlfn.XLOOKUP(Table2[[#This Row],[Short Name]],Serverlookup!A:A,Serverlookup!E:E)</f>
        <v>ACN-CVX-IAM-Infra-Manila@chevron.com - DO NOT EMAIL</v>
      </c>
      <c r="S49" t="str">
        <f>_xlfn.XLOOKUP(Table2[[#This Row],[Short Name]],Serverlookup!A:A,Serverlookup!D:D)</f>
        <v>Yes</v>
      </c>
      <c r="T49" t="str">
        <f>_xlfn.XLOOKUP(Table2[[#This Row],[Short Name]],Serverlookup!A:A,Serverlookup!F:F)</f>
        <v>IAM INFRASTRUCTURE</v>
      </c>
      <c r="U49" t="str">
        <f>IF(ISNA(_xlfn.XLOOKUP(Table2[[#This Row],[Short Name]],PCN!A:A,PCN!A:A)),"No","Yes")</f>
        <v>No</v>
      </c>
    </row>
    <row r="50" spans="1:21" x14ac:dyDescent="0.35">
      <c r="A50" t="s">
        <v>2777</v>
      </c>
      <c r="B50" t="s">
        <v>50</v>
      </c>
      <c r="C50" t="s">
        <v>2859</v>
      </c>
      <c r="D50" t="s">
        <v>2860</v>
      </c>
      <c r="E50" s="2">
        <v>45770</v>
      </c>
      <c r="F50" t="s">
        <v>185</v>
      </c>
      <c r="G50" s="2">
        <v>45771</v>
      </c>
      <c r="H50" t="s">
        <v>2821</v>
      </c>
      <c r="I50" t="s">
        <v>141</v>
      </c>
      <c r="J50" t="s">
        <v>2781</v>
      </c>
      <c r="K50" t="str">
        <f>_xlfn.XLOOKUP(Table2[[#This Row],[Short Name]],Table4[Name],Table4[IP Address])</f>
        <v>146.30.177.140</v>
      </c>
      <c r="L50" t="str">
        <f>_xlfn.XLOOKUP(Table2[[#This Row],[Short Name]],CMDB!A:A,CMDB!G:G)</f>
        <v>Production</v>
      </c>
      <c r="M50" t="str">
        <f>_xlfn.XLOOKUP(Table2[[#This Row],[Short Name]],CMDB!A:A,CMDB!F:F)</f>
        <v>In Maintenance</v>
      </c>
      <c r="N50" t="s">
        <v>2782</v>
      </c>
      <c r="P50">
        <f>_xlfn.XLOOKUP(Table2[[#This Row],[Short Name]],Serverlookup!A:A,Serverlookup!B:B)</f>
        <v>9208</v>
      </c>
      <c r="Q50" t="str">
        <f>_xlfn.XLOOKUP(Table2[[#This Row],[Short Name]],Serverlookup!A:A,Serverlookup!C:C)</f>
        <v xml:space="preserve">Active Directory/DNS </v>
      </c>
      <c r="R50" t="str">
        <f>_xlfn.XLOOKUP(Table2[[#This Row],[Short Name]],Serverlookup!A:A,Serverlookup!E:E)</f>
        <v>ACN-CVX-IAM-Infra-Manila@chevron.com - DO NOT EMAIL</v>
      </c>
      <c r="S50" t="str">
        <f>_xlfn.XLOOKUP(Table2[[#This Row],[Short Name]],Serverlookup!A:A,Serverlookup!D:D)</f>
        <v>Yes</v>
      </c>
      <c r="T50" t="str">
        <f>_xlfn.XLOOKUP(Table2[[#This Row],[Short Name]],Serverlookup!A:A,Serverlookup!F:F)</f>
        <v>IAM INFRASTRUCTURE</v>
      </c>
      <c r="U50" t="str">
        <f>IF(ISNA(_xlfn.XLOOKUP(Table2[[#This Row],[Short Name]],PCN!A:A,PCN!A:A)),"No","Yes")</f>
        <v>No</v>
      </c>
    </row>
    <row r="51" spans="1:21" x14ac:dyDescent="0.35">
      <c r="A51" t="s">
        <v>2777</v>
      </c>
      <c r="B51" t="s">
        <v>50</v>
      </c>
      <c r="C51" t="s">
        <v>2861</v>
      </c>
      <c r="D51" t="s">
        <v>2862</v>
      </c>
      <c r="E51" s="2">
        <v>45770</v>
      </c>
      <c r="F51" t="s">
        <v>185</v>
      </c>
      <c r="G51" s="2">
        <v>45771</v>
      </c>
      <c r="H51" t="s">
        <v>2795</v>
      </c>
      <c r="I51" t="s">
        <v>66</v>
      </c>
      <c r="J51" t="s">
        <v>2781</v>
      </c>
      <c r="K51" t="str">
        <f>_xlfn.XLOOKUP(Table2[[#This Row],[Short Name]],Table4[Name],Table4[IP Address])</f>
        <v>146.29.187.12</v>
      </c>
      <c r="L51" t="str">
        <f>_xlfn.XLOOKUP(Table2[[#This Row],[Short Name]],CMDB!A:A,CMDB!G:G)</f>
        <v>Production</v>
      </c>
      <c r="M51" t="str">
        <f>_xlfn.XLOOKUP(Table2[[#This Row],[Short Name]],CMDB!A:A,CMDB!F:F)</f>
        <v>Deployed</v>
      </c>
      <c r="N51" t="s">
        <v>2782</v>
      </c>
      <c r="P51">
        <f>_xlfn.XLOOKUP(Table2[[#This Row],[Short Name]],Serverlookup!A:A,Serverlookup!B:B)</f>
        <v>9208</v>
      </c>
      <c r="Q51" t="str">
        <f>_xlfn.XLOOKUP(Table2[[#This Row],[Short Name]],Serverlookup!A:A,Serverlookup!C:C)</f>
        <v xml:space="preserve">Active Directory/DNS </v>
      </c>
      <c r="R51" t="str">
        <f>_xlfn.XLOOKUP(Table2[[#This Row],[Short Name]],Serverlookup!A:A,Serverlookup!E:E)</f>
        <v>ACN-CVX-IAM-Infra-Manila@chevron.com - DO NOT EMAIL</v>
      </c>
      <c r="S51" t="str">
        <f>_xlfn.XLOOKUP(Table2[[#This Row],[Short Name]],Serverlookup!A:A,Serverlookup!D:D)</f>
        <v>Yes</v>
      </c>
      <c r="T51" t="str">
        <f>_xlfn.XLOOKUP(Table2[[#This Row],[Short Name]],Serverlookup!A:A,Serverlookup!F:F)</f>
        <v>IAM INFRASTRUCTURE</v>
      </c>
      <c r="U51" t="str">
        <f>IF(ISNA(_xlfn.XLOOKUP(Table2[[#This Row],[Short Name]],PCN!A:A,PCN!A:A)),"No","Yes")</f>
        <v>No</v>
      </c>
    </row>
    <row r="52" spans="1:21" x14ac:dyDescent="0.35">
      <c r="A52" t="s">
        <v>2777</v>
      </c>
      <c r="B52" t="s">
        <v>50</v>
      </c>
      <c r="C52" t="s">
        <v>2863</v>
      </c>
      <c r="D52" t="s">
        <v>2864</v>
      </c>
      <c r="E52" s="1">
        <v>45771</v>
      </c>
      <c r="F52" t="s">
        <v>185</v>
      </c>
      <c r="G52" s="1">
        <v>45771</v>
      </c>
      <c r="H52" t="s">
        <v>2795</v>
      </c>
      <c r="I52" t="s">
        <v>66</v>
      </c>
      <c r="J52" t="s">
        <v>2781</v>
      </c>
      <c r="K52" t="str">
        <f>_xlfn.XLOOKUP(Table2[[#This Row],[Short Name]],Table4[Name],Table4[IP Address])</f>
        <v>146.29.187.13</v>
      </c>
      <c r="L52" t="str">
        <f>_xlfn.XLOOKUP(Table2[[#This Row],[Short Name]],CMDB!A:A,CMDB!G:G)</f>
        <v>Production</v>
      </c>
      <c r="M52" t="str">
        <f>_xlfn.XLOOKUP(Table2[[#This Row],[Short Name]],CMDB!A:A,CMDB!F:F)</f>
        <v>Deployed</v>
      </c>
      <c r="N52" t="s">
        <v>2782</v>
      </c>
      <c r="P52">
        <f>_xlfn.XLOOKUP(Table2[[#This Row],[Short Name]],Serverlookup!A:A,Serverlookup!B:B)</f>
        <v>9208</v>
      </c>
      <c r="Q52" t="str">
        <f>_xlfn.XLOOKUP(Table2[[#This Row],[Short Name]],Serverlookup!A:A,Serverlookup!C:C)</f>
        <v xml:space="preserve">Active Directory/DNS </v>
      </c>
      <c r="R52" t="str">
        <f>_xlfn.XLOOKUP(Table2[[#This Row],[Short Name]],Serverlookup!A:A,Serverlookup!E:E)</f>
        <v>ACN-CVX-IAM-Infra-Manila@chevron.com - DO NOT EMAIL</v>
      </c>
      <c r="S52" t="str">
        <f>_xlfn.XLOOKUP(Table2[[#This Row],[Short Name]],Serverlookup!A:A,Serverlookup!D:D)</f>
        <v>Yes</v>
      </c>
      <c r="T52" t="str">
        <f>_xlfn.XLOOKUP(Table2[[#This Row],[Short Name]],Serverlookup!A:A,Serverlookup!F:F)</f>
        <v>IAM INFRASTRUCTURE</v>
      </c>
      <c r="U52" t="str">
        <f>IF(ISNA(_xlfn.XLOOKUP(Table2[[#This Row],[Short Name]],PCN!A:A,PCN!A:A)),"No","Yes")</f>
        <v>No</v>
      </c>
    </row>
    <row r="53" spans="1:21" x14ac:dyDescent="0.35">
      <c r="A53" t="s">
        <v>2777</v>
      </c>
      <c r="B53" t="s">
        <v>50</v>
      </c>
      <c r="C53" t="s">
        <v>2865</v>
      </c>
      <c r="D53" t="s">
        <v>2470</v>
      </c>
      <c r="E53" s="2">
        <v>45771</v>
      </c>
      <c r="F53" t="s">
        <v>185</v>
      </c>
      <c r="G53" s="2">
        <v>45771</v>
      </c>
      <c r="H53" t="s">
        <v>2866</v>
      </c>
      <c r="I53" t="s">
        <v>49</v>
      </c>
      <c r="J53" t="s">
        <v>2781</v>
      </c>
      <c r="K53" t="str">
        <f>_xlfn.XLOOKUP(Table2[[#This Row],[Short Name]],Table4[Name],Table4[IP Address])</f>
        <v>10.76.126.79</v>
      </c>
      <c r="L53" t="str">
        <f>_xlfn.XLOOKUP(Table2[[#This Row],[Short Name]],CMDB!A:A,CMDB!G:G)</f>
        <v>Development</v>
      </c>
      <c r="M53" t="str">
        <f>_xlfn.XLOOKUP(Table2[[#This Row],[Short Name]],CMDB!A:A,CMDB!F:F)</f>
        <v>Retired</v>
      </c>
      <c r="N53" t="s">
        <v>2782</v>
      </c>
      <c r="P53">
        <f>_xlfn.XLOOKUP(Table2[[#This Row],[Short Name]],Serverlookup!A:A,Serverlookup!B:B)</f>
        <v>7118</v>
      </c>
      <c r="Q53" t="str">
        <f>_xlfn.XLOOKUP(Table2[[#This Row],[Short Name]],Serverlookup!A:A,Serverlookup!C:C)</f>
        <v xml:space="preserve">PRandRA Web Recon Tools </v>
      </c>
      <c r="R53" t="str">
        <f>_xlfn.XLOOKUP(Table2[[#This Row],[Short Name]],Serverlookup!A:A,Serverlookup!E:E)</f>
        <v>DNLZ@chevron.com</v>
      </c>
      <c r="S53" t="str">
        <f>_xlfn.XLOOKUP(Table2[[#This Row],[Short Name]],Serverlookup!A:A,Serverlookup!D:D)</f>
        <v>Yes</v>
      </c>
      <c r="T53" t="str">
        <f>_xlfn.XLOOKUP(Table2[[#This Row],[Short Name]],Serverlookup!A:A,Serverlookup!F:F)</f>
        <v>FINANCE - FINANCIAL ACCOUNTING SERVICES MSP LTI</v>
      </c>
      <c r="U53" t="str">
        <f>IF(ISNA(_xlfn.XLOOKUP(Table2[[#This Row],[Short Name]],PCN!A:A,PCN!A:A)),"No","Yes")</f>
        <v>No</v>
      </c>
    </row>
    <row r="54" spans="1:21" x14ac:dyDescent="0.35">
      <c r="A54" t="s">
        <v>2777</v>
      </c>
      <c r="B54" t="s">
        <v>50</v>
      </c>
      <c r="C54" t="s">
        <v>1524</v>
      </c>
      <c r="D54" t="s">
        <v>1525</v>
      </c>
      <c r="E54" s="2">
        <v>45759</v>
      </c>
      <c r="F54" t="s">
        <v>185</v>
      </c>
      <c r="G54" s="2">
        <v>45759</v>
      </c>
      <c r="H54" t="s">
        <v>2806</v>
      </c>
      <c r="I54" t="s">
        <v>49</v>
      </c>
      <c r="J54" t="s">
        <v>2781</v>
      </c>
      <c r="K54" t="str">
        <f>_xlfn.XLOOKUP(Table2[[#This Row],[Short Name]],Table4[Name],Table4[IP Address])</f>
        <v>10.74.104.85</v>
      </c>
      <c r="L54" t="str">
        <f>_xlfn.XLOOKUP(Table2[[#This Row],[Short Name]],CMDB!A:A,CMDB!G:G)</f>
        <v>Development</v>
      </c>
      <c r="M54" t="str">
        <f>_xlfn.XLOOKUP(Table2[[#This Row],[Short Name]],CMDB!A:A,CMDB!F:F)</f>
        <v>In Maintenance</v>
      </c>
      <c r="N54" t="s">
        <v>2782</v>
      </c>
      <c r="P54">
        <f>_xlfn.XLOOKUP(Table2[[#This Row],[Short Name]],Serverlookup!A:A,Serverlookup!B:B)</f>
        <v>22799</v>
      </c>
      <c r="Q54" t="str">
        <f>_xlfn.XLOOKUP(Table2[[#This Row],[Short Name]],Serverlookup!A:A,Serverlookup!C:C)</f>
        <v xml:space="preserve">Bloomberg Request Builder </v>
      </c>
      <c r="R54" t="str">
        <f>_xlfn.XLOOKUP(Table2[[#This Row],[Short Name]],Serverlookup!A:A,Serverlookup!E:E)</f>
        <v>AHXT@chevron.com</v>
      </c>
      <c r="S54" t="str">
        <f>_xlfn.XLOOKUP(Table2[[#This Row],[Short Name]],Serverlookup!A:A,Serverlookup!D:D)</f>
        <v>Yes</v>
      </c>
      <c r="T54" t="str">
        <f>_xlfn.XLOOKUP(Table2[[#This Row],[Short Name]],Serverlookup!A:A,Serverlookup!F:F)</f>
        <v>FINANCE - TREASURY RISK MGMT MSP LTI</v>
      </c>
      <c r="U54" t="str">
        <f>IF(ISNA(_xlfn.XLOOKUP(Table2[[#This Row],[Short Name]],PCN!A:A,PCN!A:A)),"No","Yes")</f>
        <v>No</v>
      </c>
    </row>
    <row r="55" spans="1:21" x14ac:dyDescent="0.35">
      <c r="A55" t="s">
        <v>2777</v>
      </c>
      <c r="B55" t="s">
        <v>50</v>
      </c>
      <c r="C55" t="s">
        <v>2867</v>
      </c>
      <c r="D55" t="s">
        <v>2868</v>
      </c>
      <c r="E55" s="2">
        <v>45619</v>
      </c>
      <c r="F55" t="s">
        <v>185</v>
      </c>
      <c r="G55" s="2">
        <v>45699</v>
      </c>
      <c r="H55" t="s">
        <v>2869</v>
      </c>
      <c r="I55" t="s">
        <v>49</v>
      </c>
      <c r="J55" t="s">
        <v>2781</v>
      </c>
      <c r="K55" t="e">
        <f>_xlfn.XLOOKUP(Table2[[#This Row],[Short Name]],Table4[Name],Table4[IP Address])</f>
        <v>#N/A</v>
      </c>
      <c r="L55" t="e">
        <f>_xlfn.XLOOKUP(Table2[[#This Row],[Short Name]],CMDB!A:A,CMDB!G:G)</f>
        <v>#N/A</v>
      </c>
      <c r="M55" t="e">
        <f>_xlfn.XLOOKUP(Table2[[#This Row],[Short Name]],CMDB!A:A,CMDB!F:F)</f>
        <v>#N/A</v>
      </c>
      <c r="N55" t="s">
        <v>2782</v>
      </c>
      <c r="P55">
        <f>_xlfn.XLOOKUP(Table2[[#This Row],[Short Name]],Serverlookup!A:A,Serverlookup!B:B)</f>
        <v>12961</v>
      </c>
      <c r="Q55" t="str">
        <f>_xlfn.XLOOKUP(Table2[[#This Row],[Short Name]],Serverlookup!A:A,Serverlookup!C:C)</f>
        <v xml:space="preserve">Partner Reporting Application </v>
      </c>
      <c r="R55" t="str">
        <f>_xlfn.XLOOKUP(Table2[[#This Row],[Short Name]],Serverlookup!A:A,Serverlookup!E:E)</f>
        <v>AHXT@chevron.com</v>
      </c>
      <c r="S55" t="str">
        <f>_xlfn.XLOOKUP(Table2[[#This Row],[Short Name]],Serverlookup!A:A,Serverlookup!D:D)</f>
        <v>Yes</v>
      </c>
      <c r="T55" t="str">
        <f>_xlfn.XLOOKUP(Table2[[#This Row],[Short Name]],Serverlookup!A:A,Serverlookup!F:F)</f>
        <v>FINANCE - TREASURY RISK MGMT MSP LTI</v>
      </c>
      <c r="U55" t="str">
        <f>IF(ISNA(_xlfn.XLOOKUP(Table2[[#This Row],[Short Name]],PCN!A:A,PCN!A:A)),"No","Yes")</f>
        <v>No</v>
      </c>
    </row>
    <row r="56" spans="1:21" x14ac:dyDescent="0.35">
      <c r="A56" t="s">
        <v>2777</v>
      </c>
      <c r="B56" t="s">
        <v>50</v>
      </c>
      <c r="C56" t="s">
        <v>2870</v>
      </c>
      <c r="D56" t="s">
        <v>2871</v>
      </c>
      <c r="E56" s="1"/>
      <c r="F56" t="s">
        <v>859</v>
      </c>
      <c r="G56" s="1">
        <v>45699</v>
      </c>
      <c r="H56" t="s">
        <v>2869</v>
      </c>
      <c r="I56" t="s">
        <v>49</v>
      </c>
      <c r="J56" t="s">
        <v>2781</v>
      </c>
      <c r="K56" t="e">
        <f>_xlfn.XLOOKUP(Table2[[#This Row],[Short Name]],Table4[Name],Table4[IP Address])</f>
        <v>#N/A</v>
      </c>
      <c r="L56" t="e">
        <f>_xlfn.XLOOKUP(Table2[[#This Row],[Short Name]],CMDB!A:A,CMDB!G:G)</f>
        <v>#N/A</v>
      </c>
      <c r="M56" t="e">
        <f>_xlfn.XLOOKUP(Table2[[#This Row],[Short Name]],CMDB!A:A,CMDB!F:F)</f>
        <v>#N/A</v>
      </c>
      <c r="N56" t="s">
        <v>2782</v>
      </c>
      <c r="P56">
        <f>_xlfn.XLOOKUP(Table2[[#This Row],[Short Name]],Serverlookup!A:A,Serverlookup!B:B)</f>
        <v>12961</v>
      </c>
      <c r="Q56" t="str">
        <f>_xlfn.XLOOKUP(Table2[[#This Row],[Short Name]],Serverlookup!A:A,Serverlookup!C:C)</f>
        <v xml:space="preserve">Partner Reporting Application </v>
      </c>
      <c r="R56" t="str">
        <f>_xlfn.XLOOKUP(Table2[[#This Row],[Short Name]],Serverlookup!A:A,Serverlookup!E:E)</f>
        <v>AHXT@chevron.com</v>
      </c>
      <c r="S56" t="str">
        <f>_xlfn.XLOOKUP(Table2[[#This Row],[Short Name]],Serverlookup!A:A,Serverlookup!D:D)</f>
        <v>Yes</v>
      </c>
      <c r="T56" t="str">
        <f>_xlfn.XLOOKUP(Table2[[#This Row],[Short Name]],Serverlookup!A:A,Serverlookup!F:F)</f>
        <v>FINANCE - TREASURY RISK MGMT MSP LTI</v>
      </c>
      <c r="U56" t="str">
        <f>IF(ISNA(_xlfn.XLOOKUP(Table2[[#This Row],[Short Name]],PCN!A:A,PCN!A:A)),"No","Yes")</f>
        <v>No</v>
      </c>
    </row>
    <row r="57" spans="1:21" x14ac:dyDescent="0.35">
      <c r="A57" t="s">
        <v>2777</v>
      </c>
      <c r="B57" t="s">
        <v>50</v>
      </c>
      <c r="C57" t="s">
        <v>2872</v>
      </c>
      <c r="D57" t="s">
        <v>2873</v>
      </c>
      <c r="E57" s="1">
        <v>45770</v>
      </c>
      <c r="F57" t="s">
        <v>185</v>
      </c>
      <c r="G57" s="1">
        <v>45771</v>
      </c>
      <c r="H57" t="s">
        <v>2780</v>
      </c>
      <c r="I57" t="s">
        <v>49</v>
      </c>
      <c r="J57" t="s">
        <v>2781</v>
      </c>
      <c r="K57" t="str">
        <f>_xlfn.XLOOKUP(Table2[[#This Row],[Short Name]],Table4[Name],Table4[IP Address])</f>
        <v>10.68.248.17</v>
      </c>
      <c r="L57" t="str">
        <f>_xlfn.XLOOKUP(Table2[[#This Row],[Short Name]],CMDB!A:A,CMDB!G:G)</f>
        <v>Development</v>
      </c>
      <c r="M57" t="str">
        <f>_xlfn.XLOOKUP(Table2[[#This Row],[Short Name]],CMDB!A:A,CMDB!F:F)</f>
        <v>Deployed</v>
      </c>
      <c r="N57" t="s">
        <v>2782</v>
      </c>
      <c r="P57">
        <f>_xlfn.XLOOKUP(Table2[[#This Row],[Short Name]],Serverlookup!A:A,Serverlookup!B:B)</f>
        <v>3057510</v>
      </c>
      <c r="Q57" t="str">
        <f>_xlfn.XLOOKUP(Table2[[#This Row],[Short Name]],Serverlookup!A:A,Serverlookup!C:C)</f>
        <v xml:space="preserve">Smart Procedures </v>
      </c>
      <c r="R57" t="str">
        <f>_xlfn.XLOOKUP(Table2[[#This Row],[Short Name]],Serverlookup!A:A,Serverlookup!E:E)</f>
        <v>ahzamishitiaq@chevron.com</v>
      </c>
      <c r="S57" t="str">
        <f>_xlfn.XLOOKUP(Table2[[#This Row],[Short Name]],Serverlookup!A:A,Serverlookup!D:D)</f>
        <v>Yes</v>
      </c>
      <c r="T57" t="str">
        <f>_xlfn.XLOOKUP(Table2[[#This Row],[Short Name]],Serverlookup!A:A,Serverlookup!F:F)</f>
        <v>SURFACE-APPLICATION SUPPORT-POD1D</v>
      </c>
      <c r="U57" t="str">
        <f>IF(ISNA(_xlfn.XLOOKUP(Table2[[#This Row],[Short Name]],PCN!A:A,PCN!A:A)),"No","Yes")</f>
        <v>No</v>
      </c>
    </row>
    <row r="58" spans="1:21" x14ac:dyDescent="0.35">
      <c r="A58" t="s">
        <v>2777</v>
      </c>
      <c r="B58" t="s">
        <v>50</v>
      </c>
      <c r="C58" t="s">
        <v>2874</v>
      </c>
      <c r="D58" t="s">
        <v>2875</v>
      </c>
      <c r="E58" s="2">
        <v>45770</v>
      </c>
      <c r="F58" t="s">
        <v>185</v>
      </c>
      <c r="G58" s="2">
        <v>45771</v>
      </c>
      <c r="H58" t="s">
        <v>2876</v>
      </c>
      <c r="I58" t="s">
        <v>49</v>
      </c>
      <c r="J58" t="s">
        <v>2781</v>
      </c>
      <c r="K58" t="str">
        <f>_xlfn.XLOOKUP(Table2[[#This Row],[Short Name]],Table4[Name],Table4[IP Address])</f>
        <v>10.68.248.19</v>
      </c>
      <c r="L58" t="str">
        <f>_xlfn.XLOOKUP(Table2[[#This Row],[Short Name]],CMDB!A:A,CMDB!G:G)</f>
        <v>Development</v>
      </c>
      <c r="M58" t="str">
        <f>_xlfn.XLOOKUP(Table2[[#This Row],[Short Name]],CMDB!A:A,CMDB!F:F)</f>
        <v>Deployed</v>
      </c>
      <c r="N58" t="s">
        <v>2782</v>
      </c>
      <c r="P58">
        <f>_xlfn.XLOOKUP(Table2[[#This Row],[Short Name]],Serverlookup!A:A,Serverlookup!B:B)</f>
        <v>21162</v>
      </c>
      <c r="Q58" t="str">
        <f>_xlfn.XLOOKUP(Table2[[#This Row],[Short Name]],Serverlookup!A:A,Serverlookup!C:C)</f>
        <v xml:space="preserve">Smart Procedures </v>
      </c>
      <c r="R58" t="str">
        <f>_xlfn.XLOOKUP(Table2[[#This Row],[Short Name]],Serverlookup!A:A,Serverlookup!E:E)</f>
        <v>ahzamishitiaq@chevron.com</v>
      </c>
      <c r="S58" t="str">
        <f>_xlfn.XLOOKUP(Table2[[#This Row],[Short Name]],Serverlookup!A:A,Serverlookup!D:D)</f>
        <v>Yes</v>
      </c>
      <c r="T58" t="str">
        <f>_xlfn.XLOOKUP(Table2[[#This Row],[Short Name]],Serverlookup!A:A,Serverlookup!F:F)</f>
        <v>SURFACE-APPLICATION SUPPORT-POD1D</v>
      </c>
      <c r="U58" t="str">
        <f>IF(ISNA(_xlfn.XLOOKUP(Table2[[#This Row],[Short Name]],PCN!A:A,PCN!A:A)),"No","Yes")</f>
        <v>No</v>
      </c>
    </row>
    <row r="59" spans="1:21" x14ac:dyDescent="0.35">
      <c r="A59" t="s">
        <v>2777</v>
      </c>
      <c r="B59" t="s">
        <v>50</v>
      </c>
      <c r="C59" t="s">
        <v>2877</v>
      </c>
      <c r="D59" t="s">
        <v>2878</v>
      </c>
      <c r="E59" s="1">
        <v>45771</v>
      </c>
      <c r="F59" t="s">
        <v>185</v>
      </c>
      <c r="G59" s="1">
        <v>45771</v>
      </c>
      <c r="H59" t="s">
        <v>2879</v>
      </c>
      <c r="I59" t="s">
        <v>114</v>
      </c>
      <c r="J59" t="s">
        <v>2781</v>
      </c>
      <c r="K59" t="str">
        <f>_xlfn.XLOOKUP(Table2[[#This Row],[Short Name]],Table4[Name],Table4[IP Address])</f>
        <v>146.36.54.251</v>
      </c>
      <c r="L59" t="str">
        <f>_xlfn.XLOOKUP(Table2[[#This Row],[Short Name]],CMDB!A:A,CMDB!G:G)</f>
        <v>Production</v>
      </c>
      <c r="M59" t="str">
        <f>_xlfn.XLOOKUP(Table2[[#This Row],[Short Name]],CMDB!A:A,CMDB!F:F)</f>
        <v>Being Decommissioned</v>
      </c>
      <c r="N59" t="s">
        <v>2782</v>
      </c>
      <c r="P59">
        <f>_xlfn.XLOOKUP(Table2[[#This Row],[Short Name]],Serverlookup!A:A,Serverlookup!B:B)</f>
        <v>1500001899</v>
      </c>
      <c r="Q59" t="str">
        <f>_xlfn.XLOOKUP(Table2[[#This Row],[Short Name]],Serverlookup!A:A,Serverlookup!C:C)</f>
        <v xml:space="preserve">Veeam </v>
      </c>
      <c r="R59" t="str">
        <f>_xlfn.XLOOKUP(Table2[[#This Row],[Short Name]],Serverlookup!A:A,Serverlookup!E:E)</f>
        <v>Alimuddeen@chevron.com</v>
      </c>
      <c r="S59" t="str">
        <f>_xlfn.XLOOKUP(Table2[[#This Row],[Short Name]],Serverlookup!A:A,Serverlookup!D:D)</f>
        <v>Yes</v>
      </c>
      <c r="T59" t="str">
        <f>_xlfn.XLOOKUP(Table2[[#This Row],[Short Name]],Serverlookup!A:A,Serverlookup!F:F)</f>
        <v>NAU MCBU - WINDOWS SERVER ADMINISTRATION</v>
      </c>
      <c r="U59" t="str">
        <f>IF(ISNA(_xlfn.XLOOKUP(Table2[[#This Row],[Short Name]],PCN!A:A,PCN!A:A)),"No","Yes")</f>
        <v>No</v>
      </c>
    </row>
    <row r="60" spans="1:21" x14ac:dyDescent="0.35">
      <c r="A60" t="s">
        <v>2777</v>
      </c>
      <c r="B60" t="s">
        <v>50</v>
      </c>
      <c r="C60" t="s">
        <v>1062</v>
      </c>
      <c r="D60" t="s">
        <v>1063</v>
      </c>
      <c r="E60" s="2">
        <v>45771</v>
      </c>
      <c r="F60" t="s">
        <v>185</v>
      </c>
      <c r="G60" s="2">
        <v>45771</v>
      </c>
      <c r="H60" t="s">
        <v>2880</v>
      </c>
      <c r="I60" t="s">
        <v>66</v>
      </c>
      <c r="J60" t="s">
        <v>2781</v>
      </c>
      <c r="K60" t="str">
        <f>_xlfn.XLOOKUP(Table2[[#This Row],[Short Name]],Table4[Name],Table4[IP Address])</f>
        <v>10.74.80.20</v>
      </c>
      <c r="L60" t="str">
        <f>_xlfn.XLOOKUP(Table2[[#This Row],[Short Name]],CMDB!A:A,CMDB!G:G)</f>
        <v>Production</v>
      </c>
      <c r="M60" t="str">
        <f>_xlfn.XLOOKUP(Table2[[#This Row],[Short Name]],CMDB!A:A,CMDB!F:F)</f>
        <v>Deployed</v>
      </c>
      <c r="N60" t="s">
        <v>2782</v>
      </c>
      <c r="P60">
        <f>_xlfn.XLOOKUP(Table2[[#This Row],[Short Name]],Serverlookup!A:A,Serverlookup!B:B)</f>
        <v>25803</v>
      </c>
      <c r="Q60" t="str">
        <f>_xlfn.XLOOKUP(Table2[[#This Row],[Short Name]],Serverlookup!A:A,Serverlookup!C:C)</f>
        <v xml:space="preserve">Aspen MBO </v>
      </c>
      <c r="R60" t="str">
        <f>_xlfn.XLOOKUP(Table2[[#This Row],[Short Name]],Serverlookup!A:A,Serverlookup!E:E)</f>
        <v>ameyenanajkar@chevron.com</v>
      </c>
      <c r="S60" t="str">
        <f>_xlfn.XLOOKUP(Table2[[#This Row],[Short Name]],Serverlookup!A:A,Serverlookup!D:D)</f>
        <v>Yes</v>
      </c>
      <c r="T60" t="str">
        <f>_xlfn.XLOOKUP(Table2[[#This Row],[Short Name]],Serverlookup!A:A,Serverlookup!F:F)</f>
        <v>CSCM - MSP - SOURCE SCHEDULE</v>
      </c>
      <c r="U60" t="str">
        <f>IF(ISNA(_xlfn.XLOOKUP(Table2[[#This Row],[Short Name]],PCN!A:A,PCN!A:A)),"No","Yes")</f>
        <v>No</v>
      </c>
    </row>
    <row r="61" spans="1:21" x14ac:dyDescent="0.35">
      <c r="A61" t="s">
        <v>2777</v>
      </c>
      <c r="B61" t="s">
        <v>50</v>
      </c>
      <c r="C61" t="s">
        <v>1066</v>
      </c>
      <c r="D61" t="s">
        <v>1067</v>
      </c>
      <c r="E61" s="1">
        <v>45770</v>
      </c>
      <c r="F61" t="s">
        <v>185</v>
      </c>
      <c r="G61" s="1">
        <v>45771</v>
      </c>
      <c r="H61" t="s">
        <v>2801</v>
      </c>
      <c r="I61" t="s">
        <v>66</v>
      </c>
      <c r="J61" t="s">
        <v>2781</v>
      </c>
      <c r="K61" t="str">
        <f>_xlfn.XLOOKUP(Table2[[#This Row],[Short Name]],Table4[Name],Table4[IP Address])</f>
        <v>10.74.80.8</v>
      </c>
      <c r="L61" t="str">
        <f>_xlfn.XLOOKUP(Table2[[#This Row],[Short Name]],CMDB!A:A,CMDB!G:G)</f>
        <v>Staging</v>
      </c>
      <c r="M61" t="str">
        <f>_xlfn.XLOOKUP(Table2[[#This Row],[Short Name]],CMDB!A:A,CMDB!F:F)</f>
        <v>Deployed</v>
      </c>
      <c r="N61" t="s">
        <v>2782</v>
      </c>
      <c r="P61">
        <f>_xlfn.XLOOKUP(Table2[[#This Row],[Short Name]],Serverlookup!A:A,Serverlookup!B:B)</f>
        <v>25803</v>
      </c>
      <c r="Q61" t="str">
        <f>_xlfn.XLOOKUP(Table2[[#This Row],[Short Name]],Serverlookup!A:A,Serverlookup!C:C)</f>
        <v xml:space="preserve">Aspen MBO </v>
      </c>
      <c r="R61" t="str">
        <f>_xlfn.XLOOKUP(Table2[[#This Row],[Short Name]],Serverlookup!A:A,Serverlookup!E:E)</f>
        <v>ameyenanajkar@chevron.com</v>
      </c>
      <c r="S61" t="str">
        <f>_xlfn.XLOOKUP(Table2[[#This Row],[Short Name]],Serverlookup!A:A,Serverlookup!D:D)</f>
        <v>Yes</v>
      </c>
      <c r="T61" t="str">
        <f>_xlfn.XLOOKUP(Table2[[#This Row],[Short Name]],Serverlookup!A:A,Serverlookup!F:F)</f>
        <v>CSCM - MSP - SOURCE SCHEDULE</v>
      </c>
      <c r="U61" t="str">
        <f>IF(ISNA(_xlfn.XLOOKUP(Table2[[#This Row],[Short Name]],PCN!A:A,PCN!A:A)),"No","Yes")</f>
        <v>No</v>
      </c>
    </row>
    <row r="62" spans="1:21" x14ac:dyDescent="0.35">
      <c r="A62" t="s">
        <v>2777</v>
      </c>
      <c r="B62" t="s">
        <v>50</v>
      </c>
      <c r="C62" t="s">
        <v>1071</v>
      </c>
      <c r="D62" t="s">
        <v>1072</v>
      </c>
      <c r="E62" s="2">
        <v>45770</v>
      </c>
      <c r="F62" t="s">
        <v>185</v>
      </c>
      <c r="G62" s="2">
        <v>45771</v>
      </c>
      <c r="H62" t="s">
        <v>2880</v>
      </c>
      <c r="I62" t="s">
        <v>66</v>
      </c>
      <c r="J62" t="s">
        <v>2781</v>
      </c>
      <c r="K62" t="str">
        <f>_xlfn.XLOOKUP(Table2[[#This Row],[Short Name]],Table4[Name],Table4[IP Address])</f>
        <v>10.74.84.131</v>
      </c>
      <c r="L62" t="str">
        <f>_xlfn.XLOOKUP(Table2[[#This Row],[Short Name]],CMDB!A:A,CMDB!G:G)</f>
        <v>QA/Test</v>
      </c>
      <c r="M62" t="str">
        <f>_xlfn.XLOOKUP(Table2[[#This Row],[Short Name]],CMDB!A:A,CMDB!F:F)</f>
        <v>Deployed</v>
      </c>
      <c r="N62" t="s">
        <v>2782</v>
      </c>
      <c r="P62">
        <f>_xlfn.XLOOKUP(Table2[[#This Row],[Short Name]],Serverlookup!A:A,Serverlookup!B:B)</f>
        <v>25803</v>
      </c>
      <c r="Q62" t="str">
        <f>_xlfn.XLOOKUP(Table2[[#This Row],[Short Name]],Serverlookup!A:A,Serverlookup!C:C)</f>
        <v xml:space="preserve">Aspen MBO </v>
      </c>
      <c r="R62" t="str">
        <f>_xlfn.XLOOKUP(Table2[[#This Row],[Short Name]],Serverlookup!A:A,Serverlookup!E:E)</f>
        <v>ameyenanajkar@chevron.com</v>
      </c>
      <c r="S62" t="str">
        <f>_xlfn.XLOOKUP(Table2[[#This Row],[Short Name]],Serverlookup!A:A,Serverlookup!D:D)</f>
        <v>Yes</v>
      </c>
      <c r="T62" t="str">
        <f>_xlfn.XLOOKUP(Table2[[#This Row],[Short Name]],Serverlookup!A:A,Serverlookup!F:F)</f>
        <v>CSCM - MSP - SOURCE SCHEDULE</v>
      </c>
      <c r="U62" t="str">
        <f>IF(ISNA(_xlfn.XLOOKUP(Table2[[#This Row],[Short Name]],PCN!A:A,PCN!A:A)),"No","Yes")</f>
        <v>No</v>
      </c>
    </row>
    <row r="63" spans="1:21" x14ac:dyDescent="0.35">
      <c r="A63" t="s">
        <v>2777</v>
      </c>
      <c r="B63" t="s">
        <v>50</v>
      </c>
      <c r="C63" t="s">
        <v>1075</v>
      </c>
      <c r="D63" t="s">
        <v>1076</v>
      </c>
      <c r="E63" s="2">
        <v>45770</v>
      </c>
      <c r="F63" t="s">
        <v>185</v>
      </c>
      <c r="G63" s="2">
        <v>45771</v>
      </c>
      <c r="H63" t="s">
        <v>2801</v>
      </c>
      <c r="I63" t="s">
        <v>66</v>
      </c>
      <c r="J63" t="s">
        <v>2781</v>
      </c>
      <c r="K63" t="str">
        <f>_xlfn.XLOOKUP(Table2[[#This Row],[Short Name]],Table4[Name],Table4[IP Address])</f>
        <v>10.74.84.60</v>
      </c>
      <c r="L63" t="str">
        <f>_xlfn.XLOOKUP(Table2[[#This Row],[Short Name]],CMDB!A:A,CMDB!G:G)</f>
        <v>Development</v>
      </c>
      <c r="M63" t="str">
        <f>_xlfn.XLOOKUP(Table2[[#This Row],[Short Name]],CMDB!A:A,CMDB!F:F)</f>
        <v>Deployed</v>
      </c>
      <c r="N63" t="s">
        <v>2782</v>
      </c>
      <c r="P63">
        <f>_xlfn.XLOOKUP(Table2[[#This Row],[Short Name]],Serverlookup!A:A,Serverlookup!B:B)</f>
        <v>5041892</v>
      </c>
      <c r="Q63" t="str">
        <f>_xlfn.XLOOKUP(Table2[[#This Row],[Short Name]],Serverlookup!A:A,Serverlookup!C:C)</f>
        <v>Blend Reports Next Gen</v>
      </c>
      <c r="R63" t="str">
        <f>_xlfn.XLOOKUP(Table2[[#This Row],[Short Name]],Serverlookup!A:A,Serverlookup!E:E)</f>
        <v>ameyenanajkar@chevron.com</v>
      </c>
      <c r="S63" t="str">
        <f>_xlfn.XLOOKUP(Table2[[#This Row],[Short Name]],Serverlookup!A:A,Serverlookup!D:D)</f>
        <v>Yes</v>
      </c>
      <c r="T63" t="str">
        <f>_xlfn.XLOOKUP(Table2[[#This Row],[Short Name]],Serverlookup!A:A,Serverlookup!F:F)</f>
        <v>CSCM - MSP - SOURCE SCHEDULE</v>
      </c>
      <c r="U63" t="str">
        <f>IF(ISNA(_xlfn.XLOOKUP(Table2[[#This Row],[Short Name]],PCN!A:A,PCN!A:A)),"No","Yes")</f>
        <v>No</v>
      </c>
    </row>
    <row r="64" spans="1:21" x14ac:dyDescent="0.35">
      <c r="A64" t="s">
        <v>2777</v>
      </c>
      <c r="B64" t="s">
        <v>50</v>
      </c>
      <c r="C64" t="s">
        <v>1079</v>
      </c>
      <c r="D64" t="s">
        <v>1080</v>
      </c>
      <c r="E64" s="1">
        <v>45770</v>
      </c>
      <c r="F64" t="s">
        <v>185</v>
      </c>
      <c r="G64" s="1">
        <v>45771</v>
      </c>
      <c r="H64" t="s">
        <v>2801</v>
      </c>
      <c r="I64" t="s">
        <v>66</v>
      </c>
      <c r="J64" t="s">
        <v>2781</v>
      </c>
      <c r="K64" t="str">
        <f>_xlfn.XLOOKUP(Table2[[#This Row],[Short Name]],Table4[Name],Table4[IP Address])</f>
        <v>10.74.84.147</v>
      </c>
      <c r="L64" t="str">
        <f>_xlfn.XLOOKUP(Table2[[#This Row],[Short Name]],CMDB!A:A,CMDB!G:G)</f>
        <v>QA/Test</v>
      </c>
      <c r="M64" t="str">
        <f>_xlfn.XLOOKUP(Table2[[#This Row],[Short Name]],CMDB!A:A,CMDB!F:F)</f>
        <v>Deployed</v>
      </c>
      <c r="N64" t="s">
        <v>2782</v>
      </c>
      <c r="P64">
        <f>_xlfn.XLOOKUP(Table2[[#This Row],[Short Name]],Serverlookup!A:A,Serverlookup!B:B)</f>
        <v>5041892</v>
      </c>
      <c r="Q64" t="str">
        <f>_xlfn.XLOOKUP(Table2[[#This Row],[Short Name]],Serverlookup!A:A,Serverlookup!C:C)</f>
        <v xml:space="preserve">Blend Reports Next Gen SALT LAKE  </v>
      </c>
      <c r="R64" t="str">
        <f>_xlfn.XLOOKUP(Table2[[#This Row],[Short Name]],Serverlookup!A:A,Serverlookup!E:E)</f>
        <v>ameyenanajkar@chevron.com</v>
      </c>
      <c r="S64" t="str">
        <f>_xlfn.XLOOKUP(Table2[[#This Row],[Short Name]],Serverlookup!A:A,Serverlookup!D:D)</f>
        <v>Yes</v>
      </c>
      <c r="T64" t="str">
        <f>_xlfn.XLOOKUP(Table2[[#This Row],[Short Name]],Serverlookup!A:A,Serverlookup!F:F)</f>
        <v>CSCM - MSP - SOURCE SCHEDULE</v>
      </c>
      <c r="U64" t="str">
        <f>IF(ISNA(_xlfn.XLOOKUP(Table2[[#This Row],[Short Name]],PCN!A:A,PCN!A:A)),"No","Yes")</f>
        <v>No</v>
      </c>
    </row>
    <row r="65" spans="1:21" x14ac:dyDescent="0.35">
      <c r="A65" t="s">
        <v>2777</v>
      </c>
      <c r="B65" t="s">
        <v>50</v>
      </c>
      <c r="C65" t="s">
        <v>1081</v>
      </c>
      <c r="D65" t="s">
        <v>1082</v>
      </c>
      <c r="E65" s="2">
        <v>45771</v>
      </c>
      <c r="F65" t="s">
        <v>185</v>
      </c>
      <c r="G65" s="2">
        <v>45771</v>
      </c>
      <c r="H65" t="s">
        <v>2881</v>
      </c>
      <c r="I65" t="s">
        <v>49</v>
      </c>
      <c r="J65" t="s">
        <v>2781</v>
      </c>
      <c r="K65" t="str">
        <f>_xlfn.XLOOKUP(Table2[[#This Row],[Short Name]],Table4[Name],Table4[IP Address])</f>
        <v>10.74.80.24</v>
      </c>
      <c r="L65" t="str">
        <f>_xlfn.XLOOKUP(Table2[[#This Row],[Short Name]],CMDB!A:A,CMDB!G:G)</f>
        <v>Staging</v>
      </c>
      <c r="M65" t="str">
        <f>_xlfn.XLOOKUP(Table2[[#This Row],[Short Name]],CMDB!A:A,CMDB!F:F)</f>
        <v>Deployed</v>
      </c>
      <c r="N65" t="s">
        <v>2782</v>
      </c>
      <c r="P65">
        <f>_xlfn.XLOOKUP(Table2[[#This Row],[Short Name]],Serverlookup!A:A,Serverlookup!B:B)</f>
        <v>5039436</v>
      </c>
      <c r="Q65" t="str">
        <f>_xlfn.XLOOKUP(Table2[[#This Row],[Short Name]],Serverlookup!A:A,Serverlookup!C:C)</f>
        <v xml:space="preserve">Distribution Optimizer </v>
      </c>
      <c r="R65" t="str">
        <f>_xlfn.XLOOKUP(Table2[[#This Row],[Short Name]],Serverlookup!A:A,Serverlookup!E:E)</f>
        <v>ameyenanajkar@chevron.com</v>
      </c>
      <c r="S65" t="str">
        <f>_xlfn.XLOOKUP(Table2[[#This Row],[Short Name]],Serverlookup!A:A,Serverlookup!D:D)</f>
        <v>Yes</v>
      </c>
      <c r="T65" t="str">
        <f>_xlfn.XLOOKUP(Table2[[#This Row],[Short Name]],Serverlookup!A:A,Serverlookup!F:F)</f>
        <v>CSCM - MSP - SOURCE SCHEDULE</v>
      </c>
      <c r="U65" t="str">
        <f>IF(ISNA(_xlfn.XLOOKUP(Table2[[#This Row],[Short Name]],PCN!A:A,PCN!A:A)),"No","Yes")</f>
        <v>No</v>
      </c>
    </row>
    <row r="66" spans="1:21" x14ac:dyDescent="0.35">
      <c r="A66" t="s">
        <v>2777</v>
      </c>
      <c r="B66" t="s">
        <v>50</v>
      </c>
      <c r="C66" t="s">
        <v>1083</v>
      </c>
      <c r="D66" t="s">
        <v>1084</v>
      </c>
      <c r="E66" s="1">
        <v>45771</v>
      </c>
      <c r="F66" t="s">
        <v>185</v>
      </c>
      <c r="G66" s="1">
        <v>45771</v>
      </c>
      <c r="H66" t="s">
        <v>2882</v>
      </c>
      <c r="I66" t="s">
        <v>49</v>
      </c>
      <c r="J66" t="s">
        <v>2781</v>
      </c>
      <c r="K66" t="str">
        <f>_xlfn.XLOOKUP(Table2[[#This Row],[Short Name]],Table4[Name],Table4[IP Address])</f>
        <v>146.40.18.40</v>
      </c>
      <c r="L66" t="str">
        <f>_xlfn.XLOOKUP(Table2[[#This Row],[Short Name]],CMDB!A:A,CMDB!G:G)</f>
        <v>Production</v>
      </c>
      <c r="M66" t="str">
        <f>_xlfn.XLOOKUP(Table2[[#This Row],[Short Name]],CMDB!A:A,CMDB!F:F)</f>
        <v>Retired</v>
      </c>
      <c r="N66" t="s">
        <v>2782</v>
      </c>
      <c r="P66">
        <f>_xlfn.XLOOKUP(Table2[[#This Row],[Short Name]],Serverlookup!A:A,Serverlookup!B:B)</f>
        <v>9427</v>
      </c>
      <c r="Q66" t="str">
        <f>_xlfn.XLOOKUP(Table2[[#This Row],[Short Name]],Serverlookup!A:A,Serverlookup!C:C)</f>
        <v xml:space="preserve">Materials Movement System (MMS) </v>
      </c>
      <c r="R66" t="str">
        <f>_xlfn.XLOOKUP(Table2[[#This Row],[Short Name]],Serverlookup!A:A,Serverlookup!E:E)</f>
        <v>ameyenanajkar@chevron.com</v>
      </c>
      <c r="S66" t="str">
        <f>_xlfn.XLOOKUP(Table2[[#This Row],[Short Name]],Serverlookup!A:A,Serverlookup!D:D)</f>
        <v>Yes</v>
      </c>
      <c r="T66" t="str">
        <f>_xlfn.XLOOKUP(Table2[[#This Row],[Short Name]],Serverlookup!A:A,Serverlookup!F:F)</f>
        <v>CSCM - MSP - SOURCE SCHEDULE</v>
      </c>
      <c r="U66" t="str">
        <f>IF(ISNA(_xlfn.XLOOKUP(Table2[[#This Row],[Short Name]],PCN!A:A,PCN!A:A)),"No","Yes")</f>
        <v>No</v>
      </c>
    </row>
    <row r="67" spans="1:21" x14ac:dyDescent="0.35">
      <c r="A67" t="s">
        <v>2777</v>
      </c>
      <c r="B67" t="s">
        <v>50</v>
      </c>
      <c r="C67" t="s">
        <v>1085</v>
      </c>
      <c r="D67" t="s">
        <v>1086</v>
      </c>
      <c r="E67" s="2">
        <v>45770</v>
      </c>
      <c r="F67" t="s">
        <v>185</v>
      </c>
      <c r="G67" s="2">
        <v>45771</v>
      </c>
      <c r="H67" t="s">
        <v>2880</v>
      </c>
      <c r="I67" t="s">
        <v>66</v>
      </c>
      <c r="J67" t="s">
        <v>2781</v>
      </c>
      <c r="K67" t="str">
        <f>_xlfn.XLOOKUP(Table2[[#This Row],[Short Name]],Table4[Name],Table4[IP Address])</f>
        <v>10.74.220.9</v>
      </c>
      <c r="L67" t="str">
        <f>_xlfn.XLOOKUP(Table2[[#This Row],[Short Name]],CMDB!A:A,CMDB!G:G)</f>
        <v>Development</v>
      </c>
      <c r="M67" t="str">
        <f>_xlfn.XLOOKUP(Table2[[#This Row],[Short Name]],CMDB!A:A,CMDB!F:F)</f>
        <v>Deployed</v>
      </c>
      <c r="N67" t="s">
        <v>2782</v>
      </c>
      <c r="P67">
        <f>_xlfn.XLOOKUP(Table2[[#This Row],[Short Name]],Serverlookup!A:A,Serverlookup!B:B)</f>
        <v>3063528</v>
      </c>
      <c r="Q67" t="str">
        <f>_xlfn.XLOOKUP(Table2[[#This Row],[Short Name]],Serverlookup!A:A,Serverlookup!C:C)</f>
        <v>Marine Enterprise Suite El Segundo</v>
      </c>
      <c r="R67" t="str">
        <f>_xlfn.XLOOKUP(Table2[[#This Row],[Short Name]],Serverlookup!A:A,Serverlookup!E:E)</f>
        <v>ameyenanajkar@chevron.com</v>
      </c>
      <c r="S67" t="str">
        <f>_xlfn.XLOOKUP(Table2[[#This Row],[Short Name]],Serverlookup!A:A,Serverlookup!D:D)</f>
        <v>Yes</v>
      </c>
      <c r="T67" t="str">
        <f>_xlfn.XLOOKUP(Table2[[#This Row],[Short Name]],Serverlookup!A:A,Serverlookup!F:F)</f>
        <v>CSCM - MSP - SOURCE SCHEDULE</v>
      </c>
      <c r="U67" t="str">
        <f>IF(ISNA(_xlfn.XLOOKUP(Table2[[#This Row],[Short Name]],PCN!A:A,PCN!A:A)),"No","Yes")</f>
        <v>No</v>
      </c>
    </row>
    <row r="68" spans="1:21" x14ac:dyDescent="0.35">
      <c r="A68" t="s">
        <v>2777</v>
      </c>
      <c r="B68" t="s">
        <v>50</v>
      </c>
      <c r="C68" t="s">
        <v>1087</v>
      </c>
      <c r="D68" t="s">
        <v>1088</v>
      </c>
      <c r="E68" s="2">
        <v>45770</v>
      </c>
      <c r="F68" t="s">
        <v>185</v>
      </c>
      <c r="G68" s="2">
        <v>45771</v>
      </c>
      <c r="H68" t="s">
        <v>2883</v>
      </c>
      <c r="I68" t="s">
        <v>66</v>
      </c>
      <c r="J68" t="s">
        <v>2781</v>
      </c>
      <c r="K68" t="str">
        <f>_xlfn.XLOOKUP(Table2[[#This Row],[Short Name]],Table4[Name],Table4[IP Address])</f>
        <v>10.74.216.4</v>
      </c>
      <c r="L68" t="str">
        <f>_xlfn.XLOOKUP(Table2[[#This Row],[Short Name]],CMDB!A:A,CMDB!G:G)</f>
        <v>Staging</v>
      </c>
      <c r="M68" t="str">
        <f>_xlfn.XLOOKUP(Table2[[#This Row],[Short Name]],CMDB!A:A,CMDB!F:F)</f>
        <v>Deployed</v>
      </c>
      <c r="N68" t="s">
        <v>2782</v>
      </c>
      <c r="P68">
        <f>_xlfn.XLOOKUP(Table2[[#This Row],[Short Name]],Serverlookup!A:A,Serverlookup!B:B)</f>
        <v>3063528</v>
      </c>
      <c r="Q68" t="str">
        <f>_xlfn.XLOOKUP(Table2[[#This Row],[Short Name]],Serverlookup!A:A,Serverlookup!C:C)</f>
        <v>Marine Enterprise Suite El Segundo</v>
      </c>
      <c r="R68" t="str">
        <f>_xlfn.XLOOKUP(Table2[[#This Row],[Short Name]],Serverlookup!A:A,Serverlookup!E:E)</f>
        <v>ameyenanajkar@chevron.com</v>
      </c>
      <c r="S68" t="str">
        <f>_xlfn.XLOOKUP(Table2[[#This Row],[Short Name]],Serverlookup!A:A,Serverlookup!D:D)</f>
        <v>Yes</v>
      </c>
      <c r="T68" t="str">
        <f>_xlfn.XLOOKUP(Table2[[#This Row],[Short Name]],Serverlookup!A:A,Serverlookup!F:F)</f>
        <v>CSCM - MSP - SOURCE SCHEDULE</v>
      </c>
      <c r="U68" t="str">
        <f>IF(ISNA(_xlfn.XLOOKUP(Table2[[#This Row],[Short Name]],PCN!A:A,PCN!A:A)),"No","Yes")</f>
        <v>No</v>
      </c>
    </row>
    <row r="69" spans="1:21" x14ac:dyDescent="0.35">
      <c r="A69" t="s">
        <v>2777</v>
      </c>
      <c r="B69" t="s">
        <v>50</v>
      </c>
      <c r="C69" t="s">
        <v>1095</v>
      </c>
      <c r="D69" t="s">
        <v>1096</v>
      </c>
      <c r="E69" s="2">
        <v>45771</v>
      </c>
      <c r="F69" t="s">
        <v>185</v>
      </c>
      <c r="G69" s="2">
        <v>45771</v>
      </c>
      <c r="H69" t="s">
        <v>2795</v>
      </c>
      <c r="I69" t="s">
        <v>66</v>
      </c>
      <c r="J69" t="s">
        <v>2781</v>
      </c>
      <c r="K69" t="str">
        <f>_xlfn.XLOOKUP(Table2[[#This Row],[Short Name]],Table4[Name],Table4[IP Address])</f>
        <v>10.76.126.210</v>
      </c>
      <c r="L69" t="str">
        <f>_xlfn.XLOOKUP(Table2[[#This Row],[Short Name]],CMDB!A:A,CMDB!G:G)</f>
        <v>Development</v>
      </c>
      <c r="M69" t="str">
        <f>_xlfn.XLOOKUP(Table2[[#This Row],[Short Name]],CMDB!A:A,CMDB!F:F)</f>
        <v>Deployed</v>
      </c>
      <c r="N69" t="s">
        <v>2782</v>
      </c>
      <c r="P69">
        <f>_xlfn.XLOOKUP(Table2[[#This Row],[Short Name]],Serverlookup!A:A,Serverlookup!B:B)</f>
        <v>76827</v>
      </c>
      <c r="Q69" t="str">
        <f>_xlfn.XLOOKUP(Table2[[#This Row],[Short Name]],Serverlookup!A:A,Serverlookup!C:C)</f>
        <v>Infor EAM (DataStream 7i)</v>
      </c>
      <c r="R69" t="str">
        <f>_xlfn.XLOOKUP(Table2[[#This Row],[Short Name]],Serverlookup!A:A,Serverlookup!E:E)</f>
        <v>amitprakash@chevron.com</v>
      </c>
      <c r="S69" t="str">
        <f>_xlfn.XLOOKUP(Table2[[#This Row],[Short Name]],Serverlookup!A:A,Serverlookup!D:D)</f>
        <v>Yes</v>
      </c>
      <c r="T69" t="str">
        <f>_xlfn.XLOOKUP(Table2[[#This Row],[Short Name]],Serverlookup!A:A,Serverlookup!F:F)</f>
        <v>Not Found</v>
      </c>
      <c r="U69" t="str">
        <f>IF(ISNA(_xlfn.XLOOKUP(Table2[[#This Row],[Short Name]],PCN!A:A,PCN!A:A)),"No","Yes")</f>
        <v>No</v>
      </c>
    </row>
    <row r="70" spans="1:21" x14ac:dyDescent="0.35">
      <c r="A70" t="s">
        <v>2777</v>
      </c>
      <c r="B70" t="s">
        <v>50</v>
      </c>
      <c r="C70" t="s">
        <v>1097</v>
      </c>
      <c r="D70" t="s">
        <v>1098</v>
      </c>
      <c r="E70" s="1">
        <v>45770</v>
      </c>
      <c r="F70" t="s">
        <v>185</v>
      </c>
      <c r="G70" s="1">
        <v>45771</v>
      </c>
      <c r="H70" t="s">
        <v>2884</v>
      </c>
      <c r="I70" t="s">
        <v>66</v>
      </c>
      <c r="J70" t="s">
        <v>2781</v>
      </c>
      <c r="K70" t="str">
        <f>_xlfn.XLOOKUP(Table2[[#This Row],[Short Name]],Table4[Name],Table4[IP Address])</f>
        <v>10.76.126.212</v>
      </c>
      <c r="L70" t="str">
        <f>_xlfn.XLOOKUP(Table2[[#This Row],[Short Name]],CMDB!A:A,CMDB!G:G)</f>
        <v>Development</v>
      </c>
      <c r="M70" t="str">
        <f>_xlfn.XLOOKUP(Table2[[#This Row],[Short Name]],CMDB!A:A,CMDB!F:F)</f>
        <v>Deployed</v>
      </c>
      <c r="N70" t="s">
        <v>2782</v>
      </c>
      <c r="P70">
        <f>_xlfn.XLOOKUP(Table2[[#This Row],[Short Name]],Serverlookup!A:A,Serverlookup!B:B)</f>
        <v>76827</v>
      </c>
      <c r="Q70" t="str">
        <f>_xlfn.XLOOKUP(Table2[[#This Row],[Short Name]],Serverlookup!A:A,Serverlookup!C:C)</f>
        <v>Infor EAM (DataStream 7i)</v>
      </c>
      <c r="R70" t="str">
        <f>_xlfn.XLOOKUP(Table2[[#This Row],[Short Name]],Serverlookup!A:A,Serverlookup!E:E)</f>
        <v>amitprakash@chevron.com</v>
      </c>
      <c r="S70" t="str">
        <f>_xlfn.XLOOKUP(Table2[[#This Row],[Short Name]],Serverlookup!A:A,Serverlookup!D:D)</f>
        <v>Yes</v>
      </c>
      <c r="T70" t="str">
        <f>_xlfn.XLOOKUP(Table2[[#This Row],[Short Name]],Serverlookup!A:A,Serverlookup!F:F)</f>
        <v>Not Found</v>
      </c>
      <c r="U70" t="str">
        <f>IF(ISNA(_xlfn.XLOOKUP(Table2[[#This Row],[Short Name]],PCN!A:A,PCN!A:A)),"No","Yes")</f>
        <v>No</v>
      </c>
    </row>
    <row r="71" spans="1:21" x14ac:dyDescent="0.35">
      <c r="A71" t="s">
        <v>2777</v>
      </c>
      <c r="B71" t="s">
        <v>50</v>
      </c>
      <c r="C71" t="s">
        <v>1102</v>
      </c>
      <c r="D71" t="s">
        <v>1103</v>
      </c>
      <c r="E71" s="2">
        <v>45770</v>
      </c>
      <c r="F71" t="s">
        <v>185</v>
      </c>
      <c r="G71" s="2">
        <v>45771</v>
      </c>
      <c r="H71" t="s">
        <v>2884</v>
      </c>
      <c r="I71" t="s">
        <v>66</v>
      </c>
      <c r="J71" t="s">
        <v>2781</v>
      </c>
      <c r="K71" t="str">
        <f>_xlfn.XLOOKUP(Table2[[#This Row],[Short Name]],Table4[Name],Table4[IP Address])</f>
        <v>10.76.126.213</v>
      </c>
      <c r="L71" t="str">
        <f>_xlfn.XLOOKUP(Table2[[#This Row],[Short Name]],CMDB!A:A,CMDB!G:G)</f>
        <v>Development</v>
      </c>
      <c r="M71" t="str">
        <f>_xlfn.XLOOKUP(Table2[[#This Row],[Short Name]],CMDB!A:A,CMDB!F:F)</f>
        <v>Deployed</v>
      </c>
      <c r="N71" t="s">
        <v>2782</v>
      </c>
      <c r="P71">
        <f>_xlfn.XLOOKUP(Table2[[#This Row],[Short Name]],Serverlookup!A:A,Serverlookup!B:B)</f>
        <v>76827</v>
      </c>
      <c r="Q71" t="str">
        <f>_xlfn.XLOOKUP(Table2[[#This Row],[Short Name]],Serverlookup!A:A,Serverlookup!C:C)</f>
        <v>Infor EAM (DataStream 7i)</v>
      </c>
      <c r="R71" t="str">
        <f>_xlfn.XLOOKUP(Table2[[#This Row],[Short Name]],Serverlookup!A:A,Serverlookup!E:E)</f>
        <v>amitprakash@chevron.com</v>
      </c>
      <c r="S71" t="str">
        <f>_xlfn.XLOOKUP(Table2[[#This Row],[Short Name]],Serverlookup!A:A,Serverlookup!D:D)</f>
        <v>Yes</v>
      </c>
      <c r="T71" t="str">
        <f>_xlfn.XLOOKUP(Table2[[#This Row],[Short Name]],Serverlookup!A:A,Serverlookup!F:F)</f>
        <v>Not Found</v>
      </c>
      <c r="U71" t="str">
        <f>IF(ISNA(_xlfn.XLOOKUP(Table2[[#This Row],[Short Name]],PCN!A:A,PCN!A:A)),"No","Yes")</f>
        <v>No</v>
      </c>
    </row>
    <row r="72" spans="1:21" x14ac:dyDescent="0.35">
      <c r="A72" t="s">
        <v>2777</v>
      </c>
      <c r="B72" t="s">
        <v>50</v>
      </c>
      <c r="C72" t="s">
        <v>1104</v>
      </c>
      <c r="D72" t="s">
        <v>1105</v>
      </c>
      <c r="E72" s="2">
        <v>45770</v>
      </c>
      <c r="F72" t="s">
        <v>185</v>
      </c>
      <c r="G72" s="2">
        <v>45771</v>
      </c>
      <c r="H72" t="s">
        <v>2885</v>
      </c>
      <c r="I72" t="s">
        <v>66</v>
      </c>
      <c r="J72" t="s">
        <v>2781</v>
      </c>
      <c r="K72" t="str">
        <f>_xlfn.XLOOKUP(Table2[[#This Row],[Short Name]],Table4[Name],Table4[IP Address])</f>
        <v>10.76.126.214</v>
      </c>
      <c r="L72" t="str">
        <f>_xlfn.XLOOKUP(Table2[[#This Row],[Short Name]],CMDB!A:A,CMDB!G:G)</f>
        <v>Development</v>
      </c>
      <c r="M72" t="str">
        <f>_xlfn.XLOOKUP(Table2[[#This Row],[Short Name]],CMDB!A:A,CMDB!F:F)</f>
        <v>Deployed</v>
      </c>
      <c r="N72" t="s">
        <v>2782</v>
      </c>
      <c r="P72">
        <f>_xlfn.XLOOKUP(Table2[[#This Row],[Short Name]],Serverlookup!A:A,Serverlookup!B:B)</f>
        <v>76827</v>
      </c>
      <c r="Q72" t="str">
        <f>_xlfn.XLOOKUP(Table2[[#This Row],[Short Name]],Serverlookup!A:A,Serverlookup!C:C)</f>
        <v>Infor EAM (DataStream 7i)</v>
      </c>
      <c r="R72" t="str">
        <f>_xlfn.XLOOKUP(Table2[[#This Row],[Short Name]],Serverlookup!A:A,Serverlookup!E:E)</f>
        <v>amitprakash@chevron.com</v>
      </c>
      <c r="S72" t="str">
        <f>_xlfn.XLOOKUP(Table2[[#This Row],[Short Name]],Serverlookup!A:A,Serverlookup!D:D)</f>
        <v>Yes</v>
      </c>
      <c r="T72" t="str">
        <f>_xlfn.XLOOKUP(Table2[[#This Row],[Short Name]],Serverlookup!A:A,Serverlookup!F:F)</f>
        <v>Not Found</v>
      </c>
      <c r="U72" t="str">
        <f>IF(ISNA(_xlfn.XLOOKUP(Table2[[#This Row],[Short Name]],PCN!A:A,PCN!A:A)),"No","Yes")</f>
        <v>No</v>
      </c>
    </row>
    <row r="73" spans="1:21" x14ac:dyDescent="0.35">
      <c r="A73" t="s">
        <v>2777</v>
      </c>
      <c r="B73" t="s">
        <v>50</v>
      </c>
      <c r="C73" t="s">
        <v>1106</v>
      </c>
      <c r="D73" t="s">
        <v>1107</v>
      </c>
      <c r="E73" s="1">
        <v>45771</v>
      </c>
      <c r="F73" t="s">
        <v>185</v>
      </c>
      <c r="G73" s="1">
        <v>45771</v>
      </c>
      <c r="H73" t="s">
        <v>2886</v>
      </c>
      <c r="I73" t="s">
        <v>66</v>
      </c>
      <c r="J73" t="s">
        <v>2781</v>
      </c>
      <c r="K73" t="str">
        <f>_xlfn.XLOOKUP(Table2[[#This Row],[Short Name]],Table4[Name],Table4[IP Address])</f>
        <v>136.171.93.88</v>
      </c>
      <c r="L73" t="str">
        <f>_xlfn.XLOOKUP(Table2[[#This Row],[Short Name]],CMDB!A:A,CMDB!G:G)</f>
        <v>Production</v>
      </c>
      <c r="M73" t="str">
        <f>_xlfn.XLOOKUP(Table2[[#This Row],[Short Name]],CMDB!A:A,CMDB!F:F)</f>
        <v>Deployed</v>
      </c>
      <c r="N73" t="s">
        <v>2782</v>
      </c>
      <c r="P73">
        <f>_xlfn.XLOOKUP(Table2[[#This Row],[Short Name]],Serverlookup!A:A,Serverlookup!B:B)</f>
        <v>76827</v>
      </c>
      <c r="Q73" t="str">
        <f>_xlfn.XLOOKUP(Table2[[#This Row],[Short Name]],Serverlookup!A:A,Serverlookup!C:C)</f>
        <v>Infor EAM (DataStream 7i)</v>
      </c>
      <c r="R73" t="str">
        <f>_xlfn.XLOOKUP(Table2[[#This Row],[Short Name]],Serverlookup!A:A,Serverlookup!E:E)</f>
        <v>amitprakash@chevron.com</v>
      </c>
      <c r="S73" t="str">
        <f>_xlfn.XLOOKUP(Table2[[#This Row],[Short Name]],Serverlookup!A:A,Serverlookup!D:D)</f>
        <v>Yes</v>
      </c>
      <c r="T73" t="str">
        <f>_xlfn.XLOOKUP(Table2[[#This Row],[Short Name]],Serverlookup!A:A,Serverlookup!F:F)</f>
        <v>Not Found</v>
      </c>
      <c r="U73" t="str">
        <f>IF(ISNA(_xlfn.XLOOKUP(Table2[[#This Row],[Short Name]],PCN!A:A,PCN!A:A)),"No","Yes")</f>
        <v>No</v>
      </c>
    </row>
    <row r="74" spans="1:21" x14ac:dyDescent="0.35">
      <c r="A74" t="s">
        <v>2777</v>
      </c>
      <c r="B74" t="s">
        <v>50</v>
      </c>
      <c r="C74" t="s">
        <v>1108</v>
      </c>
      <c r="D74" t="s">
        <v>1109</v>
      </c>
      <c r="E74" s="2">
        <v>45771</v>
      </c>
      <c r="F74" t="s">
        <v>185</v>
      </c>
      <c r="G74" s="2">
        <v>45771</v>
      </c>
      <c r="H74" t="s">
        <v>2887</v>
      </c>
      <c r="I74" t="s">
        <v>66</v>
      </c>
      <c r="J74" t="s">
        <v>2781</v>
      </c>
      <c r="K74" t="str">
        <f>_xlfn.XLOOKUP(Table2[[#This Row],[Short Name]],Table4[Name],Table4[IP Address])</f>
        <v>136.171.93.100</v>
      </c>
      <c r="L74" t="str">
        <f>_xlfn.XLOOKUP(Table2[[#This Row],[Short Name]],CMDB!A:A,CMDB!G:G)</f>
        <v>Production</v>
      </c>
      <c r="M74" t="str">
        <f>_xlfn.XLOOKUP(Table2[[#This Row],[Short Name]],CMDB!A:A,CMDB!F:F)</f>
        <v>Deployed</v>
      </c>
      <c r="N74" t="s">
        <v>2782</v>
      </c>
      <c r="P74">
        <f>_xlfn.XLOOKUP(Table2[[#This Row],[Short Name]],Serverlookup!A:A,Serverlookup!B:B)</f>
        <v>76827</v>
      </c>
      <c r="Q74" t="str">
        <f>_xlfn.XLOOKUP(Table2[[#This Row],[Short Name]],Serverlookup!A:A,Serverlookup!C:C)</f>
        <v>Infor EAM (DataStream 7i)</v>
      </c>
      <c r="R74" t="str">
        <f>_xlfn.XLOOKUP(Table2[[#This Row],[Short Name]],Serverlookup!A:A,Serverlookup!E:E)</f>
        <v>amitprakash@chevron.com</v>
      </c>
      <c r="S74" t="str">
        <f>_xlfn.XLOOKUP(Table2[[#This Row],[Short Name]],Serverlookup!A:A,Serverlookup!D:D)</f>
        <v>Yes</v>
      </c>
      <c r="T74" t="str">
        <f>_xlfn.XLOOKUP(Table2[[#This Row],[Short Name]],Serverlookup!A:A,Serverlookup!F:F)</f>
        <v>Not Found</v>
      </c>
      <c r="U74" t="str">
        <f>IF(ISNA(_xlfn.XLOOKUP(Table2[[#This Row],[Short Name]],PCN!A:A,PCN!A:A)),"No","Yes")</f>
        <v>No</v>
      </c>
    </row>
    <row r="75" spans="1:21" x14ac:dyDescent="0.35">
      <c r="A75" t="s">
        <v>2777</v>
      </c>
      <c r="B75" t="s">
        <v>50</v>
      </c>
      <c r="C75" t="s">
        <v>1089</v>
      </c>
      <c r="D75" t="s">
        <v>1090</v>
      </c>
      <c r="E75" s="1">
        <v>45759</v>
      </c>
      <c r="F75" t="s">
        <v>185</v>
      </c>
      <c r="G75" s="1">
        <v>45759</v>
      </c>
      <c r="H75" t="s">
        <v>2888</v>
      </c>
      <c r="I75" t="s">
        <v>49</v>
      </c>
      <c r="J75" t="s">
        <v>2781</v>
      </c>
      <c r="K75" t="str">
        <f>_xlfn.XLOOKUP(Table2[[#This Row],[Short Name]],Table4[Name],Table4[IP Address])</f>
        <v>10.74.136.6</v>
      </c>
      <c r="L75" t="str">
        <f>_xlfn.XLOOKUP(Table2[[#This Row],[Short Name]],CMDB!A:A,CMDB!G:G)</f>
        <v>Development</v>
      </c>
      <c r="M75" t="str">
        <f>_xlfn.XLOOKUP(Table2[[#This Row],[Short Name]],CMDB!A:A,CMDB!F:F)</f>
        <v>Deployed</v>
      </c>
      <c r="N75" t="s">
        <v>2782</v>
      </c>
      <c r="P75">
        <f>_xlfn.XLOOKUP(Table2[[#This Row],[Short Name]],Serverlookup!A:A,Serverlookup!B:B)</f>
        <v>76827</v>
      </c>
      <c r="Q75" t="str">
        <f>_xlfn.XLOOKUP(Table2[[#This Row],[Short Name]],Serverlookup!A:A,Serverlookup!C:C)</f>
        <v>Infor EAM (DataStream 7i)</v>
      </c>
      <c r="R75" t="str">
        <f>_xlfn.XLOOKUP(Table2[[#This Row],[Short Name]],Serverlookup!A:A,Serverlookup!E:E)</f>
        <v>amitprakash@chevron.com</v>
      </c>
      <c r="S75" t="str">
        <f>_xlfn.XLOOKUP(Table2[[#This Row],[Short Name]],Serverlookup!A:A,Serverlookup!D:D)</f>
        <v>Yes</v>
      </c>
      <c r="T75" t="str">
        <f>_xlfn.XLOOKUP(Table2[[#This Row],[Short Name]],Serverlookup!A:A,Serverlookup!F:F)</f>
        <v>Not Found</v>
      </c>
      <c r="U75" t="str">
        <f>IF(ISNA(_xlfn.XLOOKUP(Table2[[#This Row],[Short Name]],PCN!A:A,PCN!A:A)),"No","Yes")</f>
        <v>No</v>
      </c>
    </row>
    <row r="76" spans="1:21" x14ac:dyDescent="0.35">
      <c r="A76" t="s">
        <v>2777</v>
      </c>
      <c r="B76" t="s">
        <v>50</v>
      </c>
      <c r="C76" t="s">
        <v>1092</v>
      </c>
      <c r="D76" t="s">
        <v>1093</v>
      </c>
      <c r="E76" s="2">
        <v>45701</v>
      </c>
      <c r="F76" t="s">
        <v>185</v>
      </c>
      <c r="G76" s="2">
        <v>45759</v>
      </c>
      <c r="H76" t="s">
        <v>2889</v>
      </c>
      <c r="I76" t="s">
        <v>49</v>
      </c>
      <c r="J76" t="s">
        <v>2781</v>
      </c>
      <c r="K76" t="str">
        <f>_xlfn.XLOOKUP(Table2[[#This Row],[Short Name]],Table4[Name],Table4[IP Address])</f>
        <v>10.74.136.7</v>
      </c>
      <c r="L76" t="str">
        <f>_xlfn.XLOOKUP(Table2[[#This Row],[Short Name]],CMDB!A:A,CMDB!G:G)</f>
        <v>QA/Test</v>
      </c>
      <c r="M76" t="str">
        <f>_xlfn.XLOOKUP(Table2[[#This Row],[Short Name]],CMDB!A:A,CMDB!F:F)</f>
        <v>In Maintenance</v>
      </c>
      <c r="N76" t="s">
        <v>2782</v>
      </c>
      <c r="P76">
        <f>_xlfn.XLOOKUP(Table2[[#This Row],[Short Name]],Serverlookup!A:A,Serverlookup!B:B)</f>
        <v>76827</v>
      </c>
      <c r="Q76" t="str">
        <f>_xlfn.XLOOKUP(Table2[[#This Row],[Short Name]],Serverlookup!A:A,Serverlookup!C:C)</f>
        <v>Infor EAM (DataStream 7i)</v>
      </c>
      <c r="R76" t="str">
        <f>_xlfn.XLOOKUP(Table2[[#This Row],[Short Name]],Serverlookup!A:A,Serverlookup!E:E)</f>
        <v>amitprakash@chevron.com</v>
      </c>
      <c r="S76" t="str">
        <f>_xlfn.XLOOKUP(Table2[[#This Row],[Short Name]],Serverlookup!A:A,Serverlookup!D:D)</f>
        <v>Yes</v>
      </c>
      <c r="T76" t="str">
        <f>_xlfn.XLOOKUP(Table2[[#This Row],[Short Name]],Serverlookup!A:A,Serverlookup!F:F)</f>
        <v>Not Found</v>
      </c>
      <c r="U76" t="str">
        <f>IF(ISNA(_xlfn.XLOOKUP(Table2[[#This Row],[Short Name]],PCN!A:A,PCN!A:A)),"No","Yes")</f>
        <v>No</v>
      </c>
    </row>
    <row r="77" spans="1:21" x14ac:dyDescent="0.35">
      <c r="A77" t="s">
        <v>2777</v>
      </c>
      <c r="B77" t="s">
        <v>50</v>
      </c>
      <c r="C77" t="s">
        <v>2890</v>
      </c>
      <c r="D77" t="s">
        <v>2891</v>
      </c>
      <c r="E77" s="1">
        <v>45770</v>
      </c>
      <c r="F77" t="s">
        <v>185</v>
      </c>
      <c r="G77" s="1">
        <v>45771</v>
      </c>
      <c r="H77" t="s">
        <v>2780</v>
      </c>
      <c r="I77" t="s">
        <v>114</v>
      </c>
      <c r="J77" t="s">
        <v>2781</v>
      </c>
      <c r="K77" t="str">
        <f>_xlfn.XLOOKUP(Table2[[#This Row],[Short Name]],Table4[Name],Table4[IP Address])</f>
        <v>136.171.170.103</v>
      </c>
      <c r="L77" t="str">
        <f>_xlfn.XLOOKUP(Table2[[#This Row],[Short Name]],CMDB!A:A,CMDB!G:G)</f>
        <v>Development</v>
      </c>
      <c r="M77" t="str">
        <f>_xlfn.XLOOKUP(Table2[[#This Row],[Short Name]],CMDB!A:A,CMDB!F:F)</f>
        <v>Deployed</v>
      </c>
      <c r="N77" t="s">
        <v>2782</v>
      </c>
      <c r="P77">
        <f>_xlfn.XLOOKUP(Table2[[#This Row],[Short Name]],Serverlookup!A:A,Serverlookup!B:B)</f>
        <v>1402000000000</v>
      </c>
      <c r="Q77" t="str">
        <f>_xlfn.XLOOKUP(Table2[[#This Row],[Short Name]],Serverlookup!A:A,Serverlookup!C:C)</f>
        <v xml:space="preserve">PI System (PADC </v>
      </c>
      <c r="R77" t="str">
        <f>_xlfn.XLOOKUP(Table2[[#This Row],[Short Name]],Serverlookup!A:A,Serverlookup!E:E)</f>
        <v>AndrewWilliams@chevron.com</v>
      </c>
      <c r="S77" t="str">
        <f>_xlfn.XLOOKUP(Table2[[#This Row],[Short Name]],Serverlookup!A:A,Serverlookup!D:D)</f>
        <v>Yes</v>
      </c>
      <c r="T77" t="str">
        <f>_xlfn.XLOOKUP(Table2[[#This Row],[Short Name]],Serverlookup!A:A,Serverlookup!F:F)</f>
        <v>SURFACE - PROCESS AUTOMATION - SUPPORT</v>
      </c>
      <c r="U77" t="str">
        <f>IF(ISNA(_xlfn.XLOOKUP(Table2[[#This Row],[Short Name]],PCN!A:A,PCN!A:A)),"No","Yes")</f>
        <v>No</v>
      </c>
    </row>
    <row r="78" spans="1:21" x14ac:dyDescent="0.35">
      <c r="A78" t="s">
        <v>2777</v>
      </c>
      <c r="B78" t="s">
        <v>50</v>
      </c>
      <c r="C78" t="s">
        <v>2892</v>
      </c>
      <c r="D78" t="s">
        <v>2893</v>
      </c>
      <c r="E78" s="2">
        <v>45771</v>
      </c>
      <c r="F78" t="s">
        <v>185</v>
      </c>
      <c r="G78" s="2">
        <v>45771</v>
      </c>
      <c r="H78" t="s">
        <v>2894</v>
      </c>
      <c r="I78" t="s">
        <v>114</v>
      </c>
      <c r="J78" t="s">
        <v>2781</v>
      </c>
      <c r="K78" t="str">
        <f>_xlfn.XLOOKUP(Table2[[#This Row],[Short Name]],Table4[Name],Table4[IP Address])</f>
        <v>136.171.170.101</v>
      </c>
      <c r="L78" t="str">
        <f>_xlfn.XLOOKUP(Table2[[#This Row],[Short Name]],CMDB!A:A,CMDB!G:G)</f>
        <v>Development</v>
      </c>
      <c r="M78" t="str">
        <f>_xlfn.XLOOKUP(Table2[[#This Row],[Short Name]],CMDB!A:A,CMDB!F:F)</f>
        <v>Deployed</v>
      </c>
      <c r="N78" t="s">
        <v>2782</v>
      </c>
      <c r="P78">
        <f>_xlfn.XLOOKUP(Table2[[#This Row],[Short Name]],Serverlookup!A:A,Serverlookup!B:B)</f>
        <v>1402000000000</v>
      </c>
      <c r="Q78" t="str">
        <f>_xlfn.XLOOKUP(Table2[[#This Row],[Short Name]],Serverlookup!A:A,Serverlookup!C:C)</f>
        <v xml:space="preserve">PI System (PADC </v>
      </c>
      <c r="R78" t="str">
        <f>_xlfn.XLOOKUP(Table2[[#This Row],[Short Name]],Serverlookup!A:A,Serverlookup!E:E)</f>
        <v>AndrewWilliams@chevron.com</v>
      </c>
      <c r="S78" t="str">
        <f>_xlfn.XLOOKUP(Table2[[#This Row],[Short Name]],Serverlookup!A:A,Serverlookup!D:D)</f>
        <v>Yes</v>
      </c>
      <c r="T78" t="str">
        <f>_xlfn.XLOOKUP(Table2[[#This Row],[Short Name]],Serverlookup!A:A,Serverlookup!F:F)</f>
        <v>SURFACE - PROCESS AUTOMATION - SUPPORT</v>
      </c>
      <c r="U78" t="str">
        <f>IF(ISNA(_xlfn.XLOOKUP(Table2[[#This Row],[Short Name]],PCN!A:A,PCN!A:A)),"No","Yes")</f>
        <v>No</v>
      </c>
    </row>
    <row r="79" spans="1:21" x14ac:dyDescent="0.35">
      <c r="A79" t="s">
        <v>2777</v>
      </c>
      <c r="B79" t="s">
        <v>50</v>
      </c>
      <c r="C79" t="s">
        <v>2895</v>
      </c>
      <c r="D79" t="s">
        <v>2896</v>
      </c>
      <c r="E79" s="1">
        <v>45770</v>
      </c>
      <c r="F79" t="s">
        <v>185</v>
      </c>
      <c r="G79" s="1">
        <v>45771</v>
      </c>
      <c r="H79" t="s">
        <v>2886</v>
      </c>
      <c r="I79" t="s">
        <v>114</v>
      </c>
      <c r="J79" t="s">
        <v>2781</v>
      </c>
      <c r="K79" t="str">
        <f>_xlfn.XLOOKUP(Table2[[#This Row],[Short Name]],Table4[Name],Table4[IP Address])</f>
        <v>136.171.170.105</v>
      </c>
      <c r="L79" t="str">
        <f>_xlfn.XLOOKUP(Table2[[#This Row],[Short Name]],CMDB!A:A,CMDB!G:G)</f>
        <v>Development</v>
      </c>
      <c r="M79" t="str">
        <f>_xlfn.XLOOKUP(Table2[[#This Row],[Short Name]],CMDB!A:A,CMDB!F:F)</f>
        <v>Deployed</v>
      </c>
      <c r="N79" t="s">
        <v>2782</v>
      </c>
      <c r="P79">
        <f>_xlfn.XLOOKUP(Table2[[#This Row],[Short Name]],Serverlookup!A:A,Serverlookup!B:B)</f>
        <v>1402000000000</v>
      </c>
      <c r="Q79" t="str">
        <f>_xlfn.XLOOKUP(Table2[[#This Row],[Short Name]],Serverlookup!A:A,Serverlookup!C:C)</f>
        <v xml:space="preserve">PI System (PADC </v>
      </c>
      <c r="R79" t="str">
        <f>_xlfn.XLOOKUP(Table2[[#This Row],[Short Name]],Serverlookup!A:A,Serverlookup!E:E)</f>
        <v>AndrewWilliams@chevron.com</v>
      </c>
      <c r="S79" t="str">
        <f>_xlfn.XLOOKUP(Table2[[#This Row],[Short Name]],Serverlookup!A:A,Serverlookup!D:D)</f>
        <v>Yes</v>
      </c>
      <c r="T79" t="str">
        <f>_xlfn.XLOOKUP(Table2[[#This Row],[Short Name]],Serverlookup!A:A,Serverlookup!F:F)</f>
        <v>SURFACE - PROCESS AUTOMATION - SUPPORT</v>
      </c>
      <c r="U79" t="str">
        <f>IF(ISNA(_xlfn.XLOOKUP(Table2[[#This Row],[Short Name]],PCN!A:A,PCN!A:A)),"No","Yes")</f>
        <v>No</v>
      </c>
    </row>
    <row r="80" spans="1:21" x14ac:dyDescent="0.35">
      <c r="A80" t="s">
        <v>2777</v>
      </c>
      <c r="B80" t="s">
        <v>50</v>
      </c>
      <c r="C80" t="s">
        <v>2897</v>
      </c>
      <c r="D80" t="s">
        <v>2898</v>
      </c>
      <c r="E80" s="2">
        <v>45770</v>
      </c>
      <c r="F80" t="s">
        <v>185</v>
      </c>
      <c r="G80" s="2">
        <v>45771</v>
      </c>
      <c r="H80" t="s">
        <v>2894</v>
      </c>
      <c r="I80" t="s">
        <v>114</v>
      </c>
      <c r="J80" t="s">
        <v>2781</v>
      </c>
      <c r="K80" t="str">
        <f>_xlfn.XLOOKUP(Table2[[#This Row],[Short Name]],Table4[Name],Table4[IP Address])</f>
        <v>136.171.170.55</v>
      </c>
      <c r="L80" t="str">
        <f>_xlfn.XLOOKUP(Table2[[#This Row],[Short Name]],CMDB!A:A,CMDB!G:G)</f>
        <v/>
      </c>
      <c r="M80" t="str">
        <f>_xlfn.XLOOKUP(Table2[[#This Row],[Short Name]],CMDB!A:A,CMDB!F:F)</f>
        <v>Deployed</v>
      </c>
      <c r="N80" t="s">
        <v>2782</v>
      </c>
      <c r="P80">
        <f>_xlfn.XLOOKUP(Table2[[#This Row],[Short Name]],Serverlookup!A:A,Serverlookup!B:B)</f>
        <v>1402000000000</v>
      </c>
      <c r="Q80" t="str">
        <f>_xlfn.XLOOKUP(Table2[[#This Row],[Short Name]],Serverlookup!A:A,Serverlookup!C:C)</f>
        <v xml:space="preserve">PI System (PADC </v>
      </c>
      <c r="R80" t="str">
        <f>_xlfn.XLOOKUP(Table2[[#This Row],[Short Name]],Serverlookup!A:A,Serverlookup!E:E)</f>
        <v>AndrewWilliams@chevron.com</v>
      </c>
      <c r="S80" t="str">
        <f>_xlfn.XLOOKUP(Table2[[#This Row],[Short Name]],Serverlookup!A:A,Serverlookup!D:D)</f>
        <v>Yes</v>
      </c>
      <c r="T80" t="str">
        <f>_xlfn.XLOOKUP(Table2[[#This Row],[Short Name]],Serverlookup!A:A,Serverlookup!F:F)</f>
        <v>SURFACE - PROCESS AUTOMATION - SUPPORT</v>
      </c>
      <c r="U80" t="str">
        <f>IF(ISNA(_xlfn.XLOOKUP(Table2[[#This Row],[Short Name]],PCN!A:A,PCN!A:A)),"No","Yes")</f>
        <v>No</v>
      </c>
    </row>
    <row r="81" spans="1:21" x14ac:dyDescent="0.35">
      <c r="A81" t="s">
        <v>2777</v>
      </c>
      <c r="B81" t="s">
        <v>50</v>
      </c>
      <c r="C81" t="s">
        <v>2899</v>
      </c>
      <c r="D81" t="s">
        <v>2900</v>
      </c>
      <c r="E81" s="2">
        <v>45770</v>
      </c>
      <c r="F81" t="s">
        <v>185</v>
      </c>
      <c r="G81" s="2">
        <v>45771</v>
      </c>
      <c r="H81" t="s">
        <v>2894</v>
      </c>
      <c r="I81" t="s">
        <v>114</v>
      </c>
      <c r="J81" t="s">
        <v>2781</v>
      </c>
      <c r="K81" t="str">
        <f>_xlfn.XLOOKUP(Table2[[#This Row],[Short Name]],Table4[Name],Table4[IP Address])</f>
        <v>136.171.170.49</v>
      </c>
      <c r="L81" t="str">
        <f>_xlfn.XLOOKUP(Table2[[#This Row],[Short Name]],CMDB!A:A,CMDB!G:G)</f>
        <v>Development</v>
      </c>
      <c r="M81" t="str">
        <f>_xlfn.XLOOKUP(Table2[[#This Row],[Short Name]],CMDB!A:A,CMDB!F:F)</f>
        <v>Deployed</v>
      </c>
      <c r="N81" t="s">
        <v>2782</v>
      </c>
      <c r="P81">
        <f>_xlfn.XLOOKUP(Table2[[#This Row],[Short Name]],Serverlookup!A:A,Serverlookup!B:B)</f>
        <v>1402000000000</v>
      </c>
      <c r="Q81" t="str">
        <f>_xlfn.XLOOKUP(Table2[[#This Row],[Short Name]],Serverlookup!A:A,Serverlookup!C:C)</f>
        <v xml:space="preserve">PI System (PADC </v>
      </c>
      <c r="R81" t="str">
        <f>_xlfn.XLOOKUP(Table2[[#This Row],[Short Name]],Serverlookup!A:A,Serverlookup!E:E)</f>
        <v>AndrewWilliams@chevron.com</v>
      </c>
      <c r="S81" t="str">
        <f>_xlfn.XLOOKUP(Table2[[#This Row],[Short Name]],Serverlookup!A:A,Serverlookup!D:D)</f>
        <v>Yes</v>
      </c>
      <c r="T81" t="str">
        <f>_xlfn.XLOOKUP(Table2[[#This Row],[Short Name]],Serverlookup!A:A,Serverlookup!F:F)</f>
        <v>SURFACE - PROCESS AUTOMATION - SUPPORT</v>
      </c>
      <c r="U81" t="str">
        <f>IF(ISNA(_xlfn.XLOOKUP(Table2[[#This Row],[Short Name]],PCN!A:A,PCN!A:A)),"No","Yes")</f>
        <v>No</v>
      </c>
    </row>
    <row r="82" spans="1:21" x14ac:dyDescent="0.35">
      <c r="A82" t="s">
        <v>2777</v>
      </c>
      <c r="B82" t="s">
        <v>50</v>
      </c>
      <c r="C82" t="s">
        <v>2901</v>
      </c>
      <c r="D82" t="s">
        <v>2902</v>
      </c>
      <c r="E82" s="1">
        <v>45770</v>
      </c>
      <c r="F82" t="s">
        <v>185</v>
      </c>
      <c r="G82" s="1">
        <v>45771</v>
      </c>
      <c r="H82" t="s">
        <v>2903</v>
      </c>
      <c r="I82" t="s">
        <v>975</v>
      </c>
      <c r="J82" t="s">
        <v>2781</v>
      </c>
      <c r="K82" t="str">
        <f>_xlfn.XLOOKUP(Table2[[#This Row],[Short Name]],Table4[Name],Table4[IP Address])</f>
        <v>136.171.170.53</v>
      </c>
      <c r="L82" t="str">
        <f>_xlfn.XLOOKUP(Table2[[#This Row],[Short Name]],CMDB!A:A,CMDB!G:G)</f>
        <v>Development</v>
      </c>
      <c r="M82" t="str">
        <f>_xlfn.XLOOKUP(Table2[[#This Row],[Short Name]],CMDB!A:A,CMDB!F:F)</f>
        <v>Deployed</v>
      </c>
      <c r="N82" t="s">
        <v>2782</v>
      </c>
      <c r="P82">
        <f>_xlfn.XLOOKUP(Table2[[#This Row],[Short Name]],Serverlookup!A:A,Serverlookup!B:B)</f>
        <v>1403075073</v>
      </c>
      <c r="Q82" t="str">
        <f>_xlfn.XLOOKUP(Table2[[#This Row],[Short Name]],Serverlookup!A:A,Serverlookup!C:C)</f>
        <v xml:space="preserve">Process Automation </v>
      </c>
      <c r="R82" t="str">
        <f>_xlfn.XLOOKUP(Table2[[#This Row],[Short Name]],Serverlookup!A:A,Serverlookup!E:E)</f>
        <v>AndrewWilliams@chevron.com</v>
      </c>
      <c r="S82" t="str">
        <f>_xlfn.XLOOKUP(Table2[[#This Row],[Short Name]],Serverlookup!A:A,Serverlookup!D:D)</f>
        <v>Yes</v>
      </c>
      <c r="T82" t="str">
        <f>_xlfn.XLOOKUP(Table2[[#This Row],[Short Name]],Serverlookup!A:A,Serverlookup!F:F)</f>
        <v>SURFACE - PROCESS AUTOMATION - SUPPORT</v>
      </c>
      <c r="U82" t="str">
        <f>IF(ISNA(_xlfn.XLOOKUP(Table2[[#This Row],[Short Name]],PCN!A:A,PCN!A:A)),"No","Yes")</f>
        <v>No</v>
      </c>
    </row>
    <row r="83" spans="1:21" x14ac:dyDescent="0.35">
      <c r="A83" t="s">
        <v>2777</v>
      </c>
      <c r="B83" t="s">
        <v>50</v>
      </c>
      <c r="C83" t="s">
        <v>2904</v>
      </c>
      <c r="D83" t="s">
        <v>2905</v>
      </c>
      <c r="E83" s="1">
        <v>45771</v>
      </c>
      <c r="F83" t="s">
        <v>185</v>
      </c>
      <c r="G83" s="1">
        <v>45771</v>
      </c>
      <c r="H83" t="s">
        <v>2906</v>
      </c>
      <c r="I83" t="s">
        <v>114</v>
      </c>
      <c r="J83" t="s">
        <v>2781</v>
      </c>
      <c r="K83" t="str">
        <f>_xlfn.XLOOKUP(Table2[[#This Row],[Short Name]],Table4[Name],Table4[IP Address])</f>
        <v>136.171.170.37</v>
      </c>
      <c r="L83" t="str">
        <f>_xlfn.XLOOKUP(Table2[[#This Row],[Short Name]],CMDB!A:A,CMDB!G:G)</f>
        <v>Development</v>
      </c>
      <c r="M83" t="str">
        <f>_xlfn.XLOOKUP(Table2[[#This Row],[Short Name]],CMDB!A:A,CMDB!F:F)</f>
        <v>Deployed</v>
      </c>
      <c r="N83" t="s">
        <v>2782</v>
      </c>
      <c r="P83">
        <f>_xlfn.XLOOKUP(Table2[[#This Row],[Short Name]],Serverlookup!A:A,Serverlookup!B:B)</f>
        <v>1402000000000</v>
      </c>
      <c r="Q83" t="str">
        <f>_xlfn.XLOOKUP(Table2[[#This Row],[Short Name]],Serverlookup!A:A,Serverlookup!C:C)</f>
        <v xml:space="preserve">PI System (PADC </v>
      </c>
      <c r="R83" t="str">
        <f>_xlfn.XLOOKUP(Table2[[#This Row],[Short Name]],Serverlookup!A:A,Serverlookup!E:E)</f>
        <v>AndrewWilliams@chevron.com</v>
      </c>
      <c r="S83" t="str">
        <f>_xlfn.XLOOKUP(Table2[[#This Row],[Short Name]],Serverlookup!A:A,Serverlookup!D:D)</f>
        <v>Yes</v>
      </c>
      <c r="T83" t="str">
        <f>_xlfn.XLOOKUP(Table2[[#This Row],[Short Name]],Serverlookup!A:A,Serverlookup!F:F)</f>
        <v>SURFACE - PROCESS AUTOMATION - SUPPORT</v>
      </c>
      <c r="U83" t="str">
        <f>IF(ISNA(_xlfn.XLOOKUP(Table2[[#This Row],[Short Name]],PCN!A:A,PCN!A:A)),"No","Yes")</f>
        <v>No</v>
      </c>
    </row>
    <row r="84" spans="1:21" x14ac:dyDescent="0.35">
      <c r="A84" t="s">
        <v>2777</v>
      </c>
      <c r="B84" t="s">
        <v>50</v>
      </c>
      <c r="C84" t="s">
        <v>2907</v>
      </c>
      <c r="D84" t="s">
        <v>2908</v>
      </c>
      <c r="E84" s="1">
        <v>45770</v>
      </c>
      <c r="F84" t="s">
        <v>185</v>
      </c>
      <c r="G84" s="1">
        <v>45771</v>
      </c>
      <c r="H84" t="s">
        <v>2894</v>
      </c>
      <c r="I84" t="s">
        <v>114</v>
      </c>
      <c r="J84" t="s">
        <v>2781</v>
      </c>
      <c r="K84" t="str">
        <f>_xlfn.XLOOKUP(Table2[[#This Row],[Short Name]],Table4[Name],Table4[IP Address])</f>
        <v>136.171.170.64</v>
      </c>
      <c r="L84" t="str">
        <f>_xlfn.XLOOKUP(Table2[[#This Row],[Short Name]],CMDB!A:A,CMDB!G:G)</f>
        <v>Development</v>
      </c>
      <c r="M84" t="str">
        <f>_xlfn.XLOOKUP(Table2[[#This Row],[Short Name]],CMDB!A:A,CMDB!F:F)</f>
        <v>Deployed</v>
      </c>
      <c r="N84" t="s">
        <v>2782</v>
      </c>
      <c r="P84">
        <f>_xlfn.XLOOKUP(Table2[[#This Row],[Short Name]],Serverlookup!A:A,Serverlookup!B:B)</f>
        <v>1402000000000</v>
      </c>
      <c r="Q84" t="str">
        <f>_xlfn.XLOOKUP(Table2[[#This Row],[Short Name]],Serverlookup!A:A,Serverlookup!C:C)</f>
        <v xml:space="preserve">PI System (PADC </v>
      </c>
      <c r="R84" t="str">
        <f>_xlfn.XLOOKUP(Table2[[#This Row],[Short Name]],Serverlookup!A:A,Serverlookup!E:E)</f>
        <v>AndrewWilliams@chevron.com</v>
      </c>
      <c r="S84" t="str">
        <f>_xlfn.XLOOKUP(Table2[[#This Row],[Short Name]],Serverlookup!A:A,Serverlookup!D:D)</f>
        <v>Yes</v>
      </c>
      <c r="T84" t="str">
        <f>_xlfn.XLOOKUP(Table2[[#This Row],[Short Name]],Serverlookup!A:A,Serverlookup!F:F)</f>
        <v>SURFACE - PROCESS AUTOMATION - SUPPORT</v>
      </c>
      <c r="U84" t="str">
        <f>IF(ISNA(_xlfn.XLOOKUP(Table2[[#This Row],[Short Name]],PCN!A:A,PCN!A:A)),"No","Yes")</f>
        <v>No</v>
      </c>
    </row>
    <row r="85" spans="1:21" x14ac:dyDescent="0.35">
      <c r="A85" t="s">
        <v>2777</v>
      </c>
      <c r="B85" t="s">
        <v>50</v>
      </c>
      <c r="C85" t="s">
        <v>2909</v>
      </c>
      <c r="D85" t="s">
        <v>2910</v>
      </c>
      <c r="E85" s="1">
        <v>45770</v>
      </c>
      <c r="F85" t="s">
        <v>185</v>
      </c>
      <c r="G85" s="1">
        <v>45771</v>
      </c>
      <c r="H85" t="s">
        <v>2911</v>
      </c>
      <c r="I85" t="s">
        <v>66</v>
      </c>
      <c r="J85" t="s">
        <v>2781</v>
      </c>
      <c r="K85" t="str">
        <f>_xlfn.XLOOKUP(Table2[[#This Row],[Short Name]],Table4[Name],Table4[IP Address])</f>
        <v>146.30.164.28</v>
      </c>
      <c r="L85" t="str">
        <f>_xlfn.XLOOKUP(Table2[[#This Row],[Short Name]],CMDB!A:A,CMDB!G:G)</f>
        <v>Production</v>
      </c>
      <c r="M85" t="str">
        <f>_xlfn.XLOOKUP(Table2[[#This Row],[Short Name]],CMDB!A:A,CMDB!F:F)</f>
        <v>Deployed</v>
      </c>
      <c r="N85" t="s">
        <v>2782</v>
      </c>
      <c r="P85">
        <f>_xlfn.XLOOKUP(Table2[[#This Row],[Short Name]],Serverlookup!A:A,Serverlookup!B:B)</f>
        <v>5057533</v>
      </c>
      <c r="Q85" t="str">
        <f>_xlfn.XLOOKUP(Table2[[#This Row],[Short Name]],Serverlookup!A:A,Serverlookup!C:C)</f>
        <v xml:space="preserve">PI Suite (EG) </v>
      </c>
      <c r="R85" t="str">
        <f>_xlfn.XLOOKUP(Table2[[#This Row],[Short Name]],Serverlookup!A:A,Serverlookup!E:E)</f>
        <v>angela.taylor@chevron.com</v>
      </c>
      <c r="S85" t="str">
        <f>_xlfn.XLOOKUP(Table2[[#This Row],[Short Name]],Serverlookup!A:A,Serverlookup!D:D)</f>
        <v>Yes</v>
      </c>
      <c r="T85" t="str">
        <f>_xlfn.XLOOKUP(Table2[[#This Row],[Short Name]],Serverlookup!A:A,Serverlookup!F:F)</f>
        <v>MID-AFRICA - EG AVEVA PI SUPPORT</v>
      </c>
      <c r="U85" t="str">
        <f>IF(ISNA(_xlfn.XLOOKUP(Table2[[#This Row],[Short Name]],PCN!A:A,PCN!A:A)),"No","Yes")</f>
        <v>No</v>
      </c>
    </row>
    <row r="86" spans="1:21" x14ac:dyDescent="0.35">
      <c r="A86" t="s">
        <v>2777</v>
      </c>
      <c r="B86" t="s">
        <v>50</v>
      </c>
      <c r="C86" t="s">
        <v>2912</v>
      </c>
      <c r="D86" t="s">
        <v>2913</v>
      </c>
      <c r="E86" s="2">
        <v>45770</v>
      </c>
      <c r="F86" t="s">
        <v>185</v>
      </c>
      <c r="G86" s="2">
        <v>45771</v>
      </c>
      <c r="H86" t="s">
        <v>2914</v>
      </c>
      <c r="I86" t="s">
        <v>114</v>
      </c>
      <c r="J86" t="s">
        <v>2781</v>
      </c>
      <c r="K86" t="str">
        <f>_xlfn.XLOOKUP(Table2[[#This Row],[Short Name]],Table4[Name],Table4[IP Address])</f>
        <v>146.30.164.11</v>
      </c>
      <c r="L86" t="str">
        <f>_xlfn.XLOOKUP(Table2[[#This Row],[Short Name]],CMDB!A:A,CMDB!G:G)</f>
        <v>Production</v>
      </c>
      <c r="M86" t="str">
        <f>_xlfn.XLOOKUP(Table2[[#This Row],[Short Name]],CMDB!A:A,CMDB!F:F)</f>
        <v>Deployed</v>
      </c>
      <c r="N86" t="s">
        <v>2782</v>
      </c>
      <c r="P86">
        <f>_xlfn.XLOOKUP(Table2[[#This Row],[Short Name]],Serverlookup!A:A,Serverlookup!B:B)</f>
        <v>5057533</v>
      </c>
      <c r="Q86" t="str">
        <f>_xlfn.XLOOKUP(Table2[[#This Row],[Short Name]],Serverlookup!A:A,Serverlookup!C:C)</f>
        <v xml:space="preserve">PI Suite (EG) </v>
      </c>
      <c r="R86" t="str">
        <f>_xlfn.XLOOKUP(Table2[[#This Row],[Short Name]],Serverlookup!A:A,Serverlookup!E:E)</f>
        <v>angela.taylor@chevron.com</v>
      </c>
      <c r="S86" t="str">
        <f>_xlfn.XLOOKUP(Table2[[#This Row],[Short Name]],Serverlookup!A:A,Serverlookup!D:D)</f>
        <v>Yes</v>
      </c>
      <c r="T86" t="str">
        <f>_xlfn.XLOOKUP(Table2[[#This Row],[Short Name]],Serverlookup!A:A,Serverlookup!F:F)</f>
        <v>MID-AFRICA - EG AVEVA PI SUPPORT</v>
      </c>
      <c r="U86" t="str">
        <f>IF(ISNA(_xlfn.XLOOKUP(Table2[[#This Row],[Short Name]],PCN!A:A,PCN!A:A)),"No","Yes")</f>
        <v>No</v>
      </c>
    </row>
    <row r="87" spans="1:21" x14ac:dyDescent="0.35">
      <c r="A87" t="s">
        <v>2777</v>
      </c>
      <c r="B87" t="s">
        <v>50</v>
      </c>
      <c r="C87" t="s">
        <v>2915</v>
      </c>
      <c r="D87" t="s">
        <v>2916</v>
      </c>
      <c r="E87" s="1">
        <v>45770</v>
      </c>
      <c r="F87" t="s">
        <v>185</v>
      </c>
      <c r="G87" s="1">
        <v>45771</v>
      </c>
      <c r="H87" t="s">
        <v>2917</v>
      </c>
      <c r="I87" t="s">
        <v>66</v>
      </c>
      <c r="J87" t="s">
        <v>2781</v>
      </c>
      <c r="K87" t="str">
        <f>_xlfn.XLOOKUP(Table2[[#This Row],[Short Name]],Table4[Name],Table4[IP Address])</f>
        <v>146.30.164.26</v>
      </c>
      <c r="L87" t="str">
        <f>_xlfn.XLOOKUP(Table2[[#This Row],[Short Name]],CMDB!A:A,CMDB!G:G)</f>
        <v>Production</v>
      </c>
      <c r="M87" t="str">
        <f>_xlfn.XLOOKUP(Table2[[#This Row],[Short Name]],CMDB!A:A,CMDB!F:F)</f>
        <v>Deployed</v>
      </c>
      <c r="N87" t="s">
        <v>2782</v>
      </c>
      <c r="P87">
        <f>_xlfn.XLOOKUP(Table2[[#This Row],[Short Name]],Serverlookup!A:A,Serverlookup!B:B)</f>
        <v>5057533</v>
      </c>
      <c r="Q87" t="str">
        <f>_xlfn.XLOOKUP(Table2[[#This Row],[Short Name]],Serverlookup!A:A,Serverlookup!C:C)</f>
        <v xml:space="preserve">PI Suite (EG) </v>
      </c>
      <c r="R87" t="str">
        <f>_xlfn.XLOOKUP(Table2[[#This Row],[Short Name]],Serverlookup!A:A,Serverlookup!E:E)</f>
        <v>angela.taylor@chevron.com</v>
      </c>
      <c r="S87" t="str">
        <f>_xlfn.XLOOKUP(Table2[[#This Row],[Short Name]],Serverlookup!A:A,Serverlookup!D:D)</f>
        <v>Yes</v>
      </c>
      <c r="T87" t="str">
        <f>_xlfn.XLOOKUP(Table2[[#This Row],[Short Name]],Serverlookup!A:A,Serverlookup!F:F)</f>
        <v>MID-AFRICA - EG AVEVA PI SUPPORT</v>
      </c>
      <c r="U87" t="str">
        <f>IF(ISNA(_xlfn.XLOOKUP(Table2[[#This Row],[Short Name]],PCN!A:A,PCN!A:A)),"No","Yes")</f>
        <v>No</v>
      </c>
    </row>
    <row r="88" spans="1:21" x14ac:dyDescent="0.35">
      <c r="A88" t="s">
        <v>2777</v>
      </c>
      <c r="B88" t="s">
        <v>50</v>
      </c>
      <c r="C88" t="s">
        <v>2918</v>
      </c>
      <c r="D88" t="s">
        <v>2919</v>
      </c>
      <c r="E88" s="2">
        <v>45771</v>
      </c>
      <c r="F88" t="s">
        <v>185</v>
      </c>
      <c r="G88" s="2">
        <v>45771</v>
      </c>
      <c r="H88" t="s">
        <v>2920</v>
      </c>
      <c r="I88" t="s">
        <v>114</v>
      </c>
      <c r="J88" t="s">
        <v>2781</v>
      </c>
      <c r="K88" t="str">
        <f>_xlfn.XLOOKUP(Table2[[#This Row],[Short Name]],Table4[Name],Table4[IP Address])</f>
        <v>146.30.164.14</v>
      </c>
      <c r="L88" t="str">
        <f>_xlfn.XLOOKUP(Table2[[#This Row],[Short Name]],CMDB!A:A,CMDB!G:G)</f>
        <v>Production</v>
      </c>
      <c r="M88" t="str">
        <f>_xlfn.XLOOKUP(Table2[[#This Row],[Short Name]],CMDB!A:A,CMDB!F:F)</f>
        <v>Deployed</v>
      </c>
      <c r="N88" t="s">
        <v>2782</v>
      </c>
      <c r="P88">
        <f>_xlfn.XLOOKUP(Table2[[#This Row],[Short Name]],Serverlookup!A:A,Serverlookup!B:B)</f>
        <v>5057533</v>
      </c>
      <c r="Q88" t="str">
        <f>_xlfn.XLOOKUP(Table2[[#This Row],[Short Name]],Serverlookup!A:A,Serverlookup!C:C)</f>
        <v xml:space="preserve">PI Suite (EG) </v>
      </c>
      <c r="R88" t="str">
        <f>_xlfn.XLOOKUP(Table2[[#This Row],[Short Name]],Serverlookup!A:A,Serverlookup!E:E)</f>
        <v>angela.taylor@chevron.com</v>
      </c>
      <c r="S88" t="str">
        <f>_xlfn.XLOOKUP(Table2[[#This Row],[Short Name]],Serverlookup!A:A,Serverlookup!D:D)</f>
        <v>Yes</v>
      </c>
      <c r="T88" t="str">
        <f>_xlfn.XLOOKUP(Table2[[#This Row],[Short Name]],Serverlookup!A:A,Serverlookup!F:F)</f>
        <v>MID-AFRICA - EG AVEVA PI SUPPORT</v>
      </c>
      <c r="U88" t="str">
        <f>IF(ISNA(_xlfn.XLOOKUP(Table2[[#This Row],[Short Name]],PCN!A:A,PCN!A:A)),"No","Yes")</f>
        <v>No</v>
      </c>
    </row>
    <row r="89" spans="1:21" x14ac:dyDescent="0.35">
      <c r="A89" t="s">
        <v>2777</v>
      </c>
      <c r="B89" t="s">
        <v>50</v>
      </c>
      <c r="C89" t="s">
        <v>2921</v>
      </c>
      <c r="D89" t="s">
        <v>2922</v>
      </c>
      <c r="E89" s="1">
        <v>45771</v>
      </c>
      <c r="F89" t="s">
        <v>185</v>
      </c>
      <c r="G89" s="1">
        <v>45771</v>
      </c>
      <c r="H89" t="s">
        <v>2920</v>
      </c>
      <c r="I89" t="s">
        <v>114</v>
      </c>
      <c r="J89" t="s">
        <v>2781</v>
      </c>
      <c r="K89" t="str">
        <f>_xlfn.XLOOKUP(Table2[[#This Row],[Short Name]],Table4[Name],Table4[IP Address])</f>
        <v>146.30.164.17</v>
      </c>
      <c r="L89" t="str">
        <f>_xlfn.XLOOKUP(Table2[[#This Row],[Short Name]],CMDB!A:A,CMDB!G:G)</f>
        <v>Production</v>
      </c>
      <c r="M89" t="str">
        <f>_xlfn.XLOOKUP(Table2[[#This Row],[Short Name]],CMDB!A:A,CMDB!F:F)</f>
        <v>Deployed</v>
      </c>
      <c r="N89" t="s">
        <v>2782</v>
      </c>
      <c r="P89">
        <f>_xlfn.XLOOKUP(Table2[[#This Row],[Short Name]],Serverlookup!A:A,Serverlookup!B:B)</f>
        <v>5057533</v>
      </c>
      <c r="Q89" t="str">
        <f>_xlfn.XLOOKUP(Table2[[#This Row],[Short Name]],Serverlookup!A:A,Serverlookup!C:C)</f>
        <v xml:space="preserve">PI Suite (EG) </v>
      </c>
      <c r="R89" t="str">
        <f>_xlfn.XLOOKUP(Table2[[#This Row],[Short Name]],Serverlookup!A:A,Serverlookup!E:E)</f>
        <v>angela.taylor@chevron.com</v>
      </c>
      <c r="S89" t="str">
        <f>_xlfn.XLOOKUP(Table2[[#This Row],[Short Name]],Serverlookup!A:A,Serverlookup!D:D)</f>
        <v>Yes</v>
      </c>
      <c r="T89" t="str">
        <f>_xlfn.XLOOKUP(Table2[[#This Row],[Short Name]],Serverlookup!A:A,Serverlookup!F:F)</f>
        <v>MID-AFRICA - EG AVEVA PI SUPPORT</v>
      </c>
      <c r="U89" t="str">
        <f>IF(ISNA(_xlfn.XLOOKUP(Table2[[#This Row],[Short Name]],PCN!A:A,PCN!A:A)),"No","Yes")</f>
        <v>No</v>
      </c>
    </row>
    <row r="90" spans="1:21" x14ac:dyDescent="0.35">
      <c r="A90" t="s">
        <v>2777</v>
      </c>
      <c r="B90" t="s">
        <v>50</v>
      </c>
      <c r="C90" t="s">
        <v>2923</v>
      </c>
      <c r="D90" t="s">
        <v>2924</v>
      </c>
      <c r="E90" s="1">
        <v>45770</v>
      </c>
      <c r="F90" t="s">
        <v>185</v>
      </c>
      <c r="G90" s="1">
        <v>45771</v>
      </c>
      <c r="H90" t="s">
        <v>2925</v>
      </c>
      <c r="I90" t="s">
        <v>114</v>
      </c>
      <c r="J90" t="s">
        <v>2781</v>
      </c>
      <c r="K90" t="str">
        <f>_xlfn.XLOOKUP(Table2[[#This Row],[Short Name]],Table4[Name],Table4[IP Address])</f>
        <v>10.76.126.41</v>
      </c>
      <c r="L90" t="str">
        <f>_xlfn.XLOOKUP(Table2[[#This Row],[Short Name]],CMDB!A:A,CMDB!G:G)</f>
        <v>Development</v>
      </c>
      <c r="M90" t="str">
        <f>_xlfn.XLOOKUP(Table2[[#This Row],[Short Name]],CMDB!A:A,CMDB!F:F)</f>
        <v>Deployed</v>
      </c>
      <c r="N90" t="s">
        <v>2782</v>
      </c>
      <c r="P90">
        <f>_xlfn.XLOOKUP(Table2[[#This Row],[Short Name]],Serverlookup!A:A,Serverlookup!B:B)</f>
        <v>5058571</v>
      </c>
      <c r="Q90" t="str">
        <f>_xlfn.XLOOKUP(Table2[[#This Row],[Short Name]],Serverlookup!A:A,Serverlookup!C:C)</f>
        <v xml:space="preserve">PI Suite (EG) </v>
      </c>
      <c r="R90" t="str">
        <f>_xlfn.XLOOKUP(Table2[[#This Row],[Short Name]],Serverlookup!A:A,Serverlookup!E:E)</f>
        <v>angela.taylor@chevron.com</v>
      </c>
      <c r="S90" t="str">
        <f>_xlfn.XLOOKUP(Table2[[#This Row],[Short Name]],Serverlookup!A:A,Serverlookup!D:D)</f>
        <v>Yes</v>
      </c>
      <c r="T90" t="str">
        <f>_xlfn.XLOOKUP(Table2[[#This Row],[Short Name]],Serverlookup!A:A,Serverlookup!F:F)</f>
        <v>MID-AFRICA - EG AVEVA PI SUPPORT</v>
      </c>
      <c r="U90" t="str">
        <f>IF(ISNA(_xlfn.XLOOKUP(Table2[[#This Row],[Short Name]],PCN!A:A,PCN!A:A)),"No","Yes")</f>
        <v>No</v>
      </c>
    </row>
    <row r="91" spans="1:21" x14ac:dyDescent="0.35">
      <c r="A91" t="s">
        <v>2777</v>
      </c>
      <c r="B91" t="s">
        <v>50</v>
      </c>
      <c r="C91" t="s">
        <v>2926</v>
      </c>
      <c r="D91" t="s">
        <v>2927</v>
      </c>
      <c r="E91" s="2">
        <v>45771</v>
      </c>
      <c r="F91" t="s">
        <v>185</v>
      </c>
      <c r="G91" s="2">
        <v>45771</v>
      </c>
      <c r="H91" t="s">
        <v>2928</v>
      </c>
      <c r="I91" t="s">
        <v>114</v>
      </c>
      <c r="J91" t="s">
        <v>2781</v>
      </c>
      <c r="K91" t="str">
        <f>_xlfn.XLOOKUP(Table2[[#This Row],[Short Name]],Table4[Name],Table4[IP Address])</f>
        <v>10.76.126.38</v>
      </c>
      <c r="L91" t="str">
        <f>_xlfn.XLOOKUP(Table2[[#This Row],[Short Name]],CMDB!A:A,CMDB!G:G)</f>
        <v>Development</v>
      </c>
      <c r="M91" t="str">
        <f>_xlfn.XLOOKUP(Table2[[#This Row],[Short Name]],CMDB!A:A,CMDB!F:F)</f>
        <v>Deployed</v>
      </c>
      <c r="N91" t="s">
        <v>2782</v>
      </c>
      <c r="P91">
        <f>_xlfn.XLOOKUP(Table2[[#This Row],[Short Name]],Serverlookup!A:A,Serverlookup!B:B)</f>
        <v>5058571</v>
      </c>
      <c r="Q91" t="str">
        <f>_xlfn.XLOOKUP(Table2[[#This Row],[Short Name]],Serverlookup!A:A,Serverlookup!C:C)</f>
        <v xml:space="preserve">PI Suite (EG) </v>
      </c>
      <c r="R91" t="str">
        <f>_xlfn.XLOOKUP(Table2[[#This Row],[Short Name]],Serverlookup!A:A,Serverlookup!E:E)</f>
        <v>angela.taylor@chevron.com</v>
      </c>
      <c r="S91" t="str">
        <f>_xlfn.XLOOKUP(Table2[[#This Row],[Short Name]],Serverlookup!A:A,Serverlookup!D:D)</f>
        <v>Yes</v>
      </c>
      <c r="T91" t="str">
        <f>_xlfn.XLOOKUP(Table2[[#This Row],[Short Name]],Serverlookup!A:A,Serverlookup!F:F)</f>
        <v>MID-AFRICA - EG AVEVA PI SUPPORT</v>
      </c>
      <c r="U91" t="str">
        <f>IF(ISNA(_xlfn.XLOOKUP(Table2[[#This Row],[Short Name]],PCN!A:A,PCN!A:A)),"No","Yes")</f>
        <v>No</v>
      </c>
    </row>
    <row r="92" spans="1:21" x14ac:dyDescent="0.35">
      <c r="A92" t="s">
        <v>2777</v>
      </c>
      <c r="B92" t="s">
        <v>50</v>
      </c>
      <c r="C92" t="s">
        <v>2929</v>
      </c>
      <c r="D92" t="s">
        <v>2930</v>
      </c>
      <c r="E92" s="1">
        <v>45771</v>
      </c>
      <c r="F92" t="s">
        <v>185</v>
      </c>
      <c r="G92" s="1">
        <v>45771</v>
      </c>
      <c r="H92" t="s">
        <v>2920</v>
      </c>
      <c r="I92" t="s">
        <v>114</v>
      </c>
      <c r="J92" t="s">
        <v>2781</v>
      </c>
      <c r="K92" t="str">
        <f>_xlfn.XLOOKUP(Table2[[#This Row],[Short Name]],Table4[Name],Table4[IP Address])</f>
        <v>10.76.126.42</v>
      </c>
      <c r="L92" t="str">
        <f>_xlfn.XLOOKUP(Table2[[#This Row],[Short Name]],CMDB!A:A,CMDB!G:G)</f>
        <v>Development</v>
      </c>
      <c r="M92" t="str">
        <f>_xlfn.XLOOKUP(Table2[[#This Row],[Short Name]],CMDB!A:A,CMDB!F:F)</f>
        <v>Deployed</v>
      </c>
      <c r="N92" t="s">
        <v>2782</v>
      </c>
      <c r="P92">
        <f>_xlfn.XLOOKUP(Table2[[#This Row],[Short Name]],Serverlookup!A:A,Serverlookup!B:B)</f>
        <v>5058571</v>
      </c>
      <c r="Q92" t="str">
        <f>_xlfn.XLOOKUP(Table2[[#This Row],[Short Name]],Serverlookup!A:A,Serverlookup!C:C)</f>
        <v xml:space="preserve">PI Suite (EG) </v>
      </c>
      <c r="R92" t="str">
        <f>_xlfn.XLOOKUP(Table2[[#This Row],[Short Name]],Serverlookup!A:A,Serverlookup!E:E)</f>
        <v>angela.taylor@chevron.com</v>
      </c>
      <c r="S92" t="str">
        <f>_xlfn.XLOOKUP(Table2[[#This Row],[Short Name]],Serverlookup!A:A,Serverlookup!D:D)</f>
        <v>Yes</v>
      </c>
      <c r="T92" t="str">
        <f>_xlfn.XLOOKUP(Table2[[#This Row],[Short Name]],Serverlookup!A:A,Serverlookup!F:F)</f>
        <v>MID-AFRICA - EG AVEVA PI SUPPORT</v>
      </c>
      <c r="U92" t="str">
        <f>IF(ISNA(_xlfn.XLOOKUP(Table2[[#This Row],[Short Name]],PCN!A:A,PCN!A:A)),"No","Yes")</f>
        <v>No</v>
      </c>
    </row>
    <row r="93" spans="1:21" x14ac:dyDescent="0.35">
      <c r="A93" t="s">
        <v>2777</v>
      </c>
      <c r="B93" t="s">
        <v>50</v>
      </c>
      <c r="C93" t="s">
        <v>2931</v>
      </c>
      <c r="D93" t="s">
        <v>2932</v>
      </c>
      <c r="E93" s="1">
        <v>45771</v>
      </c>
      <c r="F93" t="s">
        <v>185</v>
      </c>
      <c r="G93" s="1">
        <v>45771</v>
      </c>
      <c r="H93" t="s">
        <v>2920</v>
      </c>
      <c r="I93" t="s">
        <v>114</v>
      </c>
      <c r="J93" t="s">
        <v>2781</v>
      </c>
      <c r="K93" t="str">
        <f>_xlfn.XLOOKUP(Table2[[#This Row],[Short Name]],Table4[Name],Table4[IP Address])</f>
        <v>10.76.226.140</v>
      </c>
      <c r="L93" t="str">
        <f>_xlfn.XLOOKUP(Table2[[#This Row],[Short Name]],CMDB!A:A,CMDB!G:G)</f>
        <v>Production</v>
      </c>
      <c r="M93" t="str">
        <f>_xlfn.XLOOKUP(Table2[[#This Row],[Short Name]],CMDB!A:A,CMDB!F:F)</f>
        <v>Deployed</v>
      </c>
      <c r="N93" t="s">
        <v>2782</v>
      </c>
      <c r="P93">
        <f>_xlfn.XLOOKUP(Table2[[#This Row],[Short Name]],Serverlookup!A:A,Serverlookup!B:B)</f>
        <v>5058571</v>
      </c>
      <c r="Q93" t="str">
        <f>_xlfn.XLOOKUP(Table2[[#This Row],[Short Name]],Serverlookup!A:A,Serverlookup!C:C)</f>
        <v xml:space="preserve">PI Suite (EG) </v>
      </c>
      <c r="R93" t="str">
        <f>_xlfn.XLOOKUP(Table2[[#This Row],[Short Name]],Serverlookup!A:A,Serverlookup!E:E)</f>
        <v>angela.taylor@chevron.com</v>
      </c>
      <c r="S93" t="str">
        <f>_xlfn.XLOOKUP(Table2[[#This Row],[Short Name]],Serverlookup!A:A,Serverlookup!D:D)</f>
        <v>Yes</v>
      </c>
      <c r="T93" t="str">
        <f>_xlfn.XLOOKUP(Table2[[#This Row],[Short Name]],Serverlookup!A:A,Serverlookup!F:F)</f>
        <v>MID-AFRICA - EG AVEVA PI SUPPORT</v>
      </c>
      <c r="U93" t="str">
        <f>IF(ISNA(_xlfn.XLOOKUP(Table2[[#This Row],[Short Name]],PCN!A:A,PCN!A:A)),"No","Yes")</f>
        <v>No</v>
      </c>
    </row>
    <row r="94" spans="1:21" x14ac:dyDescent="0.35">
      <c r="A94" t="s">
        <v>2777</v>
      </c>
      <c r="B94" t="s">
        <v>50</v>
      </c>
      <c r="C94" t="s">
        <v>2933</v>
      </c>
      <c r="D94" t="s">
        <v>2934</v>
      </c>
      <c r="E94" s="2">
        <v>45771</v>
      </c>
      <c r="F94" t="s">
        <v>185</v>
      </c>
      <c r="G94" s="2">
        <v>45771</v>
      </c>
      <c r="H94" t="s">
        <v>2920</v>
      </c>
      <c r="I94" t="s">
        <v>114</v>
      </c>
      <c r="J94" t="s">
        <v>2781</v>
      </c>
      <c r="K94" t="str">
        <f>_xlfn.XLOOKUP(Table2[[#This Row],[Short Name]],Table4[Name],Table4[IP Address])</f>
        <v>10.76.226.141</v>
      </c>
      <c r="L94" t="str">
        <f>_xlfn.XLOOKUP(Table2[[#This Row],[Short Name]],CMDB!A:A,CMDB!G:G)</f>
        <v>Production</v>
      </c>
      <c r="M94" t="str">
        <f>_xlfn.XLOOKUP(Table2[[#This Row],[Short Name]],CMDB!A:A,CMDB!F:F)</f>
        <v>Deployed</v>
      </c>
      <c r="N94" t="s">
        <v>2782</v>
      </c>
      <c r="P94">
        <f>_xlfn.XLOOKUP(Table2[[#This Row],[Short Name]],Serverlookup!A:A,Serverlookup!B:B)</f>
        <v>5058571</v>
      </c>
      <c r="Q94" t="str">
        <f>_xlfn.XLOOKUP(Table2[[#This Row],[Short Name]],Serverlookup!A:A,Serverlookup!C:C)</f>
        <v xml:space="preserve">PI Suite (EG) </v>
      </c>
      <c r="R94" t="str">
        <f>_xlfn.XLOOKUP(Table2[[#This Row],[Short Name]],Serverlookup!A:A,Serverlookup!E:E)</f>
        <v>angela.taylor@chevron.com</v>
      </c>
      <c r="S94" t="str">
        <f>_xlfn.XLOOKUP(Table2[[#This Row],[Short Name]],Serverlookup!A:A,Serverlookup!D:D)</f>
        <v>Yes</v>
      </c>
      <c r="T94" t="str">
        <f>_xlfn.XLOOKUP(Table2[[#This Row],[Short Name]],Serverlookup!A:A,Serverlookup!F:F)</f>
        <v>MID-AFRICA - EG AVEVA PI SUPPORT</v>
      </c>
      <c r="U94" t="str">
        <f>IF(ISNA(_xlfn.XLOOKUP(Table2[[#This Row],[Short Name]],PCN!A:A,PCN!A:A)),"No","Yes")</f>
        <v>No</v>
      </c>
    </row>
    <row r="95" spans="1:21" x14ac:dyDescent="0.35">
      <c r="A95" t="s">
        <v>2777</v>
      </c>
      <c r="B95" t="s">
        <v>50</v>
      </c>
      <c r="C95" t="s">
        <v>2935</v>
      </c>
      <c r="D95" t="s">
        <v>2936</v>
      </c>
      <c r="E95" s="1">
        <v>45771</v>
      </c>
      <c r="F95" t="s">
        <v>185</v>
      </c>
      <c r="G95" s="1">
        <v>45771</v>
      </c>
      <c r="H95" t="s">
        <v>2937</v>
      </c>
      <c r="I95" t="s">
        <v>141</v>
      </c>
      <c r="J95" t="s">
        <v>2781</v>
      </c>
      <c r="K95" t="str">
        <f>_xlfn.XLOOKUP(Table2[[#This Row],[Short Name]],Table4[Name],Table4[IP Address])</f>
        <v>10.76.226.142</v>
      </c>
      <c r="L95" t="str">
        <f>_xlfn.XLOOKUP(Table2[[#This Row],[Short Name]],CMDB!A:A,CMDB!G:G)</f>
        <v>Production</v>
      </c>
      <c r="M95" t="str">
        <f>_xlfn.XLOOKUP(Table2[[#This Row],[Short Name]],CMDB!A:A,CMDB!F:F)</f>
        <v>Deployed</v>
      </c>
      <c r="N95" t="s">
        <v>2782</v>
      </c>
      <c r="P95">
        <f>_xlfn.XLOOKUP(Table2[[#This Row],[Short Name]],Serverlookup!A:A,Serverlookup!B:B)</f>
        <v>5058029</v>
      </c>
      <c r="Q95" t="str">
        <f>_xlfn.XLOOKUP(Table2[[#This Row],[Short Name]],Serverlookup!A:A,Serverlookup!C:C)</f>
        <v xml:space="preserve">PI Suite (EMED) </v>
      </c>
      <c r="R95" t="str">
        <f>_xlfn.XLOOKUP(Table2[[#This Row],[Short Name]],Serverlookup!A:A,Serverlookup!E:E)</f>
        <v>angela.taylor@chevron.com</v>
      </c>
      <c r="S95" t="str">
        <f>_xlfn.XLOOKUP(Table2[[#This Row],[Short Name]],Serverlookup!A:A,Serverlookup!D:D)</f>
        <v>Yes</v>
      </c>
      <c r="T95" t="str">
        <f>_xlfn.XLOOKUP(Table2[[#This Row],[Short Name]],Serverlookup!A:A,Serverlookup!F:F)</f>
        <v>MID-AFRICA - EG AVEVA PI SUPPORT</v>
      </c>
      <c r="U95" t="str">
        <f>IF(ISNA(_xlfn.XLOOKUP(Table2[[#This Row],[Short Name]],PCN!A:A,PCN!A:A)),"No","Yes")</f>
        <v>No</v>
      </c>
    </row>
    <row r="96" spans="1:21" x14ac:dyDescent="0.35">
      <c r="A96" t="s">
        <v>2777</v>
      </c>
      <c r="B96" t="s">
        <v>50</v>
      </c>
      <c r="C96" t="s">
        <v>2938</v>
      </c>
      <c r="D96" t="s">
        <v>2939</v>
      </c>
      <c r="E96" s="2">
        <v>45770</v>
      </c>
      <c r="F96" t="s">
        <v>185</v>
      </c>
      <c r="G96" s="2">
        <v>45771</v>
      </c>
      <c r="H96" t="s">
        <v>2920</v>
      </c>
      <c r="I96" t="s">
        <v>114</v>
      </c>
      <c r="J96" t="s">
        <v>2781</v>
      </c>
      <c r="K96" t="str">
        <f>_xlfn.XLOOKUP(Table2[[#This Row],[Short Name]],Table4[Name],Table4[IP Address])</f>
        <v>10.76.226.143</v>
      </c>
      <c r="L96" t="str">
        <f>_xlfn.XLOOKUP(Table2[[#This Row],[Short Name]],CMDB!A:A,CMDB!G:G)</f>
        <v>Production</v>
      </c>
      <c r="M96" t="str">
        <f>_xlfn.XLOOKUP(Table2[[#This Row],[Short Name]],CMDB!A:A,CMDB!F:F)</f>
        <v>Deployed</v>
      </c>
      <c r="N96" t="s">
        <v>2782</v>
      </c>
      <c r="P96">
        <f>_xlfn.XLOOKUP(Table2[[#This Row],[Short Name]],Serverlookup!A:A,Serverlookup!B:B)</f>
        <v>5058571</v>
      </c>
      <c r="Q96" t="str">
        <f>_xlfn.XLOOKUP(Table2[[#This Row],[Short Name]],Serverlookup!A:A,Serverlookup!C:C)</f>
        <v xml:space="preserve">PI Suite (EG) </v>
      </c>
      <c r="R96" t="str">
        <f>_xlfn.XLOOKUP(Table2[[#This Row],[Short Name]],Serverlookup!A:A,Serverlookup!E:E)</f>
        <v>angela.taylor@chevron.com</v>
      </c>
      <c r="S96" t="str">
        <f>_xlfn.XLOOKUP(Table2[[#This Row],[Short Name]],Serverlookup!A:A,Serverlookup!D:D)</f>
        <v>Yes</v>
      </c>
      <c r="T96" t="str">
        <f>_xlfn.XLOOKUP(Table2[[#This Row],[Short Name]],Serverlookup!A:A,Serverlookup!F:F)</f>
        <v>MID-AFRICA - EG AVEVA PI SUPPORT</v>
      </c>
      <c r="U96" t="str">
        <f>IF(ISNA(_xlfn.XLOOKUP(Table2[[#This Row],[Short Name]],PCN!A:A,PCN!A:A)),"No","Yes")</f>
        <v>No</v>
      </c>
    </row>
    <row r="97" spans="1:21" x14ac:dyDescent="0.35">
      <c r="A97" t="s">
        <v>2777</v>
      </c>
      <c r="B97" t="s">
        <v>50</v>
      </c>
      <c r="C97" t="s">
        <v>2940</v>
      </c>
      <c r="D97" t="s">
        <v>2941</v>
      </c>
      <c r="E97" s="1">
        <v>45770</v>
      </c>
      <c r="F97" t="s">
        <v>185</v>
      </c>
      <c r="G97" s="1">
        <v>45771</v>
      </c>
      <c r="H97" t="s">
        <v>2920</v>
      </c>
      <c r="I97" t="s">
        <v>114</v>
      </c>
      <c r="J97" t="s">
        <v>2781</v>
      </c>
      <c r="K97" t="str">
        <f>_xlfn.XLOOKUP(Table2[[#This Row],[Short Name]],Table4[Name],Table4[IP Address])</f>
        <v>10.76.226.147</v>
      </c>
      <c r="L97" t="str">
        <f>_xlfn.XLOOKUP(Table2[[#This Row],[Short Name]],CMDB!A:A,CMDB!G:G)</f>
        <v>Production</v>
      </c>
      <c r="M97" t="str">
        <f>_xlfn.XLOOKUP(Table2[[#This Row],[Short Name]],CMDB!A:A,CMDB!F:F)</f>
        <v>Deployed</v>
      </c>
      <c r="N97" t="s">
        <v>2782</v>
      </c>
      <c r="P97">
        <f>_xlfn.XLOOKUP(Table2[[#This Row],[Short Name]],Serverlookup!A:A,Serverlookup!B:B)</f>
        <v>5058571</v>
      </c>
      <c r="Q97" t="str">
        <f>_xlfn.XLOOKUP(Table2[[#This Row],[Short Name]],Serverlookup!A:A,Serverlookup!C:C)</f>
        <v xml:space="preserve">PI Suite (EG) </v>
      </c>
      <c r="R97" t="str">
        <f>_xlfn.XLOOKUP(Table2[[#This Row],[Short Name]],Serverlookup!A:A,Serverlookup!E:E)</f>
        <v>angela.taylor@chevron.com</v>
      </c>
      <c r="S97" t="str">
        <f>_xlfn.XLOOKUP(Table2[[#This Row],[Short Name]],Serverlookup!A:A,Serverlookup!D:D)</f>
        <v>Yes</v>
      </c>
      <c r="T97" t="str">
        <f>_xlfn.XLOOKUP(Table2[[#This Row],[Short Name]],Serverlookup!A:A,Serverlookup!F:F)</f>
        <v>MID-AFRICA - EG AVEVA PI SUPPORT</v>
      </c>
      <c r="U97" t="str">
        <f>IF(ISNA(_xlfn.XLOOKUP(Table2[[#This Row],[Short Name]],PCN!A:A,PCN!A:A)),"No","Yes")</f>
        <v>No</v>
      </c>
    </row>
    <row r="98" spans="1:21" x14ac:dyDescent="0.35">
      <c r="A98" t="s">
        <v>2777</v>
      </c>
      <c r="B98" t="s">
        <v>50</v>
      </c>
      <c r="C98" t="s">
        <v>2942</v>
      </c>
      <c r="D98" t="s">
        <v>2943</v>
      </c>
      <c r="E98" s="2">
        <v>45767</v>
      </c>
      <c r="F98" t="s">
        <v>185</v>
      </c>
      <c r="G98" s="2">
        <v>45771</v>
      </c>
      <c r="H98" t="s">
        <v>2944</v>
      </c>
      <c r="I98" t="s">
        <v>141</v>
      </c>
      <c r="J98" t="s">
        <v>2781</v>
      </c>
      <c r="K98" t="str">
        <f>_xlfn.XLOOKUP(Table2[[#This Row],[Short Name]],Table4[Name],Table4[IP Address])</f>
        <v>10.76.226.149</v>
      </c>
      <c r="L98" t="str">
        <f>_xlfn.XLOOKUP(Table2[[#This Row],[Short Name]],CMDB!A:A,CMDB!G:G)</f>
        <v>Production</v>
      </c>
      <c r="M98" t="str">
        <f>_xlfn.XLOOKUP(Table2[[#This Row],[Short Name]],CMDB!A:A,CMDB!F:F)</f>
        <v>Deployed</v>
      </c>
      <c r="N98" t="s">
        <v>2782</v>
      </c>
      <c r="P98">
        <f>_xlfn.XLOOKUP(Table2[[#This Row],[Short Name]],Serverlookup!A:A,Serverlookup!B:B)</f>
        <v>5058029</v>
      </c>
      <c r="Q98" t="str">
        <f>_xlfn.XLOOKUP(Table2[[#This Row],[Short Name]],Serverlookup!A:A,Serverlookup!C:C)</f>
        <v xml:space="preserve">PI Suite (EMED) </v>
      </c>
      <c r="R98" t="str">
        <f>_xlfn.XLOOKUP(Table2[[#This Row],[Short Name]],Serverlookup!A:A,Serverlookup!E:E)</f>
        <v>angela.taylor@chevron.com</v>
      </c>
      <c r="S98" t="str">
        <f>_xlfn.XLOOKUP(Table2[[#This Row],[Short Name]],Serverlookup!A:A,Serverlookup!D:D)</f>
        <v>Yes</v>
      </c>
      <c r="T98" t="str">
        <f>_xlfn.XLOOKUP(Table2[[#This Row],[Short Name]],Serverlookup!A:A,Serverlookup!F:F)</f>
        <v>MID-AFRICA - EG AVEVA PI SUPPORT</v>
      </c>
      <c r="U98" t="str">
        <f>IF(ISNA(_xlfn.XLOOKUP(Table2[[#This Row],[Short Name]],PCN!A:A,PCN!A:A)),"No","Yes")</f>
        <v>No</v>
      </c>
    </row>
    <row r="99" spans="1:21" x14ac:dyDescent="0.35">
      <c r="A99" t="s">
        <v>2777</v>
      </c>
      <c r="B99" t="s">
        <v>50</v>
      </c>
      <c r="C99" t="s">
        <v>2945</v>
      </c>
      <c r="D99" t="s">
        <v>2946</v>
      </c>
      <c r="E99" s="1">
        <v>45771</v>
      </c>
      <c r="F99" t="s">
        <v>185</v>
      </c>
      <c r="G99" s="1">
        <v>45771</v>
      </c>
      <c r="H99" t="s">
        <v>2801</v>
      </c>
      <c r="I99" t="s">
        <v>141</v>
      </c>
      <c r="J99" t="s">
        <v>2781</v>
      </c>
      <c r="K99" t="str">
        <f>_xlfn.XLOOKUP(Table2[[#This Row],[Short Name]],Table4[Name],Table4[IP Address])</f>
        <v>10.76.226.153</v>
      </c>
      <c r="L99" t="str">
        <f>_xlfn.XLOOKUP(Table2[[#This Row],[Short Name]],CMDB!A:A,CMDB!G:G)</f>
        <v>Production</v>
      </c>
      <c r="M99" t="str">
        <f>_xlfn.XLOOKUP(Table2[[#This Row],[Short Name]],CMDB!A:A,CMDB!F:F)</f>
        <v>Deployed</v>
      </c>
      <c r="N99" t="s">
        <v>2782</v>
      </c>
      <c r="P99">
        <f>_xlfn.XLOOKUP(Table2[[#This Row],[Short Name]],Serverlookup!A:A,Serverlookup!B:B)</f>
        <v>5058029</v>
      </c>
      <c r="Q99" t="str">
        <f>_xlfn.XLOOKUP(Table2[[#This Row],[Short Name]],Serverlookup!A:A,Serverlookup!C:C)</f>
        <v xml:space="preserve">PI Suite (EMED) </v>
      </c>
      <c r="R99" t="str">
        <f>_xlfn.XLOOKUP(Table2[[#This Row],[Short Name]],Serverlookup!A:A,Serverlookup!E:E)</f>
        <v>angela.taylor@chevron.com</v>
      </c>
      <c r="S99" t="str">
        <f>_xlfn.XLOOKUP(Table2[[#This Row],[Short Name]],Serverlookup!A:A,Serverlookup!D:D)</f>
        <v>Yes</v>
      </c>
      <c r="T99" t="str">
        <f>_xlfn.XLOOKUP(Table2[[#This Row],[Short Name]],Serverlookup!A:A,Serverlookup!F:F)</f>
        <v>MID-AFRICA - EG AVEVA PI SUPPORT</v>
      </c>
      <c r="U99" t="str">
        <f>IF(ISNA(_xlfn.XLOOKUP(Table2[[#This Row],[Short Name]],PCN!A:A,PCN!A:A)),"No","Yes")</f>
        <v>No</v>
      </c>
    </row>
    <row r="100" spans="1:21" x14ac:dyDescent="0.35">
      <c r="A100" t="s">
        <v>2777</v>
      </c>
      <c r="B100" t="s">
        <v>50</v>
      </c>
      <c r="C100" t="s">
        <v>2947</v>
      </c>
      <c r="D100" t="s">
        <v>2948</v>
      </c>
      <c r="E100" s="2">
        <v>45771</v>
      </c>
      <c r="F100" t="s">
        <v>185</v>
      </c>
      <c r="G100" s="2">
        <v>45771</v>
      </c>
      <c r="H100" t="s">
        <v>2949</v>
      </c>
      <c r="I100" t="s">
        <v>114</v>
      </c>
      <c r="J100" t="s">
        <v>2781</v>
      </c>
      <c r="K100" t="str">
        <f>_xlfn.XLOOKUP(Table2[[#This Row],[Short Name]],Table4[Name],Table4[IP Address])</f>
        <v>10.76.226.157</v>
      </c>
      <c r="L100" t="str">
        <f>_xlfn.XLOOKUP(Table2[[#This Row],[Short Name]],CMDB!A:A,CMDB!G:G)</f>
        <v>Production</v>
      </c>
      <c r="M100" t="str">
        <f>_xlfn.XLOOKUP(Table2[[#This Row],[Short Name]],CMDB!A:A,CMDB!F:F)</f>
        <v>Deployed</v>
      </c>
      <c r="N100" t="s">
        <v>2782</v>
      </c>
      <c r="P100">
        <f>_xlfn.XLOOKUP(Table2[[#This Row],[Short Name]],Serverlookup!A:A,Serverlookup!B:B)</f>
        <v>5058571</v>
      </c>
      <c r="Q100" t="str">
        <f>_xlfn.XLOOKUP(Table2[[#This Row],[Short Name]],Serverlookup!A:A,Serverlookup!C:C)</f>
        <v xml:space="preserve">PI Suite (EG) </v>
      </c>
      <c r="R100" t="str">
        <f>_xlfn.XLOOKUP(Table2[[#This Row],[Short Name]],Serverlookup!A:A,Serverlookup!E:E)</f>
        <v>angela.taylor@chevron.com</v>
      </c>
      <c r="S100" t="str">
        <f>_xlfn.XLOOKUP(Table2[[#This Row],[Short Name]],Serverlookup!A:A,Serverlookup!D:D)</f>
        <v>Yes</v>
      </c>
      <c r="T100" t="str">
        <f>_xlfn.XLOOKUP(Table2[[#This Row],[Short Name]],Serverlookup!A:A,Serverlookup!F:F)</f>
        <v>MID-AFRICA - EG AVEVA PI SUPPORT</v>
      </c>
      <c r="U100" t="str">
        <f>IF(ISNA(_xlfn.XLOOKUP(Table2[[#This Row],[Short Name]],PCN!A:A,PCN!A:A)),"No","Yes")</f>
        <v>No</v>
      </c>
    </row>
    <row r="101" spans="1:21" x14ac:dyDescent="0.35">
      <c r="A101" t="s">
        <v>2777</v>
      </c>
      <c r="B101" t="s">
        <v>50</v>
      </c>
      <c r="C101" t="s">
        <v>2950</v>
      </c>
      <c r="D101" t="s">
        <v>2951</v>
      </c>
      <c r="E101" s="1">
        <v>45771</v>
      </c>
      <c r="F101" t="s">
        <v>185</v>
      </c>
      <c r="G101" s="1">
        <v>45771</v>
      </c>
      <c r="H101" t="s">
        <v>2952</v>
      </c>
      <c r="I101" t="s">
        <v>141</v>
      </c>
      <c r="J101" t="s">
        <v>2781</v>
      </c>
      <c r="K101" t="str">
        <f>_xlfn.XLOOKUP(Table2[[#This Row],[Short Name]],Table4[Name],Table4[IP Address])</f>
        <v>10.76.226.159</v>
      </c>
      <c r="L101" t="str">
        <f>_xlfn.XLOOKUP(Table2[[#This Row],[Short Name]],CMDB!A:A,CMDB!G:G)</f>
        <v>Production</v>
      </c>
      <c r="M101" t="str">
        <f>_xlfn.XLOOKUP(Table2[[#This Row],[Short Name]],CMDB!A:A,CMDB!F:F)</f>
        <v>Deployed</v>
      </c>
      <c r="N101" t="s">
        <v>2782</v>
      </c>
      <c r="P101">
        <f>_xlfn.XLOOKUP(Table2[[#This Row],[Short Name]],Serverlookup!A:A,Serverlookup!B:B)</f>
        <v>5058571</v>
      </c>
      <c r="Q101" t="str">
        <f>_xlfn.XLOOKUP(Table2[[#This Row],[Short Name]],Serverlookup!A:A,Serverlookup!C:C)</f>
        <v xml:space="preserve">PI Suite (EG) </v>
      </c>
      <c r="R101" t="str">
        <f>_xlfn.XLOOKUP(Table2[[#This Row],[Short Name]],Serverlookup!A:A,Serverlookup!E:E)</f>
        <v>angela.taylor@chevron.com</v>
      </c>
      <c r="S101" t="str">
        <f>_xlfn.XLOOKUP(Table2[[#This Row],[Short Name]],Serverlookup!A:A,Serverlookup!D:D)</f>
        <v>Yes</v>
      </c>
      <c r="T101" t="str">
        <f>_xlfn.XLOOKUP(Table2[[#This Row],[Short Name]],Serverlookup!A:A,Serverlookup!F:F)</f>
        <v>MID-AFRICA - EG AVEVA PI SUPPORT</v>
      </c>
      <c r="U101" t="str">
        <f>IF(ISNA(_xlfn.XLOOKUP(Table2[[#This Row],[Short Name]],PCN!A:A,PCN!A:A)),"No","Yes")</f>
        <v>No</v>
      </c>
    </row>
    <row r="102" spans="1:21" x14ac:dyDescent="0.35">
      <c r="A102" t="s">
        <v>2777</v>
      </c>
      <c r="B102" t="s">
        <v>50</v>
      </c>
      <c r="C102" t="s">
        <v>2953</v>
      </c>
      <c r="D102" t="s">
        <v>2954</v>
      </c>
      <c r="E102" s="2">
        <v>45771</v>
      </c>
      <c r="F102" t="s">
        <v>185</v>
      </c>
      <c r="G102" s="2">
        <v>45771</v>
      </c>
      <c r="H102" t="s">
        <v>2920</v>
      </c>
      <c r="I102" t="s">
        <v>114</v>
      </c>
      <c r="J102" t="s">
        <v>2781</v>
      </c>
      <c r="K102" t="str">
        <f>_xlfn.XLOOKUP(Table2[[#This Row],[Short Name]],Table4[Name],Table4[IP Address])</f>
        <v>10.76.226.160</v>
      </c>
      <c r="L102" t="str">
        <f>_xlfn.XLOOKUP(Table2[[#This Row],[Short Name]],CMDB!A:A,CMDB!G:G)</f>
        <v>Production</v>
      </c>
      <c r="M102" t="str">
        <f>_xlfn.XLOOKUP(Table2[[#This Row],[Short Name]],CMDB!A:A,CMDB!F:F)</f>
        <v>Deployed</v>
      </c>
      <c r="N102" t="s">
        <v>2782</v>
      </c>
      <c r="P102">
        <f>_xlfn.XLOOKUP(Table2[[#This Row],[Short Name]],Serverlookup!A:A,Serverlookup!B:B)</f>
        <v>5058571</v>
      </c>
      <c r="Q102" t="str">
        <f>_xlfn.XLOOKUP(Table2[[#This Row],[Short Name]],Serverlookup!A:A,Serverlookup!C:C)</f>
        <v xml:space="preserve">PI Suite (EG) </v>
      </c>
      <c r="R102" t="str">
        <f>_xlfn.XLOOKUP(Table2[[#This Row],[Short Name]],Serverlookup!A:A,Serverlookup!E:E)</f>
        <v>angela.taylor@chevron.com</v>
      </c>
      <c r="S102" t="str">
        <f>_xlfn.XLOOKUP(Table2[[#This Row],[Short Name]],Serverlookup!A:A,Serverlookup!D:D)</f>
        <v>Yes</v>
      </c>
      <c r="T102" t="str">
        <f>_xlfn.XLOOKUP(Table2[[#This Row],[Short Name]],Serverlookup!A:A,Serverlookup!F:F)</f>
        <v>MID-AFRICA - EG AVEVA PI SUPPORT</v>
      </c>
      <c r="U102" t="str">
        <f>IF(ISNA(_xlfn.XLOOKUP(Table2[[#This Row],[Short Name]],PCN!A:A,PCN!A:A)),"No","Yes")</f>
        <v>No</v>
      </c>
    </row>
    <row r="103" spans="1:21" x14ac:dyDescent="0.35">
      <c r="A103" t="s">
        <v>2777</v>
      </c>
      <c r="B103" t="s">
        <v>50</v>
      </c>
      <c r="C103" t="s">
        <v>2955</v>
      </c>
      <c r="D103" t="s">
        <v>2956</v>
      </c>
      <c r="E103" s="1">
        <v>45767</v>
      </c>
      <c r="F103" t="s">
        <v>185</v>
      </c>
      <c r="G103" s="1">
        <v>45771</v>
      </c>
      <c r="H103" t="s">
        <v>2925</v>
      </c>
      <c r="I103" t="s">
        <v>141</v>
      </c>
      <c r="J103" t="s">
        <v>2781</v>
      </c>
      <c r="K103" t="str">
        <f>_xlfn.XLOOKUP(Table2[[#This Row],[Short Name]],Table4[Name],Table4[IP Address])</f>
        <v>10.76.226.161</v>
      </c>
      <c r="L103" t="str">
        <f>_xlfn.XLOOKUP(Table2[[#This Row],[Short Name]],CMDB!A:A,CMDB!G:G)</f>
        <v>Production</v>
      </c>
      <c r="M103" t="str">
        <f>_xlfn.XLOOKUP(Table2[[#This Row],[Short Name]],CMDB!A:A,CMDB!F:F)</f>
        <v>Deployed</v>
      </c>
      <c r="N103" t="s">
        <v>2782</v>
      </c>
      <c r="P103">
        <f>_xlfn.XLOOKUP(Table2[[#This Row],[Short Name]],Serverlookup!A:A,Serverlookup!B:B)</f>
        <v>5058029</v>
      </c>
      <c r="Q103" t="str">
        <f>_xlfn.XLOOKUP(Table2[[#This Row],[Short Name]],Serverlookup!A:A,Serverlookup!C:C)</f>
        <v xml:space="preserve">PI Suite (EMED) </v>
      </c>
      <c r="R103" t="str">
        <f>_xlfn.XLOOKUP(Table2[[#This Row],[Short Name]],Serverlookup!A:A,Serverlookup!E:E)</f>
        <v>angela.taylor@chevron.com</v>
      </c>
      <c r="S103" t="str">
        <f>_xlfn.XLOOKUP(Table2[[#This Row],[Short Name]],Serverlookup!A:A,Serverlookup!D:D)</f>
        <v>Yes</v>
      </c>
      <c r="T103" t="str">
        <f>_xlfn.XLOOKUP(Table2[[#This Row],[Short Name]],Serverlookup!A:A,Serverlookup!F:F)</f>
        <v>MID-AFRICA - EG AVEVA PI SUPPORT</v>
      </c>
      <c r="U103" t="str">
        <f>IF(ISNA(_xlfn.XLOOKUP(Table2[[#This Row],[Short Name]],PCN!A:A,PCN!A:A)),"No","Yes")</f>
        <v>No</v>
      </c>
    </row>
    <row r="104" spans="1:21" x14ac:dyDescent="0.35">
      <c r="A104" t="s">
        <v>2777</v>
      </c>
      <c r="B104" t="s">
        <v>50</v>
      </c>
      <c r="C104" t="s">
        <v>2957</v>
      </c>
      <c r="D104" t="s">
        <v>2958</v>
      </c>
      <c r="E104" s="1">
        <v>45770</v>
      </c>
      <c r="F104" t="s">
        <v>185</v>
      </c>
      <c r="G104" s="1">
        <v>45771</v>
      </c>
      <c r="H104" t="s">
        <v>2959</v>
      </c>
      <c r="I104" t="s">
        <v>114</v>
      </c>
      <c r="J104" t="s">
        <v>2781</v>
      </c>
      <c r="K104" t="str">
        <f>_xlfn.XLOOKUP(Table2[[#This Row],[Short Name]],Table4[Name],Table4[IP Address])</f>
        <v>136.171.170.130</v>
      </c>
      <c r="L104" t="str">
        <f>_xlfn.XLOOKUP(Table2[[#This Row],[Short Name]],CMDB!A:A,CMDB!G:G)</f>
        <v>Production</v>
      </c>
      <c r="M104" t="str">
        <f>_xlfn.XLOOKUP(Table2[[#This Row],[Short Name]],CMDB!A:A,CMDB!F:F)</f>
        <v>Deployed</v>
      </c>
      <c r="N104" t="s">
        <v>2782</v>
      </c>
      <c r="P104">
        <f>_xlfn.XLOOKUP(Table2[[#This Row],[Short Name]],Serverlookup!A:A,Serverlookup!B:B)</f>
        <v>5058571</v>
      </c>
      <c r="Q104" t="str">
        <f>_xlfn.XLOOKUP(Table2[[#This Row],[Short Name]],Serverlookup!A:A,Serverlookup!C:C)</f>
        <v xml:space="preserve">PI Suite (EG) </v>
      </c>
      <c r="R104" t="str">
        <f>_xlfn.XLOOKUP(Table2[[#This Row],[Short Name]],Serverlookup!A:A,Serverlookup!E:E)</f>
        <v>angela.taylor@chevron.com</v>
      </c>
      <c r="S104" t="str">
        <f>_xlfn.XLOOKUP(Table2[[#This Row],[Short Name]],Serverlookup!A:A,Serverlookup!D:D)</f>
        <v>Yes</v>
      </c>
      <c r="T104" t="str">
        <f>_xlfn.XLOOKUP(Table2[[#This Row],[Short Name]],Serverlookup!A:A,Serverlookup!F:F)</f>
        <v>MID-AFRICA - EG AVEVA PI SUPPORT</v>
      </c>
      <c r="U104" t="str">
        <f>IF(ISNA(_xlfn.XLOOKUP(Table2[[#This Row],[Short Name]],PCN!A:A,PCN!A:A)),"No","Yes")</f>
        <v>No</v>
      </c>
    </row>
    <row r="105" spans="1:21" x14ac:dyDescent="0.35">
      <c r="A105" t="s">
        <v>2777</v>
      </c>
      <c r="B105" t="s">
        <v>50</v>
      </c>
      <c r="C105" t="s">
        <v>1383</v>
      </c>
      <c r="D105" t="s">
        <v>1384</v>
      </c>
      <c r="E105" s="1">
        <v>45770</v>
      </c>
      <c r="F105" t="s">
        <v>185</v>
      </c>
      <c r="G105" s="1">
        <v>45771</v>
      </c>
      <c r="H105" t="s">
        <v>2960</v>
      </c>
      <c r="I105" t="s">
        <v>49</v>
      </c>
      <c r="J105" t="s">
        <v>2781</v>
      </c>
      <c r="K105" t="str">
        <f>_xlfn.XLOOKUP(Table2[[#This Row],[Short Name]],Table4[Name],Table4[IP Address])</f>
        <v>146.29.24.74</v>
      </c>
      <c r="L105" t="str">
        <f>_xlfn.XLOOKUP(Table2[[#This Row],[Short Name]],CMDB!A:A,CMDB!G:G)</f>
        <v>Production</v>
      </c>
      <c r="M105" t="str">
        <f>_xlfn.XLOOKUP(Table2[[#This Row],[Short Name]],CMDB!A:A,CMDB!F:F)</f>
        <v>Retired</v>
      </c>
      <c r="N105" t="s">
        <v>2782</v>
      </c>
      <c r="P105">
        <f>_xlfn.XLOOKUP(Table2[[#This Row],[Short Name]],Serverlookup!A:A,Serverlookup!B:B)</f>
        <v>1500001762</v>
      </c>
      <c r="Q105" t="str">
        <f>_xlfn.XLOOKUP(Table2[[#This Row],[Short Name]],Serverlookup!A:A,Serverlookup!C:C)</f>
        <v xml:space="preserve">PlantState Suite </v>
      </c>
      <c r="R105" t="str">
        <f>_xlfn.XLOOKUP(Table2[[#This Row],[Short Name]],Serverlookup!A:A,Serverlookup!E:E)</f>
        <v>RCrippen@chevron.com</v>
      </c>
      <c r="S105" t="str">
        <f>_xlfn.XLOOKUP(Table2[[#This Row],[Short Name]],Serverlookup!A:A,Serverlookup!D:D)</f>
        <v>Yes</v>
      </c>
      <c r="T105" t="str">
        <f>_xlfn.XLOOKUP(Table2[[#This Row],[Short Name]],Serverlookup!A:A,Serverlookup!F:F)</f>
        <v>NAU CBU - PCN SUPPORT</v>
      </c>
      <c r="U105" t="str">
        <f>IF(ISNA(_xlfn.XLOOKUP(Table2[[#This Row],[Short Name]],PCN!A:A,PCN!A:A)),"No","Yes")</f>
        <v>No</v>
      </c>
    </row>
    <row r="106" spans="1:21" x14ac:dyDescent="0.35">
      <c r="A106" t="s">
        <v>2777</v>
      </c>
      <c r="B106" t="s">
        <v>50</v>
      </c>
      <c r="C106" t="s">
        <v>2961</v>
      </c>
      <c r="D106" t="s">
        <v>2962</v>
      </c>
      <c r="E106" s="1">
        <v>45771</v>
      </c>
      <c r="F106" t="s">
        <v>185</v>
      </c>
      <c r="G106" s="1">
        <v>45771</v>
      </c>
      <c r="H106" t="s">
        <v>2963</v>
      </c>
      <c r="I106" t="s">
        <v>49</v>
      </c>
      <c r="J106" t="s">
        <v>2781</v>
      </c>
      <c r="K106" t="str">
        <f>_xlfn.XLOOKUP(Table2[[#This Row],[Short Name]],Table4[Name],Table4[IP Address])</f>
        <v>10.76.123.70</v>
      </c>
      <c r="L106" t="str">
        <f>_xlfn.XLOOKUP(Table2[[#This Row],[Short Name]],CMDB!A:A,CMDB!G:G)</f>
        <v>Production</v>
      </c>
      <c r="M106" t="str">
        <f>_xlfn.XLOOKUP(Table2[[#This Row],[Short Name]],CMDB!A:A,CMDB!F:F)</f>
        <v>Deployed</v>
      </c>
      <c r="N106" t="s">
        <v>2782</v>
      </c>
      <c r="P106">
        <f>_xlfn.XLOOKUP(Table2[[#This Row],[Short Name]],Serverlookup!A:A,Serverlookup!B:B)</f>
        <v>20420</v>
      </c>
      <c r="Q106" t="str">
        <f>_xlfn.XLOOKUP(Table2[[#This Row],[Short Name]],Serverlookup!A:A,Serverlookup!C:C)</f>
        <v xml:space="preserve">Base Oil MOS </v>
      </c>
      <c r="R106" t="str">
        <f>_xlfn.XLOOKUP(Table2[[#This Row],[Short Name]],Serverlookup!A:A,Serverlookup!E:E)</f>
        <v>antonioquintanillagonzalez@chevron.com</v>
      </c>
      <c r="S106" t="str">
        <f>_xlfn.XLOOKUP(Table2[[#This Row],[Short Name]],Serverlookup!A:A,Serverlookup!D:D)</f>
        <v>Yes</v>
      </c>
      <c r="T106" t="str">
        <f>_xlfn.XLOOKUP(Table2[[#This Row],[Short Name]],Serverlookup!A:A,Serverlookup!F:F)</f>
        <v>SPM-MOS-SUPPORT</v>
      </c>
      <c r="U106" t="str">
        <f>IF(ISNA(_xlfn.XLOOKUP(Table2[[#This Row],[Short Name]],PCN!A:A,PCN!A:A)),"No","Yes")</f>
        <v>No</v>
      </c>
    </row>
    <row r="107" spans="1:21" x14ac:dyDescent="0.35">
      <c r="A107" t="s">
        <v>2777</v>
      </c>
      <c r="B107" t="s">
        <v>50</v>
      </c>
      <c r="C107" t="s">
        <v>1164</v>
      </c>
      <c r="D107" t="s">
        <v>1165</v>
      </c>
      <c r="E107" s="2">
        <v>45770</v>
      </c>
      <c r="F107" t="s">
        <v>185</v>
      </c>
      <c r="G107" s="2">
        <v>45771</v>
      </c>
      <c r="H107" t="s">
        <v>2964</v>
      </c>
      <c r="I107" t="s">
        <v>66</v>
      </c>
      <c r="J107" t="s">
        <v>2781</v>
      </c>
      <c r="K107" t="str">
        <f>_xlfn.XLOOKUP(Table2[[#This Row],[Short Name]],Table4[Name],Table4[IP Address])</f>
        <v>10.73.96.4</v>
      </c>
      <c r="L107" t="str">
        <f>_xlfn.XLOOKUP(Table2[[#This Row],[Short Name]],CMDB!A:A,CMDB!G:G)</f>
        <v>Production</v>
      </c>
      <c r="M107" t="str">
        <f>_xlfn.XLOOKUP(Table2[[#This Row],[Short Name]],CMDB!A:A,CMDB!F:F)</f>
        <v>In Maintenance</v>
      </c>
      <c r="N107" t="s">
        <v>2782</v>
      </c>
      <c r="P107">
        <f>_xlfn.XLOOKUP(Table2[[#This Row],[Short Name]],Serverlookup!A:A,Serverlookup!B:B)</f>
        <v>5064400</v>
      </c>
      <c r="Q107" t="str">
        <f>_xlfn.XLOOKUP(Table2[[#This Row],[Short Name]],Serverlookup!A:A,Serverlookup!C:C)</f>
        <v>K</v>
      </c>
      <c r="R107" t="str">
        <f>_xlfn.XLOOKUP(Table2[[#This Row],[Short Name]],Serverlookup!A:A,Serverlookup!E:E)</f>
        <v>BBlitz@chevron.com</v>
      </c>
      <c r="S107" t="str">
        <f>_xlfn.XLOOKUP(Table2[[#This Row],[Short Name]],Serverlookup!A:A,Serverlookup!D:D)</f>
        <v>Yes</v>
      </c>
      <c r="T107" t="str">
        <f>_xlfn.XLOOKUP(Table2[[#This Row],[Short Name]],Serverlookup!A:A,Serverlookup!F:F)</f>
        <v>NAU GOM - AUTOMATION PCN</v>
      </c>
      <c r="U107" t="str">
        <f>IF(ISNA(_xlfn.XLOOKUP(Table2[[#This Row],[Short Name]],PCN!A:A,PCN!A:A)),"No","Yes")</f>
        <v>No</v>
      </c>
    </row>
    <row r="108" spans="1:21" x14ac:dyDescent="0.35">
      <c r="A108" t="s">
        <v>2777</v>
      </c>
      <c r="B108" t="s">
        <v>50</v>
      </c>
      <c r="C108" t="s">
        <v>1170</v>
      </c>
      <c r="D108" t="s">
        <v>1171</v>
      </c>
      <c r="E108" s="1">
        <v>45771</v>
      </c>
      <c r="F108" t="s">
        <v>185</v>
      </c>
      <c r="G108" s="1">
        <v>45771</v>
      </c>
      <c r="H108" t="s">
        <v>2965</v>
      </c>
      <c r="I108" t="s">
        <v>66</v>
      </c>
      <c r="J108" t="s">
        <v>2781</v>
      </c>
      <c r="K108" t="str">
        <f>_xlfn.XLOOKUP(Table2[[#This Row],[Short Name]],Table4[Name],Table4[IP Address])</f>
        <v>10.73.96.7</v>
      </c>
      <c r="L108" t="str">
        <f>_xlfn.XLOOKUP(Table2[[#This Row],[Short Name]],CMDB!A:A,CMDB!G:G)</f>
        <v>Production</v>
      </c>
      <c r="M108" t="str">
        <f>_xlfn.XLOOKUP(Table2[[#This Row],[Short Name]],CMDB!A:A,CMDB!F:F)</f>
        <v>Retired</v>
      </c>
      <c r="N108" t="s">
        <v>2782</v>
      </c>
      <c r="P108">
        <f>_xlfn.XLOOKUP(Table2[[#This Row],[Short Name]],Serverlookup!A:A,Serverlookup!B:B)</f>
        <v>5064400</v>
      </c>
      <c r="Q108" t="str">
        <f>_xlfn.XLOOKUP(Table2[[#This Row],[Short Name]],Serverlookup!A:A,Serverlookup!C:C)</f>
        <v>K</v>
      </c>
      <c r="R108" t="str">
        <f>_xlfn.XLOOKUP(Table2[[#This Row],[Short Name]],Serverlookup!A:A,Serverlookup!E:E)</f>
        <v>BBlitz@chevron.com</v>
      </c>
      <c r="S108" t="str">
        <f>_xlfn.XLOOKUP(Table2[[#This Row],[Short Name]],Serverlookup!A:A,Serverlookup!D:D)</f>
        <v>Yes</v>
      </c>
      <c r="T108" t="str">
        <f>_xlfn.XLOOKUP(Table2[[#This Row],[Short Name]],Serverlookup!A:A,Serverlookup!F:F)</f>
        <v>NAU GOM - AUTOMATION PCN</v>
      </c>
      <c r="U108" t="str">
        <f>IF(ISNA(_xlfn.XLOOKUP(Table2[[#This Row],[Short Name]],PCN!A:A,PCN!A:A)),"No","Yes")</f>
        <v>No</v>
      </c>
    </row>
    <row r="109" spans="1:21" x14ac:dyDescent="0.35">
      <c r="A109" t="s">
        <v>2777</v>
      </c>
      <c r="B109" t="s">
        <v>50</v>
      </c>
      <c r="C109" t="s">
        <v>1176</v>
      </c>
      <c r="D109" t="s">
        <v>1177</v>
      </c>
      <c r="E109" s="2">
        <v>45771</v>
      </c>
      <c r="F109" t="s">
        <v>185</v>
      </c>
      <c r="G109" s="2">
        <v>45771</v>
      </c>
      <c r="H109" t="s">
        <v>2966</v>
      </c>
      <c r="I109" t="s">
        <v>66</v>
      </c>
      <c r="J109" t="s">
        <v>2781</v>
      </c>
      <c r="K109" t="str">
        <f>_xlfn.XLOOKUP(Table2[[#This Row],[Short Name]],Table4[Name],Table4[IP Address])</f>
        <v>10.73.96.29</v>
      </c>
      <c r="L109" t="str">
        <f>_xlfn.XLOOKUP(Table2[[#This Row],[Short Name]],CMDB!A:A,CMDB!G:G)</f>
        <v>Production</v>
      </c>
      <c r="M109" t="str">
        <f>_xlfn.XLOOKUP(Table2[[#This Row],[Short Name]],CMDB!A:A,CMDB!F:F)</f>
        <v>Retired</v>
      </c>
      <c r="N109" t="s">
        <v>2782</v>
      </c>
      <c r="P109">
        <f>_xlfn.XLOOKUP(Table2[[#This Row],[Short Name]],Serverlookup!A:A,Serverlookup!B:B)</f>
        <v>5064400</v>
      </c>
      <c r="Q109" t="str">
        <f>_xlfn.XLOOKUP(Table2[[#This Row],[Short Name]],Serverlookup!A:A,Serverlookup!C:C)</f>
        <v>K</v>
      </c>
      <c r="R109" t="str">
        <f>_xlfn.XLOOKUP(Table2[[#This Row],[Short Name]],Serverlookup!A:A,Serverlookup!E:E)</f>
        <v>BBlitz@chevron.com</v>
      </c>
      <c r="S109" t="str">
        <f>_xlfn.XLOOKUP(Table2[[#This Row],[Short Name]],Serverlookup!A:A,Serverlookup!D:D)</f>
        <v>Yes</v>
      </c>
      <c r="T109" t="str">
        <f>_xlfn.XLOOKUP(Table2[[#This Row],[Short Name]],Serverlookup!A:A,Serverlookup!F:F)</f>
        <v>NAU GOM - AUTOMATION PCN</v>
      </c>
      <c r="U109" t="str">
        <f>IF(ISNA(_xlfn.XLOOKUP(Table2[[#This Row],[Short Name]],PCN!A:A,PCN!A:A)),"No","Yes")</f>
        <v>No</v>
      </c>
    </row>
    <row r="110" spans="1:21" x14ac:dyDescent="0.35">
      <c r="A110" t="s">
        <v>2777</v>
      </c>
      <c r="B110" t="s">
        <v>50</v>
      </c>
      <c r="C110" t="s">
        <v>1178</v>
      </c>
      <c r="D110" t="s">
        <v>1179</v>
      </c>
      <c r="E110" s="1">
        <v>45771</v>
      </c>
      <c r="F110" t="s">
        <v>185</v>
      </c>
      <c r="G110" s="1">
        <v>45771</v>
      </c>
      <c r="H110" t="s">
        <v>2801</v>
      </c>
      <c r="I110" t="s">
        <v>66</v>
      </c>
      <c r="J110" t="s">
        <v>2781</v>
      </c>
      <c r="K110" t="str">
        <f>_xlfn.XLOOKUP(Table2[[#This Row],[Short Name]],Table4[Name],Table4[IP Address])</f>
        <v>10.73.96.32</v>
      </c>
      <c r="L110" t="str">
        <f>_xlfn.XLOOKUP(Table2[[#This Row],[Short Name]],CMDB!A:A,CMDB!G:G)</f>
        <v>Production</v>
      </c>
      <c r="M110" t="str">
        <f>_xlfn.XLOOKUP(Table2[[#This Row],[Short Name]],CMDB!A:A,CMDB!F:F)</f>
        <v>In Maintenance</v>
      </c>
      <c r="N110" t="s">
        <v>2782</v>
      </c>
      <c r="P110">
        <f>_xlfn.XLOOKUP(Table2[[#This Row],[Short Name]],Serverlookup!A:A,Serverlookup!B:B)</f>
        <v>5064400</v>
      </c>
      <c r="Q110" t="str">
        <f>_xlfn.XLOOKUP(Table2[[#This Row],[Short Name]],Serverlookup!A:A,Serverlookup!C:C)</f>
        <v>K</v>
      </c>
      <c r="R110" t="str">
        <f>_xlfn.XLOOKUP(Table2[[#This Row],[Short Name]],Serverlookup!A:A,Serverlookup!E:E)</f>
        <v>BBlitz@chevron.com</v>
      </c>
      <c r="S110" t="str">
        <f>_xlfn.XLOOKUP(Table2[[#This Row],[Short Name]],Serverlookup!A:A,Serverlookup!D:D)</f>
        <v>Yes</v>
      </c>
      <c r="T110" t="str">
        <f>_xlfn.XLOOKUP(Table2[[#This Row],[Short Name]],Serverlookup!A:A,Serverlookup!F:F)</f>
        <v>NAU GOM - AUTOMATION PCN</v>
      </c>
      <c r="U110" t="str">
        <f>IF(ISNA(_xlfn.XLOOKUP(Table2[[#This Row],[Short Name]],PCN!A:A,PCN!A:A)),"No","Yes")</f>
        <v>No</v>
      </c>
    </row>
    <row r="111" spans="1:21" x14ac:dyDescent="0.35">
      <c r="A111" t="s">
        <v>2777</v>
      </c>
      <c r="B111" t="s">
        <v>50</v>
      </c>
      <c r="C111" t="s">
        <v>1180</v>
      </c>
      <c r="D111" t="s">
        <v>1181</v>
      </c>
      <c r="E111" s="2">
        <v>45771</v>
      </c>
      <c r="F111" t="s">
        <v>185</v>
      </c>
      <c r="G111" s="2">
        <v>45771</v>
      </c>
      <c r="H111" t="s">
        <v>2967</v>
      </c>
      <c r="I111" t="s">
        <v>66</v>
      </c>
      <c r="J111" t="s">
        <v>2781</v>
      </c>
      <c r="K111" t="str">
        <f>_xlfn.XLOOKUP(Table2[[#This Row],[Short Name]],Table4[Name],Table4[IP Address])</f>
        <v>10.73.96.33</v>
      </c>
      <c r="L111" t="str">
        <f>_xlfn.XLOOKUP(Table2[[#This Row],[Short Name]],CMDB!A:A,CMDB!G:G)</f>
        <v>Production</v>
      </c>
      <c r="M111" t="str">
        <f>_xlfn.XLOOKUP(Table2[[#This Row],[Short Name]],CMDB!A:A,CMDB!F:F)</f>
        <v>In Maintenance</v>
      </c>
      <c r="N111" t="s">
        <v>2782</v>
      </c>
      <c r="P111">
        <f>_xlfn.XLOOKUP(Table2[[#This Row],[Short Name]],Serverlookup!A:A,Serverlookup!B:B)</f>
        <v>5064400</v>
      </c>
      <c r="Q111" t="str">
        <f>_xlfn.XLOOKUP(Table2[[#This Row],[Short Name]],Serverlookup!A:A,Serverlookup!C:C)</f>
        <v>K</v>
      </c>
      <c r="R111" t="str">
        <f>_xlfn.XLOOKUP(Table2[[#This Row],[Short Name]],Serverlookup!A:A,Serverlookup!E:E)</f>
        <v>BBlitz@chevron.com</v>
      </c>
      <c r="S111" t="str">
        <f>_xlfn.XLOOKUP(Table2[[#This Row],[Short Name]],Serverlookup!A:A,Serverlookup!D:D)</f>
        <v>Yes</v>
      </c>
      <c r="T111" t="str">
        <f>_xlfn.XLOOKUP(Table2[[#This Row],[Short Name]],Serverlookup!A:A,Serverlookup!F:F)</f>
        <v>NAU GOM - AUTOMATION PCN</v>
      </c>
      <c r="U111" t="str">
        <f>IF(ISNA(_xlfn.XLOOKUP(Table2[[#This Row],[Short Name]],PCN!A:A,PCN!A:A)),"No","Yes")</f>
        <v>No</v>
      </c>
    </row>
    <row r="112" spans="1:21" x14ac:dyDescent="0.35">
      <c r="A112" t="s">
        <v>2777</v>
      </c>
      <c r="B112" t="s">
        <v>50</v>
      </c>
      <c r="C112" t="s">
        <v>1182</v>
      </c>
      <c r="D112" t="s">
        <v>1183</v>
      </c>
      <c r="E112" s="1">
        <v>45770</v>
      </c>
      <c r="F112" t="s">
        <v>185</v>
      </c>
      <c r="G112" s="1">
        <v>45771</v>
      </c>
      <c r="H112" t="s">
        <v>2801</v>
      </c>
      <c r="I112" t="s">
        <v>66</v>
      </c>
      <c r="J112" t="s">
        <v>2781</v>
      </c>
      <c r="K112" t="str">
        <f>_xlfn.XLOOKUP(Table2[[#This Row],[Short Name]],Table4[Name],Table4[IP Address])</f>
        <v>10.73.96.34</v>
      </c>
      <c r="L112" t="str">
        <f>_xlfn.XLOOKUP(Table2[[#This Row],[Short Name]],CMDB!A:A,CMDB!G:G)</f>
        <v>Production</v>
      </c>
      <c r="M112" t="str">
        <f>_xlfn.XLOOKUP(Table2[[#This Row],[Short Name]],CMDB!A:A,CMDB!F:F)</f>
        <v>Retired</v>
      </c>
      <c r="N112" t="s">
        <v>2782</v>
      </c>
      <c r="P112">
        <f>_xlfn.XLOOKUP(Table2[[#This Row],[Short Name]],Serverlookup!A:A,Serverlookup!B:B)</f>
        <v>5064400</v>
      </c>
      <c r="Q112" t="str">
        <f>_xlfn.XLOOKUP(Table2[[#This Row],[Short Name]],Serverlookup!A:A,Serverlookup!C:C)</f>
        <v>K</v>
      </c>
      <c r="R112" t="str">
        <f>_xlfn.XLOOKUP(Table2[[#This Row],[Short Name]],Serverlookup!A:A,Serverlookup!E:E)</f>
        <v>BBlitz@chevron.com</v>
      </c>
      <c r="S112" t="str">
        <f>_xlfn.XLOOKUP(Table2[[#This Row],[Short Name]],Serverlookup!A:A,Serverlookup!D:D)</f>
        <v>Yes</v>
      </c>
      <c r="T112" t="str">
        <f>_xlfn.XLOOKUP(Table2[[#This Row],[Short Name]],Serverlookup!A:A,Serverlookup!F:F)</f>
        <v>NAU GOM - AUTOMATION PCN</v>
      </c>
      <c r="U112" t="str">
        <f>IF(ISNA(_xlfn.XLOOKUP(Table2[[#This Row],[Short Name]],PCN!A:A,PCN!A:A)),"No","Yes")</f>
        <v>No</v>
      </c>
    </row>
    <row r="113" spans="1:21" x14ac:dyDescent="0.35">
      <c r="A113" t="s">
        <v>2777</v>
      </c>
      <c r="B113" t="s">
        <v>50</v>
      </c>
      <c r="C113" t="s">
        <v>1184</v>
      </c>
      <c r="D113" t="s">
        <v>1185</v>
      </c>
      <c r="E113" s="2">
        <v>45771</v>
      </c>
      <c r="F113" t="s">
        <v>185</v>
      </c>
      <c r="G113" s="2">
        <v>45771</v>
      </c>
      <c r="H113" t="s">
        <v>2801</v>
      </c>
      <c r="I113" t="s">
        <v>66</v>
      </c>
      <c r="J113" t="s">
        <v>2781</v>
      </c>
      <c r="K113" t="str">
        <f>_xlfn.XLOOKUP(Table2[[#This Row],[Short Name]],Table4[Name],Table4[IP Address])</f>
        <v>10.73.96.35</v>
      </c>
      <c r="L113" t="str">
        <f>_xlfn.XLOOKUP(Table2[[#This Row],[Short Name]],CMDB!A:A,CMDB!G:G)</f>
        <v>Production</v>
      </c>
      <c r="M113" t="str">
        <f>_xlfn.XLOOKUP(Table2[[#This Row],[Short Name]],CMDB!A:A,CMDB!F:F)</f>
        <v>Retired</v>
      </c>
      <c r="N113" t="s">
        <v>2782</v>
      </c>
      <c r="P113">
        <f>_xlfn.XLOOKUP(Table2[[#This Row],[Short Name]],Serverlookup!A:A,Serverlookup!B:B)</f>
        <v>5064400</v>
      </c>
      <c r="Q113" t="str">
        <f>_xlfn.XLOOKUP(Table2[[#This Row],[Short Name]],Serverlookup!A:A,Serverlookup!C:C)</f>
        <v>K</v>
      </c>
      <c r="R113" t="str">
        <f>_xlfn.XLOOKUP(Table2[[#This Row],[Short Name]],Serverlookup!A:A,Serverlookup!E:E)</f>
        <v>BBlitz@chevron.com</v>
      </c>
      <c r="S113" t="str">
        <f>_xlfn.XLOOKUP(Table2[[#This Row],[Short Name]],Serverlookup!A:A,Serverlookup!D:D)</f>
        <v>Yes</v>
      </c>
      <c r="T113" t="str">
        <f>_xlfn.XLOOKUP(Table2[[#This Row],[Short Name]],Serverlookup!A:A,Serverlookup!F:F)</f>
        <v>NAU GOM - AUTOMATION PCN</v>
      </c>
      <c r="U113" t="str">
        <f>IF(ISNA(_xlfn.XLOOKUP(Table2[[#This Row],[Short Name]],PCN!A:A,PCN!A:A)),"No","Yes")</f>
        <v>No</v>
      </c>
    </row>
    <row r="114" spans="1:21" x14ac:dyDescent="0.35">
      <c r="A114" t="s">
        <v>2777</v>
      </c>
      <c r="B114" t="s">
        <v>50</v>
      </c>
      <c r="C114" t="s">
        <v>1188</v>
      </c>
      <c r="D114" t="s">
        <v>1189</v>
      </c>
      <c r="E114" s="1">
        <v>45770</v>
      </c>
      <c r="F114" t="s">
        <v>185</v>
      </c>
      <c r="G114" s="1">
        <v>45771</v>
      </c>
      <c r="H114" t="s">
        <v>2801</v>
      </c>
      <c r="I114" t="s">
        <v>66</v>
      </c>
      <c r="J114" t="s">
        <v>2781</v>
      </c>
      <c r="K114" t="str">
        <f>_xlfn.XLOOKUP(Table2[[#This Row],[Short Name]],Table4[Name],Table4[IP Address])</f>
        <v>10.73.96.36</v>
      </c>
      <c r="L114" t="str">
        <f>_xlfn.XLOOKUP(Table2[[#This Row],[Short Name]],CMDB!A:A,CMDB!G:G)</f>
        <v>Production</v>
      </c>
      <c r="M114" t="str">
        <f>_xlfn.XLOOKUP(Table2[[#This Row],[Short Name]],CMDB!A:A,CMDB!F:F)</f>
        <v>In Maintenance</v>
      </c>
      <c r="N114" t="s">
        <v>2782</v>
      </c>
      <c r="P114">
        <f>_xlfn.XLOOKUP(Table2[[#This Row],[Short Name]],Serverlookup!A:A,Serverlookup!B:B)</f>
        <v>5064400</v>
      </c>
      <c r="Q114" t="str">
        <f>_xlfn.XLOOKUP(Table2[[#This Row],[Short Name]],Serverlookup!A:A,Serverlookup!C:C)</f>
        <v>K</v>
      </c>
      <c r="R114" t="str">
        <f>_xlfn.XLOOKUP(Table2[[#This Row],[Short Name]],Serverlookup!A:A,Serverlookup!E:E)</f>
        <v>BBlitz@chevron.com</v>
      </c>
      <c r="S114" t="str">
        <f>_xlfn.XLOOKUP(Table2[[#This Row],[Short Name]],Serverlookup!A:A,Serverlookup!D:D)</f>
        <v>Yes</v>
      </c>
      <c r="T114" t="str">
        <f>_xlfn.XLOOKUP(Table2[[#This Row],[Short Name]],Serverlookup!A:A,Serverlookup!F:F)</f>
        <v>NAU GOM - AUTOMATION PCN</v>
      </c>
      <c r="U114" t="str">
        <f>IF(ISNA(_xlfn.XLOOKUP(Table2[[#This Row],[Short Name]],PCN!A:A,PCN!A:A)),"No","Yes")</f>
        <v>No</v>
      </c>
    </row>
    <row r="115" spans="1:21" x14ac:dyDescent="0.35">
      <c r="A115" t="s">
        <v>2777</v>
      </c>
      <c r="B115" t="s">
        <v>50</v>
      </c>
      <c r="C115" t="s">
        <v>1190</v>
      </c>
      <c r="D115" t="s">
        <v>1191</v>
      </c>
      <c r="E115" s="2">
        <v>45770</v>
      </c>
      <c r="F115" t="s">
        <v>185</v>
      </c>
      <c r="G115" s="2">
        <v>45771</v>
      </c>
      <c r="H115" t="s">
        <v>2801</v>
      </c>
      <c r="I115" t="s">
        <v>66</v>
      </c>
      <c r="J115" t="s">
        <v>2781</v>
      </c>
      <c r="K115" t="str">
        <f>_xlfn.XLOOKUP(Table2[[#This Row],[Short Name]],Table4[Name],Table4[IP Address])</f>
        <v>10.73.96.37</v>
      </c>
      <c r="L115" t="str">
        <f>_xlfn.XLOOKUP(Table2[[#This Row],[Short Name]],CMDB!A:A,CMDB!G:G)</f>
        <v>Production</v>
      </c>
      <c r="M115" t="str">
        <f>_xlfn.XLOOKUP(Table2[[#This Row],[Short Name]],CMDB!A:A,CMDB!F:F)</f>
        <v>Retired</v>
      </c>
      <c r="N115" t="s">
        <v>2782</v>
      </c>
      <c r="P115">
        <f>_xlfn.XLOOKUP(Table2[[#This Row],[Short Name]],Serverlookup!A:A,Serverlookup!B:B)</f>
        <v>5064400</v>
      </c>
      <c r="Q115" t="str">
        <f>_xlfn.XLOOKUP(Table2[[#This Row],[Short Name]],Serverlookup!A:A,Serverlookup!C:C)</f>
        <v>K</v>
      </c>
      <c r="R115" t="str">
        <f>_xlfn.XLOOKUP(Table2[[#This Row],[Short Name]],Serverlookup!A:A,Serverlookup!E:E)</f>
        <v>BBlitz@chevron.com</v>
      </c>
      <c r="S115" t="str">
        <f>_xlfn.XLOOKUP(Table2[[#This Row],[Short Name]],Serverlookup!A:A,Serverlookup!D:D)</f>
        <v>Yes</v>
      </c>
      <c r="T115" t="str">
        <f>_xlfn.XLOOKUP(Table2[[#This Row],[Short Name]],Serverlookup!A:A,Serverlookup!F:F)</f>
        <v>NAU GOM - AUTOMATION PCN</v>
      </c>
      <c r="U115" t="str">
        <f>IF(ISNA(_xlfn.XLOOKUP(Table2[[#This Row],[Short Name]],PCN!A:A,PCN!A:A)),"No","Yes")</f>
        <v>No</v>
      </c>
    </row>
    <row r="116" spans="1:21" x14ac:dyDescent="0.35">
      <c r="A116" t="s">
        <v>2777</v>
      </c>
      <c r="B116" t="s">
        <v>50</v>
      </c>
      <c r="C116" t="s">
        <v>131</v>
      </c>
      <c r="D116" t="s">
        <v>132</v>
      </c>
      <c r="E116" s="2">
        <v>45770</v>
      </c>
      <c r="F116" t="s">
        <v>54</v>
      </c>
      <c r="G116" s="2">
        <v>45771</v>
      </c>
      <c r="H116" t="s">
        <v>2968</v>
      </c>
      <c r="I116" t="s">
        <v>101</v>
      </c>
      <c r="J116" t="s">
        <v>2781</v>
      </c>
      <c r="K116" t="str">
        <f>_xlfn.XLOOKUP(Table2[[#This Row],[Short Name]],Table4[Name],Table4[IP Address])</f>
        <v>136.171.184.114</v>
      </c>
      <c r="L116" t="str">
        <f>_xlfn.XLOOKUP(Table2[[#This Row],[Short Name]],CMDB!A:A,CMDB!G:G)</f>
        <v>Production</v>
      </c>
      <c r="M116" t="str">
        <f>_xlfn.XLOOKUP(Table2[[#This Row],[Short Name]],CMDB!A:A,CMDB!F:F)</f>
        <v>Deployed</v>
      </c>
      <c r="N116" t="s">
        <v>2782</v>
      </c>
      <c r="P116">
        <f>_xlfn.XLOOKUP(Table2[[#This Row],[Short Name]],Serverlookup!A:A,Serverlookup!B:B)</f>
        <v>12496</v>
      </c>
      <c r="Q116" t="str">
        <f>_xlfn.XLOOKUP(Table2[[#This Row],[Short Name]],Serverlookup!A:A,Serverlookup!C:C)</f>
        <v xml:space="preserve">Domino Index </v>
      </c>
      <c r="R116" t="str">
        <f>_xlfn.XLOOKUP(Table2[[#This Row],[Short Name]],Serverlookup!A:A,Serverlookup!E:E)</f>
        <v>BElizalde@chevron.com</v>
      </c>
      <c r="S116" t="str">
        <f>_xlfn.XLOOKUP(Table2[[#This Row],[Short Name]],Serverlookup!A:A,Serverlookup!D:D)</f>
        <v>Yes</v>
      </c>
      <c r="T116" t="str">
        <f>_xlfn.XLOOKUP(Table2[[#This Row],[Short Name]],Serverlookup!A:A,Serverlookup!F:F)</f>
        <v>DS - ITOPS - MANILA DS - IIIT OPS SVCS</v>
      </c>
      <c r="U116" t="str">
        <f>IF(ISNA(_xlfn.XLOOKUP(Table2[[#This Row],[Short Name]],PCN!A:A,PCN!A:A)),"No","Yes")</f>
        <v>No</v>
      </c>
    </row>
    <row r="117" spans="1:21" x14ac:dyDescent="0.35">
      <c r="A117" t="s">
        <v>2777</v>
      </c>
      <c r="B117" t="s">
        <v>50</v>
      </c>
      <c r="C117" t="s">
        <v>2969</v>
      </c>
      <c r="D117" t="s">
        <v>2970</v>
      </c>
      <c r="E117" s="2">
        <v>45771</v>
      </c>
      <c r="F117" t="s">
        <v>185</v>
      </c>
      <c r="G117" s="2">
        <v>45771</v>
      </c>
      <c r="H117" t="s">
        <v>2971</v>
      </c>
      <c r="I117" t="s">
        <v>101</v>
      </c>
      <c r="J117" t="s">
        <v>2781</v>
      </c>
      <c r="K117" t="str">
        <f>_xlfn.XLOOKUP(Table2[[#This Row],[Short Name]],Table4[Name],Table4[IP Address])</f>
        <v>10.76.159.4</v>
      </c>
      <c r="L117" t="str">
        <f>_xlfn.XLOOKUP(Table2[[#This Row],[Short Name]],CMDB!A:A,CMDB!G:G)</f>
        <v>Development</v>
      </c>
      <c r="M117" t="str">
        <f>_xlfn.XLOOKUP(Table2[[#This Row],[Short Name]],CMDB!A:A,CMDB!F:F)</f>
        <v>Deployed</v>
      </c>
      <c r="N117" t="s">
        <v>2782</v>
      </c>
      <c r="P117">
        <f>_xlfn.XLOOKUP(Table2[[#This Row],[Short Name]],Serverlookup!A:A,Serverlookup!B:B)</f>
        <v>5055964</v>
      </c>
      <c r="Q117" t="str">
        <f>_xlfn.XLOOKUP(Table2[[#This Row],[Short Name]],Serverlookup!A:A,Serverlookup!C:C)</f>
        <v>Ansible</v>
      </c>
      <c r="R117" t="str">
        <f>_xlfn.XLOOKUP(Table2[[#This Row],[Short Name]],Serverlookup!A:A,Serverlookup!E:E)</f>
        <v>bhadresh.modi@chevron.com</v>
      </c>
      <c r="S117" t="str">
        <f>_xlfn.XLOOKUP(Table2[[#This Row],[Short Name]],Serverlookup!A:A,Serverlookup!D:D)</f>
        <v>Yes</v>
      </c>
      <c r="T117" t="str">
        <f>_xlfn.XLOOKUP(Table2[[#This Row],[Short Name]],Serverlookup!A:A,Serverlookup!F:F)</f>
        <v>CLOUD DATA STORAGE DESIGN</v>
      </c>
      <c r="U117" t="str">
        <f>IF(ISNA(_xlfn.XLOOKUP(Table2[[#This Row],[Short Name]],PCN!A:A,PCN!A:A)),"No","Yes")</f>
        <v>No</v>
      </c>
    </row>
    <row r="118" spans="1:21" x14ac:dyDescent="0.35">
      <c r="A118" t="s">
        <v>2777</v>
      </c>
      <c r="B118" t="s">
        <v>50</v>
      </c>
      <c r="C118" t="s">
        <v>2972</v>
      </c>
      <c r="D118" t="s">
        <v>2973</v>
      </c>
      <c r="E118" s="2">
        <v>45770</v>
      </c>
      <c r="F118" t="s">
        <v>185</v>
      </c>
      <c r="G118" s="2">
        <v>45771</v>
      </c>
      <c r="H118" t="s">
        <v>2974</v>
      </c>
      <c r="I118" t="s">
        <v>49</v>
      </c>
      <c r="J118" t="s">
        <v>2781</v>
      </c>
      <c r="K118" t="str">
        <f>_xlfn.XLOOKUP(Table2[[#This Row],[Short Name]],Table4[Name],Table4[IP Address])</f>
        <v>10.76.123.153</v>
      </c>
      <c r="L118" t="str">
        <f>_xlfn.XLOOKUP(Table2[[#This Row],[Short Name]],CMDB!A:A,CMDB!G:G)</f>
        <v>Production</v>
      </c>
      <c r="M118" t="str">
        <f>_xlfn.XLOOKUP(Table2[[#This Row],[Short Name]],CMDB!A:A,CMDB!F:F)</f>
        <v>Deployed</v>
      </c>
      <c r="N118" t="s">
        <v>2782</v>
      </c>
      <c r="P118">
        <f>_xlfn.XLOOKUP(Table2[[#This Row],[Short Name]],Serverlookup!A:A,Serverlookup!B:B)</f>
        <v>0</v>
      </c>
      <c r="Q118">
        <f>_xlfn.XLOOKUP(Table2[[#This Row],[Short Name]],Serverlookup!A:A,Serverlookup!C:C)</f>
        <v>0</v>
      </c>
      <c r="R118" t="str">
        <f>_xlfn.XLOOKUP(Table2[[#This Row],[Short Name]],Serverlookup!A:A,Serverlookup!E:E)</f>
        <v>saieshwarsakthivel@chevron.com</v>
      </c>
      <c r="S118" t="str">
        <f>_xlfn.XLOOKUP(Table2[[#This Row],[Short Name]],Serverlookup!A:A,Serverlookup!D:D)</f>
        <v>Yes</v>
      </c>
      <c r="T118" t="str">
        <f>_xlfn.XLOOKUP(Table2[[#This Row],[Short Name]],Serverlookup!A:A,Serverlookup!F:F)</f>
        <v>Not Found</v>
      </c>
      <c r="U118" t="str">
        <f>IF(ISNA(_xlfn.XLOOKUP(Table2[[#This Row],[Short Name]],PCN!A:A,PCN!A:A)),"No","Yes")</f>
        <v>No</v>
      </c>
    </row>
    <row r="119" spans="1:21" x14ac:dyDescent="0.35">
      <c r="A119" t="s">
        <v>2777</v>
      </c>
      <c r="B119" t="s">
        <v>50</v>
      </c>
      <c r="C119" t="s">
        <v>1540</v>
      </c>
      <c r="D119" t="s">
        <v>1541</v>
      </c>
      <c r="E119" s="1">
        <v>45770</v>
      </c>
      <c r="F119" t="s">
        <v>185</v>
      </c>
      <c r="G119" s="1">
        <v>45771</v>
      </c>
      <c r="H119" t="s">
        <v>2801</v>
      </c>
      <c r="I119" t="s">
        <v>66</v>
      </c>
      <c r="J119" t="s">
        <v>2781</v>
      </c>
      <c r="K119" t="str">
        <f>_xlfn.XLOOKUP(Table2[[#This Row],[Short Name]],Table4[Name],Table4[IP Address])</f>
        <v>10.70.192.5</v>
      </c>
      <c r="L119" t="str">
        <f>_xlfn.XLOOKUP(Table2[[#This Row],[Short Name]],CMDB!A:A,CMDB!G:G)</f>
        <v>Development</v>
      </c>
      <c r="M119" t="str">
        <f>_xlfn.XLOOKUP(Table2[[#This Row],[Short Name]],CMDB!A:A,CMDB!F:F)</f>
        <v>Deployed</v>
      </c>
      <c r="N119" t="s">
        <v>2782</v>
      </c>
      <c r="P119">
        <f>_xlfn.XLOOKUP(Table2[[#This Row],[Short Name]],Serverlookup!A:A,Serverlookup!B:B)</f>
        <v>25952</v>
      </c>
      <c r="Q119" t="str">
        <f>_xlfn.XLOOKUP(Table2[[#This Row],[Short Name]],Serverlookup!A:A,Serverlookup!C:C)</f>
        <v xml:space="preserve">HPC Infrastructure Server Group </v>
      </c>
      <c r="R119" t="str">
        <f>_xlfn.XLOOKUP(Table2[[#This Row],[Short Name]],Serverlookup!A:A,Serverlookup!E:E)</f>
        <v>Billy.Thomson@chevron.com</v>
      </c>
      <c r="S119" t="str">
        <f>_xlfn.XLOOKUP(Table2[[#This Row],[Short Name]],Serverlookup!A:A,Serverlookup!D:D)</f>
        <v>Yes</v>
      </c>
      <c r="T119" t="str">
        <f>_xlfn.XLOOKUP(Table2[[#This Row],[Short Name]],Serverlookup!A:A,Serverlookup!F:F)</f>
        <v>CTC - HPC - TRIAGE</v>
      </c>
      <c r="U119" t="str">
        <f>IF(ISNA(_xlfn.XLOOKUP(Table2[[#This Row],[Short Name]],PCN!A:A,PCN!A:A)),"No","Yes")</f>
        <v>No</v>
      </c>
    </row>
    <row r="120" spans="1:21" x14ac:dyDescent="0.35">
      <c r="A120" t="s">
        <v>2777</v>
      </c>
      <c r="B120" t="s">
        <v>50</v>
      </c>
      <c r="C120" t="s">
        <v>2975</v>
      </c>
      <c r="D120" t="s">
        <v>2976</v>
      </c>
      <c r="E120" s="2"/>
      <c r="F120" t="s">
        <v>947</v>
      </c>
      <c r="G120" s="2">
        <v>45685</v>
      </c>
      <c r="H120" t="s">
        <v>2977</v>
      </c>
      <c r="I120" t="s">
        <v>66</v>
      </c>
      <c r="J120" t="s">
        <v>2781</v>
      </c>
      <c r="K120" t="e">
        <f>_xlfn.XLOOKUP(Table2[[#This Row],[Short Name]],Table4[Name],Table4[IP Address])</f>
        <v>#N/A</v>
      </c>
      <c r="L120" t="e">
        <f>_xlfn.XLOOKUP(Table2[[#This Row],[Short Name]],CMDB!A:A,CMDB!G:G)</f>
        <v>#N/A</v>
      </c>
      <c r="M120" t="e">
        <f>_xlfn.XLOOKUP(Table2[[#This Row],[Short Name]],CMDB!A:A,CMDB!F:F)</f>
        <v>#N/A</v>
      </c>
      <c r="N120" t="s">
        <v>2782</v>
      </c>
      <c r="P120">
        <f>_xlfn.XLOOKUP(Table2[[#This Row],[Short Name]],Serverlookup!A:A,Serverlookup!B:B)</f>
        <v>25952</v>
      </c>
      <c r="Q120" t="str">
        <f>_xlfn.XLOOKUP(Table2[[#This Row],[Short Name]],Serverlookup!A:A,Serverlookup!C:C)</f>
        <v xml:space="preserve">HPC Infrastructure Server Group </v>
      </c>
      <c r="R120" t="str">
        <f>_xlfn.XLOOKUP(Table2[[#This Row],[Short Name]],Serverlookup!A:A,Serverlookup!E:E)</f>
        <v>Billy.Thomson@chevron.com</v>
      </c>
      <c r="S120" t="str">
        <f>_xlfn.XLOOKUP(Table2[[#This Row],[Short Name]],Serverlookup!A:A,Serverlookup!D:D)</f>
        <v>Yes</v>
      </c>
      <c r="T120" t="str">
        <f>_xlfn.XLOOKUP(Table2[[#This Row],[Short Name]],Serverlookup!A:A,Serverlookup!F:F)</f>
        <v>CTC - HPC - TRIAGE</v>
      </c>
      <c r="U120" t="str">
        <f>IF(ISNA(_xlfn.XLOOKUP(Table2[[#This Row],[Short Name]],PCN!A:A,PCN!A:A)),"No","Yes")</f>
        <v>No</v>
      </c>
    </row>
    <row r="121" spans="1:21" x14ac:dyDescent="0.35">
      <c r="A121" t="s">
        <v>2777</v>
      </c>
      <c r="B121" t="s">
        <v>50</v>
      </c>
      <c r="C121" t="s">
        <v>2435</v>
      </c>
      <c r="D121" t="s">
        <v>2436</v>
      </c>
      <c r="E121" s="2">
        <v>45771</v>
      </c>
      <c r="F121" t="s">
        <v>185</v>
      </c>
      <c r="G121" s="2">
        <v>45771</v>
      </c>
      <c r="H121" t="s">
        <v>2978</v>
      </c>
      <c r="I121" t="s">
        <v>49</v>
      </c>
      <c r="J121" t="s">
        <v>2781</v>
      </c>
      <c r="K121" t="str">
        <f>_xlfn.XLOOKUP(Table2[[#This Row],[Short Name]],Table4[Name],Table4[IP Address])</f>
        <v>10.190.0.167</v>
      </c>
      <c r="L121" t="str">
        <f>_xlfn.XLOOKUP(Table2[[#This Row],[Short Name]],CMDB!A:A,CMDB!G:G)</f>
        <v>Development</v>
      </c>
      <c r="M121" t="str">
        <f>_xlfn.XLOOKUP(Table2[[#This Row],[Short Name]],CMDB!A:A,CMDB!F:F)</f>
        <v>Deployed</v>
      </c>
      <c r="N121" t="s">
        <v>1116</v>
      </c>
      <c r="P121">
        <f>_xlfn.XLOOKUP(Table2[[#This Row],[Short Name]],Serverlookup!A:A,Serverlookup!B:B)</f>
        <v>3073495</v>
      </c>
      <c r="Q121" t="str">
        <f>_xlfn.XLOOKUP(Table2[[#This Row],[Short Name]],Serverlookup!A:A,Serverlookup!C:C)</f>
        <v xml:space="preserve">General Development Servers </v>
      </c>
      <c r="R121" t="str">
        <f>_xlfn.XLOOKUP(Table2[[#This Row],[Short Name]],Serverlookup!A:A,Serverlookup!E:E)</f>
        <v>Binh.Pham@chevron.com</v>
      </c>
      <c r="S121" t="s">
        <v>1116</v>
      </c>
      <c r="T121">
        <f>_xlfn.XLOOKUP(Table2[[#This Row],[Short Name]],Serverlookup!A:A,Serverlookup!F:F)</f>
        <v>0</v>
      </c>
      <c r="U121" t="str">
        <f>IF(ISNA(_xlfn.XLOOKUP(Table2[[#This Row],[Short Name]],PCN!A:A,PCN!A:A)),"No","Yes")</f>
        <v>No</v>
      </c>
    </row>
    <row r="122" spans="1:21" x14ac:dyDescent="0.35">
      <c r="A122" t="s">
        <v>2777</v>
      </c>
      <c r="B122" t="s">
        <v>50</v>
      </c>
      <c r="C122" t="s">
        <v>2979</v>
      </c>
      <c r="D122" t="s">
        <v>2980</v>
      </c>
      <c r="E122" s="1">
        <v>45771</v>
      </c>
      <c r="F122" t="s">
        <v>185</v>
      </c>
      <c r="G122" s="1">
        <v>45771</v>
      </c>
      <c r="H122" t="s">
        <v>2981</v>
      </c>
      <c r="I122" t="s">
        <v>49</v>
      </c>
      <c r="J122" t="s">
        <v>2781</v>
      </c>
      <c r="K122" t="str">
        <f>_xlfn.XLOOKUP(Table2[[#This Row],[Short Name]],Table4[Name],Table4[IP Address])</f>
        <v>10.9.140.13</v>
      </c>
      <c r="L122" t="str">
        <f>_xlfn.XLOOKUP(Table2[[#This Row],[Short Name]],CMDB!A:A,CMDB!G:G)</f>
        <v>Production</v>
      </c>
      <c r="M122" t="str">
        <f>_xlfn.XLOOKUP(Table2[[#This Row],[Short Name]],CMDB!A:A,CMDB!F:F)</f>
        <v>Deployed</v>
      </c>
      <c r="N122" t="s">
        <v>1116</v>
      </c>
      <c r="P122">
        <f>_xlfn.XLOOKUP(Table2[[#This Row],[Short Name]],Serverlookup!A:A,Serverlookup!B:B)</f>
        <v>3062662</v>
      </c>
      <c r="Q122" t="str">
        <f>_xlfn.XLOOKUP(Table2[[#This Row],[Short Name]],Serverlookup!A:A,Serverlookup!C:C)</f>
        <v xml:space="preserve">[PDCE] </v>
      </c>
      <c r="R122" t="str">
        <f>_xlfn.XLOOKUP(Table2[[#This Row],[Short Name]],Serverlookup!A:A,Serverlookup!E:E)</f>
        <v>Binh.Pham@chevron.com</v>
      </c>
      <c r="S122" t="s">
        <v>1116</v>
      </c>
      <c r="T122">
        <f>_xlfn.XLOOKUP(Table2[[#This Row],[Short Name]],Serverlookup!A:A,Serverlookup!F:F)</f>
        <v>0</v>
      </c>
      <c r="U122" t="str">
        <f>IF(ISNA(_xlfn.XLOOKUP(Table2[[#This Row],[Short Name]],PCN!A:A,PCN!A:A)),"No","Yes")</f>
        <v>No</v>
      </c>
    </row>
    <row r="123" spans="1:21" x14ac:dyDescent="0.35">
      <c r="A123" t="s">
        <v>2777</v>
      </c>
      <c r="B123" t="s">
        <v>50</v>
      </c>
      <c r="C123" t="s">
        <v>2982</v>
      </c>
      <c r="D123" t="s">
        <v>2983</v>
      </c>
      <c r="E123" s="2">
        <v>45770</v>
      </c>
      <c r="F123" t="s">
        <v>185</v>
      </c>
      <c r="G123" s="2">
        <v>45771</v>
      </c>
      <c r="H123" t="s">
        <v>2886</v>
      </c>
      <c r="I123" t="s">
        <v>49</v>
      </c>
      <c r="J123" t="s">
        <v>2781</v>
      </c>
      <c r="K123" t="str">
        <f>_xlfn.XLOOKUP(Table2[[#This Row],[Short Name]],Table4[Name],Table4[IP Address])</f>
        <v>134.248.150.94</v>
      </c>
      <c r="L123" t="str">
        <f>_xlfn.XLOOKUP(Table2[[#This Row],[Short Name]],CMDB!A:A,CMDB!G:G)</f>
        <v>Production</v>
      </c>
      <c r="M123" t="str">
        <f>_xlfn.XLOOKUP(Table2[[#This Row],[Short Name]],CMDB!A:A,CMDB!F:F)</f>
        <v>Retired</v>
      </c>
      <c r="N123" t="s">
        <v>2782</v>
      </c>
      <c r="P123">
        <f>_xlfn.XLOOKUP(Table2[[#This Row],[Short Name]],Serverlookup!A:A,Serverlookup!B:B)</f>
        <v>21932</v>
      </c>
      <c r="Q123" t="str">
        <f>_xlfn.XLOOKUP(Table2[[#This Row],[Short Name]],Serverlookup!A:A,Serverlookup!C:C)</f>
        <v xml:space="preserve">DCA Infrastructure Utility Support </v>
      </c>
      <c r="R123" t="str">
        <f>_xlfn.XLOOKUP(Table2[[#This Row],[Short Name]],Serverlookup!A:A,Serverlookup!E:E)</f>
        <v>BPathak@chevron.com / CLOUD WINDOWS OPERATIONS</v>
      </c>
      <c r="S123" t="str">
        <f>_xlfn.XLOOKUP(Table2[[#This Row],[Short Name]],Serverlookup!A:A,Serverlookup!D:D)</f>
        <v>Yes</v>
      </c>
      <c r="T123" t="str">
        <f>_xlfn.XLOOKUP(Table2[[#This Row],[Short Name]],Serverlookup!A:A,Serverlookup!F:F)</f>
        <v>CLOUD WINDOWS OPERATIONS</v>
      </c>
      <c r="U123" t="str">
        <f>IF(ISNA(_xlfn.XLOOKUP(Table2[[#This Row],[Short Name]],PCN!A:A,PCN!A:A)),"No","Yes")</f>
        <v>No</v>
      </c>
    </row>
    <row r="124" spans="1:21" x14ac:dyDescent="0.35">
      <c r="A124" t="s">
        <v>2777</v>
      </c>
      <c r="B124" t="s">
        <v>50</v>
      </c>
      <c r="C124" t="s">
        <v>2984</v>
      </c>
      <c r="D124" t="s">
        <v>2985</v>
      </c>
      <c r="E124" s="2">
        <v>45771</v>
      </c>
      <c r="F124" t="s">
        <v>185</v>
      </c>
      <c r="G124" s="2">
        <v>45771</v>
      </c>
      <c r="H124" t="s">
        <v>2886</v>
      </c>
      <c r="I124" t="s">
        <v>49</v>
      </c>
      <c r="J124" t="s">
        <v>2781</v>
      </c>
      <c r="K124" t="str">
        <f>_xlfn.XLOOKUP(Table2[[#This Row],[Short Name]],Table4[Name],Table4[IP Address])</f>
        <v>134.248.150.105</v>
      </c>
      <c r="L124" t="str">
        <f>_xlfn.XLOOKUP(Table2[[#This Row],[Short Name]],CMDB!A:A,CMDB!G:G)</f>
        <v>Production</v>
      </c>
      <c r="M124" t="str">
        <f>_xlfn.XLOOKUP(Table2[[#This Row],[Short Name]],CMDB!A:A,CMDB!F:F)</f>
        <v>Retired</v>
      </c>
      <c r="N124" t="s">
        <v>2782</v>
      </c>
      <c r="P124">
        <f>_xlfn.XLOOKUP(Table2[[#This Row],[Short Name]],Serverlookup!A:A,Serverlookup!B:B)</f>
        <v>21932</v>
      </c>
      <c r="Q124" t="str">
        <f>_xlfn.XLOOKUP(Table2[[#This Row],[Short Name]],Serverlookup!A:A,Serverlookup!C:C)</f>
        <v xml:space="preserve">DCA Infrastructure Utility Support </v>
      </c>
      <c r="R124" t="str">
        <f>_xlfn.XLOOKUP(Table2[[#This Row],[Short Name]],Serverlookup!A:A,Serverlookup!E:E)</f>
        <v>BPathak@chevron.com / CLOUD WINDOWS OPERATIONS</v>
      </c>
      <c r="S124" t="str">
        <f>_xlfn.XLOOKUP(Table2[[#This Row],[Short Name]],Serverlookup!A:A,Serverlookup!D:D)</f>
        <v>Yes</v>
      </c>
      <c r="T124" t="str">
        <f>_xlfn.XLOOKUP(Table2[[#This Row],[Short Name]],Serverlookup!A:A,Serverlookup!F:F)</f>
        <v>CLOUD WINDOWS OPERATIONS</v>
      </c>
      <c r="U124" t="str">
        <f>IF(ISNA(_xlfn.XLOOKUP(Table2[[#This Row],[Short Name]],PCN!A:A,PCN!A:A)),"No","Yes")</f>
        <v>No</v>
      </c>
    </row>
    <row r="125" spans="1:21" x14ac:dyDescent="0.35">
      <c r="A125" t="s">
        <v>2777</v>
      </c>
      <c r="B125" t="s">
        <v>50</v>
      </c>
      <c r="C125" t="s">
        <v>2986</v>
      </c>
      <c r="D125" t="s">
        <v>2987</v>
      </c>
      <c r="E125" s="2">
        <v>45770</v>
      </c>
      <c r="F125" t="s">
        <v>185</v>
      </c>
      <c r="G125" s="2">
        <v>45771</v>
      </c>
      <c r="H125" t="s">
        <v>2887</v>
      </c>
      <c r="I125" t="s">
        <v>49</v>
      </c>
      <c r="J125" t="s">
        <v>2781</v>
      </c>
      <c r="K125" t="str">
        <f>_xlfn.XLOOKUP(Table2[[#This Row],[Short Name]],Table4[Name],Table4[IP Address])</f>
        <v>146.38.57.62</v>
      </c>
      <c r="L125" t="str">
        <f>_xlfn.XLOOKUP(Table2[[#This Row],[Short Name]],CMDB!A:A,CMDB!G:G)</f>
        <v>Production</v>
      </c>
      <c r="M125" t="str">
        <f>_xlfn.XLOOKUP(Table2[[#This Row],[Short Name]],CMDB!A:A,CMDB!F:F)</f>
        <v>Retired</v>
      </c>
      <c r="N125" t="s">
        <v>2782</v>
      </c>
      <c r="P125">
        <f>_xlfn.XLOOKUP(Table2[[#This Row],[Short Name]],Serverlookup!A:A,Serverlookup!B:B)</f>
        <v>21932</v>
      </c>
      <c r="Q125" t="str">
        <f>_xlfn.XLOOKUP(Table2[[#This Row],[Short Name]],Serverlookup!A:A,Serverlookup!C:C)</f>
        <v xml:space="preserve">DCA Infrastructure Utility Support </v>
      </c>
      <c r="R125" t="str">
        <f>_xlfn.XLOOKUP(Table2[[#This Row],[Short Name]],Serverlookup!A:A,Serverlookup!E:E)</f>
        <v>BPathak@chevron.com / CLOUD WINDOWS OPERATIONS</v>
      </c>
      <c r="S125" t="str">
        <f>_xlfn.XLOOKUP(Table2[[#This Row],[Short Name]],Serverlookup!A:A,Serverlookup!D:D)</f>
        <v>Yes</v>
      </c>
      <c r="T125" t="str">
        <f>_xlfn.XLOOKUP(Table2[[#This Row],[Short Name]],Serverlookup!A:A,Serverlookup!F:F)</f>
        <v>CLOUD WINDOWS OPERATIONS</v>
      </c>
      <c r="U125" t="str">
        <f>IF(ISNA(_xlfn.XLOOKUP(Table2[[#This Row],[Short Name]],PCN!A:A,PCN!A:A)),"No","Yes")</f>
        <v>No</v>
      </c>
    </row>
    <row r="126" spans="1:21" x14ac:dyDescent="0.35">
      <c r="A126" t="s">
        <v>2777</v>
      </c>
      <c r="B126" t="s">
        <v>50</v>
      </c>
      <c r="C126" t="s">
        <v>2163</v>
      </c>
      <c r="D126" t="s">
        <v>2164</v>
      </c>
      <c r="E126" s="2">
        <v>45771</v>
      </c>
      <c r="F126" t="s">
        <v>773</v>
      </c>
      <c r="G126" s="2">
        <v>45771</v>
      </c>
      <c r="H126" t="s">
        <v>2789</v>
      </c>
      <c r="I126" t="s">
        <v>49</v>
      </c>
      <c r="J126" t="s">
        <v>2781</v>
      </c>
      <c r="K126" t="str">
        <f>_xlfn.XLOOKUP(Table2[[#This Row],[Short Name]],Table4[Name],Table4[IP Address])</f>
        <v>146.46.160.28</v>
      </c>
      <c r="L126" t="str">
        <f>_xlfn.XLOOKUP(Table2[[#This Row],[Short Name]],CMDB!A:A,CMDB!G:G)</f>
        <v>Production</v>
      </c>
      <c r="M126" t="str">
        <f>_xlfn.XLOOKUP(Table2[[#This Row],[Short Name]],CMDB!A:A,CMDB!F:F)</f>
        <v>Deployed</v>
      </c>
      <c r="N126" t="s">
        <v>2782</v>
      </c>
      <c r="P126">
        <f>_xlfn.XLOOKUP(Table2[[#This Row],[Short Name]],Serverlookup!A:A,Serverlookup!B:B)</f>
        <v>823639</v>
      </c>
      <c r="Q126" t="str">
        <f>_xlfn.XLOOKUP(Table2[[#This Row],[Short Name]],Serverlookup!A:A,Serverlookup!C:C)</f>
        <v xml:space="preserve">Secure FTP v8.x </v>
      </c>
      <c r="R126" t="str">
        <f>_xlfn.XLOOKUP(Table2[[#This Row],[Short Name]],Serverlookup!A:A,Serverlookup!E:E)</f>
        <v>BPathak@chevron.com</v>
      </c>
      <c r="S126" t="str">
        <f>_xlfn.XLOOKUP(Table2[[#This Row],[Short Name]],Serverlookup!A:A,Serverlookup!D:D)</f>
        <v>Yes</v>
      </c>
      <c r="T126" t="str">
        <f>_xlfn.XLOOKUP(Table2[[#This Row],[Short Name]],Serverlookup!A:A,Serverlookup!F:F)</f>
        <v>Not Found</v>
      </c>
      <c r="U126" t="str">
        <f>IF(ISNA(_xlfn.XLOOKUP(Table2[[#This Row],[Short Name]],PCN!A:A,PCN!A:A)),"No","Yes")</f>
        <v>No</v>
      </c>
    </row>
    <row r="127" spans="1:21" x14ac:dyDescent="0.35">
      <c r="A127" t="s">
        <v>2777</v>
      </c>
      <c r="B127" t="s">
        <v>50</v>
      </c>
      <c r="C127" t="s">
        <v>2988</v>
      </c>
      <c r="D127" t="s">
        <v>2989</v>
      </c>
      <c r="E127" s="2">
        <v>45770</v>
      </c>
      <c r="F127" t="s">
        <v>185</v>
      </c>
      <c r="G127" s="2">
        <v>45771</v>
      </c>
      <c r="H127" t="s">
        <v>2990</v>
      </c>
      <c r="I127" t="s">
        <v>49</v>
      </c>
      <c r="J127" t="s">
        <v>2781</v>
      </c>
      <c r="K127" t="str">
        <f>_xlfn.XLOOKUP(Table2[[#This Row],[Short Name]],Table4[Name],Table4[IP Address])</f>
        <v>146.42.133.51</v>
      </c>
      <c r="L127" t="str">
        <f>_xlfn.XLOOKUP(Table2[[#This Row],[Short Name]],CMDB!A:A,CMDB!G:G)</f>
        <v>Production</v>
      </c>
      <c r="M127" t="str">
        <f>_xlfn.XLOOKUP(Table2[[#This Row],[Short Name]],CMDB!A:A,CMDB!F:F)</f>
        <v>Deployed</v>
      </c>
      <c r="N127" t="s">
        <v>2782</v>
      </c>
      <c r="P127">
        <f>_xlfn.XLOOKUP(Table2[[#This Row],[Short Name]],Serverlookup!A:A,Serverlookup!B:B)</f>
        <v>13112</v>
      </c>
      <c r="Q127" t="str">
        <f>_xlfn.XLOOKUP(Table2[[#This Row],[Short Name]],Serverlookup!A:A,Serverlookup!C:C)</f>
        <v xml:space="preserve">Medical Systems (Meditech) </v>
      </c>
      <c r="R127" t="str">
        <f>_xlfn.XLOOKUP(Table2[[#This Row],[Short Name]],Serverlookup!A:A,Serverlookup!E:E)</f>
        <v>bukenzo@chevron.com</v>
      </c>
      <c r="S127" t="str">
        <f>_xlfn.XLOOKUP(Table2[[#This Row],[Short Name]],Serverlookup!A:A,Serverlookup!D:D)</f>
        <v>Yes</v>
      </c>
      <c r="T127" t="str">
        <f>_xlfn.XLOOKUP(Table2[[#This Row],[Short Name]],Serverlookup!A:A,Serverlookup!F:F)</f>
        <v>NMA - CROSSPLATFORM APPLICATION SUPPORT</v>
      </c>
      <c r="U127" t="str">
        <f>IF(ISNA(_xlfn.XLOOKUP(Table2[[#This Row],[Short Name]],PCN!A:A,PCN!A:A)),"No","Yes")</f>
        <v>No</v>
      </c>
    </row>
    <row r="128" spans="1:21" x14ac:dyDescent="0.35">
      <c r="A128" t="s">
        <v>2777</v>
      </c>
      <c r="B128" t="s">
        <v>50</v>
      </c>
      <c r="C128" t="s">
        <v>2991</v>
      </c>
      <c r="D128" t="s">
        <v>2992</v>
      </c>
      <c r="E128" s="1">
        <v>45771</v>
      </c>
      <c r="F128" t="s">
        <v>185</v>
      </c>
      <c r="G128" s="1">
        <v>45771</v>
      </c>
      <c r="H128" t="s">
        <v>2806</v>
      </c>
      <c r="I128" t="s">
        <v>49</v>
      </c>
      <c r="J128" t="s">
        <v>2781</v>
      </c>
      <c r="K128" t="str">
        <f>_xlfn.XLOOKUP(Table2[[#This Row],[Short Name]],Table4[Name],Table4[IP Address])</f>
        <v>146.42.252.24</v>
      </c>
      <c r="L128" t="str">
        <f>_xlfn.XLOOKUP(Table2[[#This Row],[Short Name]],CMDB!A:A,CMDB!G:G)</f>
        <v>Production</v>
      </c>
      <c r="M128" t="str">
        <f>_xlfn.XLOOKUP(Table2[[#This Row],[Short Name]],CMDB!A:A,CMDB!F:F)</f>
        <v>Deployed</v>
      </c>
      <c r="N128" t="s">
        <v>2782</v>
      </c>
      <c r="P128">
        <f>_xlfn.XLOOKUP(Table2[[#This Row],[Short Name]],Serverlookup!A:A,Serverlookup!B:B)</f>
        <v>13112</v>
      </c>
      <c r="Q128" t="str">
        <f>_xlfn.XLOOKUP(Table2[[#This Row],[Short Name]],Serverlookup!A:A,Serverlookup!C:C)</f>
        <v xml:space="preserve">Medical Systems (Meditech) </v>
      </c>
      <c r="R128" t="str">
        <f>_xlfn.XLOOKUP(Table2[[#This Row],[Short Name]],Serverlookup!A:A,Serverlookup!E:E)</f>
        <v>bukenzo@chevron.com</v>
      </c>
      <c r="S128" t="str">
        <f>_xlfn.XLOOKUP(Table2[[#This Row],[Short Name]],Serverlookup!A:A,Serverlookup!D:D)</f>
        <v>Yes</v>
      </c>
      <c r="T128" t="str">
        <f>_xlfn.XLOOKUP(Table2[[#This Row],[Short Name]],Serverlookup!A:A,Serverlookup!F:F)</f>
        <v>NMA - CROSSPLATFORM APPLICATION SUPPORT</v>
      </c>
      <c r="U128" t="str">
        <f>IF(ISNA(_xlfn.XLOOKUP(Table2[[#This Row],[Short Name]],PCN!A:A,PCN!A:A)),"No","Yes")</f>
        <v>No</v>
      </c>
    </row>
    <row r="129" spans="1:21" x14ac:dyDescent="0.35">
      <c r="A129" t="s">
        <v>2777</v>
      </c>
      <c r="B129" t="s">
        <v>50</v>
      </c>
      <c r="C129" t="s">
        <v>2993</v>
      </c>
      <c r="D129" t="s">
        <v>2994</v>
      </c>
      <c r="E129" s="2">
        <v>45771</v>
      </c>
      <c r="F129" t="s">
        <v>185</v>
      </c>
      <c r="G129" s="2">
        <v>45771</v>
      </c>
      <c r="H129" t="s">
        <v>2995</v>
      </c>
      <c r="I129" t="s">
        <v>49</v>
      </c>
      <c r="J129" t="s">
        <v>2781</v>
      </c>
      <c r="K129" t="str">
        <f>_xlfn.XLOOKUP(Table2[[#This Row],[Short Name]],Table4[Name],Table4[IP Address])</f>
        <v>146.42.252.23</v>
      </c>
      <c r="L129" t="str">
        <f>_xlfn.XLOOKUP(Table2[[#This Row],[Short Name]],CMDB!A:A,CMDB!G:G)</f>
        <v>Production</v>
      </c>
      <c r="M129" t="str">
        <f>_xlfn.XLOOKUP(Table2[[#This Row],[Short Name]],CMDB!A:A,CMDB!F:F)</f>
        <v>Deployed</v>
      </c>
      <c r="N129" t="s">
        <v>2782</v>
      </c>
      <c r="P129">
        <f>_xlfn.XLOOKUP(Table2[[#This Row],[Short Name]],Serverlookup!A:A,Serverlookup!B:B)</f>
        <v>13112</v>
      </c>
      <c r="Q129" t="str">
        <f>_xlfn.XLOOKUP(Table2[[#This Row],[Short Name]],Serverlookup!A:A,Serverlookup!C:C)</f>
        <v xml:space="preserve">Medical Systems (Meditech) </v>
      </c>
      <c r="R129" t="str">
        <f>_xlfn.XLOOKUP(Table2[[#This Row],[Short Name]],Serverlookup!A:A,Serverlookup!E:E)</f>
        <v>bukenzo@chevron.com</v>
      </c>
      <c r="S129" t="str">
        <f>_xlfn.XLOOKUP(Table2[[#This Row],[Short Name]],Serverlookup!A:A,Serverlookup!D:D)</f>
        <v>Yes</v>
      </c>
      <c r="T129" t="str">
        <f>_xlfn.XLOOKUP(Table2[[#This Row],[Short Name]],Serverlookup!A:A,Serverlookup!F:F)</f>
        <v>NMA - CROSSPLATFORM APPLICATION SUPPORT</v>
      </c>
      <c r="U129" t="str">
        <f>IF(ISNA(_xlfn.XLOOKUP(Table2[[#This Row],[Short Name]],PCN!A:A,PCN!A:A)),"No","Yes")</f>
        <v>No</v>
      </c>
    </row>
    <row r="130" spans="1:21" x14ac:dyDescent="0.35">
      <c r="A130" t="s">
        <v>2777</v>
      </c>
      <c r="B130" t="s">
        <v>50</v>
      </c>
      <c r="C130" t="s">
        <v>1217</v>
      </c>
      <c r="D130" t="s">
        <v>1218</v>
      </c>
      <c r="E130" s="1">
        <v>45770</v>
      </c>
      <c r="F130" t="s">
        <v>185</v>
      </c>
      <c r="G130" s="1">
        <v>45771</v>
      </c>
      <c r="H130" t="s">
        <v>2780</v>
      </c>
      <c r="I130" t="s">
        <v>49</v>
      </c>
      <c r="J130" t="s">
        <v>2781</v>
      </c>
      <c r="K130" t="str">
        <f>_xlfn.XLOOKUP(Table2[[#This Row],[Short Name]],Table4[Name],Table4[IP Address])</f>
        <v>10.74.64.54</v>
      </c>
      <c r="L130" t="str">
        <f>_xlfn.XLOOKUP(Table2[[#This Row],[Short Name]],CMDB!A:A,CMDB!G:G)</f>
        <v>Production</v>
      </c>
      <c r="M130" t="str">
        <f>_xlfn.XLOOKUP(Table2[[#This Row],[Short Name]],CMDB!A:A,CMDB!F:F)</f>
        <v>Deployed</v>
      </c>
      <c r="N130" t="s">
        <v>2782</v>
      </c>
      <c r="P130">
        <f>_xlfn.XLOOKUP(Table2[[#This Row],[Short Name]],Serverlookup!A:A,Serverlookup!B:B)</f>
        <v>5060911</v>
      </c>
      <c r="Q130" t="str">
        <f>_xlfn.XLOOKUP(Table2[[#This Row],[Short Name]],Serverlookup!A:A,Serverlookup!C:C)</f>
        <v xml:space="preserve">Ecosys </v>
      </c>
      <c r="R130" t="str">
        <f>_xlfn.XLOOKUP(Table2[[#This Row],[Short Name]],Serverlookup!A:A,Serverlookup!E:E)</f>
        <v>calvin.matthewsjr@chevron.com</v>
      </c>
      <c r="S130" t="str">
        <f>_xlfn.XLOOKUP(Table2[[#This Row],[Short Name]],Serverlookup!A:A,Serverlookup!D:D)</f>
        <v>Yes</v>
      </c>
      <c r="T130" t="str">
        <f>_xlfn.XLOOKUP(Table2[[#This Row],[Short Name]],Serverlookup!A:A,Serverlookup!F:F)</f>
        <v>SURFACE-APPLICATION SUPPORT-PODPM</v>
      </c>
      <c r="U130" t="str">
        <f>IF(ISNA(_xlfn.XLOOKUP(Table2[[#This Row],[Short Name]],PCN!A:A,PCN!A:A)),"No","Yes")</f>
        <v>No</v>
      </c>
    </row>
    <row r="131" spans="1:21" x14ac:dyDescent="0.35">
      <c r="A131" t="s">
        <v>2777</v>
      </c>
      <c r="B131" t="s">
        <v>50</v>
      </c>
      <c r="C131" t="s">
        <v>976</v>
      </c>
      <c r="D131" t="s">
        <v>977</v>
      </c>
      <c r="E131" s="2"/>
      <c r="F131" t="s">
        <v>859</v>
      </c>
      <c r="G131" s="2">
        <v>45771</v>
      </c>
      <c r="H131" t="s">
        <v>2801</v>
      </c>
      <c r="I131" t="s">
        <v>101</v>
      </c>
      <c r="J131" t="s">
        <v>2781</v>
      </c>
      <c r="K131" t="str">
        <f>_xlfn.XLOOKUP(Table2[[#This Row],[Short Name]],Table4[Name],Table4[IP Address])</f>
        <v>10.74.64.85</v>
      </c>
      <c r="L131" t="str">
        <f>_xlfn.XLOOKUP(Table2[[#This Row],[Short Name]],CMDB!A:A,CMDB!G:G)</f>
        <v>Production</v>
      </c>
      <c r="M131" t="str">
        <f>_xlfn.XLOOKUP(Table2[[#This Row],[Short Name]],CMDB!A:A,CMDB!F:F)</f>
        <v>Deployed</v>
      </c>
      <c r="N131" t="s">
        <v>2782</v>
      </c>
      <c r="P131">
        <f>_xlfn.XLOOKUP(Table2[[#This Row],[Short Name]],Serverlookup!A:A,Serverlookup!B:B)</f>
        <v>5060911</v>
      </c>
      <c r="Q131" t="str">
        <f>_xlfn.XLOOKUP(Table2[[#This Row],[Short Name]],Serverlookup!A:A,Serverlookup!C:C)</f>
        <v xml:space="preserve">Ecosys </v>
      </c>
      <c r="R131" t="str">
        <f>_xlfn.XLOOKUP(Table2[[#This Row],[Short Name]],Serverlookup!A:A,Serverlookup!E:E)</f>
        <v>calvin.matthewsjr@chevron.com</v>
      </c>
      <c r="S131" t="str">
        <f>_xlfn.XLOOKUP(Table2[[#This Row],[Short Name]],Serverlookup!A:A,Serverlookup!D:D)</f>
        <v>Yes</v>
      </c>
      <c r="T131" t="str">
        <f>_xlfn.XLOOKUP(Table2[[#This Row],[Short Name]],Serverlookup!A:A,Serverlookup!F:F)</f>
        <v>SURFACE-APPLICATION SUPPORT-PODPM</v>
      </c>
      <c r="U131" t="str">
        <f>IF(ISNA(_xlfn.XLOOKUP(Table2[[#This Row],[Short Name]],PCN!A:A,PCN!A:A)),"No","Yes")</f>
        <v>No</v>
      </c>
    </row>
    <row r="132" spans="1:21" x14ac:dyDescent="0.35">
      <c r="A132" t="s">
        <v>2777</v>
      </c>
      <c r="B132" t="s">
        <v>50</v>
      </c>
      <c r="C132" t="s">
        <v>1219</v>
      </c>
      <c r="D132" t="s">
        <v>1220</v>
      </c>
      <c r="E132" s="1">
        <v>45770</v>
      </c>
      <c r="F132" t="s">
        <v>185</v>
      </c>
      <c r="G132" s="1">
        <v>45771</v>
      </c>
      <c r="H132" t="s">
        <v>2996</v>
      </c>
      <c r="I132" t="s">
        <v>114</v>
      </c>
      <c r="J132" t="s">
        <v>2781</v>
      </c>
      <c r="K132" t="str">
        <f>_xlfn.XLOOKUP(Table2[[#This Row],[Short Name]],Table4[Name],Table4[IP Address])</f>
        <v>146.29.167.42</v>
      </c>
      <c r="L132" t="str">
        <f>_xlfn.XLOOKUP(Table2[[#This Row],[Short Name]],CMDB!A:A,CMDB!G:G)</f>
        <v>Production</v>
      </c>
      <c r="M132" t="str">
        <f>_xlfn.XLOOKUP(Table2[[#This Row],[Short Name]],CMDB!A:A,CMDB!F:F)</f>
        <v>Deployed</v>
      </c>
      <c r="N132" t="s">
        <v>2782</v>
      </c>
      <c r="P132">
        <f>_xlfn.XLOOKUP(Table2[[#This Row],[Short Name]],Serverlookup!A:A,Serverlookup!B:B)</f>
        <v>1500001716</v>
      </c>
      <c r="Q132" t="str">
        <f>_xlfn.XLOOKUP(Table2[[#This Row],[Short Name]],Serverlookup!A:A,Serverlookup!C:C)</f>
        <v xml:space="preserve">Milestone xProtect </v>
      </c>
      <c r="R132" t="str">
        <f>_xlfn.XLOOKUP(Table2[[#This Row],[Short Name]],Serverlookup!A:A,Serverlookup!E:E)</f>
        <v>calvin.matthewsjr@chevron.com</v>
      </c>
      <c r="S132" t="str">
        <f>_xlfn.XLOOKUP(Table2[[#This Row],[Short Name]],Serverlookup!A:A,Serverlookup!D:D)</f>
        <v>Yes</v>
      </c>
      <c r="T132" t="str">
        <f>_xlfn.XLOOKUP(Table2[[#This Row],[Short Name]],Serverlookup!A:A,Serverlookup!F:F)</f>
        <v>SURFACE - PM - JADE</v>
      </c>
      <c r="U132" t="str">
        <f>IF(ISNA(_xlfn.XLOOKUP(Table2[[#This Row],[Short Name]],PCN!A:A,PCN!A:A)),"No","Yes")</f>
        <v>No</v>
      </c>
    </row>
    <row r="133" spans="1:21" x14ac:dyDescent="0.35">
      <c r="A133" t="s">
        <v>2777</v>
      </c>
      <c r="B133" t="s">
        <v>50</v>
      </c>
      <c r="C133" t="s">
        <v>1215</v>
      </c>
      <c r="D133" t="s">
        <v>1216</v>
      </c>
      <c r="E133" s="2">
        <v>45771</v>
      </c>
      <c r="F133" t="s">
        <v>185</v>
      </c>
      <c r="G133" s="2">
        <v>45771</v>
      </c>
      <c r="H133" t="s">
        <v>2997</v>
      </c>
      <c r="I133" t="s">
        <v>49</v>
      </c>
      <c r="J133" t="s">
        <v>2781</v>
      </c>
      <c r="K133" t="str">
        <f>_xlfn.XLOOKUP(Table2[[#This Row],[Short Name]],Table4[Name],Table4[IP Address])</f>
        <v>10.69.112.5</v>
      </c>
      <c r="L133" t="str">
        <f>_xlfn.XLOOKUP(Table2[[#This Row],[Short Name]],CMDB!A:A,CMDB!G:G)</f>
        <v>Production</v>
      </c>
      <c r="M133" t="str">
        <f>_xlfn.XLOOKUP(Table2[[#This Row],[Short Name]],CMDB!A:A,CMDB!F:F)</f>
        <v>In Maintenance</v>
      </c>
      <c r="N133" t="s">
        <v>2782</v>
      </c>
      <c r="P133">
        <f>_xlfn.XLOOKUP(Table2[[#This Row],[Short Name]],Serverlookup!A:A,Serverlookup!B:B)</f>
        <v>65045124</v>
      </c>
      <c r="Q133" t="str">
        <f>_xlfn.XLOOKUP(Table2[[#This Row],[Short Name]],Serverlookup!A:A,Serverlookup!C:C)</f>
        <v xml:space="preserve">Primavera p6 (SASBU) </v>
      </c>
      <c r="R133" t="str">
        <f>_xlfn.XLOOKUP(Table2[[#This Row],[Short Name]],Serverlookup!A:A,Serverlookup!E:E)</f>
        <v>Calvin.MatthewsJr@chevron.com</v>
      </c>
      <c r="S133" t="str">
        <f>_xlfn.XLOOKUP(Table2[[#This Row],[Short Name]],Serverlookup!A:A,Serverlookup!D:D)</f>
        <v>Yes</v>
      </c>
      <c r="T133" t="str">
        <f>_xlfn.XLOOKUP(Table2[[#This Row],[Short Name]],Serverlookup!A:A,Serverlookup!F:F)</f>
        <v>Not Found</v>
      </c>
      <c r="U133" t="str">
        <f>IF(ISNA(_xlfn.XLOOKUP(Table2[[#This Row],[Short Name]],PCN!A:A,PCN!A:A)),"No","Yes")</f>
        <v>No</v>
      </c>
    </row>
    <row r="134" spans="1:21" x14ac:dyDescent="0.35">
      <c r="A134" t="s">
        <v>2777</v>
      </c>
      <c r="B134" t="s">
        <v>50</v>
      </c>
      <c r="C134" t="s">
        <v>1223</v>
      </c>
      <c r="D134" t="s">
        <v>1224</v>
      </c>
      <c r="E134" s="2">
        <v>45771</v>
      </c>
      <c r="F134" t="s">
        <v>185</v>
      </c>
      <c r="G134" s="2">
        <v>45771</v>
      </c>
      <c r="H134" t="s">
        <v>2998</v>
      </c>
      <c r="I134" t="s">
        <v>49</v>
      </c>
      <c r="J134" t="s">
        <v>2781</v>
      </c>
      <c r="K134" t="str">
        <f>_xlfn.XLOOKUP(Table2[[#This Row],[Short Name]],Table4[Name],Table4[IP Address])</f>
        <v>10.69.88.111</v>
      </c>
      <c r="L134" t="str">
        <f>_xlfn.XLOOKUP(Table2[[#This Row],[Short Name]],CMDB!A:A,CMDB!G:G)</f>
        <v>QA/Test</v>
      </c>
      <c r="M134" t="str">
        <f>_xlfn.XLOOKUP(Table2[[#This Row],[Short Name]],CMDB!A:A,CMDB!F:F)</f>
        <v>Deployed</v>
      </c>
      <c r="N134" t="s">
        <v>2782</v>
      </c>
      <c r="P134">
        <f>_xlfn.XLOOKUP(Table2[[#This Row],[Short Name]],Serverlookup!A:A,Serverlookup!B:B)</f>
        <v>31500001951</v>
      </c>
      <c r="Q134" t="str">
        <f>_xlfn.XLOOKUP(Table2[[#This Row],[Short Name]],Serverlookup!A:A,Serverlookup!C:C)</f>
        <v xml:space="preserve">Kildrummy Cost Manager 3 (MCP/SCP) </v>
      </c>
      <c r="R134" t="str">
        <f>_xlfn.XLOOKUP(Table2[[#This Row],[Short Name]],Serverlookup!A:A,Serverlookup!E:E)</f>
        <v>calvin.matthewsjr@chevron.com</v>
      </c>
      <c r="S134" t="str">
        <f>_xlfn.XLOOKUP(Table2[[#This Row],[Short Name]],Serverlookup!A:A,Serverlookup!D:D)</f>
        <v>Yes</v>
      </c>
      <c r="T134" t="str">
        <f>_xlfn.XLOOKUP(Table2[[#This Row],[Short Name]],Serverlookup!A:A,Serverlookup!F:F)</f>
        <v>SURFACE-APPLICATION SUPPORT-PODPM</v>
      </c>
      <c r="U134" t="str">
        <f>IF(ISNA(_xlfn.XLOOKUP(Table2[[#This Row],[Short Name]],PCN!A:A,PCN!A:A)),"No","Yes")</f>
        <v>No</v>
      </c>
    </row>
    <row r="135" spans="1:21" x14ac:dyDescent="0.35">
      <c r="A135" t="s">
        <v>2777</v>
      </c>
      <c r="B135" t="s">
        <v>50</v>
      </c>
      <c r="C135" t="s">
        <v>2999</v>
      </c>
      <c r="D135" t="s">
        <v>3000</v>
      </c>
      <c r="E135" s="1">
        <v>45729</v>
      </c>
      <c r="F135" t="s">
        <v>185</v>
      </c>
      <c r="G135" s="1">
        <v>45734</v>
      </c>
      <c r="H135" t="s">
        <v>2801</v>
      </c>
      <c r="I135" t="s">
        <v>101</v>
      </c>
      <c r="J135" t="s">
        <v>2781</v>
      </c>
      <c r="K135" t="e">
        <f>_xlfn.XLOOKUP(Table2[[#This Row],[Short Name]],Table4[Name],Table4[IP Address])</f>
        <v>#N/A</v>
      </c>
      <c r="L135" t="e">
        <f>_xlfn.XLOOKUP(Table2[[#This Row],[Short Name]],CMDB!A:A,CMDB!G:G)</f>
        <v>#N/A</v>
      </c>
      <c r="M135" t="e">
        <f>_xlfn.XLOOKUP(Table2[[#This Row],[Short Name]],CMDB!A:A,CMDB!F:F)</f>
        <v>#N/A</v>
      </c>
      <c r="N135" t="s">
        <v>2782</v>
      </c>
      <c r="P135">
        <f>_xlfn.XLOOKUP(Table2[[#This Row],[Short Name]],Serverlookup!A:A,Serverlookup!B:B)</f>
        <v>5060911</v>
      </c>
      <c r="Q135" t="str">
        <f>_xlfn.XLOOKUP(Table2[[#This Row],[Short Name]],Serverlookup!A:A,Serverlookup!C:C)</f>
        <v xml:space="preserve">Ecosys </v>
      </c>
      <c r="R135" t="str">
        <f>_xlfn.XLOOKUP(Table2[[#This Row],[Short Name]],Serverlookup!A:A,Serverlookup!E:E)</f>
        <v>calvin.matthewsjr@chevron.com</v>
      </c>
      <c r="S135" t="str">
        <f>_xlfn.XLOOKUP(Table2[[#This Row],[Short Name]],Serverlookup!A:A,Serverlookup!D:D)</f>
        <v>Yes</v>
      </c>
      <c r="T135" t="str">
        <f>_xlfn.XLOOKUP(Table2[[#This Row],[Short Name]],Serverlookup!A:A,Serverlookup!F:F)</f>
        <v>SURFACE-APPLICATION SUPPORT-PODPM</v>
      </c>
      <c r="U135" t="str">
        <f>IF(ISNA(_xlfn.XLOOKUP(Table2[[#This Row],[Short Name]],PCN!A:A,PCN!A:A)),"No","Yes")</f>
        <v>No</v>
      </c>
    </row>
    <row r="136" spans="1:21" x14ac:dyDescent="0.35">
      <c r="A136" t="s">
        <v>2777</v>
      </c>
      <c r="B136" t="s">
        <v>50</v>
      </c>
      <c r="C136" t="s">
        <v>3001</v>
      </c>
      <c r="D136" t="s">
        <v>3002</v>
      </c>
      <c r="E136" s="1"/>
      <c r="F136" t="s">
        <v>859</v>
      </c>
      <c r="G136" s="1">
        <v>45700</v>
      </c>
      <c r="H136" t="s">
        <v>3003</v>
      </c>
      <c r="I136" t="s">
        <v>49</v>
      </c>
      <c r="J136" t="s">
        <v>2781</v>
      </c>
      <c r="K136" t="e">
        <f>_xlfn.XLOOKUP(Table2[[#This Row],[Short Name]],Table4[Name],Table4[IP Address])</f>
        <v>#N/A</v>
      </c>
      <c r="L136" t="e">
        <f>_xlfn.XLOOKUP(Table2[[#This Row],[Short Name]],CMDB!A:A,CMDB!G:G)</f>
        <v>#N/A</v>
      </c>
      <c r="M136" t="e">
        <f>_xlfn.XLOOKUP(Table2[[#This Row],[Short Name]],CMDB!A:A,CMDB!F:F)</f>
        <v>#N/A</v>
      </c>
      <c r="N136" t="s">
        <v>2782</v>
      </c>
      <c r="P136">
        <f>_xlfn.XLOOKUP(Table2[[#This Row],[Short Name]],Serverlookup!A:A,Serverlookup!B:B)</f>
        <v>31500001951</v>
      </c>
      <c r="Q136" t="str">
        <f>_xlfn.XLOOKUP(Table2[[#This Row],[Short Name]],Serverlookup!A:A,Serverlookup!C:C)</f>
        <v xml:space="preserve">Kildrummy Cost Manager 3 (MCP/SCP) </v>
      </c>
      <c r="R136" t="str">
        <f>_xlfn.XLOOKUP(Table2[[#This Row],[Short Name]],Serverlookup!A:A,Serverlookup!E:E)</f>
        <v>calvin.matthewsjr@chevron.com</v>
      </c>
      <c r="S136" t="str">
        <f>_xlfn.XLOOKUP(Table2[[#This Row],[Short Name]],Serverlookup!A:A,Serverlookup!D:D)</f>
        <v>Yes</v>
      </c>
      <c r="T136" t="str">
        <f>_xlfn.XLOOKUP(Table2[[#This Row],[Short Name]],Serverlookup!A:A,Serverlookup!F:F)</f>
        <v>SURFACE-APPLICATION SUPPORT-PODPM</v>
      </c>
      <c r="U136" t="str">
        <f>IF(ISNA(_xlfn.XLOOKUP(Table2[[#This Row],[Short Name]],PCN!A:A,PCN!A:A)),"No","Yes")</f>
        <v>No</v>
      </c>
    </row>
    <row r="137" spans="1:21" x14ac:dyDescent="0.35">
      <c r="A137" t="s">
        <v>2777</v>
      </c>
      <c r="B137" t="s">
        <v>50</v>
      </c>
      <c r="C137" t="s">
        <v>3004</v>
      </c>
      <c r="D137" t="s">
        <v>3005</v>
      </c>
      <c r="E137" s="1">
        <v>45771</v>
      </c>
      <c r="F137" t="s">
        <v>185</v>
      </c>
      <c r="G137" s="1">
        <v>45771</v>
      </c>
      <c r="H137" t="s">
        <v>3006</v>
      </c>
      <c r="I137" t="s">
        <v>49</v>
      </c>
      <c r="J137" t="s">
        <v>2781</v>
      </c>
      <c r="K137" t="str">
        <f>_xlfn.XLOOKUP(Table2[[#This Row],[Short Name]],Table4[Name],Table4[IP Address])</f>
        <v>134.248.197.40</v>
      </c>
      <c r="L137" t="str">
        <f>_xlfn.XLOOKUP(Table2[[#This Row],[Short Name]],CMDB!A:A,CMDB!G:G)</f>
        <v>Production</v>
      </c>
      <c r="M137" t="str">
        <f>_xlfn.XLOOKUP(Table2[[#This Row],[Short Name]],CMDB!A:A,CMDB!F:F)</f>
        <v>Deployed</v>
      </c>
      <c r="N137" t="s">
        <v>2782</v>
      </c>
      <c r="P137">
        <f>_xlfn.XLOOKUP(Table2[[#This Row],[Short Name]],Serverlookup!A:A,Serverlookup!B:B)</f>
        <v>1500001325</v>
      </c>
      <c r="Q137" t="str">
        <f>_xlfn.XLOOKUP(Table2[[#This Row],[Short Name]],Serverlookup!A:A,Serverlookup!C:C)</f>
        <v xml:space="preserve">ServiceNow Platform </v>
      </c>
      <c r="R137" t="str">
        <f>_xlfn.XLOOKUP(Table2[[#This Row],[Short Name]],Serverlookup!A:A,Serverlookup!E:E)</f>
        <v>MMatabang@chevron.com</v>
      </c>
      <c r="S137" t="str">
        <f>_xlfn.XLOOKUP(Table2[[#This Row],[Short Name]],Serverlookup!A:A,Serverlookup!D:D)</f>
        <v>Yes</v>
      </c>
      <c r="T137" t="str">
        <f>_xlfn.XLOOKUP(Table2[[#This Row],[Short Name]],Serverlookup!A:A,Serverlookup!F:F)</f>
        <v>SERVICENOW PLATFORM ENGINEERING</v>
      </c>
      <c r="U137" t="str">
        <f>IF(ISNA(_xlfn.XLOOKUP(Table2[[#This Row],[Short Name]],PCN!A:A,PCN!A:A)),"No","Yes")</f>
        <v>No</v>
      </c>
    </row>
    <row r="138" spans="1:21" x14ac:dyDescent="0.35">
      <c r="A138" t="s">
        <v>2777</v>
      </c>
      <c r="B138" t="s">
        <v>50</v>
      </c>
      <c r="C138" t="s">
        <v>3007</v>
      </c>
      <c r="D138" t="s">
        <v>3008</v>
      </c>
      <c r="E138" s="1">
        <v>45771</v>
      </c>
      <c r="F138" t="s">
        <v>185</v>
      </c>
      <c r="G138" s="1">
        <v>45771</v>
      </c>
      <c r="H138" t="s">
        <v>3009</v>
      </c>
      <c r="I138" t="s">
        <v>49</v>
      </c>
      <c r="J138" t="s">
        <v>2781</v>
      </c>
      <c r="K138" t="str">
        <f>_xlfn.XLOOKUP(Table2[[#This Row],[Short Name]],Table4[Name],Table4[IP Address])</f>
        <v>10.76.126.194</v>
      </c>
      <c r="L138" t="str">
        <f>_xlfn.XLOOKUP(Table2[[#This Row],[Short Name]],CMDB!A:A,CMDB!G:G)</f>
        <v>Development</v>
      </c>
      <c r="M138" t="str">
        <f>_xlfn.XLOOKUP(Table2[[#This Row],[Short Name]],CMDB!A:A,CMDB!F:F)</f>
        <v>Being Assembled</v>
      </c>
      <c r="N138" t="s">
        <v>2782</v>
      </c>
      <c r="P138">
        <f>_xlfn.XLOOKUP(Table2[[#This Row],[Short Name]],Serverlookup!A:A,Serverlookup!B:B)</f>
        <v>1500000524</v>
      </c>
      <c r="Q138" t="str">
        <f>_xlfn.XLOOKUP(Table2[[#This Row],[Short Name]],Serverlookup!A:A,Serverlookup!C:C)</f>
        <v xml:space="preserve">PRICET (Planning Refined Infrastructure Cost Estimation Tracking) </v>
      </c>
      <c r="R138" t="str">
        <f>_xlfn.XLOOKUP(Table2[[#This Row],[Short Name]],Serverlookup!A:A,Serverlookup!E:E)</f>
        <v>KevinRamlow@chevron.com</v>
      </c>
      <c r="S138" t="str">
        <f>_xlfn.XLOOKUP(Table2[[#This Row],[Short Name]],Serverlookup!A:A,Serverlookup!D:D)</f>
        <v>Yes</v>
      </c>
      <c r="T138" t="str">
        <f>_xlfn.XLOOKUP(Table2[[#This Row],[Short Name]],Serverlookup!A:A,Serverlookup!F:F)</f>
        <v>CLOUD WINDOWS OPERATIONS</v>
      </c>
      <c r="U138" t="str">
        <f>IF(ISNA(_xlfn.XLOOKUP(Table2[[#This Row],[Short Name]],PCN!A:A,PCN!A:A)),"No","Yes")</f>
        <v>No</v>
      </c>
    </row>
    <row r="139" spans="1:21" x14ac:dyDescent="0.35">
      <c r="A139" t="s">
        <v>2777</v>
      </c>
      <c r="B139" t="s">
        <v>50</v>
      </c>
      <c r="C139" t="s">
        <v>1741</v>
      </c>
      <c r="D139" t="s">
        <v>1742</v>
      </c>
      <c r="E139" s="1">
        <v>45757</v>
      </c>
      <c r="F139" t="s">
        <v>185</v>
      </c>
      <c r="G139" s="1">
        <v>45759</v>
      </c>
      <c r="H139" t="s">
        <v>2806</v>
      </c>
      <c r="I139" t="s">
        <v>49</v>
      </c>
      <c r="J139" t="s">
        <v>2781</v>
      </c>
      <c r="K139" t="str">
        <f>_xlfn.XLOOKUP(Table2[[#This Row],[Short Name]],Table4[Name],Table4[IP Address])</f>
        <v>10.70.184.24</v>
      </c>
      <c r="L139" t="str">
        <f>_xlfn.XLOOKUP(Table2[[#This Row],[Short Name]],CMDB!A:A,CMDB!G:G)</f>
        <v>Development</v>
      </c>
      <c r="M139" t="str">
        <f>_xlfn.XLOOKUP(Table2[[#This Row],[Short Name]],CMDB!A:A,CMDB!F:F)</f>
        <v>Deployed</v>
      </c>
      <c r="N139" t="s">
        <v>2782</v>
      </c>
      <c r="P139">
        <f>_xlfn.XLOOKUP(Table2[[#This Row],[Short Name]],Serverlookup!A:A,Serverlookup!B:B)</f>
        <v>24054</v>
      </c>
      <c r="Q139" t="str">
        <f>_xlfn.XLOOKUP(Table2[[#This Row],[Short Name]],Serverlookup!A:A,Serverlookup!C:C)</f>
        <v xml:space="preserve">Integrated Asset Management </v>
      </c>
      <c r="R139" t="str">
        <f>_xlfn.XLOOKUP(Table2[[#This Row],[Short Name]],Serverlookup!A:A,Serverlookup!E:E)</f>
        <v>chike@chevron.com</v>
      </c>
      <c r="S139" t="str">
        <f>_xlfn.XLOOKUP(Table2[[#This Row],[Short Name]],Serverlookup!A:A,Serverlookup!D:D)</f>
        <v>Yes</v>
      </c>
      <c r="T139" t="str">
        <f>_xlfn.XLOOKUP(Table2[[#This Row],[Short Name]],Serverlookup!A:A,Serverlookup!F:F)</f>
        <v>SUBSURFACE-SA&amp;O-DIGITAL OILFIELD</v>
      </c>
      <c r="U139" t="str">
        <f>IF(ISNA(_xlfn.XLOOKUP(Table2[[#This Row],[Short Name]],PCN!A:A,PCN!A:A)),"No","Yes")</f>
        <v>No</v>
      </c>
    </row>
    <row r="140" spans="1:21" x14ac:dyDescent="0.35">
      <c r="A140" t="s">
        <v>2777</v>
      </c>
      <c r="B140" t="s">
        <v>50</v>
      </c>
      <c r="C140" t="s">
        <v>1844</v>
      </c>
      <c r="D140" t="s">
        <v>1845</v>
      </c>
      <c r="E140" s="1">
        <v>45770</v>
      </c>
      <c r="F140" t="s">
        <v>185</v>
      </c>
      <c r="G140" s="1">
        <v>45771</v>
      </c>
      <c r="H140" t="s">
        <v>2789</v>
      </c>
      <c r="I140" t="s">
        <v>49</v>
      </c>
      <c r="J140" t="s">
        <v>2781</v>
      </c>
      <c r="K140" t="str">
        <f>_xlfn.XLOOKUP(Table2[[#This Row],[Short Name]],Table4[Name],Table4[IP Address])</f>
        <v>10.71.64.13</v>
      </c>
      <c r="L140" t="str">
        <f>_xlfn.XLOOKUP(Table2[[#This Row],[Short Name]],CMDB!A:A,CMDB!G:G)</f>
        <v>Production</v>
      </c>
      <c r="M140" t="str">
        <f>_xlfn.XLOOKUP(Table2[[#This Row],[Short Name]],CMDB!A:A,CMDB!F:F)</f>
        <v>Retired</v>
      </c>
      <c r="N140" t="s">
        <v>2782</v>
      </c>
      <c r="P140">
        <f>_xlfn.XLOOKUP(Table2[[#This Row],[Short Name]],Serverlookup!A:A,Serverlookup!B:B)</f>
        <v>5040536</v>
      </c>
      <c r="Q140" t="str">
        <f>_xlfn.XLOOKUP(Table2[[#This Row],[Short Name]],Serverlookup!A:A,Serverlookup!C:C)</f>
        <v xml:space="preserve">AutoDL </v>
      </c>
      <c r="R140" t="str">
        <f>_xlfn.XLOOKUP(Table2[[#This Row],[Short Name]],Serverlookup!A:A,Serverlookup!E:E)</f>
        <v>GeoffBruce@chevron.com</v>
      </c>
      <c r="S140" t="str">
        <f>_xlfn.XLOOKUP(Table2[[#This Row],[Short Name]],Serverlookup!A:A,Serverlookup!D:D)</f>
        <v>Yes</v>
      </c>
      <c r="T140" t="str">
        <f>_xlfn.XLOOKUP(Table2[[#This Row],[Short Name]],Serverlookup!A:A,Serverlookup!F:F)</f>
        <v>WE-OPS-ENTERPRISEMESSAGING</v>
      </c>
      <c r="U140" t="str">
        <f>IF(ISNA(_xlfn.XLOOKUP(Table2[[#This Row],[Short Name]],PCN!A:A,PCN!A:A)),"No","Yes")</f>
        <v>No</v>
      </c>
    </row>
    <row r="141" spans="1:21" x14ac:dyDescent="0.35">
      <c r="A141" t="s">
        <v>2777</v>
      </c>
      <c r="B141" t="s">
        <v>50</v>
      </c>
      <c r="C141" t="s">
        <v>3010</v>
      </c>
      <c r="D141" t="s">
        <v>3011</v>
      </c>
      <c r="E141" s="2">
        <v>45771</v>
      </c>
      <c r="F141" t="s">
        <v>185</v>
      </c>
      <c r="G141" s="2">
        <v>45771</v>
      </c>
      <c r="H141" t="s">
        <v>2974</v>
      </c>
      <c r="I141" t="s">
        <v>49</v>
      </c>
      <c r="J141" t="s">
        <v>2781</v>
      </c>
      <c r="K141" t="str">
        <f>_xlfn.XLOOKUP(Table2[[#This Row],[Short Name]],Table4[Name],Table4[IP Address])</f>
        <v>146.40.9.101</v>
      </c>
      <c r="L141" t="str">
        <f>_xlfn.XLOOKUP(Table2[[#This Row],[Short Name]],CMDB!A:A,CMDB!G:G)</f>
        <v>Development</v>
      </c>
      <c r="M141" t="str">
        <f>_xlfn.XLOOKUP(Table2[[#This Row],[Short Name]],CMDB!A:A,CMDB!F:F)</f>
        <v>In Maintenance</v>
      </c>
      <c r="N141" t="s">
        <v>2782</v>
      </c>
      <c r="P141" t="str">
        <f>_xlfn.XLOOKUP(Table2[[#This Row],[Short Name]],Serverlookup!A:A,Serverlookup!B:B)</f>
        <v>Not Found</v>
      </c>
      <c r="Q141" t="str">
        <f>_xlfn.XLOOKUP(Table2[[#This Row],[Short Name]],Serverlookup!A:A,Serverlookup!C:C)</f>
        <v>Not Found</v>
      </c>
      <c r="R141">
        <f>_xlfn.XLOOKUP(Table2[[#This Row],[Short Name]],Serverlookup!A:A,Serverlookup!E:E)</f>
        <v>0</v>
      </c>
      <c r="S141" t="str">
        <f>_xlfn.XLOOKUP(Table2[[#This Row],[Short Name]],Serverlookup!A:A,Serverlookup!D:D)</f>
        <v>No</v>
      </c>
      <c r="T141">
        <f>_xlfn.XLOOKUP(Table2[[#This Row],[Short Name]],Serverlookup!A:A,Serverlookup!F:F)</f>
        <v>0</v>
      </c>
      <c r="U141" t="str">
        <f>IF(ISNA(_xlfn.XLOOKUP(Table2[[#This Row],[Short Name]],PCN!A:A,PCN!A:A)),"No","Yes")</f>
        <v>No</v>
      </c>
    </row>
    <row r="142" spans="1:21" x14ac:dyDescent="0.35">
      <c r="A142" t="s">
        <v>2777</v>
      </c>
      <c r="B142" t="s">
        <v>50</v>
      </c>
      <c r="C142" t="s">
        <v>3012</v>
      </c>
      <c r="D142" t="s">
        <v>3013</v>
      </c>
      <c r="E142" s="2">
        <v>45771</v>
      </c>
      <c r="F142" t="s">
        <v>185</v>
      </c>
      <c r="G142" s="2">
        <v>45771</v>
      </c>
      <c r="H142" t="s">
        <v>3014</v>
      </c>
      <c r="I142" t="s">
        <v>49</v>
      </c>
      <c r="J142" t="s">
        <v>2781</v>
      </c>
      <c r="K142" t="str">
        <f>_xlfn.XLOOKUP(Table2[[#This Row],[Short Name]],Table4[Name],Table4[IP Address])</f>
        <v>10.76.123.145</v>
      </c>
      <c r="L142" t="str">
        <f>_xlfn.XLOOKUP(Table2[[#This Row],[Short Name]],CMDB!A:A,CMDB!G:G)</f>
        <v>Production</v>
      </c>
      <c r="M142" t="str">
        <f>_xlfn.XLOOKUP(Table2[[#This Row],[Short Name]],CMDB!A:A,CMDB!F:F)</f>
        <v>Deployed</v>
      </c>
      <c r="N142" t="s">
        <v>2782</v>
      </c>
      <c r="P142">
        <f>_xlfn.XLOOKUP(Table2[[#This Row],[Short Name]],Serverlookup!A:A,Serverlookup!B:B)</f>
        <v>5062443</v>
      </c>
      <c r="Q142" t="str">
        <f>_xlfn.XLOOKUP(Table2[[#This Row],[Short Name]],Serverlookup!A:A,Serverlookup!C:C)</f>
        <v>Energy Components (ECaaS) solution - TCO</v>
      </c>
      <c r="R142" t="str">
        <f>_xlfn.XLOOKUP(Table2[[#This Row],[Short Name]],Serverlookup!A:A,Serverlookup!E:E)</f>
        <v>GJIG@chevron.com</v>
      </c>
      <c r="S142" t="str">
        <f>_xlfn.XLOOKUP(Table2[[#This Row],[Short Name]],Serverlookup!A:A,Serverlookup!D:D)</f>
        <v>Yes</v>
      </c>
      <c r="T142" t="str">
        <f>_xlfn.XLOOKUP(Table2[[#This Row],[Short Name]],Serverlookup!A:A,Serverlookup!F:F)</f>
        <v>SURFACE - FE - ENERGY COMPONENTS LEVEL 2 SUPPORT</v>
      </c>
      <c r="U142" t="str">
        <f>IF(ISNA(_xlfn.XLOOKUP(Table2[[#This Row],[Short Name]],PCN!A:A,PCN!A:A)),"No","Yes")</f>
        <v>No</v>
      </c>
    </row>
    <row r="143" spans="1:21" x14ac:dyDescent="0.35">
      <c r="A143" t="s">
        <v>2777</v>
      </c>
      <c r="B143" t="s">
        <v>50</v>
      </c>
      <c r="C143" t="s">
        <v>3015</v>
      </c>
      <c r="D143" t="s">
        <v>3016</v>
      </c>
      <c r="E143" s="2">
        <v>45770</v>
      </c>
      <c r="F143" t="s">
        <v>185</v>
      </c>
      <c r="G143" s="2">
        <v>45771</v>
      </c>
      <c r="H143" t="s">
        <v>3017</v>
      </c>
      <c r="I143" t="s">
        <v>49</v>
      </c>
      <c r="J143" t="s">
        <v>2781</v>
      </c>
      <c r="K143" t="str">
        <f>_xlfn.XLOOKUP(Table2[[#This Row],[Short Name]],Table4[Name],Table4[IP Address])</f>
        <v>10.76.126.152</v>
      </c>
      <c r="L143" t="str">
        <f>_xlfn.XLOOKUP(Table2[[#This Row],[Short Name]],CMDB!A:A,CMDB!G:G)</f>
        <v>Development</v>
      </c>
      <c r="M143" t="str">
        <f>_xlfn.XLOOKUP(Table2[[#This Row],[Short Name]],CMDB!A:A,CMDB!F:F)</f>
        <v>Deployed</v>
      </c>
      <c r="N143" t="s">
        <v>2782</v>
      </c>
      <c r="P143">
        <f>_xlfn.XLOOKUP(Table2[[#This Row],[Short Name]],Serverlookup!A:A,Serverlookup!B:B)</f>
        <v>1500000388</v>
      </c>
      <c r="Q143" t="str">
        <f>_xlfn.XLOOKUP(Table2[[#This Row],[Short Name]],Serverlookup!A:A,Serverlookup!C:C)</f>
        <v xml:space="preserve">eB (Enterprise Bridge) </v>
      </c>
      <c r="R143" t="str">
        <f>_xlfn.XLOOKUP(Table2[[#This Row],[Short Name]],Serverlookup!A:A,Serverlookup!E:E)</f>
        <v>DNLZ@chevron.com</v>
      </c>
      <c r="S143" t="str">
        <f>_xlfn.XLOOKUP(Table2[[#This Row],[Short Name]],Serverlookup!A:A,Serverlookup!D:D)</f>
        <v>Yes</v>
      </c>
      <c r="T143" t="str">
        <f>_xlfn.XLOOKUP(Table2[[#This Row],[Short Name]],Serverlookup!A:A,Serverlookup!F:F)</f>
        <v>SCM &amp; ALCM - MCPIM</v>
      </c>
      <c r="U143" t="str">
        <f>IF(ISNA(_xlfn.XLOOKUP(Table2[[#This Row],[Short Name]],PCN!A:A,PCN!A:A)),"No","Yes")</f>
        <v>No</v>
      </c>
    </row>
    <row r="144" spans="1:21" x14ac:dyDescent="0.35">
      <c r="A144" t="s">
        <v>2777</v>
      </c>
      <c r="B144" t="s">
        <v>50</v>
      </c>
      <c r="C144" t="s">
        <v>3018</v>
      </c>
      <c r="D144" t="s">
        <v>3019</v>
      </c>
      <c r="E144" s="1">
        <v>45767</v>
      </c>
      <c r="F144" t="s">
        <v>185</v>
      </c>
      <c r="G144" s="1">
        <v>45771</v>
      </c>
      <c r="H144" t="s">
        <v>3020</v>
      </c>
      <c r="I144" t="s">
        <v>49</v>
      </c>
      <c r="J144" t="s">
        <v>2781</v>
      </c>
      <c r="K144" t="str">
        <f>_xlfn.XLOOKUP(Table2[[#This Row],[Short Name]],Table4[Name],Table4[IP Address])</f>
        <v>10.76.123.196</v>
      </c>
      <c r="L144" t="str">
        <f>_xlfn.XLOOKUP(Table2[[#This Row],[Short Name]],CMDB!A:A,CMDB!G:G)</f>
        <v>Production</v>
      </c>
      <c r="M144" t="str">
        <f>_xlfn.XLOOKUP(Table2[[#This Row],[Short Name]],CMDB!A:A,CMDB!F:F)</f>
        <v>Retired</v>
      </c>
      <c r="N144" t="s">
        <v>2782</v>
      </c>
      <c r="P144" t="str">
        <f>_xlfn.XLOOKUP(Table2[[#This Row],[Short Name]],Serverlookup!A:A,Serverlookup!B:B)</f>
        <v>Not Found</v>
      </c>
      <c r="Q144" t="str">
        <f>_xlfn.XLOOKUP(Table2[[#This Row],[Short Name]],Serverlookup!A:A,Serverlookup!C:C)</f>
        <v>Not Found</v>
      </c>
      <c r="R144" t="str">
        <f>_xlfn.XLOOKUP(Table2[[#This Row],[Short Name]],Serverlookup!A:A,Serverlookup!E:E)</f>
        <v>viet.nguyen@chevron.com</v>
      </c>
      <c r="S144" t="str">
        <f>_xlfn.XLOOKUP(Table2[[#This Row],[Short Name]],Serverlookup!A:A,Serverlookup!D:D)</f>
        <v>Yes</v>
      </c>
      <c r="T144">
        <f>_xlfn.XLOOKUP(Table2[[#This Row],[Short Name]],Serverlookup!A:A,Serverlookup!F:F)</f>
        <v>0</v>
      </c>
      <c r="U144" t="str">
        <f>IF(ISNA(_xlfn.XLOOKUP(Table2[[#This Row],[Short Name]],PCN!A:A,PCN!A:A)),"No","Yes")</f>
        <v>No</v>
      </c>
    </row>
    <row r="145" spans="1:21" x14ac:dyDescent="0.35">
      <c r="A145" t="s">
        <v>2777</v>
      </c>
      <c r="B145" t="s">
        <v>50</v>
      </c>
      <c r="C145" t="s">
        <v>3021</v>
      </c>
      <c r="D145" t="s">
        <v>3022</v>
      </c>
      <c r="E145" s="2">
        <v>45771</v>
      </c>
      <c r="F145" t="s">
        <v>185</v>
      </c>
      <c r="G145" s="2">
        <v>45771</v>
      </c>
      <c r="H145" t="s">
        <v>3023</v>
      </c>
      <c r="I145" t="s">
        <v>49</v>
      </c>
      <c r="J145" t="s">
        <v>2781</v>
      </c>
      <c r="K145" t="str">
        <f>_xlfn.XLOOKUP(Table2[[#This Row],[Short Name]],Table4[Name],Table4[IP Address])</f>
        <v>10.76.123.197</v>
      </c>
      <c r="L145" t="str">
        <f>_xlfn.XLOOKUP(Table2[[#This Row],[Short Name]],CMDB!A:A,CMDB!G:G)</f>
        <v>Production</v>
      </c>
      <c r="M145" t="str">
        <f>_xlfn.XLOOKUP(Table2[[#This Row],[Short Name]],CMDB!A:A,CMDB!F:F)</f>
        <v>Deployed</v>
      </c>
      <c r="N145" t="s">
        <v>2782</v>
      </c>
      <c r="P145">
        <f>_xlfn.XLOOKUP(Table2[[#This Row],[Short Name]],Serverlookup!A:A,Serverlookup!B:B)</f>
        <v>9208</v>
      </c>
      <c r="Q145" t="str">
        <f>_xlfn.XLOOKUP(Table2[[#This Row],[Short Name]],Serverlookup!A:A,Serverlookup!C:C)</f>
        <v xml:space="preserve">Active Directory/DNS </v>
      </c>
      <c r="R145" t="str">
        <f>_xlfn.XLOOKUP(Table2[[#This Row],[Short Name]],Serverlookup!A:A,Serverlookup!E:E)</f>
        <v>ACN-CVX-IAM-Infra-Manila@chevron.com - DO NOT EMAIL</v>
      </c>
      <c r="S145" t="str">
        <f>_xlfn.XLOOKUP(Table2[[#This Row],[Short Name]],Serverlookup!A:A,Serverlookup!D:D)</f>
        <v>Yes</v>
      </c>
      <c r="T145" t="str">
        <f>_xlfn.XLOOKUP(Table2[[#This Row],[Short Name]],Serverlookup!A:A,Serverlookup!F:F)</f>
        <v>IAM INFRASTRUCTURE</v>
      </c>
      <c r="U145" t="str">
        <f>IF(ISNA(_xlfn.XLOOKUP(Table2[[#This Row],[Short Name]],PCN!A:A,PCN!A:A)),"No","Yes")</f>
        <v>No</v>
      </c>
    </row>
    <row r="146" spans="1:21" x14ac:dyDescent="0.35">
      <c r="A146" t="s">
        <v>2777</v>
      </c>
      <c r="B146" t="s">
        <v>50</v>
      </c>
      <c r="C146" t="s">
        <v>3024</v>
      </c>
      <c r="D146" t="s">
        <v>3025</v>
      </c>
      <c r="E146" s="1">
        <v>45771</v>
      </c>
      <c r="F146" t="s">
        <v>185</v>
      </c>
      <c r="G146" s="1">
        <v>45771</v>
      </c>
      <c r="H146" t="s">
        <v>2789</v>
      </c>
      <c r="I146" t="s">
        <v>49</v>
      </c>
      <c r="J146" t="s">
        <v>2781</v>
      </c>
      <c r="K146" t="str">
        <f>_xlfn.XLOOKUP(Table2[[#This Row],[Short Name]],Table4[Name],Table4[IP Address])</f>
        <v>10.68.248.93</v>
      </c>
      <c r="L146" t="str">
        <f>_xlfn.XLOOKUP(Table2[[#This Row],[Short Name]],CMDB!A:A,CMDB!G:G)</f>
        <v>Production</v>
      </c>
      <c r="M146" t="str">
        <f>_xlfn.XLOOKUP(Table2[[#This Row],[Short Name]],CMDB!A:A,CMDB!F:F)</f>
        <v>Deployed</v>
      </c>
      <c r="N146" t="s">
        <v>2782</v>
      </c>
      <c r="P146">
        <f>_xlfn.XLOOKUP(Table2[[#This Row],[Short Name]],Serverlookup!A:A,Serverlookup!B:B)</f>
        <v>19454</v>
      </c>
      <c r="Q146" t="str">
        <f>_xlfn.XLOOKUP(Table2[[#This Row],[Short Name]],Serverlookup!A:A,Serverlookup!C:C)</f>
        <v>SAC e-HR Online Services/HR Systems</v>
      </c>
      <c r="R146" t="str">
        <f>_xlfn.XLOOKUP(Table2[[#This Row],[Short Name]],Serverlookup!A:A,Serverlookup!E:E)</f>
        <v>MeshalSahli@chevron.com</v>
      </c>
      <c r="S146" t="str">
        <f>_xlfn.XLOOKUP(Table2[[#This Row],[Short Name]],Serverlookup!A:A,Serverlookup!D:D)</f>
        <v>Yes</v>
      </c>
      <c r="T146" t="str">
        <f>_xlfn.XLOOKUP(Table2[[#This Row],[Short Name]],Serverlookup!A:A,Serverlookup!F:F)</f>
        <v>SAC - APPLICATION SUPPORT</v>
      </c>
      <c r="U146" t="str">
        <f>IF(ISNA(_xlfn.XLOOKUP(Table2[[#This Row],[Short Name]],PCN!A:A,PCN!A:A)),"No","Yes")</f>
        <v>No</v>
      </c>
    </row>
    <row r="147" spans="1:21" x14ac:dyDescent="0.35">
      <c r="A147" t="s">
        <v>2777</v>
      </c>
      <c r="B147" t="s">
        <v>50</v>
      </c>
      <c r="C147" t="s">
        <v>3026</v>
      </c>
      <c r="D147" t="s">
        <v>3027</v>
      </c>
      <c r="E147" s="1">
        <v>45770</v>
      </c>
      <c r="F147" t="s">
        <v>185</v>
      </c>
      <c r="G147" s="1">
        <v>45771</v>
      </c>
      <c r="H147" t="s">
        <v>2997</v>
      </c>
      <c r="I147" t="s">
        <v>49</v>
      </c>
      <c r="J147" t="s">
        <v>2781</v>
      </c>
      <c r="K147" t="str">
        <f>_xlfn.XLOOKUP(Table2[[#This Row],[Short Name]],Table4[Name],Table4[IP Address])</f>
        <v>10.76.123.150</v>
      </c>
      <c r="L147" t="str">
        <f>_xlfn.XLOOKUP(Table2[[#This Row],[Short Name]],CMDB!A:A,CMDB!G:G)</f>
        <v>Production</v>
      </c>
      <c r="M147" t="str">
        <f>_xlfn.XLOOKUP(Table2[[#This Row],[Short Name]],CMDB!A:A,CMDB!F:F)</f>
        <v>Deployed</v>
      </c>
      <c r="N147" t="s">
        <v>2782</v>
      </c>
      <c r="P147">
        <f>_xlfn.XLOOKUP(Table2[[#This Row],[Short Name]],Serverlookup!A:A,Serverlookup!B:B)</f>
        <v>5058975</v>
      </c>
      <c r="Q147" t="str">
        <f>_xlfn.XLOOKUP(Table2[[#This Row],[Short Name]],Serverlookup!A:A,Serverlookup!C:C)</f>
        <v>Azure Database Support</v>
      </c>
      <c r="R147" t="str">
        <f>_xlfn.XLOOKUP(Table2[[#This Row],[Short Name]],Serverlookup!A:A,Serverlookup!E:E)</f>
        <v>williamtan@chevron.com</v>
      </c>
      <c r="S147" t="str">
        <f>_xlfn.XLOOKUP(Table2[[#This Row],[Short Name]],Serverlookup!A:A,Serverlookup!D:D)</f>
        <v>Yes</v>
      </c>
      <c r="T147" t="str">
        <f>_xlfn.XLOOKUP(Table2[[#This Row],[Short Name]],Serverlookup!A:A,Serverlookup!F:F)</f>
        <v>DATABASE MANAGEMENT SUPPORT</v>
      </c>
      <c r="U147" t="str">
        <f>IF(ISNA(_xlfn.XLOOKUP(Table2[[#This Row],[Short Name]],PCN!A:A,PCN!A:A)),"No","Yes")</f>
        <v>No</v>
      </c>
    </row>
    <row r="148" spans="1:21" x14ac:dyDescent="0.35">
      <c r="A148" t="s">
        <v>2777</v>
      </c>
      <c r="B148" t="s">
        <v>50</v>
      </c>
      <c r="C148" t="s">
        <v>3028</v>
      </c>
      <c r="D148" t="s">
        <v>3029</v>
      </c>
      <c r="E148" s="2">
        <v>45771</v>
      </c>
      <c r="F148" t="s">
        <v>185</v>
      </c>
      <c r="G148" s="2">
        <v>45771</v>
      </c>
      <c r="H148" t="s">
        <v>2780</v>
      </c>
      <c r="I148" t="s">
        <v>49</v>
      </c>
      <c r="J148" t="s">
        <v>2781</v>
      </c>
      <c r="K148" t="str">
        <f>_xlfn.XLOOKUP(Table2[[#This Row],[Short Name]],Table4[Name],Table4[IP Address])</f>
        <v>10.76.123.86</v>
      </c>
      <c r="L148" t="str">
        <f>_xlfn.XLOOKUP(Table2[[#This Row],[Short Name]],CMDB!A:A,CMDB!G:G)</f>
        <v>Production</v>
      </c>
      <c r="M148" t="str">
        <f>_xlfn.XLOOKUP(Table2[[#This Row],[Short Name]],CMDB!A:A,CMDB!F:F)</f>
        <v>Deployed</v>
      </c>
      <c r="N148" t="s">
        <v>2782</v>
      </c>
      <c r="P148" t="str">
        <f>_xlfn.XLOOKUP(Table2[[#This Row],[Short Name]],Serverlookup!A:A,Serverlookup!B:B)</f>
        <v>Not Found</v>
      </c>
      <c r="Q148" t="str">
        <f>_xlfn.XLOOKUP(Table2[[#This Row],[Short Name]],Serverlookup!A:A,Serverlookup!C:C)</f>
        <v>Not Found</v>
      </c>
      <c r="R148" t="str">
        <f>_xlfn.XLOOKUP(Table2[[#This Row],[Short Name]],Serverlookup!A:A,Serverlookup!E:E)</f>
        <v>Guriqbal.Singh@chevron.com</v>
      </c>
      <c r="S148" t="str">
        <f>_xlfn.XLOOKUP(Table2[[#This Row],[Short Name]],Serverlookup!A:A,Serverlookup!D:D)</f>
        <v>Yes</v>
      </c>
      <c r="T148">
        <f>_xlfn.XLOOKUP(Table2[[#This Row],[Short Name]],Serverlookup!A:A,Serverlookup!F:F)</f>
        <v>0</v>
      </c>
      <c r="U148" t="str">
        <f>IF(ISNA(_xlfn.XLOOKUP(Table2[[#This Row],[Short Name]],PCN!A:A,PCN!A:A)),"No","Yes")</f>
        <v>No</v>
      </c>
    </row>
    <row r="149" spans="1:21" x14ac:dyDescent="0.35">
      <c r="A149" t="s">
        <v>2777</v>
      </c>
      <c r="B149" t="s">
        <v>50</v>
      </c>
      <c r="C149" t="s">
        <v>3030</v>
      </c>
      <c r="D149" t="s">
        <v>3031</v>
      </c>
      <c r="E149" s="2">
        <v>45706</v>
      </c>
      <c r="F149" t="s">
        <v>185</v>
      </c>
      <c r="G149" s="2">
        <v>45720</v>
      </c>
      <c r="H149" t="s">
        <v>3032</v>
      </c>
      <c r="I149" t="s">
        <v>49</v>
      </c>
      <c r="J149" t="s">
        <v>2781</v>
      </c>
      <c r="K149" t="e">
        <f>_xlfn.XLOOKUP(Table2[[#This Row],[Short Name]],Table4[Name],Table4[IP Address])</f>
        <v>#N/A</v>
      </c>
      <c r="L149" t="e">
        <f>_xlfn.XLOOKUP(Table2[[#This Row],[Short Name]],CMDB!A:A,CMDB!G:G)</f>
        <v>#N/A</v>
      </c>
      <c r="M149" t="e">
        <f>_xlfn.XLOOKUP(Table2[[#This Row],[Short Name]],CMDB!A:A,CMDB!F:F)</f>
        <v>#N/A</v>
      </c>
      <c r="N149" t="s">
        <v>2782</v>
      </c>
      <c r="P149">
        <f>_xlfn.XLOOKUP(Table2[[#This Row],[Short Name]],Serverlookup!A:A,Serverlookup!B:B)</f>
        <v>22009</v>
      </c>
      <c r="Q149" t="str">
        <f>_xlfn.XLOOKUP(Table2[[#This Row],[Short Name]],Serverlookup!A:A,Serverlookup!C:C)</f>
        <v xml:space="preserve">AD Change Auditor (CA) </v>
      </c>
      <c r="R149" t="str">
        <f>_xlfn.XLOOKUP(Table2[[#This Row],[Short Name]],Serverlookup!A:A,Serverlookup!E:E)</f>
        <v>ChrisMcCauley@chevron.com</v>
      </c>
      <c r="S149" t="str">
        <f>_xlfn.XLOOKUP(Table2[[#This Row],[Short Name]],Serverlookup!A:A,Serverlookup!D:D)</f>
        <v>Yes</v>
      </c>
      <c r="T149" t="str">
        <f>_xlfn.XLOOKUP(Table2[[#This Row],[Short Name]],Serverlookup!A:A,Serverlookup!F:F)</f>
        <v>ITFP-OT-CO LOCATED-CPP</v>
      </c>
      <c r="U149" t="str">
        <f>IF(ISNA(_xlfn.XLOOKUP(Table2[[#This Row],[Short Name]],PCN!A:A,PCN!A:A)),"No","Yes")</f>
        <v>No</v>
      </c>
    </row>
    <row r="150" spans="1:21" x14ac:dyDescent="0.35">
      <c r="A150" t="s">
        <v>2777</v>
      </c>
      <c r="B150" t="s">
        <v>50</v>
      </c>
      <c r="C150" t="s">
        <v>3033</v>
      </c>
      <c r="D150" t="s">
        <v>3034</v>
      </c>
      <c r="E150" s="2">
        <v>45770</v>
      </c>
      <c r="F150" t="s">
        <v>185</v>
      </c>
      <c r="G150" s="2">
        <v>45771</v>
      </c>
      <c r="H150" t="s">
        <v>2803</v>
      </c>
      <c r="I150" t="s">
        <v>49</v>
      </c>
      <c r="J150" t="s">
        <v>2781</v>
      </c>
      <c r="K150" t="str">
        <f>_xlfn.XLOOKUP(Table2[[#This Row],[Short Name]],Table4[Name],Table4[IP Address])</f>
        <v>134.248.83.219</v>
      </c>
      <c r="L150" t="str">
        <f>_xlfn.XLOOKUP(Table2[[#This Row],[Short Name]],CMDB!A:A,CMDB!G:G)</f>
        <v>Production</v>
      </c>
      <c r="M150" t="str">
        <f>_xlfn.XLOOKUP(Table2[[#This Row],[Short Name]],CMDB!A:A,CMDB!F:F)</f>
        <v>Deployed</v>
      </c>
      <c r="N150" t="s">
        <v>2782</v>
      </c>
      <c r="P150">
        <f>_xlfn.XLOOKUP(Table2[[#This Row],[Short Name]],Serverlookup!A:A,Serverlookup!B:B)</f>
        <v>724376</v>
      </c>
      <c r="Q150" t="str">
        <f>_xlfn.XLOOKUP(Table2[[#This Row],[Short Name]],Serverlookup!A:A,Serverlookup!C:C)</f>
        <v xml:space="preserve">NetGIL 7.x </v>
      </c>
      <c r="R150" t="str">
        <f>_xlfn.XLOOKUP(Table2[[#This Row],[Short Name]],Serverlookup!A:A,Serverlookup!E:E)</f>
        <v>Christopher.Schneider@chevron.com</v>
      </c>
      <c r="S150" t="str">
        <f>_xlfn.XLOOKUP(Table2[[#This Row],[Short Name]],Serverlookup!A:A,Serverlookup!D:D)</f>
        <v>Yes</v>
      </c>
      <c r="T150" t="str">
        <f>_xlfn.XLOOKUP(Table2[[#This Row],[Short Name]],Serverlookup!A:A,Serverlookup!F:F)</f>
        <v>Not Found</v>
      </c>
      <c r="U150" t="str">
        <f>IF(ISNA(_xlfn.XLOOKUP(Table2[[#This Row],[Short Name]],PCN!A:A,PCN!A:A)),"No","Yes")</f>
        <v>No</v>
      </c>
    </row>
    <row r="151" spans="1:21" x14ac:dyDescent="0.35">
      <c r="A151" t="s">
        <v>2777</v>
      </c>
      <c r="B151" t="s">
        <v>50</v>
      </c>
      <c r="C151" t="s">
        <v>3035</v>
      </c>
      <c r="D151" t="s">
        <v>3036</v>
      </c>
      <c r="E151" s="1">
        <v>45770</v>
      </c>
      <c r="F151" t="s">
        <v>185</v>
      </c>
      <c r="G151" s="1">
        <v>45771</v>
      </c>
      <c r="H151" t="s">
        <v>2843</v>
      </c>
      <c r="I151" t="s">
        <v>49</v>
      </c>
      <c r="J151" t="s">
        <v>2781</v>
      </c>
      <c r="K151" t="str">
        <f>_xlfn.XLOOKUP(Table2[[#This Row],[Short Name]],Table4[Name],Table4[IP Address])</f>
        <v>134.248.83.222</v>
      </c>
      <c r="L151" t="str">
        <f>_xlfn.XLOOKUP(Table2[[#This Row],[Short Name]],CMDB!A:A,CMDB!G:G)</f>
        <v>Production</v>
      </c>
      <c r="M151" t="str">
        <f>_xlfn.XLOOKUP(Table2[[#This Row],[Short Name]],CMDB!A:A,CMDB!F:F)</f>
        <v>Deployed</v>
      </c>
      <c r="N151" t="s">
        <v>2782</v>
      </c>
      <c r="P151">
        <f>_xlfn.XLOOKUP(Table2[[#This Row],[Short Name]],Serverlookup!A:A,Serverlookup!B:B)</f>
        <v>724376</v>
      </c>
      <c r="Q151" t="str">
        <f>_xlfn.XLOOKUP(Table2[[#This Row],[Short Name]],Serverlookup!A:A,Serverlookup!C:C)</f>
        <v xml:space="preserve">NetGIL 7.x </v>
      </c>
      <c r="R151" t="str">
        <f>_xlfn.XLOOKUP(Table2[[#This Row],[Short Name]],Serverlookup!A:A,Serverlookup!E:E)</f>
        <v>Christopher.Schneider@chevron.com</v>
      </c>
      <c r="S151" t="str">
        <f>_xlfn.XLOOKUP(Table2[[#This Row],[Short Name]],Serverlookup!A:A,Serverlookup!D:D)</f>
        <v>Yes</v>
      </c>
      <c r="T151" t="str">
        <f>_xlfn.XLOOKUP(Table2[[#This Row],[Short Name]],Serverlookup!A:A,Serverlookup!F:F)</f>
        <v>Not Found</v>
      </c>
      <c r="U151" t="str">
        <f>IF(ISNA(_xlfn.XLOOKUP(Table2[[#This Row],[Short Name]],PCN!A:A,PCN!A:A)),"No","Yes")</f>
        <v>No</v>
      </c>
    </row>
    <row r="152" spans="1:21" x14ac:dyDescent="0.35">
      <c r="A152" t="s">
        <v>2777</v>
      </c>
      <c r="B152" t="s">
        <v>50</v>
      </c>
      <c r="C152" t="s">
        <v>3037</v>
      </c>
      <c r="D152" t="s">
        <v>3038</v>
      </c>
      <c r="E152" s="2">
        <v>45770</v>
      </c>
      <c r="F152" t="s">
        <v>185</v>
      </c>
      <c r="G152" s="2">
        <v>45771</v>
      </c>
      <c r="H152" t="s">
        <v>2806</v>
      </c>
      <c r="I152" t="s">
        <v>49</v>
      </c>
      <c r="J152" t="s">
        <v>2781</v>
      </c>
      <c r="K152" t="str">
        <f>_xlfn.XLOOKUP(Table2[[#This Row],[Short Name]],Table4[Name],Table4[IP Address])</f>
        <v>134.248.83.220</v>
      </c>
      <c r="L152" t="str">
        <f>_xlfn.XLOOKUP(Table2[[#This Row],[Short Name]],CMDB!A:A,CMDB!G:G)</f>
        <v>Production</v>
      </c>
      <c r="M152" t="str">
        <f>_xlfn.XLOOKUP(Table2[[#This Row],[Short Name]],CMDB!A:A,CMDB!F:F)</f>
        <v>Deployed</v>
      </c>
      <c r="N152" t="s">
        <v>2782</v>
      </c>
      <c r="P152">
        <f>_xlfn.XLOOKUP(Table2[[#This Row],[Short Name]],Serverlookup!A:A,Serverlookup!B:B)</f>
        <v>724376</v>
      </c>
      <c r="Q152" t="str">
        <f>_xlfn.XLOOKUP(Table2[[#This Row],[Short Name]],Serverlookup!A:A,Serverlookup!C:C)</f>
        <v xml:space="preserve">NetGIL 7.x </v>
      </c>
      <c r="R152" t="str">
        <f>_xlfn.XLOOKUP(Table2[[#This Row],[Short Name]],Serverlookup!A:A,Serverlookup!E:E)</f>
        <v>Christopher.Schneider@chevron.com</v>
      </c>
      <c r="S152" t="str">
        <f>_xlfn.XLOOKUP(Table2[[#This Row],[Short Name]],Serverlookup!A:A,Serverlookup!D:D)</f>
        <v>Yes</v>
      </c>
      <c r="T152" t="str">
        <f>_xlfn.XLOOKUP(Table2[[#This Row],[Short Name]],Serverlookup!A:A,Serverlookup!F:F)</f>
        <v>Not Found</v>
      </c>
      <c r="U152" t="str">
        <f>IF(ISNA(_xlfn.XLOOKUP(Table2[[#This Row],[Short Name]],PCN!A:A,PCN!A:A)),"No","Yes")</f>
        <v>No</v>
      </c>
    </row>
    <row r="153" spans="1:21" x14ac:dyDescent="0.35">
      <c r="A153" t="s">
        <v>2777</v>
      </c>
      <c r="B153" t="s">
        <v>50</v>
      </c>
      <c r="C153" t="s">
        <v>3039</v>
      </c>
      <c r="D153" t="s">
        <v>3040</v>
      </c>
      <c r="E153" s="1">
        <v>45770</v>
      </c>
      <c r="F153" t="s">
        <v>185</v>
      </c>
      <c r="G153" s="1">
        <v>45771</v>
      </c>
      <c r="H153" t="s">
        <v>3041</v>
      </c>
      <c r="I153" t="s">
        <v>49</v>
      </c>
      <c r="J153" t="s">
        <v>2781</v>
      </c>
      <c r="K153" t="str">
        <f>_xlfn.XLOOKUP(Table2[[#This Row],[Short Name]],Table4[Name],Table4[IP Address])</f>
        <v>134.248.83.223</v>
      </c>
      <c r="L153" t="str">
        <f>_xlfn.XLOOKUP(Table2[[#This Row],[Short Name]],CMDB!A:A,CMDB!G:G)</f>
        <v>Production</v>
      </c>
      <c r="M153" t="str">
        <f>_xlfn.XLOOKUP(Table2[[#This Row],[Short Name]],CMDB!A:A,CMDB!F:F)</f>
        <v>Deployed</v>
      </c>
      <c r="N153" t="s">
        <v>2782</v>
      </c>
      <c r="P153">
        <f>_xlfn.XLOOKUP(Table2[[#This Row],[Short Name]],Serverlookup!A:A,Serverlookup!B:B)</f>
        <v>724376</v>
      </c>
      <c r="Q153" t="str">
        <f>_xlfn.XLOOKUP(Table2[[#This Row],[Short Name]],Serverlookup!A:A,Serverlookup!C:C)</f>
        <v xml:space="preserve">NetGIL 7.x </v>
      </c>
      <c r="R153" t="str">
        <f>_xlfn.XLOOKUP(Table2[[#This Row],[Short Name]],Serverlookup!A:A,Serverlookup!E:E)</f>
        <v>Christopher.Schneider@chevron.com</v>
      </c>
      <c r="S153" t="str">
        <f>_xlfn.XLOOKUP(Table2[[#This Row],[Short Name]],Serverlookup!A:A,Serverlookup!D:D)</f>
        <v>Yes</v>
      </c>
      <c r="T153" t="str">
        <f>_xlfn.XLOOKUP(Table2[[#This Row],[Short Name]],Serverlookup!A:A,Serverlookup!F:F)</f>
        <v>Not Found</v>
      </c>
      <c r="U153" t="str">
        <f>IF(ISNA(_xlfn.XLOOKUP(Table2[[#This Row],[Short Name]],PCN!A:A,PCN!A:A)),"No","Yes")</f>
        <v>No</v>
      </c>
    </row>
    <row r="154" spans="1:21" x14ac:dyDescent="0.35">
      <c r="A154" t="s">
        <v>2777</v>
      </c>
      <c r="B154" t="s">
        <v>50</v>
      </c>
      <c r="C154" t="s">
        <v>3042</v>
      </c>
      <c r="D154" t="s">
        <v>3043</v>
      </c>
      <c r="E154" s="2">
        <v>45770</v>
      </c>
      <c r="F154" t="s">
        <v>185</v>
      </c>
      <c r="G154" s="2">
        <v>45771</v>
      </c>
      <c r="H154" t="s">
        <v>3020</v>
      </c>
      <c r="I154" t="s">
        <v>49</v>
      </c>
      <c r="J154" t="s">
        <v>2781</v>
      </c>
      <c r="K154" t="str">
        <f>_xlfn.XLOOKUP(Table2[[#This Row],[Short Name]],Table4[Name],Table4[IP Address])</f>
        <v>146.38.57.42</v>
      </c>
      <c r="L154" t="str">
        <f>_xlfn.XLOOKUP(Table2[[#This Row],[Short Name]],CMDB!A:A,CMDB!G:G)</f>
        <v>Production</v>
      </c>
      <c r="M154" t="str">
        <f>_xlfn.XLOOKUP(Table2[[#This Row],[Short Name]],CMDB!A:A,CMDB!F:F)</f>
        <v>Deployed</v>
      </c>
      <c r="N154" t="s">
        <v>2782</v>
      </c>
      <c r="P154">
        <f>_xlfn.XLOOKUP(Table2[[#This Row],[Short Name]],Serverlookup!A:A,Serverlookup!B:B)</f>
        <v>724376</v>
      </c>
      <c r="Q154" t="str">
        <f>_xlfn.XLOOKUP(Table2[[#This Row],[Short Name]],Serverlookup!A:A,Serverlookup!C:C)</f>
        <v xml:space="preserve">NetGIL 7.x </v>
      </c>
      <c r="R154" t="str">
        <f>_xlfn.XLOOKUP(Table2[[#This Row],[Short Name]],Serverlookup!A:A,Serverlookup!E:E)</f>
        <v>Christopher.Schneider@chevron.com</v>
      </c>
      <c r="S154" t="str">
        <f>_xlfn.XLOOKUP(Table2[[#This Row],[Short Name]],Serverlookup!A:A,Serverlookup!D:D)</f>
        <v>Yes</v>
      </c>
      <c r="T154" t="str">
        <f>_xlfn.XLOOKUP(Table2[[#This Row],[Short Name]],Serverlookup!A:A,Serverlookup!F:F)</f>
        <v>Not Found</v>
      </c>
      <c r="U154" t="str">
        <f>IF(ISNA(_xlfn.XLOOKUP(Table2[[#This Row],[Short Name]],PCN!A:A,PCN!A:A)),"No","Yes")</f>
        <v>No</v>
      </c>
    </row>
    <row r="155" spans="1:21" x14ac:dyDescent="0.35">
      <c r="A155" t="s">
        <v>2777</v>
      </c>
      <c r="B155" t="s">
        <v>50</v>
      </c>
      <c r="C155" t="s">
        <v>3044</v>
      </c>
      <c r="D155" t="s">
        <v>3045</v>
      </c>
      <c r="E155" s="1">
        <v>45770</v>
      </c>
      <c r="F155" t="s">
        <v>185</v>
      </c>
      <c r="G155" s="1">
        <v>45771</v>
      </c>
      <c r="H155" t="s">
        <v>3041</v>
      </c>
      <c r="I155" t="s">
        <v>49</v>
      </c>
      <c r="J155" t="s">
        <v>2781</v>
      </c>
      <c r="K155" t="str">
        <f>_xlfn.XLOOKUP(Table2[[#This Row],[Short Name]],Table4[Name],Table4[IP Address])</f>
        <v>134.248.83.217</v>
      </c>
      <c r="L155" t="str">
        <f>_xlfn.XLOOKUP(Table2[[#This Row],[Short Name]],CMDB!A:A,CMDB!G:G)</f>
        <v>Production</v>
      </c>
      <c r="M155" t="str">
        <f>_xlfn.XLOOKUP(Table2[[#This Row],[Short Name]],CMDB!A:A,CMDB!F:F)</f>
        <v>Deployed</v>
      </c>
      <c r="N155" t="s">
        <v>2782</v>
      </c>
      <c r="P155">
        <f>_xlfn.XLOOKUP(Table2[[#This Row],[Short Name]],Serverlookup!A:A,Serverlookup!B:B)</f>
        <v>724376</v>
      </c>
      <c r="Q155" t="str">
        <f>_xlfn.XLOOKUP(Table2[[#This Row],[Short Name]],Serverlookup!A:A,Serverlookup!C:C)</f>
        <v xml:space="preserve">NetGIL 7.x </v>
      </c>
      <c r="R155" t="str">
        <f>_xlfn.XLOOKUP(Table2[[#This Row],[Short Name]],Serverlookup!A:A,Serverlookup!E:E)</f>
        <v>Christopher.Schneider@chevron.com</v>
      </c>
      <c r="S155" t="str">
        <f>_xlfn.XLOOKUP(Table2[[#This Row],[Short Name]],Serverlookup!A:A,Serverlookup!D:D)</f>
        <v>Yes</v>
      </c>
      <c r="T155" t="str">
        <f>_xlfn.XLOOKUP(Table2[[#This Row],[Short Name]],Serverlookup!A:A,Serverlookup!F:F)</f>
        <v>Not Found</v>
      </c>
      <c r="U155" t="str">
        <f>IF(ISNA(_xlfn.XLOOKUP(Table2[[#This Row],[Short Name]],PCN!A:A,PCN!A:A)),"No","Yes")</f>
        <v>No</v>
      </c>
    </row>
    <row r="156" spans="1:21" x14ac:dyDescent="0.35">
      <c r="A156" t="s">
        <v>2777</v>
      </c>
      <c r="B156" t="s">
        <v>50</v>
      </c>
      <c r="C156" t="s">
        <v>3046</v>
      </c>
      <c r="D156" t="s">
        <v>3047</v>
      </c>
      <c r="E156" s="2">
        <v>45770</v>
      </c>
      <c r="F156" t="s">
        <v>185</v>
      </c>
      <c r="G156" s="2">
        <v>45771</v>
      </c>
      <c r="H156" t="s">
        <v>2843</v>
      </c>
      <c r="I156" t="s">
        <v>49</v>
      </c>
      <c r="J156" t="s">
        <v>2781</v>
      </c>
      <c r="K156" t="str">
        <f>_xlfn.XLOOKUP(Table2[[#This Row],[Short Name]],Table4[Name],Table4[IP Address])</f>
        <v>146.38.57.46</v>
      </c>
      <c r="L156" t="str">
        <f>_xlfn.XLOOKUP(Table2[[#This Row],[Short Name]],CMDB!A:A,CMDB!G:G)</f>
        <v>Production</v>
      </c>
      <c r="M156" t="str">
        <f>_xlfn.XLOOKUP(Table2[[#This Row],[Short Name]],CMDB!A:A,CMDB!F:F)</f>
        <v>Deployed</v>
      </c>
      <c r="N156" t="s">
        <v>2782</v>
      </c>
      <c r="P156">
        <f>_xlfn.XLOOKUP(Table2[[#This Row],[Short Name]],Serverlookup!A:A,Serverlookup!B:B)</f>
        <v>724376</v>
      </c>
      <c r="Q156" t="str">
        <f>_xlfn.XLOOKUP(Table2[[#This Row],[Short Name]],Serverlookup!A:A,Serverlookup!C:C)</f>
        <v xml:space="preserve">NetGIL 7.x </v>
      </c>
      <c r="R156" t="str">
        <f>_xlfn.XLOOKUP(Table2[[#This Row],[Short Name]],Serverlookup!A:A,Serverlookup!E:E)</f>
        <v>Christopher.Schneider@chevron.com</v>
      </c>
      <c r="S156" t="str">
        <f>_xlfn.XLOOKUP(Table2[[#This Row],[Short Name]],Serverlookup!A:A,Serverlookup!D:D)</f>
        <v>Yes</v>
      </c>
      <c r="T156" t="str">
        <f>_xlfn.XLOOKUP(Table2[[#This Row],[Short Name]],Serverlookup!A:A,Serverlookup!F:F)</f>
        <v>Not Found</v>
      </c>
      <c r="U156" t="str">
        <f>IF(ISNA(_xlfn.XLOOKUP(Table2[[#This Row],[Short Name]],PCN!A:A,PCN!A:A)),"No","Yes")</f>
        <v>No</v>
      </c>
    </row>
    <row r="157" spans="1:21" x14ac:dyDescent="0.35">
      <c r="A157" t="s">
        <v>2777</v>
      </c>
      <c r="B157" t="s">
        <v>50</v>
      </c>
      <c r="C157" t="s">
        <v>3048</v>
      </c>
      <c r="D157" t="s">
        <v>3049</v>
      </c>
      <c r="E157" s="1">
        <v>45771</v>
      </c>
      <c r="F157" t="s">
        <v>185</v>
      </c>
      <c r="G157" s="1">
        <v>45771</v>
      </c>
      <c r="H157" t="s">
        <v>2806</v>
      </c>
      <c r="I157" t="s">
        <v>49</v>
      </c>
      <c r="J157" t="s">
        <v>2781</v>
      </c>
      <c r="K157" t="str">
        <f>_xlfn.XLOOKUP(Table2[[#This Row],[Short Name]],Table4[Name],Table4[IP Address])</f>
        <v>146.38.57.48</v>
      </c>
      <c r="L157" t="str">
        <f>_xlfn.XLOOKUP(Table2[[#This Row],[Short Name]],CMDB!A:A,CMDB!G:G)</f>
        <v>Production</v>
      </c>
      <c r="M157" t="str">
        <f>_xlfn.XLOOKUP(Table2[[#This Row],[Short Name]],CMDB!A:A,CMDB!F:F)</f>
        <v>Deployed</v>
      </c>
      <c r="N157" t="s">
        <v>2782</v>
      </c>
      <c r="P157">
        <f>_xlfn.XLOOKUP(Table2[[#This Row],[Short Name]],Serverlookup!A:A,Serverlookup!B:B)</f>
        <v>724376</v>
      </c>
      <c r="Q157" t="str">
        <f>_xlfn.XLOOKUP(Table2[[#This Row],[Short Name]],Serverlookup!A:A,Serverlookup!C:C)</f>
        <v xml:space="preserve">NetGIL 7.x </v>
      </c>
      <c r="R157" t="str">
        <f>_xlfn.XLOOKUP(Table2[[#This Row],[Short Name]],Serverlookup!A:A,Serverlookup!E:E)</f>
        <v>Christopher.Schneider@chevron.com</v>
      </c>
      <c r="S157" t="str">
        <f>_xlfn.XLOOKUP(Table2[[#This Row],[Short Name]],Serverlookup!A:A,Serverlookup!D:D)</f>
        <v>Yes</v>
      </c>
      <c r="T157" t="str">
        <f>_xlfn.XLOOKUP(Table2[[#This Row],[Short Name]],Serverlookup!A:A,Serverlookup!F:F)</f>
        <v>Not Found</v>
      </c>
      <c r="U157" t="str">
        <f>IF(ISNA(_xlfn.XLOOKUP(Table2[[#This Row],[Short Name]],PCN!A:A,PCN!A:A)),"No","Yes")</f>
        <v>No</v>
      </c>
    </row>
    <row r="158" spans="1:21" x14ac:dyDescent="0.35">
      <c r="A158" t="s">
        <v>2777</v>
      </c>
      <c r="B158" t="s">
        <v>50</v>
      </c>
      <c r="C158" t="s">
        <v>3050</v>
      </c>
      <c r="D158" t="s">
        <v>3051</v>
      </c>
      <c r="E158" s="2">
        <v>45771</v>
      </c>
      <c r="F158" t="s">
        <v>185</v>
      </c>
      <c r="G158" s="2">
        <v>45771</v>
      </c>
      <c r="H158" t="s">
        <v>2780</v>
      </c>
      <c r="I158" t="s">
        <v>49</v>
      </c>
      <c r="J158" t="s">
        <v>2781</v>
      </c>
      <c r="K158" t="str">
        <f>_xlfn.XLOOKUP(Table2[[#This Row],[Short Name]],Table4[Name],Table4[IP Address])</f>
        <v>146.38.57.49</v>
      </c>
      <c r="L158" t="str">
        <f>_xlfn.XLOOKUP(Table2[[#This Row],[Short Name]],CMDB!A:A,CMDB!G:G)</f>
        <v>Production</v>
      </c>
      <c r="M158" t="str">
        <f>_xlfn.XLOOKUP(Table2[[#This Row],[Short Name]],CMDB!A:A,CMDB!F:F)</f>
        <v>Deployed</v>
      </c>
      <c r="N158" t="s">
        <v>2782</v>
      </c>
      <c r="P158">
        <f>_xlfn.XLOOKUP(Table2[[#This Row],[Short Name]],Serverlookup!A:A,Serverlookup!B:B)</f>
        <v>724376</v>
      </c>
      <c r="Q158" t="str">
        <f>_xlfn.XLOOKUP(Table2[[#This Row],[Short Name]],Serverlookup!A:A,Serverlookup!C:C)</f>
        <v xml:space="preserve">NetGIL 7.x </v>
      </c>
      <c r="R158" t="str">
        <f>_xlfn.XLOOKUP(Table2[[#This Row],[Short Name]],Serverlookup!A:A,Serverlookup!E:E)</f>
        <v>Christopher.Schneider@chevron.com</v>
      </c>
      <c r="S158" t="str">
        <f>_xlfn.XLOOKUP(Table2[[#This Row],[Short Name]],Serverlookup!A:A,Serverlookup!D:D)</f>
        <v>Yes</v>
      </c>
      <c r="T158" t="str">
        <f>_xlfn.XLOOKUP(Table2[[#This Row],[Short Name]],Serverlookup!A:A,Serverlookup!F:F)</f>
        <v>Not Found</v>
      </c>
      <c r="U158" t="str">
        <f>IF(ISNA(_xlfn.XLOOKUP(Table2[[#This Row],[Short Name]],PCN!A:A,PCN!A:A)),"No","Yes")</f>
        <v>No</v>
      </c>
    </row>
    <row r="159" spans="1:21" x14ac:dyDescent="0.35">
      <c r="A159" t="s">
        <v>2777</v>
      </c>
      <c r="B159" t="s">
        <v>50</v>
      </c>
      <c r="C159" t="s">
        <v>3052</v>
      </c>
      <c r="D159" t="s">
        <v>3053</v>
      </c>
      <c r="E159" s="1">
        <v>45770</v>
      </c>
      <c r="F159" t="s">
        <v>185</v>
      </c>
      <c r="G159" s="1">
        <v>45771</v>
      </c>
      <c r="H159" t="s">
        <v>2801</v>
      </c>
      <c r="I159" t="s">
        <v>49</v>
      </c>
      <c r="J159" t="s">
        <v>2781</v>
      </c>
      <c r="K159" t="str">
        <f>_xlfn.XLOOKUP(Table2[[#This Row],[Short Name]],Table4[Name],Table4[IP Address])</f>
        <v>146.38.57.44</v>
      </c>
      <c r="L159" t="str">
        <f>_xlfn.XLOOKUP(Table2[[#This Row],[Short Name]],CMDB!A:A,CMDB!G:G)</f>
        <v>Production</v>
      </c>
      <c r="M159" t="str">
        <f>_xlfn.XLOOKUP(Table2[[#This Row],[Short Name]],CMDB!A:A,CMDB!F:F)</f>
        <v>Deployed</v>
      </c>
      <c r="N159" t="s">
        <v>2782</v>
      </c>
      <c r="P159">
        <f>_xlfn.XLOOKUP(Table2[[#This Row],[Short Name]],Serverlookup!A:A,Serverlookup!B:B)</f>
        <v>724376</v>
      </c>
      <c r="Q159" t="str">
        <f>_xlfn.XLOOKUP(Table2[[#This Row],[Short Name]],Serverlookup!A:A,Serverlookup!C:C)</f>
        <v xml:space="preserve">NetGIL 7.x </v>
      </c>
      <c r="R159" t="str">
        <f>_xlfn.XLOOKUP(Table2[[#This Row],[Short Name]],Serverlookup!A:A,Serverlookup!E:E)</f>
        <v>Christopher.Schneider@chevron.com</v>
      </c>
      <c r="S159" t="str">
        <f>_xlfn.XLOOKUP(Table2[[#This Row],[Short Name]],Serverlookup!A:A,Serverlookup!D:D)</f>
        <v>Yes</v>
      </c>
      <c r="T159" t="str">
        <f>_xlfn.XLOOKUP(Table2[[#This Row],[Short Name]],Serverlookup!A:A,Serverlookup!F:F)</f>
        <v>Not Found</v>
      </c>
      <c r="U159" t="str">
        <f>IF(ISNA(_xlfn.XLOOKUP(Table2[[#This Row],[Short Name]],PCN!A:A,PCN!A:A)),"No","Yes")</f>
        <v>No</v>
      </c>
    </row>
    <row r="160" spans="1:21" x14ac:dyDescent="0.35">
      <c r="A160" t="s">
        <v>2777</v>
      </c>
      <c r="B160" t="s">
        <v>50</v>
      </c>
      <c r="C160" t="s">
        <v>3054</v>
      </c>
      <c r="D160" t="s">
        <v>3055</v>
      </c>
      <c r="E160" s="2">
        <v>45771</v>
      </c>
      <c r="F160" t="s">
        <v>185</v>
      </c>
      <c r="G160" s="2">
        <v>45771</v>
      </c>
      <c r="H160" t="s">
        <v>2843</v>
      </c>
      <c r="I160" t="s">
        <v>49</v>
      </c>
      <c r="J160" t="s">
        <v>2781</v>
      </c>
      <c r="K160" t="str">
        <f>_xlfn.XLOOKUP(Table2[[#This Row],[Short Name]],Table4[Name],Table4[IP Address])</f>
        <v>146.38.57.53</v>
      </c>
      <c r="L160" t="str">
        <f>_xlfn.XLOOKUP(Table2[[#This Row],[Short Name]],CMDB!A:A,CMDB!G:G)</f>
        <v>Production</v>
      </c>
      <c r="M160" t="str">
        <f>_xlfn.XLOOKUP(Table2[[#This Row],[Short Name]],CMDB!A:A,CMDB!F:F)</f>
        <v>Deployed</v>
      </c>
      <c r="N160" t="s">
        <v>2782</v>
      </c>
      <c r="P160">
        <f>_xlfn.XLOOKUP(Table2[[#This Row],[Short Name]],Serverlookup!A:A,Serverlookup!B:B)</f>
        <v>724376</v>
      </c>
      <c r="Q160" t="str">
        <f>_xlfn.XLOOKUP(Table2[[#This Row],[Short Name]],Serverlookup!A:A,Serverlookup!C:C)</f>
        <v xml:space="preserve">NetGIL 7.x </v>
      </c>
      <c r="R160" t="str">
        <f>_xlfn.XLOOKUP(Table2[[#This Row],[Short Name]],Serverlookup!A:A,Serverlookup!E:E)</f>
        <v>Christopher.Schneider@chevron.com</v>
      </c>
      <c r="S160" t="str">
        <f>_xlfn.XLOOKUP(Table2[[#This Row],[Short Name]],Serverlookup!A:A,Serverlookup!D:D)</f>
        <v>Yes</v>
      </c>
      <c r="T160" t="str">
        <f>_xlfn.XLOOKUP(Table2[[#This Row],[Short Name]],Serverlookup!A:A,Serverlookup!F:F)</f>
        <v>Not Found</v>
      </c>
      <c r="U160" t="str">
        <f>IF(ISNA(_xlfn.XLOOKUP(Table2[[#This Row],[Short Name]],PCN!A:A,PCN!A:A)),"No","Yes")</f>
        <v>No</v>
      </c>
    </row>
    <row r="161" spans="1:21" x14ac:dyDescent="0.35">
      <c r="A161" t="s">
        <v>2777</v>
      </c>
      <c r="B161" t="s">
        <v>50</v>
      </c>
      <c r="C161" t="s">
        <v>1693</v>
      </c>
      <c r="D161" t="s">
        <v>1694</v>
      </c>
      <c r="E161" s="2">
        <v>45771</v>
      </c>
      <c r="F161" t="s">
        <v>185</v>
      </c>
      <c r="G161" s="2">
        <v>45771</v>
      </c>
      <c r="H161" t="s">
        <v>2843</v>
      </c>
      <c r="I161" t="s">
        <v>49</v>
      </c>
      <c r="J161" t="s">
        <v>2781</v>
      </c>
      <c r="K161" t="str">
        <f>_xlfn.XLOOKUP(Table2[[#This Row],[Short Name]],Table4[Name],Table4[IP Address])</f>
        <v>134.248.79.37</v>
      </c>
      <c r="L161" t="str">
        <f>_xlfn.XLOOKUP(Table2[[#This Row],[Short Name]],CMDB!A:A,CMDB!G:G)</f>
        <v>Development</v>
      </c>
      <c r="M161" t="str">
        <f>_xlfn.XLOOKUP(Table2[[#This Row],[Short Name]],CMDB!A:A,CMDB!F:F)</f>
        <v>Deployed</v>
      </c>
      <c r="N161" t="s">
        <v>2782</v>
      </c>
      <c r="P161">
        <f>_xlfn.XLOOKUP(Table2[[#This Row],[Short Name]],Serverlookup!A:A,Serverlookup!B:B)</f>
        <v>724376</v>
      </c>
      <c r="Q161" t="str">
        <f>_xlfn.XLOOKUP(Table2[[#This Row],[Short Name]],Serverlookup!A:A,Serverlookup!C:C)</f>
        <v xml:space="preserve">NetGIL 7.x </v>
      </c>
      <c r="R161" t="str">
        <f>_xlfn.XLOOKUP(Table2[[#This Row],[Short Name]],Serverlookup!A:A,Serverlookup!E:E)</f>
        <v>Christopher.Schneider@chevron.com</v>
      </c>
      <c r="S161" t="str">
        <f>_xlfn.XLOOKUP(Table2[[#This Row],[Short Name]],Serverlookup!A:A,Serverlookup!D:D)</f>
        <v>Yes</v>
      </c>
      <c r="T161" t="str">
        <f>_xlfn.XLOOKUP(Table2[[#This Row],[Short Name]],Serverlookup!A:A,Serverlookup!F:F)</f>
        <v>Not Found</v>
      </c>
      <c r="U161" t="str">
        <f>IF(ISNA(_xlfn.XLOOKUP(Table2[[#This Row],[Short Name]],PCN!A:A,PCN!A:A)),"No","Yes")</f>
        <v>No</v>
      </c>
    </row>
    <row r="162" spans="1:21" x14ac:dyDescent="0.35">
      <c r="A162" t="s">
        <v>2777</v>
      </c>
      <c r="B162" t="s">
        <v>50</v>
      </c>
      <c r="C162" t="s">
        <v>1695</v>
      </c>
      <c r="D162" t="s">
        <v>1696</v>
      </c>
      <c r="E162" s="1">
        <v>45770</v>
      </c>
      <c r="F162" t="s">
        <v>185</v>
      </c>
      <c r="G162" s="1">
        <v>45771</v>
      </c>
      <c r="H162" t="s">
        <v>2806</v>
      </c>
      <c r="I162" t="s">
        <v>49</v>
      </c>
      <c r="J162" t="s">
        <v>2781</v>
      </c>
      <c r="K162" t="str">
        <f>_xlfn.XLOOKUP(Table2[[#This Row],[Short Name]],Table4[Name],Table4[IP Address])</f>
        <v>134.248.79.38</v>
      </c>
      <c r="L162" t="str">
        <f>_xlfn.XLOOKUP(Table2[[#This Row],[Short Name]],CMDB!A:A,CMDB!G:G)</f>
        <v>Development</v>
      </c>
      <c r="M162" t="str">
        <f>_xlfn.XLOOKUP(Table2[[#This Row],[Short Name]],CMDB!A:A,CMDB!F:F)</f>
        <v>Deployed</v>
      </c>
      <c r="N162" t="s">
        <v>2782</v>
      </c>
      <c r="P162">
        <f>_xlfn.XLOOKUP(Table2[[#This Row],[Short Name]],Serverlookup!A:A,Serverlookup!B:B)</f>
        <v>724376</v>
      </c>
      <c r="Q162" t="str">
        <f>_xlfn.XLOOKUP(Table2[[#This Row],[Short Name]],Serverlookup!A:A,Serverlookup!C:C)</f>
        <v xml:space="preserve">NetGIL 7.x </v>
      </c>
      <c r="R162" t="str">
        <f>_xlfn.XLOOKUP(Table2[[#This Row],[Short Name]],Serverlookup!A:A,Serverlookup!E:E)</f>
        <v>Christopher.Schneider@chevron.com</v>
      </c>
      <c r="S162" t="str">
        <f>_xlfn.XLOOKUP(Table2[[#This Row],[Short Name]],Serverlookup!A:A,Serverlookup!D:D)</f>
        <v>Yes</v>
      </c>
      <c r="T162" t="str">
        <f>_xlfn.XLOOKUP(Table2[[#This Row],[Short Name]],Serverlookup!A:A,Serverlookup!F:F)</f>
        <v>Not Found</v>
      </c>
      <c r="U162" t="str">
        <f>IF(ISNA(_xlfn.XLOOKUP(Table2[[#This Row],[Short Name]],PCN!A:A,PCN!A:A)),"No","Yes")</f>
        <v>No</v>
      </c>
    </row>
    <row r="163" spans="1:21" x14ac:dyDescent="0.35">
      <c r="A163" t="s">
        <v>2777</v>
      </c>
      <c r="B163" t="s">
        <v>50</v>
      </c>
      <c r="C163" t="s">
        <v>1546</v>
      </c>
      <c r="D163" t="s">
        <v>1547</v>
      </c>
      <c r="E163" s="1">
        <v>45771</v>
      </c>
      <c r="F163" t="s">
        <v>185</v>
      </c>
      <c r="G163" s="1">
        <v>45771</v>
      </c>
      <c r="H163" t="s">
        <v>2997</v>
      </c>
      <c r="I163" t="s">
        <v>49</v>
      </c>
      <c r="J163" t="s">
        <v>2781</v>
      </c>
      <c r="K163" t="str">
        <f>_xlfn.XLOOKUP(Table2[[#This Row],[Short Name]],Table4[Name],Table4[IP Address])</f>
        <v>146.40.7.17</v>
      </c>
      <c r="L163" t="str">
        <f>_xlfn.XLOOKUP(Table2[[#This Row],[Short Name]],CMDB!A:A,CMDB!G:G)</f>
        <v>Development</v>
      </c>
      <c r="M163" t="str">
        <f>_xlfn.XLOOKUP(Table2[[#This Row],[Short Name]],CMDB!A:A,CMDB!F:F)</f>
        <v>Retired</v>
      </c>
      <c r="N163" t="s">
        <v>2782</v>
      </c>
      <c r="P163">
        <f>_xlfn.XLOOKUP(Table2[[#This Row],[Short Name]],Serverlookup!A:A,Serverlookup!B:B)</f>
        <v>724376</v>
      </c>
      <c r="Q163" t="str">
        <f>_xlfn.XLOOKUP(Table2[[#This Row],[Short Name]],Serverlookup!A:A,Serverlookup!C:C)</f>
        <v xml:space="preserve">NetGIL 7.x </v>
      </c>
      <c r="R163" t="str">
        <f>_xlfn.XLOOKUP(Table2[[#This Row],[Short Name]],Serverlookup!A:A,Serverlookup!E:E)</f>
        <v>Christopher.Schneider@chevron.com</v>
      </c>
      <c r="S163" t="str">
        <f>_xlfn.XLOOKUP(Table2[[#This Row],[Short Name]],Serverlookup!A:A,Serverlookup!D:D)</f>
        <v>Yes</v>
      </c>
      <c r="T163" t="str">
        <f>_xlfn.XLOOKUP(Table2[[#This Row],[Short Name]],Serverlookup!A:A,Serverlookup!F:F)</f>
        <v>Not Found</v>
      </c>
      <c r="U163" t="str">
        <f>IF(ISNA(_xlfn.XLOOKUP(Table2[[#This Row],[Short Name]],PCN!A:A,PCN!A:A)),"No","Yes")</f>
        <v>No</v>
      </c>
    </row>
    <row r="164" spans="1:21" x14ac:dyDescent="0.35">
      <c r="A164" t="s">
        <v>2777</v>
      </c>
      <c r="B164" t="s">
        <v>50</v>
      </c>
      <c r="C164" t="s">
        <v>1715</v>
      </c>
      <c r="D164" t="s">
        <v>1716</v>
      </c>
      <c r="E164" s="1">
        <v>45770</v>
      </c>
      <c r="F164" t="s">
        <v>185</v>
      </c>
      <c r="G164" s="1">
        <v>45771</v>
      </c>
      <c r="H164" t="s">
        <v>3056</v>
      </c>
      <c r="I164" t="s">
        <v>49</v>
      </c>
      <c r="J164" t="s">
        <v>2781</v>
      </c>
      <c r="K164" t="str">
        <f>_xlfn.XLOOKUP(Table2[[#This Row],[Short Name]],Table4[Name],Table4[IP Address])</f>
        <v>146.38.52.89</v>
      </c>
      <c r="L164" t="str">
        <f>_xlfn.XLOOKUP(Table2[[#This Row],[Short Name]],CMDB!A:A,CMDB!G:G)</f>
        <v>Production</v>
      </c>
      <c r="M164" t="str">
        <f>_xlfn.XLOOKUP(Table2[[#This Row],[Short Name]],CMDB!A:A,CMDB!F:F)</f>
        <v>Deployed</v>
      </c>
      <c r="N164" t="s">
        <v>2782</v>
      </c>
      <c r="P164">
        <f>_xlfn.XLOOKUP(Table2[[#This Row],[Short Name]],Serverlookup!A:A,Serverlookup!B:B)</f>
        <v>724376</v>
      </c>
      <c r="Q164" t="str">
        <f>_xlfn.XLOOKUP(Table2[[#This Row],[Short Name]],Serverlookup!A:A,Serverlookup!C:C)</f>
        <v xml:space="preserve">NetGIL 7.x </v>
      </c>
      <c r="R164" t="str">
        <f>_xlfn.XLOOKUP(Table2[[#This Row],[Short Name]],Serverlookup!A:A,Serverlookup!E:E)</f>
        <v>Christopher.Schneider@chevron.com</v>
      </c>
      <c r="S164" t="str">
        <f>_xlfn.XLOOKUP(Table2[[#This Row],[Short Name]],Serverlookup!A:A,Serverlookup!D:D)</f>
        <v>Yes</v>
      </c>
      <c r="T164" t="str">
        <f>_xlfn.XLOOKUP(Table2[[#This Row],[Short Name]],Serverlookup!A:A,Serverlookup!F:F)</f>
        <v>Not Found</v>
      </c>
      <c r="U164" t="str">
        <f>IF(ISNA(_xlfn.XLOOKUP(Table2[[#This Row],[Short Name]],PCN!A:A,PCN!A:A)),"No","Yes")</f>
        <v>No</v>
      </c>
    </row>
    <row r="165" spans="1:21" x14ac:dyDescent="0.35">
      <c r="A165" t="s">
        <v>2777</v>
      </c>
      <c r="B165" t="s">
        <v>50</v>
      </c>
      <c r="C165" t="s">
        <v>1717</v>
      </c>
      <c r="D165" t="s">
        <v>1718</v>
      </c>
      <c r="E165" s="2">
        <v>45771</v>
      </c>
      <c r="F165" t="s">
        <v>185</v>
      </c>
      <c r="G165" s="2">
        <v>45771</v>
      </c>
      <c r="H165" t="s">
        <v>3057</v>
      </c>
      <c r="I165" t="s">
        <v>49</v>
      </c>
      <c r="J165" t="s">
        <v>2781</v>
      </c>
      <c r="K165" t="str">
        <f>_xlfn.XLOOKUP(Table2[[#This Row],[Short Name]],Table4[Name],Table4[IP Address])</f>
        <v>146.40.2.22</v>
      </c>
      <c r="L165" t="str">
        <f>_xlfn.XLOOKUP(Table2[[#This Row],[Short Name]],CMDB!A:A,CMDB!G:G)</f>
        <v>Production</v>
      </c>
      <c r="M165" t="str">
        <f>_xlfn.XLOOKUP(Table2[[#This Row],[Short Name]],CMDB!A:A,CMDB!F:F)</f>
        <v>Deployed</v>
      </c>
      <c r="N165" t="s">
        <v>2782</v>
      </c>
      <c r="P165">
        <f>_xlfn.XLOOKUP(Table2[[#This Row],[Short Name]],Serverlookup!A:A,Serverlookup!B:B)</f>
        <v>724376</v>
      </c>
      <c r="Q165" t="str">
        <f>_xlfn.XLOOKUP(Table2[[#This Row],[Short Name]],Serverlookup!A:A,Serverlookup!C:C)</f>
        <v xml:space="preserve">NetGIL 7.x </v>
      </c>
      <c r="R165" t="str">
        <f>_xlfn.XLOOKUP(Table2[[#This Row],[Short Name]],Serverlookup!A:A,Serverlookup!E:E)</f>
        <v>Christopher.Schneider@chevron.com</v>
      </c>
      <c r="S165" t="str">
        <f>_xlfn.XLOOKUP(Table2[[#This Row],[Short Name]],Serverlookup!A:A,Serverlookup!D:D)</f>
        <v>Yes</v>
      </c>
      <c r="T165" t="str">
        <f>_xlfn.XLOOKUP(Table2[[#This Row],[Short Name]],Serverlookup!A:A,Serverlookup!F:F)</f>
        <v>Not Found</v>
      </c>
      <c r="U165" t="str">
        <f>IF(ISNA(_xlfn.XLOOKUP(Table2[[#This Row],[Short Name]],PCN!A:A,PCN!A:A)),"No","Yes")</f>
        <v>No</v>
      </c>
    </row>
    <row r="166" spans="1:21" x14ac:dyDescent="0.35">
      <c r="A166" t="s">
        <v>2777</v>
      </c>
      <c r="B166" t="s">
        <v>50</v>
      </c>
      <c r="C166" t="s">
        <v>1719</v>
      </c>
      <c r="D166" t="s">
        <v>1720</v>
      </c>
      <c r="E166" s="1">
        <v>45770</v>
      </c>
      <c r="F166" t="s">
        <v>185</v>
      </c>
      <c r="G166" s="1">
        <v>45771</v>
      </c>
      <c r="H166" t="s">
        <v>3058</v>
      </c>
      <c r="I166" t="s">
        <v>49</v>
      </c>
      <c r="J166" t="s">
        <v>2781</v>
      </c>
      <c r="K166" t="str">
        <f>_xlfn.XLOOKUP(Table2[[#This Row],[Short Name]],Table4[Name],Table4[IP Address])</f>
        <v>10.67.191.80</v>
      </c>
      <c r="L166" t="str">
        <f>_xlfn.XLOOKUP(Table2[[#This Row],[Short Name]],CMDB!A:A,CMDB!G:G)</f>
        <v>Production</v>
      </c>
      <c r="M166" t="str">
        <f>_xlfn.XLOOKUP(Table2[[#This Row],[Short Name]],CMDB!A:A,CMDB!F:F)</f>
        <v>Deployed</v>
      </c>
      <c r="N166" t="s">
        <v>2782</v>
      </c>
      <c r="P166">
        <f>_xlfn.XLOOKUP(Table2[[#This Row],[Short Name]],Serverlookup!A:A,Serverlookup!B:B)</f>
        <v>724376</v>
      </c>
      <c r="Q166" t="str">
        <f>_xlfn.XLOOKUP(Table2[[#This Row],[Short Name]],Serverlookup!A:A,Serverlookup!C:C)</f>
        <v xml:space="preserve">NetGIL 7.x </v>
      </c>
      <c r="R166" t="str">
        <f>_xlfn.XLOOKUP(Table2[[#This Row],[Short Name]],Serverlookup!A:A,Serverlookup!E:E)</f>
        <v>Christopher.Schneider@chevron.com</v>
      </c>
      <c r="S166" t="str">
        <f>_xlfn.XLOOKUP(Table2[[#This Row],[Short Name]],Serverlookup!A:A,Serverlookup!D:D)</f>
        <v>Yes</v>
      </c>
      <c r="T166" t="str">
        <f>_xlfn.XLOOKUP(Table2[[#This Row],[Short Name]],Serverlookup!A:A,Serverlookup!F:F)</f>
        <v>Not Found</v>
      </c>
      <c r="U166" t="str">
        <f>IF(ISNA(_xlfn.XLOOKUP(Table2[[#This Row],[Short Name]],PCN!A:A,PCN!A:A)),"No","Yes")</f>
        <v>No</v>
      </c>
    </row>
    <row r="167" spans="1:21" x14ac:dyDescent="0.35">
      <c r="A167" t="s">
        <v>2777</v>
      </c>
      <c r="B167" t="s">
        <v>50</v>
      </c>
      <c r="C167" t="s">
        <v>1721</v>
      </c>
      <c r="D167" t="s">
        <v>1722</v>
      </c>
      <c r="E167" s="2">
        <v>45771</v>
      </c>
      <c r="F167" t="s">
        <v>185</v>
      </c>
      <c r="G167" s="2">
        <v>45771</v>
      </c>
      <c r="H167" t="s">
        <v>2888</v>
      </c>
      <c r="I167" t="s">
        <v>49</v>
      </c>
      <c r="J167" t="s">
        <v>2781</v>
      </c>
      <c r="K167" t="str">
        <f>_xlfn.XLOOKUP(Table2[[#This Row],[Short Name]],Table4[Name],Table4[IP Address])</f>
        <v>134.248.182.24</v>
      </c>
      <c r="L167" t="str">
        <f>_xlfn.XLOOKUP(Table2[[#This Row],[Short Name]],CMDB!A:A,CMDB!G:G)</f>
        <v>Production</v>
      </c>
      <c r="M167" t="str">
        <f>_xlfn.XLOOKUP(Table2[[#This Row],[Short Name]],CMDB!A:A,CMDB!F:F)</f>
        <v>Deployed</v>
      </c>
      <c r="N167" t="s">
        <v>2782</v>
      </c>
      <c r="P167">
        <f>_xlfn.XLOOKUP(Table2[[#This Row],[Short Name]],Serverlookup!A:A,Serverlookup!B:B)</f>
        <v>724376</v>
      </c>
      <c r="Q167" t="str">
        <f>_xlfn.XLOOKUP(Table2[[#This Row],[Short Name]],Serverlookup!A:A,Serverlookup!C:C)</f>
        <v xml:space="preserve">NetGIL 7.x </v>
      </c>
      <c r="R167" t="str">
        <f>_xlfn.XLOOKUP(Table2[[#This Row],[Short Name]],Serverlookup!A:A,Serverlookup!E:E)</f>
        <v>Christopher.Schneider@chevron.com</v>
      </c>
      <c r="S167" t="str">
        <f>_xlfn.XLOOKUP(Table2[[#This Row],[Short Name]],Serverlookup!A:A,Serverlookup!D:D)</f>
        <v>Yes</v>
      </c>
      <c r="T167" t="str">
        <f>_xlfn.XLOOKUP(Table2[[#This Row],[Short Name]],Serverlookup!A:A,Serverlookup!F:F)</f>
        <v>Not Found</v>
      </c>
      <c r="U167" t="str">
        <f>IF(ISNA(_xlfn.XLOOKUP(Table2[[#This Row],[Short Name]],PCN!A:A,PCN!A:A)),"No","Yes")</f>
        <v>No</v>
      </c>
    </row>
    <row r="168" spans="1:21" x14ac:dyDescent="0.35">
      <c r="A168" t="s">
        <v>2777</v>
      </c>
      <c r="B168" t="s">
        <v>50</v>
      </c>
      <c r="C168" t="s">
        <v>1723</v>
      </c>
      <c r="D168" t="s">
        <v>1724</v>
      </c>
      <c r="E168" s="1">
        <v>45771</v>
      </c>
      <c r="F168" t="s">
        <v>185</v>
      </c>
      <c r="G168" s="1">
        <v>45771</v>
      </c>
      <c r="H168" t="s">
        <v>3059</v>
      </c>
      <c r="I168" t="s">
        <v>49</v>
      </c>
      <c r="J168" t="s">
        <v>2781</v>
      </c>
      <c r="K168" t="str">
        <f>_xlfn.XLOOKUP(Table2[[#This Row],[Short Name]],Table4[Name],Table4[IP Address])</f>
        <v>134.248.182.33</v>
      </c>
      <c r="L168" t="str">
        <f>_xlfn.XLOOKUP(Table2[[#This Row],[Short Name]],CMDB!A:A,CMDB!G:G)</f>
        <v>Production</v>
      </c>
      <c r="M168" t="str">
        <f>_xlfn.XLOOKUP(Table2[[#This Row],[Short Name]],CMDB!A:A,CMDB!F:F)</f>
        <v>Deployed</v>
      </c>
      <c r="N168" t="s">
        <v>2782</v>
      </c>
      <c r="P168">
        <f>_xlfn.XLOOKUP(Table2[[#This Row],[Short Name]],Serverlookup!A:A,Serverlookup!B:B)</f>
        <v>724376</v>
      </c>
      <c r="Q168" t="str">
        <f>_xlfn.XLOOKUP(Table2[[#This Row],[Short Name]],Serverlookup!A:A,Serverlookup!C:C)</f>
        <v xml:space="preserve">NetGIL 7.x </v>
      </c>
      <c r="R168" t="str">
        <f>_xlfn.XLOOKUP(Table2[[#This Row],[Short Name]],Serverlookup!A:A,Serverlookup!E:E)</f>
        <v>Christopher.Schneider@chevron.com</v>
      </c>
      <c r="S168" t="str">
        <f>_xlfn.XLOOKUP(Table2[[#This Row],[Short Name]],Serverlookup!A:A,Serverlookup!D:D)</f>
        <v>Yes</v>
      </c>
      <c r="T168" t="str">
        <f>_xlfn.XLOOKUP(Table2[[#This Row],[Short Name]],Serverlookup!A:A,Serverlookup!F:F)</f>
        <v>Not Found</v>
      </c>
      <c r="U168" t="str">
        <f>IF(ISNA(_xlfn.XLOOKUP(Table2[[#This Row],[Short Name]],PCN!A:A,PCN!A:A)),"No","Yes")</f>
        <v>No</v>
      </c>
    </row>
    <row r="169" spans="1:21" x14ac:dyDescent="0.35">
      <c r="A169" t="s">
        <v>2777</v>
      </c>
      <c r="B169" t="s">
        <v>50</v>
      </c>
      <c r="C169" t="s">
        <v>1727</v>
      </c>
      <c r="D169" t="s">
        <v>1728</v>
      </c>
      <c r="E169" s="1">
        <v>45771</v>
      </c>
      <c r="F169" t="s">
        <v>185</v>
      </c>
      <c r="G169" s="1">
        <v>45771</v>
      </c>
      <c r="H169" t="s">
        <v>2974</v>
      </c>
      <c r="I169" t="s">
        <v>49</v>
      </c>
      <c r="J169" t="s">
        <v>2781</v>
      </c>
      <c r="K169" t="str">
        <f>_xlfn.XLOOKUP(Table2[[#This Row],[Short Name]],Table4[Name],Table4[IP Address])</f>
        <v>136.171.184.118</v>
      </c>
      <c r="L169" t="str">
        <f>_xlfn.XLOOKUP(Table2[[#This Row],[Short Name]],CMDB!A:A,CMDB!G:G)</f>
        <v>Production</v>
      </c>
      <c r="M169" t="str">
        <f>_xlfn.XLOOKUP(Table2[[#This Row],[Short Name]],CMDB!A:A,CMDB!F:F)</f>
        <v>Retired</v>
      </c>
      <c r="N169" t="s">
        <v>2782</v>
      </c>
      <c r="P169">
        <f>_xlfn.XLOOKUP(Table2[[#This Row],[Short Name]],Serverlookup!A:A,Serverlookup!B:B)</f>
        <v>724376</v>
      </c>
      <c r="Q169" t="str">
        <f>_xlfn.XLOOKUP(Table2[[#This Row],[Short Name]],Serverlookup!A:A,Serverlookup!C:C)</f>
        <v xml:space="preserve">NetGIL 7.x </v>
      </c>
      <c r="R169" t="str">
        <f>_xlfn.XLOOKUP(Table2[[#This Row],[Short Name]],Serverlookup!A:A,Serverlookup!E:E)</f>
        <v>Christopher.Schneider@chevron.com</v>
      </c>
      <c r="S169" t="str">
        <f>_xlfn.XLOOKUP(Table2[[#This Row],[Short Name]],Serverlookup!A:A,Serverlookup!D:D)</f>
        <v>Yes</v>
      </c>
      <c r="T169" t="str">
        <f>_xlfn.XLOOKUP(Table2[[#This Row],[Short Name]],Serverlookup!A:A,Serverlookup!F:F)</f>
        <v>Not Found</v>
      </c>
      <c r="U169" t="str">
        <f>IF(ISNA(_xlfn.XLOOKUP(Table2[[#This Row],[Short Name]],PCN!A:A,PCN!A:A)),"No","Yes")</f>
        <v>No</v>
      </c>
    </row>
    <row r="170" spans="1:21" x14ac:dyDescent="0.35">
      <c r="A170" t="s">
        <v>2777</v>
      </c>
      <c r="B170" t="s">
        <v>50</v>
      </c>
      <c r="C170" t="s">
        <v>1772</v>
      </c>
      <c r="D170" t="s">
        <v>1773</v>
      </c>
      <c r="E170" s="2">
        <v>45770</v>
      </c>
      <c r="F170" t="s">
        <v>185</v>
      </c>
      <c r="G170" s="2">
        <v>45771</v>
      </c>
      <c r="H170" t="s">
        <v>2801</v>
      </c>
      <c r="I170" t="s">
        <v>49</v>
      </c>
      <c r="J170" t="s">
        <v>2781</v>
      </c>
      <c r="K170" t="str">
        <f>_xlfn.XLOOKUP(Table2[[#This Row],[Short Name]],Table4[Name],Table4[IP Address])</f>
        <v>136.171.177.46</v>
      </c>
      <c r="L170" t="str">
        <f>_xlfn.XLOOKUP(Table2[[#This Row],[Short Name]],CMDB!A:A,CMDB!G:G)</f>
        <v>Production</v>
      </c>
      <c r="M170" t="str">
        <f>_xlfn.XLOOKUP(Table2[[#This Row],[Short Name]],CMDB!A:A,CMDB!F:F)</f>
        <v>Deployed</v>
      </c>
      <c r="N170" t="s">
        <v>2782</v>
      </c>
      <c r="P170">
        <f>_xlfn.XLOOKUP(Table2[[#This Row],[Short Name]],Serverlookup!A:A,Serverlookup!B:B)</f>
        <v>724376</v>
      </c>
      <c r="Q170" t="str">
        <f>_xlfn.XLOOKUP(Table2[[#This Row],[Short Name]],Serverlookup!A:A,Serverlookup!C:C)</f>
        <v xml:space="preserve">NetGIL 7.x </v>
      </c>
      <c r="R170" t="str">
        <f>_xlfn.XLOOKUP(Table2[[#This Row],[Short Name]],Serverlookup!A:A,Serverlookup!E:E)</f>
        <v>christopher.schneider@chevron.com</v>
      </c>
      <c r="S170" t="str">
        <f>_xlfn.XLOOKUP(Table2[[#This Row],[Short Name]],Serverlookup!A:A,Serverlookup!D:D)</f>
        <v>Yes</v>
      </c>
      <c r="T170" t="str">
        <f>_xlfn.XLOOKUP(Table2[[#This Row],[Short Name]],Serverlookup!A:A,Serverlookup!F:F)</f>
        <v>CLOUD WINDOWS OPERATIONS</v>
      </c>
      <c r="U170" t="str">
        <f>IF(ISNA(_xlfn.XLOOKUP(Table2[[#This Row],[Short Name]],PCN!A:A,PCN!A:A)),"No","Yes")</f>
        <v>No</v>
      </c>
    </row>
    <row r="171" spans="1:21" x14ac:dyDescent="0.35">
      <c r="A171" t="s">
        <v>2777</v>
      </c>
      <c r="B171" t="s">
        <v>50</v>
      </c>
      <c r="C171" t="s">
        <v>1774</v>
      </c>
      <c r="D171" t="s">
        <v>1775</v>
      </c>
      <c r="E171" s="1">
        <v>45771</v>
      </c>
      <c r="F171" t="s">
        <v>185</v>
      </c>
      <c r="G171" s="1">
        <v>45771</v>
      </c>
      <c r="H171" t="s">
        <v>2801</v>
      </c>
      <c r="I171" t="s">
        <v>49</v>
      </c>
      <c r="J171" t="s">
        <v>2781</v>
      </c>
      <c r="K171" t="str">
        <f>_xlfn.XLOOKUP(Table2[[#This Row],[Short Name]],Table4[Name],Table4[IP Address])</f>
        <v>136.171.177.54</v>
      </c>
      <c r="L171" t="str">
        <f>_xlfn.XLOOKUP(Table2[[#This Row],[Short Name]],CMDB!A:A,CMDB!G:G)</f>
        <v>Production</v>
      </c>
      <c r="M171" t="str">
        <f>_xlfn.XLOOKUP(Table2[[#This Row],[Short Name]],CMDB!A:A,CMDB!F:F)</f>
        <v>Deployed</v>
      </c>
      <c r="N171" t="s">
        <v>2782</v>
      </c>
      <c r="P171">
        <f>_xlfn.XLOOKUP(Table2[[#This Row],[Short Name]],Serverlookup!A:A,Serverlookup!B:B)</f>
        <v>724376</v>
      </c>
      <c r="Q171" t="str">
        <f>_xlfn.XLOOKUP(Table2[[#This Row],[Short Name]],Serverlookup!A:A,Serverlookup!C:C)</f>
        <v xml:space="preserve">NetGIL 7.x </v>
      </c>
      <c r="R171" t="str">
        <f>_xlfn.XLOOKUP(Table2[[#This Row],[Short Name]],Serverlookup!A:A,Serverlookup!E:E)</f>
        <v>christopher.schneider@chevron.com</v>
      </c>
      <c r="S171" t="str">
        <f>_xlfn.XLOOKUP(Table2[[#This Row],[Short Name]],Serverlookup!A:A,Serverlookup!D:D)</f>
        <v>Yes</v>
      </c>
      <c r="T171" t="str">
        <f>_xlfn.XLOOKUP(Table2[[#This Row],[Short Name]],Serverlookup!A:A,Serverlookup!F:F)</f>
        <v>CLOUD WINDOWS OPERATIONS</v>
      </c>
      <c r="U171" t="str">
        <f>IF(ISNA(_xlfn.XLOOKUP(Table2[[#This Row],[Short Name]],PCN!A:A,PCN!A:A)),"No","Yes")</f>
        <v>No</v>
      </c>
    </row>
    <row r="172" spans="1:21" x14ac:dyDescent="0.35">
      <c r="A172" t="s">
        <v>2777</v>
      </c>
      <c r="B172" t="s">
        <v>50</v>
      </c>
      <c r="C172" t="s">
        <v>1776</v>
      </c>
      <c r="D172" t="s">
        <v>1777</v>
      </c>
      <c r="E172" s="2">
        <v>45771</v>
      </c>
      <c r="F172" t="s">
        <v>185</v>
      </c>
      <c r="G172" s="2">
        <v>45771</v>
      </c>
      <c r="H172" t="s">
        <v>2780</v>
      </c>
      <c r="I172" t="s">
        <v>49</v>
      </c>
      <c r="J172" t="s">
        <v>2781</v>
      </c>
      <c r="K172" t="str">
        <f>_xlfn.XLOOKUP(Table2[[#This Row],[Short Name]],Table4[Name],Table4[IP Address])</f>
        <v>136.171.177.64</v>
      </c>
      <c r="L172" t="str">
        <f>_xlfn.XLOOKUP(Table2[[#This Row],[Short Name]],CMDB!A:A,CMDB!G:G)</f>
        <v>Production</v>
      </c>
      <c r="M172" t="str">
        <f>_xlfn.XLOOKUP(Table2[[#This Row],[Short Name]],CMDB!A:A,CMDB!F:F)</f>
        <v>Deployed</v>
      </c>
      <c r="N172" t="s">
        <v>2782</v>
      </c>
      <c r="P172">
        <f>_xlfn.XLOOKUP(Table2[[#This Row],[Short Name]],Serverlookup!A:A,Serverlookup!B:B)</f>
        <v>724376</v>
      </c>
      <c r="Q172" t="str">
        <f>_xlfn.XLOOKUP(Table2[[#This Row],[Short Name]],Serverlookup!A:A,Serverlookup!C:C)</f>
        <v xml:space="preserve">NetGIL 7.x </v>
      </c>
      <c r="R172" t="str">
        <f>_xlfn.XLOOKUP(Table2[[#This Row],[Short Name]],Serverlookup!A:A,Serverlookup!E:E)</f>
        <v>Christopher.Schneider@chevron.com</v>
      </c>
      <c r="S172" t="str">
        <f>_xlfn.XLOOKUP(Table2[[#This Row],[Short Name]],Serverlookup!A:A,Serverlookup!D:D)</f>
        <v>Yes</v>
      </c>
      <c r="T172" t="str">
        <f>_xlfn.XLOOKUP(Table2[[#This Row],[Short Name]],Serverlookup!A:A,Serverlookup!F:F)</f>
        <v>Not Found</v>
      </c>
      <c r="U172" t="str">
        <f>IF(ISNA(_xlfn.XLOOKUP(Table2[[#This Row],[Short Name]],PCN!A:A,PCN!A:A)),"No","Yes")</f>
        <v>No</v>
      </c>
    </row>
    <row r="173" spans="1:21" x14ac:dyDescent="0.35">
      <c r="A173" t="s">
        <v>2777</v>
      </c>
      <c r="B173" t="s">
        <v>50</v>
      </c>
      <c r="C173" t="s">
        <v>3060</v>
      </c>
      <c r="D173" t="s">
        <v>3061</v>
      </c>
      <c r="E173" s="1">
        <v>45770</v>
      </c>
      <c r="F173" t="s">
        <v>185</v>
      </c>
      <c r="G173" s="1">
        <v>45771</v>
      </c>
      <c r="H173" t="s">
        <v>2974</v>
      </c>
      <c r="I173" t="s">
        <v>49</v>
      </c>
      <c r="J173" t="s">
        <v>2781</v>
      </c>
      <c r="K173" t="str">
        <f>_xlfn.XLOOKUP(Table2[[#This Row],[Short Name]],Table4[Name],Table4[IP Address])</f>
        <v>146.38.53.39</v>
      </c>
      <c r="L173" t="str">
        <f>_xlfn.XLOOKUP(Table2[[#This Row],[Short Name]],CMDB!A:A,CMDB!G:G)</f>
        <v>Production</v>
      </c>
      <c r="M173" t="str">
        <f>_xlfn.XLOOKUP(Table2[[#This Row],[Short Name]],CMDB!A:A,CMDB!F:F)</f>
        <v>Retired</v>
      </c>
      <c r="N173" t="s">
        <v>2782</v>
      </c>
      <c r="P173">
        <f>_xlfn.XLOOKUP(Table2[[#This Row],[Short Name]],Serverlookup!A:A,Serverlookup!B:B)</f>
        <v>724376</v>
      </c>
      <c r="Q173" t="str">
        <f>_xlfn.XLOOKUP(Table2[[#This Row],[Short Name]],Serverlookup!A:A,Serverlookup!C:C)</f>
        <v xml:space="preserve">NetGIL 7.x </v>
      </c>
      <c r="R173" t="str">
        <f>_xlfn.XLOOKUP(Table2[[#This Row],[Short Name]],Serverlookup!A:A,Serverlookup!E:E)</f>
        <v>christopher.schneider@chevron.com</v>
      </c>
      <c r="S173" t="str">
        <f>_xlfn.XLOOKUP(Table2[[#This Row],[Short Name]],Serverlookup!A:A,Serverlookup!D:D)</f>
        <v>Yes</v>
      </c>
      <c r="T173" t="str">
        <f>_xlfn.XLOOKUP(Table2[[#This Row],[Short Name]],Serverlookup!A:A,Serverlookup!F:F)</f>
        <v>CLOUD WINDOWS OPERATIONS</v>
      </c>
      <c r="U173" t="str">
        <f>IF(ISNA(_xlfn.XLOOKUP(Table2[[#This Row],[Short Name]],PCN!A:A,PCN!A:A)),"No","Yes")</f>
        <v>No</v>
      </c>
    </row>
    <row r="174" spans="1:21" x14ac:dyDescent="0.35">
      <c r="A174" t="s">
        <v>2777</v>
      </c>
      <c r="B174" t="s">
        <v>50</v>
      </c>
      <c r="C174" t="s">
        <v>3062</v>
      </c>
      <c r="D174" t="s">
        <v>3063</v>
      </c>
      <c r="E174" s="2">
        <v>45771</v>
      </c>
      <c r="F174" t="s">
        <v>185</v>
      </c>
      <c r="G174" s="2">
        <v>45771</v>
      </c>
      <c r="H174" t="s">
        <v>2974</v>
      </c>
      <c r="I174" t="s">
        <v>49</v>
      </c>
      <c r="J174" t="s">
        <v>2781</v>
      </c>
      <c r="K174" t="str">
        <f>_xlfn.XLOOKUP(Table2[[#This Row],[Short Name]],Table4[Name],Table4[IP Address])</f>
        <v>146.38.53.54</v>
      </c>
      <c r="L174" t="str">
        <f>_xlfn.XLOOKUP(Table2[[#This Row],[Short Name]],CMDB!A:A,CMDB!G:G)</f>
        <v>Production</v>
      </c>
      <c r="M174" t="str">
        <f>_xlfn.XLOOKUP(Table2[[#This Row],[Short Name]],CMDB!A:A,CMDB!F:F)</f>
        <v>Retired</v>
      </c>
      <c r="N174" t="s">
        <v>2782</v>
      </c>
      <c r="P174">
        <f>_xlfn.XLOOKUP(Table2[[#This Row],[Short Name]],Serverlookup!A:A,Serverlookup!B:B)</f>
        <v>724376</v>
      </c>
      <c r="Q174" t="str">
        <f>_xlfn.XLOOKUP(Table2[[#This Row],[Short Name]],Serverlookup!A:A,Serverlookup!C:C)</f>
        <v xml:space="preserve">NetGIL 7.x </v>
      </c>
      <c r="R174" t="str">
        <f>_xlfn.XLOOKUP(Table2[[#This Row],[Short Name]],Serverlookup!A:A,Serverlookup!E:E)</f>
        <v>christopher.schneider@chevron.com</v>
      </c>
      <c r="S174" t="str">
        <f>_xlfn.XLOOKUP(Table2[[#This Row],[Short Name]],Serverlookup!A:A,Serverlookup!D:D)</f>
        <v>Yes</v>
      </c>
      <c r="T174" t="str">
        <f>_xlfn.XLOOKUP(Table2[[#This Row],[Short Name]],Serverlookup!A:A,Serverlookup!F:F)</f>
        <v>CLOUD WINDOWS OPERATIONS</v>
      </c>
      <c r="U174" t="str">
        <f>IF(ISNA(_xlfn.XLOOKUP(Table2[[#This Row],[Short Name]],PCN!A:A,PCN!A:A)),"No","Yes")</f>
        <v>No</v>
      </c>
    </row>
    <row r="175" spans="1:21" x14ac:dyDescent="0.35">
      <c r="A175" t="s">
        <v>2777</v>
      </c>
      <c r="B175" t="s">
        <v>50</v>
      </c>
      <c r="C175" t="s">
        <v>3064</v>
      </c>
      <c r="D175" t="s">
        <v>3065</v>
      </c>
      <c r="E175" s="1">
        <v>45771</v>
      </c>
      <c r="F175" t="s">
        <v>185</v>
      </c>
      <c r="G175" s="1">
        <v>45771</v>
      </c>
      <c r="H175" t="s">
        <v>2974</v>
      </c>
      <c r="I175" t="s">
        <v>49</v>
      </c>
      <c r="J175" t="s">
        <v>2781</v>
      </c>
      <c r="K175" t="str">
        <f>_xlfn.XLOOKUP(Table2[[#This Row],[Short Name]],Table4[Name],Table4[IP Address])</f>
        <v>146.38.53.63</v>
      </c>
      <c r="L175" t="str">
        <f>_xlfn.XLOOKUP(Table2[[#This Row],[Short Name]],CMDB!A:A,CMDB!G:G)</f>
        <v>Production</v>
      </c>
      <c r="M175" t="str">
        <f>_xlfn.XLOOKUP(Table2[[#This Row],[Short Name]],CMDB!A:A,CMDB!F:F)</f>
        <v>Retired</v>
      </c>
      <c r="N175" t="s">
        <v>2782</v>
      </c>
      <c r="P175">
        <f>_xlfn.XLOOKUP(Table2[[#This Row],[Short Name]],Serverlookup!A:A,Serverlookup!B:B)</f>
        <v>724376</v>
      </c>
      <c r="Q175" t="str">
        <f>_xlfn.XLOOKUP(Table2[[#This Row],[Short Name]],Serverlookup!A:A,Serverlookup!C:C)</f>
        <v xml:space="preserve">NetGIL 7.x </v>
      </c>
      <c r="R175" t="str">
        <f>_xlfn.XLOOKUP(Table2[[#This Row],[Short Name]],Serverlookup!A:A,Serverlookup!E:E)</f>
        <v>christopher.schneider@chevron.com</v>
      </c>
      <c r="S175" t="str">
        <f>_xlfn.XLOOKUP(Table2[[#This Row],[Short Name]],Serverlookup!A:A,Serverlookup!D:D)</f>
        <v>Yes</v>
      </c>
      <c r="T175" t="str">
        <f>_xlfn.XLOOKUP(Table2[[#This Row],[Short Name]],Serverlookup!A:A,Serverlookup!F:F)</f>
        <v>CLOUD WINDOWS OPERATIONS</v>
      </c>
      <c r="U175" t="str">
        <f>IF(ISNA(_xlfn.XLOOKUP(Table2[[#This Row],[Short Name]],PCN!A:A,PCN!A:A)),"No","Yes")</f>
        <v>No</v>
      </c>
    </row>
    <row r="176" spans="1:21" x14ac:dyDescent="0.35">
      <c r="A176" t="s">
        <v>2777</v>
      </c>
      <c r="B176" t="s">
        <v>50</v>
      </c>
      <c r="C176" t="s">
        <v>3066</v>
      </c>
      <c r="D176" t="s">
        <v>3067</v>
      </c>
      <c r="E176" s="2">
        <v>45771</v>
      </c>
      <c r="F176" t="s">
        <v>185</v>
      </c>
      <c r="G176" s="2">
        <v>45771</v>
      </c>
      <c r="H176" t="s">
        <v>2974</v>
      </c>
      <c r="I176" t="s">
        <v>49</v>
      </c>
      <c r="J176" t="s">
        <v>2781</v>
      </c>
      <c r="K176" t="str">
        <f>_xlfn.XLOOKUP(Table2[[#This Row],[Short Name]],Table4[Name],Table4[IP Address])</f>
        <v>146.38.53.80</v>
      </c>
      <c r="L176" t="str">
        <f>_xlfn.XLOOKUP(Table2[[#This Row],[Short Name]],CMDB!A:A,CMDB!G:G)</f>
        <v>Production</v>
      </c>
      <c r="M176" t="str">
        <f>_xlfn.XLOOKUP(Table2[[#This Row],[Short Name]],CMDB!A:A,CMDB!F:F)</f>
        <v>Retired</v>
      </c>
      <c r="N176" t="s">
        <v>2782</v>
      </c>
      <c r="P176">
        <f>_xlfn.XLOOKUP(Table2[[#This Row],[Short Name]],Serverlookup!A:A,Serverlookup!B:B)</f>
        <v>724376</v>
      </c>
      <c r="Q176" t="str">
        <f>_xlfn.XLOOKUP(Table2[[#This Row],[Short Name]],Serverlookup!A:A,Serverlookup!C:C)</f>
        <v xml:space="preserve">NetGIL 7.x </v>
      </c>
      <c r="R176" t="str">
        <f>_xlfn.XLOOKUP(Table2[[#This Row],[Short Name]],Serverlookup!A:A,Serverlookup!E:E)</f>
        <v>Christopher.Schneider@chevron.com</v>
      </c>
      <c r="S176" t="str">
        <f>_xlfn.XLOOKUP(Table2[[#This Row],[Short Name]],Serverlookup!A:A,Serverlookup!D:D)</f>
        <v>Yes</v>
      </c>
      <c r="T176" t="str">
        <f>_xlfn.XLOOKUP(Table2[[#This Row],[Short Name]],Serverlookup!A:A,Serverlookup!F:F)</f>
        <v>Not Found</v>
      </c>
      <c r="U176" t="str">
        <f>IF(ISNA(_xlfn.XLOOKUP(Table2[[#This Row],[Short Name]],PCN!A:A,PCN!A:A)),"No","Yes")</f>
        <v>No</v>
      </c>
    </row>
    <row r="177" spans="1:21" x14ac:dyDescent="0.35">
      <c r="A177" t="s">
        <v>2777</v>
      </c>
      <c r="B177" t="s">
        <v>50</v>
      </c>
      <c r="C177" t="s">
        <v>1786</v>
      </c>
      <c r="D177" t="s">
        <v>1787</v>
      </c>
      <c r="E177" s="1">
        <v>45771</v>
      </c>
      <c r="F177" t="s">
        <v>185</v>
      </c>
      <c r="G177" s="1">
        <v>45771</v>
      </c>
      <c r="H177" t="s">
        <v>2801</v>
      </c>
      <c r="I177" t="s">
        <v>49</v>
      </c>
      <c r="J177" t="s">
        <v>2781</v>
      </c>
      <c r="K177" t="str">
        <f>_xlfn.XLOOKUP(Table2[[#This Row],[Short Name]],Table4[Name],Table4[IP Address])</f>
        <v>134.248.64.71</v>
      </c>
      <c r="L177" t="str">
        <f>_xlfn.XLOOKUP(Table2[[#This Row],[Short Name]],CMDB!A:A,CMDB!G:G)</f>
        <v>Production</v>
      </c>
      <c r="M177" t="str">
        <f>_xlfn.XLOOKUP(Table2[[#This Row],[Short Name]],CMDB!A:A,CMDB!F:F)</f>
        <v>Deployed</v>
      </c>
      <c r="N177" t="s">
        <v>2782</v>
      </c>
      <c r="P177">
        <f>_xlfn.XLOOKUP(Table2[[#This Row],[Short Name]],Serverlookup!A:A,Serverlookup!B:B)</f>
        <v>724376</v>
      </c>
      <c r="Q177" t="str">
        <f>_xlfn.XLOOKUP(Table2[[#This Row],[Short Name]],Serverlookup!A:A,Serverlookup!C:C)</f>
        <v xml:space="preserve">NetGIL 7.x </v>
      </c>
      <c r="R177" t="str">
        <f>_xlfn.XLOOKUP(Table2[[#This Row],[Short Name]],Serverlookup!A:A,Serverlookup!E:E)</f>
        <v>christopher.schneider@chevron.com</v>
      </c>
      <c r="S177" t="str">
        <f>_xlfn.XLOOKUP(Table2[[#This Row],[Short Name]],Serverlookup!A:A,Serverlookup!D:D)</f>
        <v>Yes</v>
      </c>
      <c r="T177" t="str">
        <f>_xlfn.XLOOKUP(Table2[[#This Row],[Short Name]],Serverlookup!A:A,Serverlookup!F:F)</f>
        <v>CLOUD WINDOWS OPERATIONS</v>
      </c>
      <c r="U177" t="str">
        <f>IF(ISNA(_xlfn.XLOOKUP(Table2[[#This Row],[Short Name]],PCN!A:A,PCN!A:A)),"No","Yes")</f>
        <v>No</v>
      </c>
    </row>
    <row r="178" spans="1:21" x14ac:dyDescent="0.35">
      <c r="A178" t="s">
        <v>2777</v>
      </c>
      <c r="B178" t="s">
        <v>50</v>
      </c>
      <c r="C178" t="s">
        <v>1788</v>
      </c>
      <c r="D178" t="s">
        <v>1789</v>
      </c>
      <c r="E178" s="2">
        <v>45771</v>
      </c>
      <c r="F178" t="s">
        <v>185</v>
      </c>
      <c r="G178" s="2">
        <v>45771</v>
      </c>
      <c r="H178" t="s">
        <v>2968</v>
      </c>
      <c r="I178" t="s">
        <v>49</v>
      </c>
      <c r="J178" t="s">
        <v>2781</v>
      </c>
      <c r="K178" t="str">
        <f>_xlfn.XLOOKUP(Table2[[#This Row],[Short Name]],Table4[Name],Table4[IP Address])</f>
        <v>134.248.64.193</v>
      </c>
      <c r="L178" t="str">
        <f>_xlfn.XLOOKUP(Table2[[#This Row],[Short Name]],CMDB!A:A,CMDB!G:G)</f>
        <v>Production</v>
      </c>
      <c r="M178" t="str">
        <f>_xlfn.XLOOKUP(Table2[[#This Row],[Short Name]],CMDB!A:A,CMDB!F:F)</f>
        <v>Deployed</v>
      </c>
      <c r="N178" t="s">
        <v>2782</v>
      </c>
      <c r="P178">
        <f>_xlfn.XLOOKUP(Table2[[#This Row],[Short Name]],Serverlookup!A:A,Serverlookup!B:B)</f>
        <v>724376</v>
      </c>
      <c r="Q178" t="str">
        <f>_xlfn.XLOOKUP(Table2[[#This Row],[Short Name]],Serverlookup!A:A,Serverlookup!C:C)</f>
        <v xml:space="preserve">NetGIL 7.x </v>
      </c>
      <c r="R178" t="str">
        <f>_xlfn.XLOOKUP(Table2[[#This Row],[Short Name]],Serverlookup!A:A,Serverlookup!E:E)</f>
        <v>Christopher.Schneider@chevron.com</v>
      </c>
      <c r="S178" t="str">
        <f>_xlfn.XLOOKUP(Table2[[#This Row],[Short Name]],Serverlookup!A:A,Serverlookup!D:D)</f>
        <v>Yes</v>
      </c>
      <c r="T178" t="str">
        <f>_xlfn.XLOOKUP(Table2[[#This Row],[Short Name]],Serverlookup!A:A,Serverlookup!F:F)</f>
        <v>Not Found</v>
      </c>
      <c r="U178" t="str">
        <f>IF(ISNA(_xlfn.XLOOKUP(Table2[[#This Row],[Short Name]],PCN!A:A,PCN!A:A)),"No","Yes")</f>
        <v>No</v>
      </c>
    </row>
    <row r="179" spans="1:21" x14ac:dyDescent="0.35">
      <c r="A179" t="s">
        <v>2777</v>
      </c>
      <c r="B179" t="s">
        <v>50</v>
      </c>
      <c r="C179" t="s">
        <v>3068</v>
      </c>
      <c r="D179" t="s">
        <v>1264</v>
      </c>
      <c r="E179" s="2">
        <v>45771</v>
      </c>
      <c r="F179" t="s">
        <v>185</v>
      </c>
      <c r="G179" s="2">
        <v>45771</v>
      </c>
      <c r="H179" t="s">
        <v>2780</v>
      </c>
      <c r="I179" t="s">
        <v>49</v>
      </c>
      <c r="J179" t="s">
        <v>2781</v>
      </c>
      <c r="K179" t="str">
        <f>_xlfn.XLOOKUP(Table2[[#This Row],[Short Name]],Table4[Name],Table4[IP Address])</f>
        <v>146.38.53.192</v>
      </c>
      <c r="L179" t="str">
        <f>_xlfn.XLOOKUP(Table2[[#This Row],[Short Name]],CMDB!A:A,CMDB!G:G)</f>
        <v>Production</v>
      </c>
      <c r="M179" t="str">
        <f>_xlfn.XLOOKUP(Table2[[#This Row],[Short Name]],CMDB!A:A,CMDB!F:F)</f>
        <v>Retired</v>
      </c>
      <c r="N179" t="s">
        <v>2782</v>
      </c>
      <c r="P179">
        <f>_xlfn.XLOOKUP(Table2[[#This Row],[Short Name]],Serverlookup!A:A,Serverlookup!B:B)</f>
        <v>724376</v>
      </c>
      <c r="Q179" t="str">
        <f>_xlfn.XLOOKUP(Table2[[#This Row],[Short Name]],Serverlookup!A:A,Serverlookup!C:C)</f>
        <v xml:space="preserve">NetGIL 7.x </v>
      </c>
      <c r="R179" t="str">
        <f>_xlfn.XLOOKUP(Table2[[#This Row],[Short Name]],Serverlookup!A:A,Serverlookup!E:E)</f>
        <v>Christopher.Schneider@chevron.com</v>
      </c>
      <c r="S179" t="str">
        <f>_xlfn.XLOOKUP(Table2[[#This Row],[Short Name]],Serverlookup!A:A,Serverlookup!D:D)</f>
        <v>Yes</v>
      </c>
      <c r="T179" t="str">
        <f>_xlfn.XLOOKUP(Table2[[#This Row],[Short Name]],Serverlookup!A:A,Serverlookup!F:F)</f>
        <v>Not Found</v>
      </c>
      <c r="U179" t="str">
        <f>IF(ISNA(_xlfn.XLOOKUP(Table2[[#This Row],[Short Name]],PCN!A:A,PCN!A:A)),"No","Yes")</f>
        <v>No</v>
      </c>
    </row>
    <row r="180" spans="1:21" x14ac:dyDescent="0.35">
      <c r="A180" t="s">
        <v>2777</v>
      </c>
      <c r="B180" t="s">
        <v>50</v>
      </c>
      <c r="C180" t="s">
        <v>3069</v>
      </c>
      <c r="D180" t="s">
        <v>1266</v>
      </c>
      <c r="E180" s="1">
        <v>45771</v>
      </c>
      <c r="F180" t="s">
        <v>185</v>
      </c>
      <c r="G180" s="1">
        <v>45771</v>
      </c>
      <c r="H180" t="s">
        <v>2780</v>
      </c>
      <c r="I180" t="s">
        <v>49</v>
      </c>
      <c r="J180" t="s">
        <v>2781</v>
      </c>
      <c r="K180" t="str">
        <f>_xlfn.XLOOKUP(Table2[[#This Row],[Short Name]],Table4[Name],Table4[IP Address])</f>
        <v>146.38.53.193</v>
      </c>
      <c r="L180" t="str">
        <f>_xlfn.XLOOKUP(Table2[[#This Row],[Short Name]],CMDB!A:A,CMDB!G:G)</f>
        <v>Production</v>
      </c>
      <c r="M180" t="str">
        <f>_xlfn.XLOOKUP(Table2[[#This Row],[Short Name]],CMDB!A:A,CMDB!F:F)</f>
        <v>Retired</v>
      </c>
      <c r="N180" t="s">
        <v>2782</v>
      </c>
      <c r="P180">
        <f>_xlfn.XLOOKUP(Table2[[#This Row],[Short Name]],Serverlookup!A:A,Serverlookup!B:B)</f>
        <v>724376</v>
      </c>
      <c r="Q180" t="str">
        <f>_xlfn.XLOOKUP(Table2[[#This Row],[Short Name]],Serverlookup!A:A,Serverlookup!C:C)</f>
        <v xml:space="preserve">NetGIL 7.x </v>
      </c>
      <c r="R180" t="str">
        <f>_xlfn.XLOOKUP(Table2[[#This Row],[Short Name]],Serverlookup!A:A,Serverlookup!E:E)</f>
        <v>Christopher.Schneider@chevron.com</v>
      </c>
      <c r="S180" t="str">
        <f>_xlfn.XLOOKUP(Table2[[#This Row],[Short Name]],Serverlookup!A:A,Serverlookup!D:D)</f>
        <v>Yes</v>
      </c>
      <c r="T180" t="str">
        <f>_xlfn.XLOOKUP(Table2[[#This Row],[Short Name]],Serverlookup!A:A,Serverlookup!F:F)</f>
        <v>Not Found</v>
      </c>
      <c r="U180" t="str">
        <f>IF(ISNA(_xlfn.XLOOKUP(Table2[[#This Row],[Short Name]],PCN!A:A,PCN!A:A)),"No","Yes")</f>
        <v>No</v>
      </c>
    </row>
    <row r="181" spans="1:21" x14ac:dyDescent="0.35">
      <c r="A181" t="s">
        <v>2777</v>
      </c>
      <c r="B181" t="s">
        <v>50</v>
      </c>
      <c r="C181" t="s">
        <v>1818</v>
      </c>
      <c r="D181" t="s">
        <v>1819</v>
      </c>
      <c r="E181" s="1">
        <v>45771</v>
      </c>
      <c r="F181" t="s">
        <v>185</v>
      </c>
      <c r="G181" s="1">
        <v>45771</v>
      </c>
      <c r="H181" t="s">
        <v>2925</v>
      </c>
      <c r="I181" t="s">
        <v>49</v>
      </c>
      <c r="J181" t="s">
        <v>2781</v>
      </c>
      <c r="K181" t="str">
        <f>_xlfn.XLOOKUP(Table2[[#This Row],[Short Name]],Table4[Name],Table4[IP Address])</f>
        <v>10.76.125.34</v>
      </c>
      <c r="L181" t="str">
        <f>_xlfn.XLOOKUP(Table2[[#This Row],[Short Name]],CMDB!A:A,CMDB!G:G)</f>
        <v>Production</v>
      </c>
      <c r="M181" t="str">
        <f>_xlfn.XLOOKUP(Table2[[#This Row],[Short Name]],CMDB!A:A,CMDB!F:F)</f>
        <v>Deployed</v>
      </c>
      <c r="N181" t="s">
        <v>2782</v>
      </c>
      <c r="P181">
        <f>_xlfn.XLOOKUP(Table2[[#This Row],[Short Name]],Serverlookup!A:A,Serverlookup!B:B)</f>
        <v>724376</v>
      </c>
      <c r="Q181" t="str">
        <f>_xlfn.XLOOKUP(Table2[[#This Row],[Short Name]],Serverlookup!A:A,Serverlookup!C:C)</f>
        <v xml:space="preserve">NetGIL 7.x </v>
      </c>
      <c r="R181" t="str">
        <f>_xlfn.XLOOKUP(Table2[[#This Row],[Short Name]],Serverlookup!A:A,Serverlookup!E:E)</f>
        <v>Christopher.Schneider@chevron.com</v>
      </c>
      <c r="S181" t="str">
        <f>_xlfn.XLOOKUP(Table2[[#This Row],[Short Name]],Serverlookup!A:A,Serverlookup!D:D)</f>
        <v>Yes</v>
      </c>
      <c r="T181" t="str">
        <f>_xlfn.XLOOKUP(Table2[[#This Row],[Short Name]],Serverlookup!A:A,Serverlookup!F:F)</f>
        <v>CLOUD NETGIL OPERATIONS</v>
      </c>
      <c r="U181" t="str">
        <f>IF(ISNA(_xlfn.XLOOKUP(Table2[[#This Row],[Short Name]],PCN!A:A,PCN!A:A)),"No","Yes")</f>
        <v>No</v>
      </c>
    </row>
    <row r="182" spans="1:21" x14ac:dyDescent="0.35">
      <c r="A182" t="s">
        <v>2777</v>
      </c>
      <c r="B182" t="s">
        <v>50</v>
      </c>
      <c r="C182" t="s">
        <v>1820</v>
      </c>
      <c r="D182" t="s">
        <v>1821</v>
      </c>
      <c r="E182" s="2">
        <v>45771</v>
      </c>
      <c r="F182" t="s">
        <v>185</v>
      </c>
      <c r="G182" s="2">
        <v>45771</v>
      </c>
      <c r="H182" t="s">
        <v>2789</v>
      </c>
      <c r="I182" t="s">
        <v>49</v>
      </c>
      <c r="J182" t="s">
        <v>2781</v>
      </c>
      <c r="K182" t="str">
        <f>_xlfn.XLOOKUP(Table2[[#This Row],[Short Name]],Table4[Name],Table4[IP Address])</f>
        <v>134.248.96.54</v>
      </c>
      <c r="L182" t="str">
        <f>_xlfn.XLOOKUP(Table2[[#This Row],[Short Name]],CMDB!A:A,CMDB!G:G)</f>
        <v>Production</v>
      </c>
      <c r="M182" t="str">
        <f>_xlfn.XLOOKUP(Table2[[#This Row],[Short Name]],CMDB!A:A,CMDB!F:F)</f>
        <v>Deployed</v>
      </c>
      <c r="N182" t="s">
        <v>2782</v>
      </c>
      <c r="P182">
        <f>_xlfn.XLOOKUP(Table2[[#This Row],[Short Name]],Serverlookup!A:A,Serverlookup!B:B)</f>
        <v>724376</v>
      </c>
      <c r="Q182" t="str">
        <f>_xlfn.XLOOKUP(Table2[[#This Row],[Short Name]],Serverlookup!A:A,Serverlookup!C:C)</f>
        <v xml:space="preserve">NetGIL 7.x </v>
      </c>
      <c r="R182" t="str">
        <f>_xlfn.XLOOKUP(Table2[[#This Row],[Short Name]],Serverlookup!A:A,Serverlookup!E:E)</f>
        <v>Christopher.Schneider@chevron.com</v>
      </c>
      <c r="S182" t="str">
        <f>_xlfn.XLOOKUP(Table2[[#This Row],[Short Name]],Serverlookup!A:A,Serverlookup!D:D)</f>
        <v>Yes</v>
      </c>
      <c r="T182" t="str">
        <f>_xlfn.XLOOKUP(Table2[[#This Row],[Short Name]],Serverlookup!A:A,Serverlookup!F:F)</f>
        <v>CLOUD NETGIL OPERATIONS</v>
      </c>
      <c r="U182" t="str">
        <f>IF(ISNA(_xlfn.XLOOKUP(Table2[[#This Row],[Short Name]],PCN!A:A,PCN!A:A)),"No","Yes")</f>
        <v>No</v>
      </c>
    </row>
    <row r="183" spans="1:21" x14ac:dyDescent="0.35">
      <c r="A183" t="s">
        <v>2777</v>
      </c>
      <c r="B183" t="s">
        <v>50</v>
      </c>
      <c r="C183" t="s">
        <v>3070</v>
      </c>
      <c r="D183" t="s">
        <v>3071</v>
      </c>
      <c r="E183" s="2">
        <v>45617</v>
      </c>
      <c r="F183" t="s">
        <v>859</v>
      </c>
      <c r="G183" s="2">
        <v>45714</v>
      </c>
      <c r="H183" t="s">
        <v>2780</v>
      </c>
      <c r="I183" t="s">
        <v>49</v>
      </c>
      <c r="J183" t="s">
        <v>2781</v>
      </c>
      <c r="K183" t="e">
        <f>_xlfn.XLOOKUP(Table2[[#This Row],[Short Name]],Table4[Name],Table4[IP Address])</f>
        <v>#N/A</v>
      </c>
      <c r="L183" t="e">
        <f>_xlfn.XLOOKUP(Table2[[#This Row],[Short Name]],CMDB!A:A,CMDB!G:G)</f>
        <v>#N/A</v>
      </c>
      <c r="M183" t="e">
        <f>_xlfn.XLOOKUP(Table2[[#This Row],[Short Name]],CMDB!A:A,CMDB!F:F)</f>
        <v>#N/A</v>
      </c>
      <c r="N183" t="s">
        <v>2782</v>
      </c>
      <c r="P183">
        <f>_xlfn.XLOOKUP(Table2[[#This Row],[Short Name]],Serverlookup!A:A,Serverlookup!B:B)</f>
        <v>1500000451</v>
      </c>
      <c r="Q183" t="str">
        <f>_xlfn.XLOOKUP(Table2[[#This Row],[Short Name]],Serverlookup!A:A,Serverlookup!C:C)</f>
        <v xml:space="preserve">ControlUp Insights </v>
      </c>
      <c r="R183" t="str">
        <f>_xlfn.XLOOKUP(Table2[[#This Row],[Short Name]],Serverlookup!A:A,Serverlookup!E:E)</f>
        <v>Christopher.Schneider@chevron.com</v>
      </c>
      <c r="S183" t="str">
        <f>_xlfn.XLOOKUP(Table2[[#This Row],[Short Name]],Serverlookup!A:A,Serverlookup!D:D)</f>
        <v>Yes</v>
      </c>
      <c r="T183" t="str">
        <f>_xlfn.XLOOKUP(Table2[[#This Row],[Short Name]],Serverlookup!A:A,Serverlookup!F:F)</f>
        <v>EUSA - VIRTUAL - WORKSPACE - TEAM</v>
      </c>
      <c r="U183" t="str">
        <f>IF(ISNA(_xlfn.XLOOKUP(Table2[[#This Row],[Short Name]],PCN!A:A,PCN!A:A)),"No","Yes")</f>
        <v>No</v>
      </c>
    </row>
    <row r="184" spans="1:21" x14ac:dyDescent="0.35">
      <c r="A184" t="s">
        <v>2777</v>
      </c>
      <c r="B184" t="s">
        <v>50</v>
      </c>
      <c r="C184" t="s">
        <v>1601</v>
      </c>
      <c r="D184" t="s">
        <v>1602</v>
      </c>
      <c r="E184" s="1">
        <v>45770</v>
      </c>
      <c r="F184" t="s">
        <v>185</v>
      </c>
      <c r="G184" s="1">
        <v>45771</v>
      </c>
      <c r="H184" t="s">
        <v>3017</v>
      </c>
      <c r="I184" t="s">
        <v>49</v>
      </c>
      <c r="J184" t="s">
        <v>2781</v>
      </c>
      <c r="K184" t="str">
        <f>_xlfn.XLOOKUP(Table2[[#This Row],[Short Name]],Table4[Name],Table4[IP Address])</f>
        <v>10.75.96.27</v>
      </c>
      <c r="L184" t="str">
        <f>_xlfn.XLOOKUP(Table2[[#This Row],[Short Name]],CMDB!A:A,CMDB!G:G)</f>
        <v>Production</v>
      </c>
      <c r="M184" t="str">
        <f>_xlfn.XLOOKUP(Table2[[#This Row],[Short Name]],CMDB!A:A,CMDB!F:F)</f>
        <v>Deployed</v>
      </c>
      <c r="N184" t="s">
        <v>2782</v>
      </c>
      <c r="P184">
        <f>_xlfn.XLOOKUP(Table2[[#This Row],[Short Name]],Serverlookup!A:A,Serverlookup!B:B)</f>
        <v>1500001331</v>
      </c>
      <c r="Q184" t="str">
        <f>_xlfn.XLOOKUP(Table2[[#This Row],[Short Name]],Serverlookup!A:A,Serverlookup!C:C)</f>
        <v xml:space="preserve">Automated Data Ingestion Engine </v>
      </c>
      <c r="R184" t="str">
        <f>_xlfn.XLOOKUP(Table2[[#This Row],[Short Name]],Serverlookup!A:A,Serverlookup!E:E)</f>
        <v>clay.yeaman@chevron.com</v>
      </c>
      <c r="S184" t="str">
        <f>_xlfn.XLOOKUP(Table2[[#This Row],[Short Name]],Serverlookup!A:A,Serverlookup!D:D)</f>
        <v>Yes</v>
      </c>
      <c r="T184" t="str">
        <f>_xlfn.XLOOKUP(Table2[[#This Row],[Short Name]],Serverlookup!A:A,Serverlookup!F:F)</f>
        <v>DLDESUPPORT</v>
      </c>
      <c r="U184" t="str">
        <f>IF(ISNA(_xlfn.XLOOKUP(Table2[[#This Row],[Short Name]],PCN!A:A,PCN!A:A)),"No","Yes")</f>
        <v>No</v>
      </c>
    </row>
    <row r="185" spans="1:21" x14ac:dyDescent="0.35">
      <c r="A185" t="s">
        <v>2777</v>
      </c>
      <c r="B185" t="s">
        <v>50</v>
      </c>
      <c r="C185" t="s">
        <v>1599</v>
      </c>
      <c r="D185" t="s">
        <v>1600</v>
      </c>
      <c r="E185" s="2">
        <v>45726</v>
      </c>
      <c r="F185" t="s">
        <v>185</v>
      </c>
      <c r="G185" s="2">
        <v>45759</v>
      </c>
      <c r="H185" t="s">
        <v>3072</v>
      </c>
      <c r="I185" t="s">
        <v>49</v>
      </c>
      <c r="J185" t="s">
        <v>2781</v>
      </c>
      <c r="K185" t="str">
        <f>_xlfn.XLOOKUP(Table2[[#This Row],[Short Name]],Table4[Name],Table4[IP Address])</f>
        <v>10.75.104.41</v>
      </c>
      <c r="L185" t="str">
        <f>_xlfn.XLOOKUP(Table2[[#This Row],[Short Name]],CMDB!A:A,CMDB!G:G)</f>
        <v>QA/Test</v>
      </c>
      <c r="M185" t="str">
        <f>_xlfn.XLOOKUP(Table2[[#This Row],[Short Name]],CMDB!A:A,CMDB!F:F)</f>
        <v>Deployed</v>
      </c>
      <c r="N185" t="s">
        <v>2782</v>
      </c>
      <c r="P185">
        <f>_xlfn.XLOOKUP(Table2[[#This Row],[Short Name]],Serverlookup!A:A,Serverlookup!B:B)</f>
        <v>1500001331</v>
      </c>
      <c r="Q185" t="str">
        <f>_xlfn.XLOOKUP(Table2[[#This Row],[Short Name]],Serverlookup!A:A,Serverlookup!C:C)</f>
        <v xml:space="preserve">Automated Data Ingestion Engine </v>
      </c>
      <c r="R185" t="str">
        <f>_xlfn.XLOOKUP(Table2[[#This Row],[Short Name]],Serverlookup!A:A,Serverlookup!E:E)</f>
        <v>clay.yeaman@chevron.com</v>
      </c>
      <c r="S185" t="str">
        <f>_xlfn.XLOOKUP(Table2[[#This Row],[Short Name]],Serverlookup!A:A,Serverlookup!D:D)</f>
        <v>Yes</v>
      </c>
      <c r="T185" t="str">
        <f>_xlfn.XLOOKUP(Table2[[#This Row],[Short Name]],Serverlookup!A:A,Serverlookup!F:F)</f>
        <v>DLDESUPPORT</v>
      </c>
      <c r="U185" t="str">
        <f>IF(ISNA(_xlfn.XLOOKUP(Table2[[#This Row],[Short Name]],PCN!A:A,PCN!A:A)),"No","Yes")</f>
        <v>No</v>
      </c>
    </row>
    <row r="186" spans="1:21" x14ac:dyDescent="0.35">
      <c r="A186" t="s">
        <v>2777</v>
      </c>
      <c r="B186" t="s">
        <v>50</v>
      </c>
      <c r="C186" t="s">
        <v>3073</v>
      </c>
      <c r="D186" t="s">
        <v>3074</v>
      </c>
      <c r="E186" s="1">
        <v>45771</v>
      </c>
      <c r="F186" t="s">
        <v>185</v>
      </c>
      <c r="G186" s="1">
        <v>45771</v>
      </c>
      <c r="H186" t="s">
        <v>3075</v>
      </c>
      <c r="I186" t="s">
        <v>114</v>
      </c>
      <c r="J186" t="s">
        <v>2781</v>
      </c>
      <c r="K186" t="str">
        <f>_xlfn.XLOOKUP(Table2[[#This Row],[Short Name]],Table4[Name],Table4[IP Address])</f>
        <v>146.24.136.16</v>
      </c>
      <c r="L186" t="str">
        <f>_xlfn.XLOOKUP(Table2[[#This Row],[Short Name]],CMDB!A:A,CMDB!G:G)</f>
        <v>Production</v>
      </c>
      <c r="M186" t="str">
        <f>_xlfn.XLOOKUP(Table2[[#This Row],[Short Name]],CMDB!A:A,CMDB!F:F)</f>
        <v>Deployed</v>
      </c>
      <c r="N186" t="s">
        <v>2782</v>
      </c>
      <c r="P186">
        <f>_xlfn.XLOOKUP(Table2[[#This Row],[Short Name]],Serverlookup!A:A,Serverlookup!B:B)</f>
        <v>1500000334</v>
      </c>
      <c r="Q186" t="str">
        <f>_xlfn.XLOOKUP(Table2[[#This Row],[Short Name]],Serverlookup!A:A,Serverlookup!C:C)</f>
        <v xml:space="preserve">MCBU – Infrastructure Servers </v>
      </c>
      <c r="R186" t="str">
        <f>_xlfn.XLOOKUP(Table2[[#This Row],[Short Name]],Serverlookup!A:A,Serverlookup!E:E)</f>
        <v>colin.meyer@chevron.com</v>
      </c>
      <c r="S186" t="str">
        <f>_xlfn.XLOOKUP(Table2[[#This Row],[Short Name]],Serverlookup!A:A,Serverlookup!D:D)</f>
        <v>Yes</v>
      </c>
      <c r="T186" t="str">
        <f>_xlfn.XLOOKUP(Table2[[#This Row],[Short Name]],Serverlookup!A:A,Serverlookup!F:F)</f>
        <v>NAU MCBU - WINDOWS SERVER ADMINISTRATION</v>
      </c>
      <c r="U186" t="str">
        <f>IF(ISNA(_xlfn.XLOOKUP(Table2[[#This Row],[Short Name]],PCN!A:A,PCN!A:A)),"No","Yes")</f>
        <v>No</v>
      </c>
    </row>
    <row r="187" spans="1:21" x14ac:dyDescent="0.35">
      <c r="A187" t="s">
        <v>2777</v>
      </c>
      <c r="B187" t="s">
        <v>50</v>
      </c>
      <c r="C187" t="s">
        <v>3076</v>
      </c>
      <c r="D187" t="s">
        <v>3077</v>
      </c>
      <c r="E187" s="1">
        <v>45770</v>
      </c>
      <c r="F187" t="s">
        <v>185</v>
      </c>
      <c r="G187" s="1">
        <v>45771</v>
      </c>
      <c r="H187" t="s">
        <v>3078</v>
      </c>
      <c r="I187" t="s">
        <v>114</v>
      </c>
      <c r="J187" t="s">
        <v>2781</v>
      </c>
      <c r="K187" t="str">
        <f>_xlfn.XLOOKUP(Table2[[#This Row],[Short Name]],Table4[Name],Table4[IP Address])</f>
        <v>146.25.74.20</v>
      </c>
      <c r="L187" t="str">
        <f>_xlfn.XLOOKUP(Table2[[#This Row],[Short Name]],CMDB!A:A,CMDB!G:G)</f>
        <v>Production</v>
      </c>
      <c r="M187" t="str">
        <f>_xlfn.XLOOKUP(Table2[[#This Row],[Short Name]],CMDB!A:A,CMDB!F:F)</f>
        <v>Deployed</v>
      </c>
      <c r="N187" t="s">
        <v>2782</v>
      </c>
      <c r="P187">
        <f>_xlfn.XLOOKUP(Table2[[#This Row],[Short Name]],Serverlookup!A:A,Serverlookup!B:B)</f>
        <v>1500002090</v>
      </c>
      <c r="Q187" t="str">
        <f>_xlfn.XLOOKUP(Table2[[#This Row],[Short Name]],Serverlookup!A:A,Serverlookup!C:C)</f>
        <v xml:space="preserve">OSIsoft PI </v>
      </c>
      <c r="R187" t="str">
        <f>_xlfn.XLOOKUP(Table2[[#This Row],[Short Name]],Serverlookup!A:A,Serverlookup!E:E)</f>
        <v>CPieno@chevron.com</v>
      </c>
      <c r="S187" t="str">
        <f>_xlfn.XLOOKUP(Table2[[#This Row],[Short Name]],Serverlookup!A:A,Serverlookup!D:D)</f>
        <v>Yes</v>
      </c>
      <c r="T187" t="str">
        <f>_xlfn.XLOOKUP(Table2[[#This Row],[Short Name]],Serverlookup!A:A,Serverlookup!F:F)</f>
        <v>DS - ORONITE - AMR IT - OPERATIONS OP</v>
      </c>
      <c r="U187" t="str">
        <f>IF(ISNA(_xlfn.XLOOKUP(Table2[[#This Row],[Short Name]],PCN!A:A,PCN!A:A)),"No","Yes")</f>
        <v>No</v>
      </c>
    </row>
    <row r="188" spans="1:21" x14ac:dyDescent="0.35">
      <c r="A188" t="s">
        <v>2777</v>
      </c>
      <c r="B188" t="s">
        <v>50</v>
      </c>
      <c r="C188" t="s">
        <v>3079</v>
      </c>
      <c r="D188" t="s">
        <v>3080</v>
      </c>
      <c r="E188" s="2">
        <v>45770</v>
      </c>
      <c r="F188" t="s">
        <v>185</v>
      </c>
      <c r="G188" s="2">
        <v>45771</v>
      </c>
      <c r="H188" t="s">
        <v>3081</v>
      </c>
      <c r="I188" t="s">
        <v>49</v>
      </c>
      <c r="J188" t="s">
        <v>2781</v>
      </c>
      <c r="K188" t="str">
        <f>_xlfn.XLOOKUP(Table2[[#This Row],[Short Name]],Table4[Name],Table4[IP Address])</f>
        <v>146.25.74.19</v>
      </c>
      <c r="L188" t="str">
        <f>_xlfn.XLOOKUP(Table2[[#This Row],[Short Name]],CMDB!A:A,CMDB!G:G)</f>
        <v>Production</v>
      </c>
      <c r="M188" t="str">
        <f>_xlfn.XLOOKUP(Table2[[#This Row],[Short Name]],CMDB!A:A,CMDB!F:F)</f>
        <v>Deployed</v>
      </c>
      <c r="N188" t="s">
        <v>2782</v>
      </c>
      <c r="P188">
        <f>_xlfn.XLOOKUP(Table2[[#This Row],[Short Name]],Serverlookup!A:A,Serverlookup!B:B)</f>
        <v>1500002090</v>
      </c>
      <c r="Q188" t="str">
        <f>_xlfn.XLOOKUP(Table2[[#This Row],[Short Name]],Serverlookup!A:A,Serverlookup!C:C)</f>
        <v xml:space="preserve">OSIsoft PI </v>
      </c>
      <c r="R188" t="str">
        <f>_xlfn.XLOOKUP(Table2[[#This Row],[Short Name]],Serverlookup!A:A,Serverlookup!E:E)</f>
        <v>CPieno@chevron.com</v>
      </c>
      <c r="S188" t="str">
        <f>_xlfn.XLOOKUP(Table2[[#This Row],[Short Name]],Serverlookup!A:A,Serverlookup!D:D)</f>
        <v>Yes</v>
      </c>
      <c r="T188" t="str">
        <f>_xlfn.XLOOKUP(Table2[[#This Row],[Short Name]],Serverlookup!A:A,Serverlookup!F:F)</f>
        <v>DS - ORONITE - AMR IT - OPERATIONS OP</v>
      </c>
      <c r="U188" t="str">
        <f>IF(ISNA(_xlfn.XLOOKUP(Table2[[#This Row],[Short Name]],PCN!A:A,PCN!A:A)),"No","Yes")</f>
        <v>No</v>
      </c>
    </row>
    <row r="189" spans="1:21" x14ac:dyDescent="0.35">
      <c r="A189" t="s">
        <v>2777</v>
      </c>
      <c r="B189" t="s">
        <v>50</v>
      </c>
      <c r="C189" t="s">
        <v>3082</v>
      </c>
      <c r="D189" t="s">
        <v>3083</v>
      </c>
      <c r="E189" s="1">
        <v>45770</v>
      </c>
      <c r="F189" t="s">
        <v>185</v>
      </c>
      <c r="G189" s="1">
        <v>45771</v>
      </c>
      <c r="H189" t="s">
        <v>3078</v>
      </c>
      <c r="I189" t="s">
        <v>114</v>
      </c>
      <c r="J189" t="s">
        <v>2781</v>
      </c>
      <c r="K189" t="str">
        <f>_xlfn.XLOOKUP(Table2[[#This Row],[Short Name]],Table4[Name],Table4[IP Address])</f>
        <v>146.25.74.21</v>
      </c>
      <c r="L189" t="str">
        <f>_xlfn.XLOOKUP(Table2[[#This Row],[Short Name]],CMDB!A:A,CMDB!G:G)</f>
        <v>Production</v>
      </c>
      <c r="M189" t="str">
        <f>_xlfn.XLOOKUP(Table2[[#This Row],[Short Name]],CMDB!A:A,CMDB!F:F)</f>
        <v>Deployed</v>
      </c>
      <c r="N189" t="s">
        <v>2782</v>
      </c>
      <c r="P189">
        <f>_xlfn.XLOOKUP(Table2[[#This Row],[Short Name]],Serverlookup!A:A,Serverlookup!B:B)</f>
        <v>1500002090</v>
      </c>
      <c r="Q189" t="str">
        <f>_xlfn.XLOOKUP(Table2[[#This Row],[Short Name]],Serverlookup!A:A,Serverlookup!C:C)</f>
        <v xml:space="preserve">OSIsoft PI </v>
      </c>
      <c r="R189" t="str">
        <f>_xlfn.XLOOKUP(Table2[[#This Row],[Short Name]],Serverlookup!A:A,Serverlookup!E:E)</f>
        <v>CPieno@chevron.com</v>
      </c>
      <c r="S189" t="str">
        <f>_xlfn.XLOOKUP(Table2[[#This Row],[Short Name]],Serverlookup!A:A,Serverlookup!D:D)</f>
        <v>Yes</v>
      </c>
      <c r="T189" t="e">
        <f>_xlfn.XLOOKUP(Table2[[#This Row],[Short Name]],Serverlookup!A:A,Serverlookup!F:F)</f>
        <v>#VALUE!</v>
      </c>
      <c r="U189" t="str">
        <f>IF(ISNA(_xlfn.XLOOKUP(Table2[[#This Row],[Short Name]],PCN!A:A,PCN!A:A)),"No","Yes")</f>
        <v>No</v>
      </c>
    </row>
    <row r="190" spans="1:21" x14ac:dyDescent="0.35">
      <c r="A190" t="s">
        <v>2777</v>
      </c>
      <c r="B190" t="s">
        <v>50</v>
      </c>
      <c r="C190" t="s">
        <v>3084</v>
      </c>
      <c r="D190" t="s">
        <v>3085</v>
      </c>
      <c r="E190" s="2">
        <v>45770</v>
      </c>
      <c r="F190" t="s">
        <v>185</v>
      </c>
      <c r="G190" s="2">
        <v>45771</v>
      </c>
      <c r="H190" t="s">
        <v>3086</v>
      </c>
      <c r="I190" t="s">
        <v>114</v>
      </c>
      <c r="J190" t="s">
        <v>2781</v>
      </c>
      <c r="K190" t="str">
        <f>_xlfn.XLOOKUP(Table2[[#This Row],[Short Name]],Table4[Name],Table4[IP Address])</f>
        <v>146.25.74.60</v>
      </c>
      <c r="L190" t="str">
        <f>_xlfn.XLOOKUP(Table2[[#This Row],[Short Name]],CMDB!A:A,CMDB!G:G)</f>
        <v>Development</v>
      </c>
      <c r="M190" t="str">
        <f>_xlfn.XLOOKUP(Table2[[#This Row],[Short Name]],CMDB!A:A,CMDB!F:F)</f>
        <v>Deployed</v>
      </c>
      <c r="N190" t="s">
        <v>2782</v>
      </c>
      <c r="P190" t="str">
        <f>_xlfn.XLOOKUP(Table2[[#This Row],[Short Name]],Serverlookup!A:A,Serverlookup!B:B)</f>
        <v>Not Found</v>
      </c>
      <c r="Q190" t="str">
        <f>_xlfn.XLOOKUP(Table2[[#This Row],[Short Name]],Serverlookup!A:A,Serverlookup!C:C)</f>
        <v>Not Found</v>
      </c>
      <c r="R190" t="str">
        <f>_xlfn.XLOOKUP(Table2[[#This Row],[Short Name]],Serverlookup!A:A,Serverlookup!E:E)</f>
        <v>CPieno@chevron.com</v>
      </c>
      <c r="S190" t="str">
        <f>_xlfn.XLOOKUP(Table2[[#This Row],[Short Name]],Serverlookup!A:A,Serverlookup!D:D)</f>
        <v>Yes</v>
      </c>
      <c r="T190" t="e">
        <f>_xlfn.XLOOKUP(Table2[[#This Row],[Short Name]],Serverlookup!A:A,Serverlookup!F:F)</f>
        <v>#VALUE!</v>
      </c>
      <c r="U190" t="str">
        <f>IF(ISNA(_xlfn.XLOOKUP(Table2[[#This Row],[Short Name]],PCN!A:A,PCN!A:A)),"No","Yes")</f>
        <v>No</v>
      </c>
    </row>
    <row r="191" spans="1:21" x14ac:dyDescent="0.35">
      <c r="A191" t="s">
        <v>2777</v>
      </c>
      <c r="B191" t="s">
        <v>50</v>
      </c>
      <c r="C191" t="s">
        <v>1240</v>
      </c>
      <c r="D191" t="s">
        <v>1241</v>
      </c>
      <c r="E191" s="2">
        <v>45771</v>
      </c>
      <c r="F191" t="s">
        <v>185</v>
      </c>
      <c r="G191" s="2">
        <v>45771</v>
      </c>
      <c r="H191" t="s">
        <v>3087</v>
      </c>
      <c r="I191" t="s">
        <v>49</v>
      </c>
      <c r="J191" t="s">
        <v>2781</v>
      </c>
      <c r="K191" t="str">
        <f>_xlfn.XLOOKUP(Table2[[#This Row],[Short Name]],Table4[Name],Table4[IP Address])</f>
        <v>146.29.29.131</v>
      </c>
      <c r="L191" t="str">
        <f>_xlfn.XLOOKUP(Table2[[#This Row],[Short Name]],CMDB!A:A,CMDB!G:G)</f>
        <v>Production</v>
      </c>
      <c r="M191" t="str">
        <f>_xlfn.XLOOKUP(Table2[[#This Row],[Short Name]],CMDB!A:A,CMDB!F:F)</f>
        <v>Retired</v>
      </c>
      <c r="N191" t="s">
        <v>2782</v>
      </c>
      <c r="P191">
        <f>_xlfn.XLOOKUP(Table2[[#This Row],[Short Name]],Serverlookup!A:A,Serverlookup!B:B)</f>
        <v>1500000418</v>
      </c>
      <c r="Q191" t="str">
        <f>_xlfn.XLOOKUP(Table2[[#This Row],[Short Name]],Serverlookup!A:A,Serverlookup!C:C)</f>
        <v xml:space="preserve">PI Application Suite </v>
      </c>
      <c r="R191" t="str">
        <f>_xlfn.XLOOKUP(Table2[[#This Row],[Short Name]],Serverlookup!A:A,Serverlookup!E:E)</f>
        <v>DAbolarin@chevron.com</v>
      </c>
      <c r="S191" t="str">
        <f>_xlfn.XLOOKUP(Table2[[#This Row],[Short Name]],Serverlookup!A:A,Serverlookup!D:D)</f>
        <v>Yes</v>
      </c>
      <c r="T191" t="str">
        <f>_xlfn.XLOOKUP(Table2[[#This Row],[Short Name]],Serverlookup!A:A,Serverlookup!F:F)</f>
        <v>Not Found</v>
      </c>
      <c r="U191" t="str">
        <f>IF(ISNA(_xlfn.XLOOKUP(Table2[[#This Row],[Short Name]],PCN!A:A,PCN!A:A)),"No","Yes")</f>
        <v>No</v>
      </c>
    </row>
    <row r="192" spans="1:21" x14ac:dyDescent="0.35">
      <c r="A192" t="s">
        <v>2777</v>
      </c>
      <c r="B192" t="s">
        <v>50</v>
      </c>
      <c r="C192" t="s">
        <v>1236</v>
      </c>
      <c r="D192" t="s">
        <v>1237</v>
      </c>
      <c r="E192" s="1">
        <v>45770</v>
      </c>
      <c r="F192" t="s">
        <v>185</v>
      </c>
      <c r="G192" s="1">
        <v>45771</v>
      </c>
      <c r="H192" t="s">
        <v>3087</v>
      </c>
      <c r="I192" t="s">
        <v>49</v>
      </c>
      <c r="J192" t="s">
        <v>2781</v>
      </c>
      <c r="K192" t="str">
        <f>_xlfn.XLOOKUP(Table2[[#This Row],[Short Name]],Table4[Name],Table4[IP Address])</f>
        <v>146.29.24.134</v>
      </c>
      <c r="L192" t="str">
        <f>_xlfn.XLOOKUP(Table2[[#This Row],[Short Name]],CMDB!A:A,CMDB!G:G)</f>
        <v>Development</v>
      </c>
      <c r="M192" t="str">
        <f>_xlfn.XLOOKUP(Table2[[#This Row],[Short Name]],CMDB!A:A,CMDB!F:F)</f>
        <v>Deployed</v>
      </c>
      <c r="N192" t="s">
        <v>2782</v>
      </c>
      <c r="P192">
        <f>_xlfn.XLOOKUP(Table2[[#This Row],[Short Name]],Serverlookup!A:A,Serverlookup!B:B)</f>
        <v>3073679</v>
      </c>
      <c r="Q192" t="str">
        <f>_xlfn.XLOOKUP(Table2[[#This Row],[Short Name]],Serverlookup!A:A,Serverlookup!C:C)</f>
        <v>CBU Intranet Website</v>
      </c>
      <c r="R192" t="str">
        <f>_xlfn.XLOOKUP(Table2[[#This Row],[Short Name]],Serverlookup!A:A,Serverlookup!E:E)</f>
        <v>DAbolarin@chevron.com</v>
      </c>
      <c r="S192" t="str">
        <f>_xlfn.XLOOKUP(Table2[[#This Row],[Short Name]],Serverlookup!A:A,Serverlookup!D:D)</f>
        <v>Yes</v>
      </c>
      <c r="T192" t="e">
        <f>_xlfn.XLOOKUP(Table2[[#This Row],[Short Name]],Serverlookup!A:A,Serverlookup!F:F)</f>
        <v>#VALUE!</v>
      </c>
      <c r="U192" t="str">
        <f>IF(ISNA(_xlfn.XLOOKUP(Table2[[#This Row],[Short Name]],PCN!A:A,PCN!A:A)),"No","Yes")</f>
        <v>No</v>
      </c>
    </row>
    <row r="193" spans="1:21" x14ac:dyDescent="0.35">
      <c r="A193" t="s">
        <v>2777</v>
      </c>
      <c r="B193" t="s">
        <v>50</v>
      </c>
      <c r="C193" t="s">
        <v>1238</v>
      </c>
      <c r="D193" t="s">
        <v>1239</v>
      </c>
      <c r="E193" s="2">
        <v>45771</v>
      </c>
      <c r="F193" t="s">
        <v>185</v>
      </c>
      <c r="G193" s="2">
        <v>45771</v>
      </c>
      <c r="H193" t="s">
        <v>3087</v>
      </c>
      <c r="I193" t="s">
        <v>49</v>
      </c>
      <c r="J193" t="s">
        <v>2781</v>
      </c>
      <c r="K193" t="str">
        <f>_xlfn.XLOOKUP(Table2[[#This Row],[Short Name]],Table4[Name],Table4[IP Address])</f>
        <v>146.29.24.135</v>
      </c>
      <c r="L193" t="str">
        <f>_xlfn.XLOOKUP(Table2[[#This Row],[Short Name]],CMDB!A:A,CMDB!G:G)</f>
        <v>Development</v>
      </c>
      <c r="M193" t="str">
        <f>_xlfn.XLOOKUP(Table2[[#This Row],[Short Name]],CMDB!A:A,CMDB!F:F)</f>
        <v>Deployed</v>
      </c>
      <c r="N193" t="s">
        <v>2782</v>
      </c>
      <c r="P193">
        <f>_xlfn.XLOOKUP(Table2[[#This Row],[Short Name]],Serverlookup!A:A,Serverlookup!B:B)</f>
        <v>3073679</v>
      </c>
      <c r="Q193" t="str">
        <f>_xlfn.XLOOKUP(Table2[[#This Row],[Short Name]],Serverlookup!A:A,Serverlookup!C:C)</f>
        <v>CBU Intranet Website</v>
      </c>
      <c r="R193" t="str">
        <f>_xlfn.XLOOKUP(Table2[[#This Row],[Short Name]],Serverlookup!A:A,Serverlookup!E:E)</f>
        <v>DAbolarin@chevron.com</v>
      </c>
      <c r="S193" t="str">
        <f>_xlfn.XLOOKUP(Table2[[#This Row],[Short Name]],Serverlookup!A:A,Serverlookup!D:D)</f>
        <v>Yes</v>
      </c>
      <c r="T193" t="e">
        <f>_xlfn.XLOOKUP(Table2[[#This Row],[Short Name]],Serverlookup!A:A,Serverlookup!F:F)</f>
        <v>#VALUE!</v>
      </c>
      <c r="U193" t="str">
        <f>IF(ISNA(_xlfn.XLOOKUP(Table2[[#This Row],[Short Name]],PCN!A:A,PCN!A:A)),"No","Yes")</f>
        <v>No</v>
      </c>
    </row>
    <row r="194" spans="1:21" x14ac:dyDescent="0.35">
      <c r="A194" t="s">
        <v>2777</v>
      </c>
      <c r="B194" t="s">
        <v>50</v>
      </c>
      <c r="C194" t="s">
        <v>3088</v>
      </c>
      <c r="D194" t="s">
        <v>3089</v>
      </c>
      <c r="E194" s="1">
        <v>45770</v>
      </c>
      <c r="F194" t="s">
        <v>185</v>
      </c>
      <c r="G194" s="1">
        <v>45771</v>
      </c>
      <c r="H194" t="s">
        <v>3090</v>
      </c>
      <c r="I194" t="s">
        <v>114</v>
      </c>
      <c r="J194" t="s">
        <v>2781</v>
      </c>
      <c r="K194" t="str">
        <f>_xlfn.XLOOKUP(Table2[[#This Row],[Short Name]],Table4[Name],Table4[IP Address])</f>
        <v>146.30.164.8</v>
      </c>
      <c r="L194" t="str">
        <f>_xlfn.XLOOKUP(Table2[[#This Row],[Short Name]],CMDB!A:A,CMDB!G:G)</f>
        <v>Production</v>
      </c>
      <c r="M194" t="str">
        <f>_xlfn.XLOOKUP(Table2[[#This Row],[Short Name]],CMDB!A:A,CMDB!F:F)</f>
        <v>Deployed</v>
      </c>
      <c r="N194" t="s">
        <v>2782</v>
      </c>
      <c r="P194">
        <f>_xlfn.XLOOKUP(Table2[[#This Row],[Short Name]],Serverlookup!A:A,Serverlookup!B:B)</f>
        <v>21932</v>
      </c>
      <c r="Q194" t="str">
        <f>_xlfn.XLOOKUP(Table2[[#This Row],[Short Name]],Serverlookup!A:A,Serverlookup!C:C)</f>
        <v xml:space="preserve">DCA Infrastructure Utility Support </v>
      </c>
      <c r="R194" t="str">
        <f>_xlfn.XLOOKUP(Table2[[#This Row],[Short Name]],Serverlookup!A:A,Serverlookup!E:E)</f>
        <v>BPathak@chevron.com / CLOUD WINDOWS OPERATIONS</v>
      </c>
      <c r="S194" t="str">
        <f>_xlfn.XLOOKUP(Table2[[#This Row],[Short Name]],Serverlookup!A:A,Serverlookup!D:D)</f>
        <v>Yes</v>
      </c>
      <c r="T194" t="str">
        <f>_xlfn.XLOOKUP(Table2[[#This Row],[Short Name]],Serverlookup!A:A,Serverlookup!F:F)</f>
        <v>CLOUD WINDOWS OPERATIONS</v>
      </c>
      <c r="U194" t="str">
        <f>IF(ISNA(_xlfn.XLOOKUP(Table2[[#This Row],[Short Name]],PCN!A:A,PCN!A:A)),"No","Yes")</f>
        <v>No</v>
      </c>
    </row>
    <row r="195" spans="1:21" x14ac:dyDescent="0.35">
      <c r="A195" t="s">
        <v>2777</v>
      </c>
      <c r="B195" t="s">
        <v>50</v>
      </c>
      <c r="C195" t="s">
        <v>3091</v>
      </c>
      <c r="D195" t="s">
        <v>3092</v>
      </c>
      <c r="E195" s="2">
        <v>45770</v>
      </c>
      <c r="F195" t="s">
        <v>185</v>
      </c>
      <c r="G195" s="2">
        <v>45771</v>
      </c>
      <c r="H195" t="s">
        <v>2968</v>
      </c>
      <c r="I195" t="s">
        <v>114</v>
      </c>
      <c r="J195" t="s">
        <v>2781</v>
      </c>
      <c r="K195" t="str">
        <f>_xlfn.XLOOKUP(Table2[[#This Row],[Short Name]],Table4[Name],Table4[IP Address])</f>
        <v>146.30.164.7</v>
      </c>
      <c r="L195" t="str">
        <f>_xlfn.XLOOKUP(Table2[[#This Row],[Short Name]],CMDB!A:A,CMDB!G:G)</f>
        <v>Production</v>
      </c>
      <c r="M195" t="str">
        <f>_xlfn.XLOOKUP(Table2[[#This Row],[Short Name]],CMDB!A:A,CMDB!F:F)</f>
        <v>Deployed</v>
      </c>
      <c r="N195" t="s">
        <v>2782</v>
      </c>
      <c r="P195">
        <f>_xlfn.XLOOKUP(Table2[[#This Row],[Short Name]],Serverlookup!A:A,Serverlookup!B:B)</f>
        <v>21932</v>
      </c>
      <c r="Q195" t="str">
        <f>_xlfn.XLOOKUP(Table2[[#This Row],[Short Name]],Serverlookup!A:A,Serverlookup!C:C)</f>
        <v xml:space="preserve">DCA Infrastructure Utility Support </v>
      </c>
      <c r="R195" t="str">
        <f>_xlfn.XLOOKUP(Table2[[#This Row],[Short Name]],Serverlookup!A:A,Serverlookup!E:E)</f>
        <v>BPathak@chevron.com / CLOUD WINDOWS OPERATIONS</v>
      </c>
      <c r="S195" t="str">
        <f>_xlfn.XLOOKUP(Table2[[#This Row],[Short Name]],Serverlookup!A:A,Serverlookup!D:D)</f>
        <v>Yes</v>
      </c>
      <c r="T195" t="str">
        <f>_xlfn.XLOOKUP(Table2[[#This Row],[Short Name]],Serverlookup!A:A,Serverlookup!F:F)</f>
        <v>CLOUD WINDOWS OPERATIONS</v>
      </c>
      <c r="U195" t="str">
        <f>IF(ISNA(_xlfn.XLOOKUP(Table2[[#This Row],[Short Name]],PCN!A:A,PCN!A:A)),"No","Yes")</f>
        <v>No</v>
      </c>
    </row>
    <row r="196" spans="1:21" x14ac:dyDescent="0.35">
      <c r="A196" t="s">
        <v>2777</v>
      </c>
      <c r="B196" t="s">
        <v>50</v>
      </c>
      <c r="C196" t="s">
        <v>3093</v>
      </c>
      <c r="D196" t="s">
        <v>3094</v>
      </c>
      <c r="E196" s="2">
        <v>45770</v>
      </c>
      <c r="F196" t="s">
        <v>185</v>
      </c>
      <c r="G196" s="2">
        <v>45771</v>
      </c>
      <c r="H196" t="s">
        <v>3041</v>
      </c>
      <c r="I196" t="s">
        <v>141</v>
      </c>
      <c r="J196" t="s">
        <v>2781</v>
      </c>
      <c r="K196" t="str">
        <f>_xlfn.XLOOKUP(Table2[[#This Row],[Short Name]],Table4[Name],Table4[IP Address])</f>
        <v>146.30.170.5</v>
      </c>
      <c r="L196" t="str">
        <f>_xlfn.XLOOKUP(Table2[[#This Row],[Short Name]],CMDB!A:A,CMDB!G:G)</f>
        <v>Production</v>
      </c>
      <c r="M196" t="str">
        <f>_xlfn.XLOOKUP(Table2[[#This Row],[Short Name]],CMDB!A:A,CMDB!F:F)</f>
        <v>Deployed</v>
      </c>
      <c r="N196" t="s">
        <v>2782</v>
      </c>
      <c r="P196">
        <f>_xlfn.XLOOKUP(Table2[[#This Row],[Short Name]],Serverlookup!A:A,Serverlookup!B:B)</f>
        <v>21932</v>
      </c>
      <c r="Q196" t="str">
        <f>_xlfn.XLOOKUP(Table2[[#This Row],[Short Name]],Serverlookup!A:A,Serverlookup!C:C)</f>
        <v xml:space="preserve">DCA Infrastructure Utility Support </v>
      </c>
      <c r="R196" t="str">
        <f>_xlfn.XLOOKUP(Table2[[#This Row],[Short Name]],Serverlookup!A:A,Serverlookup!E:E)</f>
        <v>BPathak@chevron.com / CLOUD WINDOWS OPERATIONS</v>
      </c>
      <c r="S196" t="str">
        <f>_xlfn.XLOOKUP(Table2[[#This Row],[Short Name]],Serverlookup!A:A,Serverlookup!D:D)</f>
        <v>Yes</v>
      </c>
      <c r="T196" t="str">
        <f>_xlfn.XLOOKUP(Table2[[#This Row],[Short Name]],Serverlookup!A:A,Serverlookup!F:F)</f>
        <v>CLOUD WINDOWS OPERATIONS</v>
      </c>
      <c r="U196" t="str">
        <f>IF(ISNA(_xlfn.XLOOKUP(Table2[[#This Row],[Short Name]],PCN!A:A,PCN!A:A)),"No","Yes")</f>
        <v>No</v>
      </c>
    </row>
    <row r="197" spans="1:21" x14ac:dyDescent="0.35">
      <c r="A197" t="s">
        <v>2777</v>
      </c>
      <c r="B197" t="s">
        <v>50</v>
      </c>
      <c r="C197" t="s">
        <v>1385</v>
      </c>
      <c r="D197" t="s">
        <v>1386</v>
      </c>
      <c r="E197" s="2">
        <v>45771</v>
      </c>
      <c r="F197" t="s">
        <v>54</v>
      </c>
      <c r="G197" s="2">
        <v>45771</v>
      </c>
      <c r="H197" t="s">
        <v>2793</v>
      </c>
      <c r="I197" t="s">
        <v>141</v>
      </c>
      <c r="J197" t="s">
        <v>2781</v>
      </c>
      <c r="K197" t="str">
        <f>_xlfn.XLOOKUP(Table2[[#This Row],[Short Name]],Table4[Name],Table4[IP Address])</f>
        <v>146.30.171.101</v>
      </c>
      <c r="L197" t="str">
        <f>_xlfn.XLOOKUP(Table2[[#This Row],[Short Name]],CMDB!A:A,CMDB!G:G)</f>
        <v>Production</v>
      </c>
      <c r="M197" t="str">
        <f>_xlfn.XLOOKUP(Table2[[#This Row],[Short Name]],CMDB!A:A,CMDB!F:F)</f>
        <v>Deployed</v>
      </c>
      <c r="N197" t="s">
        <v>2782</v>
      </c>
      <c r="P197">
        <f>_xlfn.XLOOKUP(Table2[[#This Row],[Short Name]],Serverlookup!A:A,Serverlookup!B:B)</f>
        <v>21932</v>
      </c>
      <c r="Q197" t="str">
        <f>_xlfn.XLOOKUP(Table2[[#This Row],[Short Name]],Serverlookup!A:A,Serverlookup!C:C)</f>
        <v xml:space="preserve">DCA Infrastructure Utility Support </v>
      </c>
      <c r="R197" t="str">
        <f>_xlfn.XLOOKUP(Table2[[#This Row],[Short Name]],Serverlookup!A:A,Serverlookup!E:E)</f>
        <v>BPathak@chevron.com / CLOUD WINDOWS OPERATIONS</v>
      </c>
      <c r="S197" t="str">
        <f>_xlfn.XLOOKUP(Table2[[#This Row],[Short Name]],Serverlookup!A:A,Serverlookup!D:D)</f>
        <v>Yes</v>
      </c>
      <c r="T197" t="str">
        <f>_xlfn.XLOOKUP(Table2[[#This Row],[Short Name]],Serverlookup!A:A,Serverlookup!F:F)</f>
        <v>CLOUD WINDOWS OPERATIONS</v>
      </c>
      <c r="U197" t="str">
        <f>IF(ISNA(_xlfn.XLOOKUP(Table2[[#This Row],[Short Name]],PCN!A:A,PCN!A:A)),"No","Yes")</f>
        <v>No</v>
      </c>
    </row>
    <row r="198" spans="1:21" x14ac:dyDescent="0.35">
      <c r="A198" t="s">
        <v>2777</v>
      </c>
      <c r="B198" t="s">
        <v>50</v>
      </c>
      <c r="C198" t="s">
        <v>3095</v>
      </c>
      <c r="D198" t="s">
        <v>3096</v>
      </c>
      <c r="E198" s="1">
        <v>45770</v>
      </c>
      <c r="F198" t="s">
        <v>185</v>
      </c>
      <c r="G198" s="1">
        <v>45771</v>
      </c>
      <c r="H198" t="s">
        <v>2885</v>
      </c>
      <c r="I198" t="s">
        <v>49</v>
      </c>
      <c r="J198" t="s">
        <v>2781</v>
      </c>
      <c r="K198" t="str">
        <f>_xlfn.XLOOKUP(Table2[[#This Row],[Short Name]],Table4[Name],Table4[IP Address])</f>
        <v>10.76.126.116</v>
      </c>
      <c r="L198" t="str">
        <f>_xlfn.XLOOKUP(Table2[[#This Row],[Short Name]],CMDB!A:A,CMDB!G:G)</f>
        <v>Development</v>
      </c>
      <c r="M198" t="str">
        <f>_xlfn.XLOOKUP(Table2[[#This Row],[Short Name]],CMDB!A:A,CMDB!F:F)</f>
        <v>Deployed</v>
      </c>
      <c r="N198" t="s">
        <v>2782</v>
      </c>
      <c r="P198">
        <f>_xlfn.XLOOKUP(Table2[[#This Row],[Short Name]],Serverlookup!A:A,Serverlookup!B:B)</f>
        <v>21932</v>
      </c>
      <c r="Q198" t="str">
        <f>_xlfn.XLOOKUP(Table2[[#This Row],[Short Name]],Serverlookup!A:A,Serverlookup!C:C)</f>
        <v xml:space="preserve">DCA Infrastructure Utility Support </v>
      </c>
      <c r="R198" t="str">
        <f>_xlfn.XLOOKUP(Table2[[#This Row],[Short Name]],Serverlookup!A:A,Serverlookup!E:E)</f>
        <v>BPathak@chevron.com / CLOUD WINDOWS OPERATIONS</v>
      </c>
      <c r="S198" t="str">
        <f>_xlfn.XLOOKUP(Table2[[#This Row],[Short Name]],Serverlookup!A:A,Serverlookup!D:D)</f>
        <v>Yes</v>
      </c>
      <c r="T198" t="str">
        <f>_xlfn.XLOOKUP(Table2[[#This Row],[Short Name]],Serverlookup!A:A,Serverlookup!F:F)</f>
        <v>CLOUD WINDOWS OPERATIONS</v>
      </c>
      <c r="U198" t="str">
        <f>IF(ISNA(_xlfn.XLOOKUP(Table2[[#This Row],[Short Name]],PCN!A:A,PCN!A:A)),"No","Yes")</f>
        <v>No</v>
      </c>
    </row>
    <row r="199" spans="1:21" x14ac:dyDescent="0.35">
      <c r="A199" t="s">
        <v>2777</v>
      </c>
      <c r="B199" t="s">
        <v>50</v>
      </c>
      <c r="C199" t="s">
        <v>3097</v>
      </c>
      <c r="D199" t="s">
        <v>3098</v>
      </c>
      <c r="E199" s="1">
        <v>45771</v>
      </c>
      <c r="F199" t="s">
        <v>185</v>
      </c>
      <c r="G199" s="1">
        <v>45771</v>
      </c>
      <c r="H199" t="s">
        <v>3099</v>
      </c>
      <c r="I199" t="s">
        <v>49</v>
      </c>
      <c r="J199" t="s">
        <v>2781</v>
      </c>
      <c r="K199" t="str">
        <f>_xlfn.XLOOKUP(Table2[[#This Row],[Short Name]],Table4[Name],Table4[IP Address])</f>
        <v>134.248.144.101</v>
      </c>
      <c r="L199" t="str">
        <f>_xlfn.XLOOKUP(Table2[[#This Row],[Short Name]],CMDB!A:A,CMDB!G:G)</f>
        <v>Production</v>
      </c>
      <c r="M199" t="str">
        <f>_xlfn.XLOOKUP(Table2[[#This Row],[Short Name]],CMDB!A:A,CMDB!F:F)</f>
        <v>Deployed</v>
      </c>
      <c r="N199" t="s">
        <v>2782</v>
      </c>
      <c r="P199">
        <f>_xlfn.XLOOKUP(Table2[[#This Row],[Short Name]],Serverlookup!A:A,Serverlookup!B:B)</f>
        <v>1500000616</v>
      </c>
      <c r="Q199" t="str">
        <f>_xlfn.XLOOKUP(Table2[[#This Row],[Short Name]],Serverlookup!A:A,Serverlookup!C:C)</f>
        <v xml:space="preserve">Veeam Availability Suite </v>
      </c>
      <c r="R199" t="str">
        <f>_xlfn.XLOOKUP(Table2[[#This Row],[Short Name]],Serverlookup!A:A,Serverlookup!E:E)</f>
        <v>dan.croitoru@chevron.com</v>
      </c>
      <c r="S199" t="str">
        <f>_xlfn.XLOOKUP(Table2[[#This Row],[Short Name]],Serverlookup!A:A,Serverlookup!D:D)</f>
        <v>Yes</v>
      </c>
      <c r="T199" t="str">
        <f>_xlfn.XLOOKUP(Table2[[#This Row],[Short Name]],Serverlookup!A:A,Serverlookup!F:F)</f>
        <v>CLOUD WINDOWS OPERATIONS</v>
      </c>
      <c r="U199" t="str">
        <f>IF(ISNA(_xlfn.XLOOKUP(Table2[[#This Row],[Short Name]],PCN!A:A,PCN!A:A)),"No","Yes")</f>
        <v>No</v>
      </c>
    </row>
    <row r="200" spans="1:21" x14ac:dyDescent="0.35">
      <c r="A200" t="s">
        <v>2777</v>
      </c>
      <c r="B200" t="s">
        <v>50</v>
      </c>
      <c r="C200" t="s">
        <v>3100</v>
      </c>
      <c r="D200" t="s">
        <v>3101</v>
      </c>
      <c r="E200" s="1"/>
      <c r="F200" t="s">
        <v>859</v>
      </c>
      <c r="G200" s="1">
        <v>45771</v>
      </c>
      <c r="H200" t="s">
        <v>3102</v>
      </c>
      <c r="I200" t="s">
        <v>49</v>
      </c>
      <c r="J200" t="s">
        <v>2781</v>
      </c>
      <c r="K200" t="str">
        <f>_xlfn.XLOOKUP(Table2[[#This Row],[Short Name]],Table4[Name],Table4[IP Address])</f>
        <v>10.76.123.134</v>
      </c>
      <c r="L200" t="str">
        <f>_xlfn.XLOOKUP(Table2[[#This Row],[Short Name]],CMDB!A:A,CMDB!G:G)</f>
        <v>Production</v>
      </c>
      <c r="M200" t="str">
        <f>_xlfn.XLOOKUP(Table2[[#This Row],[Short Name]],CMDB!A:A,CMDB!F:F)</f>
        <v>Deployed</v>
      </c>
      <c r="N200" t="s">
        <v>2782</v>
      </c>
      <c r="P200">
        <f>_xlfn.XLOOKUP(Table2[[#This Row],[Short Name]],Serverlookup!A:A,Serverlookup!B:B)</f>
        <v>21932</v>
      </c>
      <c r="Q200" t="str">
        <f>_xlfn.XLOOKUP(Table2[[#This Row],[Short Name]],Serverlookup!A:A,Serverlookup!C:C)</f>
        <v xml:space="preserve">DCA Infrastructure Utility Support </v>
      </c>
      <c r="R200" t="str">
        <f>_xlfn.XLOOKUP(Table2[[#This Row],[Short Name]],Serverlookup!A:A,Serverlookup!E:E)</f>
        <v>BPathak@chevron.com</v>
      </c>
      <c r="S200" t="str">
        <f>_xlfn.XLOOKUP(Table2[[#This Row],[Short Name]],Serverlookup!A:A,Serverlookup!D:D)</f>
        <v>Yes</v>
      </c>
      <c r="T200" t="str">
        <f>_xlfn.XLOOKUP(Table2[[#This Row],[Short Name]],Serverlookup!A:A,Serverlookup!F:F)</f>
        <v>CLOUD WINDOWS OPERATIONS</v>
      </c>
      <c r="U200" t="str">
        <f>IF(ISNA(_xlfn.XLOOKUP(Table2[[#This Row],[Short Name]],PCN!A:A,PCN!A:A)),"No","Yes")</f>
        <v>No</v>
      </c>
    </row>
    <row r="201" spans="1:21" x14ac:dyDescent="0.35">
      <c r="A201" t="s">
        <v>2777</v>
      </c>
      <c r="B201" t="s">
        <v>50</v>
      </c>
      <c r="C201" t="s">
        <v>3103</v>
      </c>
      <c r="D201" t="s">
        <v>3104</v>
      </c>
      <c r="E201" s="1">
        <v>45770</v>
      </c>
      <c r="F201" t="s">
        <v>185</v>
      </c>
      <c r="G201" s="1">
        <v>45771</v>
      </c>
      <c r="H201" t="s">
        <v>2806</v>
      </c>
      <c r="I201" t="s">
        <v>49</v>
      </c>
      <c r="J201" t="s">
        <v>2781</v>
      </c>
      <c r="K201" t="str">
        <f>_xlfn.XLOOKUP(Table2[[#This Row],[Short Name]],Table4[Name],Table4[IP Address])</f>
        <v>10.76.123.131</v>
      </c>
      <c r="L201" t="str">
        <f>_xlfn.XLOOKUP(Table2[[#This Row],[Short Name]],CMDB!A:A,CMDB!G:G)</f>
        <v>Production</v>
      </c>
      <c r="M201" t="str">
        <f>_xlfn.XLOOKUP(Table2[[#This Row],[Short Name]],CMDB!A:A,CMDB!F:F)</f>
        <v>Deployed</v>
      </c>
      <c r="N201" t="s">
        <v>2782</v>
      </c>
      <c r="P201">
        <f>_xlfn.XLOOKUP(Table2[[#This Row],[Short Name]],Serverlookup!A:A,Serverlookup!B:B)</f>
        <v>21932</v>
      </c>
      <c r="Q201" t="str">
        <f>_xlfn.XLOOKUP(Table2[[#This Row],[Short Name]],Serverlookup!A:A,Serverlookup!C:C)</f>
        <v xml:space="preserve">DCA Infrastructure Utility Support </v>
      </c>
      <c r="R201" t="str">
        <f>_xlfn.XLOOKUP(Table2[[#This Row],[Short Name]],Serverlookup!A:A,Serverlookup!E:E)</f>
        <v>BPathak@chevron.com / CLOUD WINDOWS OPERATIONS</v>
      </c>
      <c r="S201" t="str">
        <f>_xlfn.XLOOKUP(Table2[[#This Row],[Short Name]],Serverlookup!A:A,Serverlookup!D:D)</f>
        <v>Yes</v>
      </c>
      <c r="T201" t="str">
        <f>_xlfn.XLOOKUP(Table2[[#This Row],[Short Name]],Serverlookup!A:A,Serverlookup!F:F)</f>
        <v>CLOUD WINDOWS OPERATIONS</v>
      </c>
      <c r="U201" t="str">
        <f>IF(ISNA(_xlfn.XLOOKUP(Table2[[#This Row],[Short Name]],PCN!A:A,PCN!A:A)),"No","Yes")</f>
        <v>No</v>
      </c>
    </row>
    <row r="202" spans="1:21" x14ac:dyDescent="0.35">
      <c r="A202" t="s">
        <v>2777</v>
      </c>
      <c r="B202" t="s">
        <v>50</v>
      </c>
      <c r="C202" t="s">
        <v>3105</v>
      </c>
      <c r="D202" t="s">
        <v>3106</v>
      </c>
      <c r="E202" s="2">
        <v>45770</v>
      </c>
      <c r="F202" t="s">
        <v>185</v>
      </c>
      <c r="G202" s="2">
        <v>45771</v>
      </c>
      <c r="H202" t="s">
        <v>2886</v>
      </c>
      <c r="I202" t="s">
        <v>49</v>
      </c>
      <c r="J202" t="s">
        <v>2781</v>
      </c>
      <c r="K202" t="str">
        <f>_xlfn.XLOOKUP(Table2[[#This Row],[Short Name]],Table4[Name],Table4[IP Address])</f>
        <v>10.76.123.33</v>
      </c>
      <c r="L202" t="str">
        <f>_xlfn.XLOOKUP(Table2[[#This Row],[Short Name]],CMDB!A:A,CMDB!G:G)</f>
        <v>Production</v>
      </c>
      <c r="M202" t="str">
        <f>_xlfn.XLOOKUP(Table2[[#This Row],[Short Name]],CMDB!A:A,CMDB!F:F)</f>
        <v>Deployed</v>
      </c>
      <c r="N202" t="s">
        <v>2782</v>
      </c>
      <c r="P202">
        <f>_xlfn.XLOOKUP(Table2[[#This Row],[Short Name]],Serverlookup!A:A,Serverlookup!B:B)</f>
        <v>21932</v>
      </c>
      <c r="Q202" t="str">
        <f>_xlfn.XLOOKUP(Table2[[#This Row],[Short Name]],Serverlookup!A:A,Serverlookup!C:C)</f>
        <v xml:space="preserve">DCA Infrastructure Utility Support </v>
      </c>
      <c r="R202" t="str">
        <f>_xlfn.XLOOKUP(Table2[[#This Row],[Short Name]],Serverlookup!A:A,Serverlookup!E:E)</f>
        <v>BPathak@chevron.com / CLOUD WINDOWS OPERATIONS</v>
      </c>
      <c r="S202" t="str">
        <f>_xlfn.XLOOKUP(Table2[[#This Row],[Short Name]],Serverlookup!A:A,Serverlookup!D:D)</f>
        <v>Yes</v>
      </c>
      <c r="T202" t="str">
        <f>_xlfn.XLOOKUP(Table2[[#This Row],[Short Name]],Serverlookup!A:A,Serverlookup!F:F)</f>
        <v>CLOUD WINDOWS OPERATIONS</v>
      </c>
      <c r="U202" t="str">
        <f>IF(ISNA(_xlfn.XLOOKUP(Table2[[#This Row],[Short Name]],PCN!A:A,PCN!A:A)),"No","Yes")</f>
        <v>No</v>
      </c>
    </row>
    <row r="203" spans="1:21" x14ac:dyDescent="0.35">
      <c r="A203" t="s">
        <v>2777</v>
      </c>
      <c r="B203" t="s">
        <v>50</v>
      </c>
      <c r="C203" t="s">
        <v>3107</v>
      </c>
      <c r="D203" t="s">
        <v>3108</v>
      </c>
      <c r="E203" s="1">
        <v>45771</v>
      </c>
      <c r="F203" t="s">
        <v>185</v>
      </c>
      <c r="G203" s="1">
        <v>45771</v>
      </c>
      <c r="H203" t="s">
        <v>3109</v>
      </c>
      <c r="I203" t="s">
        <v>49</v>
      </c>
      <c r="J203" t="s">
        <v>2781</v>
      </c>
      <c r="K203" t="str">
        <f>_xlfn.XLOOKUP(Table2[[#This Row],[Short Name]],Table4[Name],Table4[IP Address])</f>
        <v>146.38.91.51</v>
      </c>
      <c r="L203" t="str">
        <f>_xlfn.XLOOKUP(Table2[[#This Row],[Short Name]],CMDB!A:A,CMDB!G:G)</f>
        <v>Production</v>
      </c>
      <c r="M203" t="str">
        <f>_xlfn.XLOOKUP(Table2[[#This Row],[Short Name]],CMDB!A:A,CMDB!F:F)</f>
        <v>Deployed</v>
      </c>
      <c r="N203" t="s">
        <v>2782</v>
      </c>
      <c r="P203">
        <f>_xlfn.XLOOKUP(Table2[[#This Row],[Short Name]],Serverlookup!A:A,Serverlookup!B:B)</f>
        <v>21932</v>
      </c>
      <c r="Q203" t="str">
        <f>_xlfn.XLOOKUP(Table2[[#This Row],[Short Name]],Serverlookup!A:A,Serverlookup!C:C)</f>
        <v xml:space="preserve">DCA Infrastructure Utility Support </v>
      </c>
      <c r="R203" t="str">
        <f>_xlfn.XLOOKUP(Table2[[#This Row],[Short Name]],Serverlookup!A:A,Serverlookup!E:E)</f>
        <v>BPathak@chevron.com / CLOUD WINDOWS OPERATIONS</v>
      </c>
      <c r="S203" t="str">
        <f>_xlfn.XLOOKUP(Table2[[#This Row],[Short Name]],Serverlookup!A:A,Serverlookup!D:D)</f>
        <v>Yes</v>
      </c>
      <c r="T203" t="str">
        <f>_xlfn.XLOOKUP(Table2[[#This Row],[Short Name]],Serverlookup!A:A,Serverlookup!F:F)</f>
        <v>CLOUD WINDOWS OPERATIONS</v>
      </c>
      <c r="U203" t="str">
        <f>IF(ISNA(_xlfn.XLOOKUP(Table2[[#This Row],[Short Name]],PCN!A:A,PCN!A:A)),"No","Yes")</f>
        <v>No</v>
      </c>
    </row>
    <row r="204" spans="1:21" x14ac:dyDescent="0.35">
      <c r="A204" t="s">
        <v>2777</v>
      </c>
      <c r="B204" t="s">
        <v>50</v>
      </c>
      <c r="C204" t="s">
        <v>3110</v>
      </c>
      <c r="D204" t="s">
        <v>3111</v>
      </c>
      <c r="E204" s="1">
        <v>45771</v>
      </c>
      <c r="F204" t="s">
        <v>185</v>
      </c>
      <c r="G204" s="1">
        <v>45771</v>
      </c>
      <c r="H204" t="s">
        <v>2806</v>
      </c>
      <c r="I204" t="s">
        <v>49</v>
      </c>
      <c r="J204" t="s">
        <v>2781</v>
      </c>
      <c r="K204" t="str">
        <f>_xlfn.XLOOKUP(Table2[[#This Row],[Short Name]],Table4[Name],Table4[IP Address])</f>
        <v>146.38.57.68</v>
      </c>
      <c r="L204" t="str">
        <f>_xlfn.XLOOKUP(Table2[[#This Row],[Short Name]],CMDB!A:A,CMDB!G:G)</f>
        <v>Production</v>
      </c>
      <c r="M204" t="str">
        <f>_xlfn.XLOOKUP(Table2[[#This Row],[Short Name]],CMDB!A:A,CMDB!F:F)</f>
        <v>Deployed</v>
      </c>
      <c r="N204" t="s">
        <v>2782</v>
      </c>
      <c r="P204">
        <f>_xlfn.XLOOKUP(Table2[[#This Row],[Short Name]],Serverlookup!A:A,Serverlookup!B:B)</f>
        <v>21932</v>
      </c>
      <c r="Q204" t="str">
        <f>_xlfn.XLOOKUP(Table2[[#This Row],[Short Name]],Serverlookup!A:A,Serverlookup!C:C)</f>
        <v xml:space="preserve">DCA Infrastructure Utility Support </v>
      </c>
      <c r="R204" t="str">
        <f>_xlfn.XLOOKUP(Table2[[#This Row],[Short Name]],Serverlookup!A:A,Serverlookup!E:E)</f>
        <v>BPathak@chevron.com / CLOUD WINDOWS OPERATIONS</v>
      </c>
      <c r="S204" t="str">
        <f>_xlfn.XLOOKUP(Table2[[#This Row],[Short Name]],Serverlookup!A:A,Serverlookup!D:D)</f>
        <v>Yes</v>
      </c>
      <c r="T204" t="str">
        <f>_xlfn.XLOOKUP(Table2[[#This Row],[Short Name]],Serverlookup!A:A,Serverlookup!F:F)</f>
        <v>CLOUD WINDOWS OPERATIONS</v>
      </c>
      <c r="U204" t="str">
        <f>IF(ISNA(_xlfn.XLOOKUP(Table2[[#This Row],[Short Name]],PCN!A:A,PCN!A:A)),"No","Yes")</f>
        <v>No</v>
      </c>
    </row>
    <row r="205" spans="1:21" x14ac:dyDescent="0.35">
      <c r="A205" t="s">
        <v>2777</v>
      </c>
      <c r="B205" t="s">
        <v>50</v>
      </c>
      <c r="C205" t="s">
        <v>3112</v>
      </c>
      <c r="D205" t="s">
        <v>3113</v>
      </c>
      <c r="E205" s="2">
        <v>45771</v>
      </c>
      <c r="F205" t="s">
        <v>185</v>
      </c>
      <c r="G205" s="2">
        <v>45771</v>
      </c>
      <c r="H205" t="s">
        <v>3059</v>
      </c>
      <c r="I205" t="s">
        <v>49</v>
      </c>
      <c r="J205" t="s">
        <v>2781</v>
      </c>
      <c r="K205" t="str">
        <f>_xlfn.XLOOKUP(Table2[[#This Row],[Short Name]],Table4[Name],Table4[IP Address])</f>
        <v>10.67.191.81</v>
      </c>
      <c r="L205" t="str">
        <f>_xlfn.XLOOKUP(Table2[[#This Row],[Short Name]],CMDB!A:A,CMDB!G:G)</f>
        <v>Production</v>
      </c>
      <c r="M205" t="str">
        <f>_xlfn.XLOOKUP(Table2[[#This Row],[Short Name]],CMDB!A:A,CMDB!F:F)</f>
        <v>Deployed</v>
      </c>
      <c r="N205" t="s">
        <v>2782</v>
      </c>
      <c r="P205">
        <f>_xlfn.XLOOKUP(Table2[[#This Row],[Short Name]],Serverlookup!A:A,Serverlookup!B:B)</f>
        <v>21932</v>
      </c>
      <c r="Q205" t="str">
        <f>_xlfn.XLOOKUP(Table2[[#This Row],[Short Name]],Serverlookup!A:A,Serverlookup!C:C)</f>
        <v xml:space="preserve">DCA Infrastructure Utility Support </v>
      </c>
      <c r="R205" t="str">
        <f>_xlfn.XLOOKUP(Table2[[#This Row],[Short Name]],Serverlookup!A:A,Serverlookup!E:E)</f>
        <v>BPathak@chevron.com / CLOUD WINDOWS OPERATIONS</v>
      </c>
      <c r="S205" t="str">
        <f>_xlfn.XLOOKUP(Table2[[#This Row],[Short Name]],Serverlookup!A:A,Serverlookup!D:D)</f>
        <v>Yes</v>
      </c>
      <c r="T205" t="str">
        <f>_xlfn.XLOOKUP(Table2[[#This Row],[Short Name]],Serverlookup!A:A,Serverlookup!F:F)</f>
        <v>CLOUD WINDOWS OPERATIONS</v>
      </c>
      <c r="U205" t="str">
        <f>IF(ISNA(_xlfn.XLOOKUP(Table2[[#This Row],[Short Name]],PCN!A:A,PCN!A:A)),"No","Yes")</f>
        <v>No</v>
      </c>
    </row>
    <row r="206" spans="1:21" x14ac:dyDescent="0.35">
      <c r="A206" t="s">
        <v>2777</v>
      </c>
      <c r="B206" t="s">
        <v>50</v>
      </c>
      <c r="C206" t="s">
        <v>3114</v>
      </c>
      <c r="D206" t="s">
        <v>3115</v>
      </c>
      <c r="E206" s="1">
        <v>45771</v>
      </c>
      <c r="F206" t="s">
        <v>185</v>
      </c>
      <c r="G206" s="1">
        <v>45771</v>
      </c>
      <c r="H206" t="s">
        <v>2806</v>
      </c>
      <c r="I206" t="s">
        <v>49</v>
      </c>
      <c r="J206" t="s">
        <v>2781</v>
      </c>
      <c r="K206" t="str">
        <f>_xlfn.XLOOKUP(Table2[[#This Row],[Short Name]],Table4[Name],Table4[IP Address])</f>
        <v>10.67.191.82</v>
      </c>
      <c r="L206" t="str">
        <f>_xlfn.XLOOKUP(Table2[[#This Row],[Short Name]],CMDB!A:A,CMDB!G:G)</f>
        <v>Production</v>
      </c>
      <c r="M206" t="str">
        <f>_xlfn.XLOOKUP(Table2[[#This Row],[Short Name]],CMDB!A:A,CMDB!F:F)</f>
        <v>Deployed</v>
      </c>
      <c r="N206" t="s">
        <v>2782</v>
      </c>
      <c r="P206">
        <f>_xlfn.XLOOKUP(Table2[[#This Row],[Short Name]],Serverlookup!A:A,Serverlookup!B:B)</f>
        <v>21932</v>
      </c>
      <c r="Q206" t="str">
        <f>_xlfn.XLOOKUP(Table2[[#This Row],[Short Name]],Serverlookup!A:A,Serverlookup!C:C)</f>
        <v xml:space="preserve">DCA Infrastructure Utility Support </v>
      </c>
      <c r="R206" t="str">
        <f>_xlfn.XLOOKUP(Table2[[#This Row],[Short Name]],Serverlookup!A:A,Serverlookup!E:E)</f>
        <v>BPathak@chevron.com / CLOUD WINDOWS OPERATIONS</v>
      </c>
      <c r="S206" t="str">
        <f>_xlfn.XLOOKUP(Table2[[#This Row],[Short Name]],Serverlookup!A:A,Serverlookup!D:D)</f>
        <v>Yes</v>
      </c>
      <c r="T206" t="str">
        <f>_xlfn.XLOOKUP(Table2[[#This Row],[Short Name]],Serverlookup!A:A,Serverlookup!F:F)</f>
        <v>CLOUD WINDOWS OPERATIONS</v>
      </c>
      <c r="U206" t="str">
        <f>IF(ISNA(_xlfn.XLOOKUP(Table2[[#This Row],[Short Name]],PCN!A:A,PCN!A:A)),"No","Yes")</f>
        <v>No</v>
      </c>
    </row>
    <row r="207" spans="1:21" x14ac:dyDescent="0.35">
      <c r="A207" t="s">
        <v>2777</v>
      </c>
      <c r="B207" t="s">
        <v>50</v>
      </c>
      <c r="C207" t="s">
        <v>3116</v>
      </c>
      <c r="D207" t="s">
        <v>3117</v>
      </c>
      <c r="E207" s="1">
        <v>45771</v>
      </c>
      <c r="F207" t="s">
        <v>185</v>
      </c>
      <c r="G207" s="1">
        <v>45771</v>
      </c>
      <c r="H207" t="s">
        <v>2801</v>
      </c>
      <c r="I207" t="s">
        <v>49</v>
      </c>
      <c r="J207" t="s">
        <v>2781</v>
      </c>
      <c r="K207" t="str">
        <f>_xlfn.XLOOKUP(Table2[[#This Row],[Short Name]],Table4[Name],Table4[IP Address])</f>
        <v>10.67.191.83</v>
      </c>
      <c r="L207" t="str">
        <f>_xlfn.XLOOKUP(Table2[[#This Row],[Short Name]],CMDB!A:A,CMDB!G:G)</f>
        <v>Production</v>
      </c>
      <c r="M207" t="str">
        <f>_xlfn.XLOOKUP(Table2[[#This Row],[Short Name]],CMDB!A:A,CMDB!F:F)</f>
        <v>Deployed</v>
      </c>
      <c r="N207" t="s">
        <v>2782</v>
      </c>
      <c r="P207">
        <f>_xlfn.XLOOKUP(Table2[[#This Row],[Short Name]],Serverlookup!A:A,Serverlookup!B:B)</f>
        <v>21932</v>
      </c>
      <c r="Q207" t="str">
        <f>_xlfn.XLOOKUP(Table2[[#This Row],[Short Name]],Serverlookup!A:A,Serverlookup!C:C)</f>
        <v xml:space="preserve">DCA Infrastructure Utility Support </v>
      </c>
      <c r="R207" t="str">
        <f>_xlfn.XLOOKUP(Table2[[#This Row],[Short Name]],Serverlookup!A:A,Serverlookup!E:E)</f>
        <v>BPathak@chevron.com / CLOUD WINDOWS OPERATIONS</v>
      </c>
      <c r="S207" t="str">
        <f>_xlfn.XLOOKUP(Table2[[#This Row],[Short Name]],Serverlookup!A:A,Serverlookup!D:D)</f>
        <v>Yes</v>
      </c>
      <c r="T207" t="str">
        <f>_xlfn.XLOOKUP(Table2[[#This Row],[Short Name]],Serverlookup!A:A,Serverlookup!F:F)</f>
        <v>CLOUD WINDOWS OPERATIONS</v>
      </c>
      <c r="U207" t="str">
        <f>IF(ISNA(_xlfn.XLOOKUP(Table2[[#This Row],[Short Name]],PCN!A:A,PCN!A:A)),"No","Yes")</f>
        <v>No</v>
      </c>
    </row>
    <row r="208" spans="1:21" x14ac:dyDescent="0.35">
      <c r="A208" t="s">
        <v>2777</v>
      </c>
      <c r="B208" t="s">
        <v>50</v>
      </c>
      <c r="C208" t="s">
        <v>1407</v>
      </c>
      <c r="D208" t="s">
        <v>1408</v>
      </c>
      <c r="E208" s="2">
        <v>45770</v>
      </c>
      <c r="F208" t="s">
        <v>185</v>
      </c>
      <c r="G208" s="2">
        <v>45771</v>
      </c>
      <c r="H208" t="s">
        <v>3118</v>
      </c>
      <c r="I208" t="s">
        <v>49</v>
      </c>
      <c r="J208" t="s">
        <v>2781</v>
      </c>
      <c r="K208" t="str">
        <f>_xlfn.XLOOKUP(Table2[[#This Row],[Short Name]],Table4[Name],Table4[IP Address])</f>
        <v>10.76.126.127</v>
      </c>
      <c r="L208" t="str">
        <f>_xlfn.XLOOKUP(Table2[[#This Row],[Short Name]],CMDB!A:A,CMDB!G:G)</f>
        <v>Development</v>
      </c>
      <c r="M208" t="str">
        <f>_xlfn.XLOOKUP(Table2[[#This Row],[Short Name]],CMDB!A:A,CMDB!F:F)</f>
        <v>Deployed</v>
      </c>
      <c r="N208" t="s">
        <v>2782</v>
      </c>
      <c r="P208">
        <f>_xlfn.XLOOKUP(Table2[[#This Row],[Short Name]],Serverlookup!A:A,Serverlookup!B:B)</f>
        <v>21932</v>
      </c>
      <c r="Q208" t="str">
        <f>_xlfn.XLOOKUP(Table2[[#This Row],[Short Name]],Serverlookup!A:A,Serverlookup!C:C)</f>
        <v xml:space="preserve">DCA Infrastructure Utility Support </v>
      </c>
      <c r="R208" t="str">
        <f>_xlfn.XLOOKUP(Table2[[#This Row],[Short Name]],Serverlookup!A:A,Serverlookup!E:E)</f>
        <v>BPathak@chevron.com / CLOUD WINDOWS OPERATIONS</v>
      </c>
      <c r="S208" t="str">
        <f>_xlfn.XLOOKUP(Table2[[#This Row],[Short Name]],Serverlookup!A:A,Serverlookup!D:D)</f>
        <v>Yes</v>
      </c>
      <c r="T208" t="str">
        <f>_xlfn.XLOOKUP(Table2[[#This Row],[Short Name]],Serverlookup!A:A,Serverlookup!F:F)</f>
        <v>CLOUD WINDOWS OPERATIONS</v>
      </c>
      <c r="U208" t="str">
        <f>IF(ISNA(_xlfn.XLOOKUP(Table2[[#This Row],[Short Name]],PCN!A:A,PCN!A:A)),"No","Yes")</f>
        <v>No</v>
      </c>
    </row>
    <row r="209" spans="1:21" x14ac:dyDescent="0.35">
      <c r="A209" t="s">
        <v>2777</v>
      </c>
      <c r="B209" t="s">
        <v>50</v>
      </c>
      <c r="C209" t="s">
        <v>3119</v>
      </c>
      <c r="D209" t="s">
        <v>3120</v>
      </c>
      <c r="E209" s="1">
        <v>45771</v>
      </c>
      <c r="F209" t="s">
        <v>54</v>
      </c>
      <c r="G209" s="1">
        <v>45771</v>
      </c>
      <c r="H209" t="s">
        <v>2944</v>
      </c>
      <c r="I209" t="s">
        <v>49</v>
      </c>
      <c r="J209" t="s">
        <v>2781</v>
      </c>
      <c r="K209" t="str">
        <f>_xlfn.XLOOKUP(Table2[[#This Row],[Short Name]],Table4[Name],Table4[IP Address])</f>
        <v>146.29.176.36</v>
      </c>
      <c r="L209" t="str">
        <f>_xlfn.XLOOKUP(Table2[[#This Row],[Short Name]],CMDB!A:A,CMDB!G:G)</f>
        <v>Production</v>
      </c>
      <c r="M209" t="str">
        <f>_xlfn.XLOOKUP(Table2[[#This Row],[Short Name]],CMDB!A:A,CMDB!F:F)</f>
        <v>Deployed</v>
      </c>
      <c r="N209" t="s">
        <v>2782</v>
      </c>
      <c r="P209">
        <f>_xlfn.XLOOKUP(Table2[[#This Row],[Short Name]],Serverlookup!A:A,Serverlookup!B:B)</f>
        <v>21932</v>
      </c>
      <c r="Q209" t="str">
        <f>_xlfn.XLOOKUP(Table2[[#This Row],[Short Name]],Serverlookup!A:A,Serverlookup!C:C)</f>
        <v xml:space="preserve">DCA Infrastructure Utility Support </v>
      </c>
      <c r="R209" t="str">
        <f>_xlfn.XLOOKUP(Table2[[#This Row],[Short Name]],Serverlookup!A:A,Serverlookup!E:E)</f>
        <v>BPathak@chevron.com / CLOUD WINDOWS OPERATIONS</v>
      </c>
      <c r="S209" t="str">
        <f>_xlfn.XLOOKUP(Table2[[#This Row],[Short Name]],Serverlookup!A:A,Serverlookup!D:D)</f>
        <v>Yes</v>
      </c>
      <c r="T209" t="str">
        <f>_xlfn.XLOOKUP(Table2[[#This Row],[Short Name]],Serverlookup!A:A,Serverlookup!F:F)</f>
        <v>CLOUD WINDOWS OPERATIONS</v>
      </c>
      <c r="U209" t="str">
        <f>IF(ISNA(_xlfn.XLOOKUP(Table2[[#This Row],[Short Name]],PCN!A:A,PCN!A:A)),"No","Yes")</f>
        <v>No</v>
      </c>
    </row>
    <row r="210" spans="1:21" x14ac:dyDescent="0.35">
      <c r="A210" t="s">
        <v>2777</v>
      </c>
      <c r="B210" t="s">
        <v>50</v>
      </c>
      <c r="C210" t="s">
        <v>3121</v>
      </c>
      <c r="D210" t="s">
        <v>3122</v>
      </c>
      <c r="E210" s="2">
        <v>45770</v>
      </c>
      <c r="F210" t="s">
        <v>185</v>
      </c>
      <c r="G210" s="2">
        <v>45771</v>
      </c>
      <c r="H210" t="s">
        <v>3123</v>
      </c>
      <c r="I210" t="s">
        <v>141</v>
      </c>
      <c r="J210" t="s">
        <v>2781</v>
      </c>
      <c r="K210" t="str">
        <f>_xlfn.XLOOKUP(Table2[[#This Row],[Short Name]],Table4[Name],Table4[IP Address])</f>
        <v>146.33.170.23</v>
      </c>
      <c r="L210" t="str">
        <f>_xlfn.XLOOKUP(Table2[[#This Row],[Short Name]],CMDB!A:A,CMDB!G:G)</f>
        <v>Production</v>
      </c>
      <c r="M210" t="str">
        <f>_xlfn.XLOOKUP(Table2[[#This Row],[Short Name]],CMDB!A:A,CMDB!F:F)</f>
        <v>Deployed</v>
      </c>
      <c r="N210" t="s">
        <v>2782</v>
      </c>
      <c r="P210">
        <f>_xlfn.XLOOKUP(Table2[[#This Row],[Short Name]],Serverlookup!A:A,Serverlookup!B:B)</f>
        <v>21932</v>
      </c>
      <c r="Q210" t="str">
        <f>_xlfn.XLOOKUP(Table2[[#This Row],[Short Name]],Serverlookup!A:A,Serverlookup!C:C)</f>
        <v xml:space="preserve">DCA Infrastructure Utility Support </v>
      </c>
      <c r="R210" t="str">
        <f>_xlfn.XLOOKUP(Table2[[#This Row],[Short Name]],Serverlookup!A:A,Serverlookup!E:E)</f>
        <v>BPathak@chevron.com / CLOUD WINDOWS OPERATIONS</v>
      </c>
      <c r="S210" t="str">
        <f>_xlfn.XLOOKUP(Table2[[#This Row],[Short Name]],Serverlookup!A:A,Serverlookup!D:D)</f>
        <v>Yes</v>
      </c>
      <c r="T210" t="str">
        <f>_xlfn.XLOOKUP(Table2[[#This Row],[Short Name]],Serverlookup!A:A,Serverlookup!F:F)</f>
        <v>CLOUD WINDOWS OPERATIONS</v>
      </c>
      <c r="U210" t="str">
        <f>IF(ISNA(_xlfn.XLOOKUP(Table2[[#This Row],[Short Name]],PCN!A:A,PCN!A:A)),"No","Yes")</f>
        <v>No</v>
      </c>
    </row>
    <row r="211" spans="1:21" x14ac:dyDescent="0.35">
      <c r="A211" t="s">
        <v>2777</v>
      </c>
      <c r="B211" t="s">
        <v>50</v>
      </c>
      <c r="C211" t="s">
        <v>3124</v>
      </c>
      <c r="D211" t="s">
        <v>3125</v>
      </c>
      <c r="E211" s="1">
        <v>45770</v>
      </c>
      <c r="F211" t="s">
        <v>185</v>
      </c>
      <c r="G211" s="1">
        <v>45771</v>
      </c>
      <c r="H211" t="s">
        <v>2885</v>
      </c>
      <c r="I211" t="s">
        <v>141</v>
      </c>
      <c r="J211" t="s">
        <v>2781</v>
      </c>
      <c r="K211" t="str">
        <f>_xlfn.XLOOKUP(Table2[[#This Row],[Short Name]],Table4[Name],Table4[IP Address])</f>
        <v>146.33.170.24</v>
      </c>
      <c r="L211" t="str">
        <f>_xlfn.XLOOKUP(Table2[[#This Row],[Short Name]],CMDB!A:A,CMDB!G:G)</f>
        <v>Production</v>
      </c>
      <c r="M211" t="str">
        <f>_xlfn.XLOOKUP(Table2[[#This Row],[Short Name]],CMDB!A:A,CMDB!F:F)</f>
        <v>Deployed</v>
      </c>
      <c r="N211" t="s">
        <v>2782</v>
      </c>
      <c r="P211">
        <f>_xlfn.XLOOKUP(Table2[[#This Row],[Short Name]],Serverlookup!A:A,Serverlookup!B:B)</f>
        <v>21932</v>
      </c>
      <c r="Q211" t="str">
        <f>_xlfn.XLOOKUP(Table2[[#This Row],[Short Name]],Serverlookup!A:A,Serverlookup!C:C)</f>
        <v xml:space="preserve">DCA Infrastructure Utility Support </v>
      </c>
      <c r="R211" t="str">
        <f>_xlfn.XLOOKUP(Table2[[#This Row],[Short Name]],Serverlookup!A:A,Serverlookup!E:E)</f>
        <v>BPathak@chevron.com / CLOUD WINDOWS OPERATIONS</v>
      </c>
      <c r="S211" t="str">
        <f>_xlfn.XLOOKUP(Table2[[#This Row],[Short Name]],Serverlookup!A:A,Serverlookup!D:D)</f>
        <v>Yes</v>
      </c>
      <c r="T211" t="str">
        <f>_xlfn.XLOOKUP(Table2[[#This Row],[Short Name]],Serverlookup!A:A,Serverlookup!F:F)</f>
        <v>CLOUD WINDOWS OPERATIONS</v>
      </c>
      <c r="U211" t="str">
        <f>IF(ISNA(_xlfn.XLOOKUP(Table2[[#This Row],[Short Name]],PCN!A:A,PCN!A:A)),"No","Yes")</f>
        <v>No</v>
      </c>
    </row>
    <row r="212" spans="1:21" x14ac:dyDescent="0.35">
      <c r="A212" t="s">
        <v>2777</v>
      </c>
      <c r="B212" t="s">
        <v>50</v>
      </c>
      <c r="C212" t="s">
        <v>3126</v>
      </c>
      <c r="D212" t="s">
        <v>3127</v>
      </c>
      <c r="E212" s="2">
        <v>45771</v>
      </c>
      <c r="F212" t="s">
        <v>185</v>
      </c>
      <c r="G212" s="2">
        <v>45771</v>
      </c>
      <c r="H212" t="s">
        <v>2795</v>
      </c>
      <c r="I212" t="s">
        <v>141</v>
      </c>
      <c r="J212" t="s">
        <v>2781</v>
      </c>
      <c r="K212" t="str">
        <f>_xlfn.XLOOKUP(Table2[[#This Row],[Short Name]],Table4[Name],Table4[IP Address])</f>
        <v>10.76.151.184</v>
      </c>
      <c r="L212" t="str">
        <f>_xlfn.XLOOKUP(Table2[[#This Row],[Short Name]],CMDB!A:A,CMDB!G:G)</f>
        <v>Production</v>
      </c>
      <c r="M212" t="str">
        <f>_xlfn.XLOOKUP(Table2[[#This Row],[Short Name]],CMDB!A:A,CMDB!F:F)</f>
        <v>Deployed</v>
      </c>
      <c r="N212" t="s">
        <v>2782</v>
      </c>
      <c r="P212">
        <f>_xlfn.XLOOKUP(Table2[[#This Row],[Short Name]],Serverlookup!A:A,Serverlookup!B:B)</f>
        <v>21932</v>
      </c>
      <c r="Q212" t="str">
        <f>_xlfn.XLOOKUP(Table2[[#This Row],[Short Name]],Serverlookup!A:A,Serverlookup!C:C)</f>
        <v xml:space="preserve">DCA Infrastructure Utility Support </v>
      </c>
      <c r="R212" t="str">
        <f>_xlfn.XLOOKUP(Table2[[#This Row],[Short Name]],Serverlookup!A:A,Serverlookup!E:E)</f>
        <v>BPathak@chevron.com / CLOUD WINDOWS OPERATIONS</v>
      </c>
      <c r="S212" t="str">
        <f>_xlfn.XLOOKUP(Table2[[#This Row],[Short Name]],Serverlookup!A:A,Serverlookup!D:D)</f>
        <v>Yes</v>
      </c>
      <c r="T212" t="str">
        <f>_xlfn.XLOOKUP(Table2[[#This Row],[Short Name]],Serverlookup!A:A,Serverlookup!F:F)</f>
        <v>CLOUD WINDOWS OPERATIONS</v>
      </c>
      <c r="U212" t="str">
        <f>IF(ISNA(_xlfn.XLOOKUP(Table2[[#This Row],[Short Name]],PCN!A:A,PCN!A:A)),"No","Yes")</f>
        <v>No</v>
      </c>
    </row>
    <row r="213" spans="1:21" x14ac:dyDescent="0.35">
      <c r="A213" t="s">
        <v>2777</v>
      </c>
      <c r="B213" t="s">
        <v>50</v>
      </c>
      <c r="C213" t="s">
        <v>3128</v>
      </c>
      <c r="D213" t="s">
        <v>3129</v>
      </c>
      <c r="E213" s="1">
        <v>45767</v>
      </c>
      <c r="F213" t="s">
        <v>185</v>
      </c>
      <c r="G213" s="1">
        <v>45771</v>
      </c>
      <c r="H213" t="s">
        <v>2795</v>
      </c>
      <c r="I213" t="s">
        <v>141</v>
      </c>
      <c r="J213" t="s">
        <v>2781</v>
      </c>
      <c r="K213" t="str">
        <f>_xlfn.XLOOKUP(Table2[[#This Row],[Short Name]],Table4[Name],Table4[IP Address])</f>
        <v>10.76.151.185</v>
      </c>
      <c r="L213" t="str">
        <f>_xlfn.XLOOKUP(Table2[[#This Row],[Short Name]],CMDB!A:A,CMDB!G:G)</f>
        <v>Production</v>
      </c>
      <c r="M213" t="str">
        <f>_xlfn.XLOOKUP(Table2[[#This Row],[Short Name]],CMDB!A:A,CMDB!F:F)</f>
        <v>Deployed</v>
      </c>
      <c r="N213" t="s">
        <v>2782</v>
      </c>
      <c r="P213">
        <f>_xlfn.XLOOKUP(Table2[[#This Row],[Short Name]],Serverlookup!A:A,Serverlookup!B:B)</f>
        <v>21932</v>
      </c>
      <c r="Q213" t="str">
        <f>_xlfn.XLOOKUP(Table2[[#This Row],[Short Name]],Serverlookup!A:A,Serverlookup!C:C)</f>
        <v xml:space="preserve">DCA Infrastructure Utility Support </v>
      </c>
      <c r="R213" t="str">
        <f>_xlfn.XLOOKUP(Table2[[#This Row],[Short Name]],Serverlookup!A:A,Serverlookup!E:E)</f>
        <v>BPathak@chevron.com / CLOUD WINDOWS OPERATIONS</v>
      </c>
      <c r="S213" t="str">
        <f>_xlfn.XLOOKUP(Table2[[#This Row],[Short Name]],Serverlookup!A:A,Serverlookup!D:D)</f>
        <v>Yes</v>
      </c>
      <c r="T213" t="str">
        <f>_xlfn.XLOOKUP(Table2[[#This Row],[Short Name]],Serverlookup!A:A,Serverlookup!F:F)</f>
        <v>CLOUD WINDOWS OPERATIONS</v>
      </c>
      <c r="U213" t="str">
        <f>IF(ISNA(_xlfn.XLOOKUP(Table2[[#This Row],[Short Name]],PCN!A:A,PCN!A:A)),"No","Yes")</f>
        <v>No</v>
      </c>
    </row>
    <row r="214" spans="1:21" x14ac:dyDescent="0.35">
      <c r="A214" t="s">
        <v>2777</v>
      </c>
      <c r="B214" t="s">
        <v>50</v>
      </c>
      <c r="C214" t="s">
        <v>3130</v>
      </c>
      <c r="D214" t="s">
        <v>3131</v>
      </c>
      <c r="E214" s="2">
        <v>45770</v>
      </c>
      <c r="F214" t="s">
        <v>185</v>
      </c>
      <c r="G214" s="2">
        <v>45771</v>
      </c>
      <c r="H214" t="s">
        <v>2780</v>
      </c>
      <c r="I214" t="s">
        <v>141</v>
      </c>
      <c r="J214" t="s">
        <v>2781</v>
      </c>
      <c r="K214" t="str">
        <f>_xlfn.XLOOKUP(Table2[[#This Row],[Short Name]],Table4[Name],Table4[IP Address])</f>
        <v>10.76.151.186</v>
      </c>
      <c r="L214" t="str">
        <f>_xlfn.XLOOKUP(Table2[[#This Row],[Short Name]],CMDB!A:A,CMDB!G:G)</f>
        <v>Production</v>
      </c>
      <c r="M214" t="str">
        <f>_xlfn.XLOOKUP(Table2[[#This Row],[Short Name]],CMDB!A:A,CMDB!F:F)</f>
        <v>Deployed</v>
      </c>
      <c r="N214" t="s">
        <v>2782</v>
      </c>
      <c r="P214">
        <f>_xlfn.XLOOKUP(Table2[[#This Row],[Short Name]],Serverlookup!A:A,Serverlookup!B:B)</f>
        <v>21932</v>
      </c>
      <c r="Q214" t="str">
        <f>_xlfn.XLOOKUP(Table2[[#This Row],[Short Name]],Serverlookup!A:A,Serverlookup!C:C)</f>
        <v xml:space="preserve">DCA Infrastructure Utility Support </v>
      </c>
      <c r="R214" t="str">
        <f>_xlfn.XLOOKUP(Table2[[#This Row],[Short Name]],Serverlookup!A:A,Serverlookup!E:E)</f>
        <v>BPathak@chevron.com / CLOUD WINDOWS OPERATIONS</v>
      </c>
      <c r="S214" t="str">
        <f>_xlfn.XLOOKUP(Table2[[#This Row],[Short Name]],Serverlookup!A:A,Serverlookup!D:D)</f>
        <v>Yes</v>
      </c>
      <c r="T214" t="str">
        <f>_xlfn.XLOOKUP(Table2[[#This Row],[Short Name]],Serverlookup!A:A,Serverlookup!F:F)</f>
        <v>CLOUD WINDOWS OPERATIONS</v>
      </c>
      <c r="U214" t="str">
        <f>IF(ISNA(_xlfn.XLOOKUP(Table2[[#This Row],[Short Name]],PCN!A:A,PCN!A:A)),"No","Yes")</f>
        <v>No</v>
      </c>
    </row>
    <row r="215" spans="1:21" x14ac:dyDescent="0.35">
      <c r="A215" t="s">
        <v>2777</v>
      </c>
      <c r="B215" t="s">
        <v>50</v>
      </c>
      <c r="C215" t="s">
        <v>3132</v>
      </c>
      <c r="D215" t="s">
        <v>3133</v>
      </c>
      <c r="E215" s="1">
        <v>45771</v>
      </c>
      <c r="F215" t="s">
        <v>185</v>
      </c>
      <c r="G215" s="1">
        <v>45771</v>
      </c>
      <c r="H215" t="s">
        <v>2885</v>
      </c>
      <c r="I215" t="s">
        <v>141</v>
      </c>
      <c r="J215" t="s">
        <v>2781</v>
      </c>
      <c r="K215" t="str">
        <f>_xlfn.XLOOKUP(Table2[[#This Row],[Short Name]],Table4[Name],Table4[IP Address])</f>
        <v>10.76.151.187</v>
      </c>
      <c r="L215" t="str">
        <f>_xlfn.XLOOKUP(Table2[[#This Row],[Short Name]],CMDB!A:A,CMDB!G:G)</f>
        <v>Production</v>
      </c>
      <c r="M215" t="str">
        <f>_xlfn.XLOOKUP(Table2[[#This Row],[Short Name]],CMDB!A:A,CMDB!F:F)</f>
        <v>Deployed</v>
      </c>
      <c r="N215" t="s">
        <v>2782</v>
      </c>
      <c r="P215">
        <f>_xlfn.XLOOKUP(Table2[[#This Row],[Short Name]],Serverlookup!A:A,Serverlookup!B:B)</f>
        <v>21932</v>
      </c>
      <c r="Q215" t="str">
        <f>_xlfn.XLOOKUP(Table2[[#This Row],[Short Name]],Serverlookup!A:A,Serverlookup!C:C)</f>
        <v xml:space="preserve">DCA Infrastructure Utility Support </v>
      </c>
      <c r="R215" t="str">
        <f>_xlfn.XLOOKUP(Table2[[#This Row],[Short Name]],Serverlookup!A:A,Serverlookup!E:E)</f>
        <v>BPathak@chevron.com / CLOUD WINDOWS OPERATIONS</v>
      </c>
      <c r="S215" t="str">
        <f>_xlfn.XLOOKUP(Table2[[#This Row],[Short Name]],Serverlookup!A:A,Serverlookup!D:D)</f>
        <v>Yes</v>
      </c>
      <c r="T215" t="str">
        <f>_xlfn.XLOOKUP(Table2[[#This Row],[Short Name]],Serverlookup!A:A,Serverlookup!F:F)</f>
        <v>CLOUD WINDOWS OPERATIONS</v>
      </c>
      <c r="U215" t="str">
        <f>IF(ISNA(_xlfn.XLOOKUP(Table2[[#This Row],[Short Name]],PCN!A:A,PCN!A:A)),"No","Yes")</f>
        <v>No</v>
      </c>
    </row>
    <row r="216" spans="1:21" x14ac:dyDescent="0.35">
      <c r="A216" t="s">
        <v>2777</v>
      </c>
      <c r="B216" t="s">
        <v>50</v>
      </c>
      <c r="C216" t="s">
        <v>3134</v>
      </c>
      <c r="D216" t="s">
        <v>3135</v>
      </c>
      <c r="E216" s="2">
        <v>45771</v>
      </c>
      <c r="F216" t="s">
        <v>185</v>
      </c>
      <c r="G216" s="2">
        <v>45771</v>
      </c>
      <c r="H216" t="s">
        <v>2795</v>
      </c>
      <c r="I216" t="s">
        <v>141</v>
      </c>
      <c r="J216" t="s">
        <v>2781</v>
      </c>
      <c r="K216" t="str">
        <f>_xlfn.XLOOKUP(Table2[[#This Row],[Short Name]],Table4[Name],Table4[IP Address])</f>
        <v>10.76.151.189</v>
      </c>
      <c r="L216" t="str">
        <f>_xlfn.XLOOKUP(Table2[[#This Row],[Short Name]],CMDB!A:A,CMDB!G:G)</f>
        <v>Production</v>
      </c>
      <c r="M216" t="str">
        <f>_xlfn.XLOOKUP(Table2[[#This Row],[Short Name]],CMDB!A:A,CMDB!F:F)</f>
        <v>Deployed</v>
      </c>
      <c r="N216" t="s">
        <v>2782</v>
      </c>
      <c r="P216">
        <f>_xlfn.XLOOKUP(Table2[[#This Row],[Short Name]],Serverlookup!A:A,Serverlookup!B:B)</f>
        <v>21932</v>
      </c>
      <c r="Q216" t="str">
        <f>_xlfn.XLOOKUP(Table2[[#This Row],[Short Name]],Serverlookup!A:A,Serverlookup!C:C)</f>
        <v xml:space="preserve">DCA Infrastructure Utility Support </v>
      </c>
      <c r="R216" t="str">
        <f>_xlfn.XLOOKUP(Table2[[#This Row],[Short Name]],Serverlookup!A:A,Serverlookup!E:E)</f>
        <v>BPathak@chevron.com / CLOUD WINDOWS OPERATIONS</v>
      </c>
      <c r="S216" t="str">
        <f>_xlfn.XLOOKUP(Table2[[#This Row],[Short Name]],Serverlookup!A:A,Serverlookup!D:D)</f>
        <v>Yes</v>
      </c>
      <c r="T216" t="str">
        <f>_xlfn.XLOOKUP(Table2[[#This Row],[Short Name]],Serverlookup!A:A,Serverlookup!F:F)</f>
        <v>CLOUD WINDOWS OPERATIONS</v>
      </c>
      <c r="U216" t="str">
        <f>IF(ISNA(_xlfn.XLOOKUP(Table2[[#This Row],[Short Name]],PCN!A:A,PCN!A:A)),"No","Yes")</f>
        <v>No</v>
      </c>
    </row>
    <row r="217" spans="1:21" x14ac:dyDescent="0.35">
      <c r="A217" t="s">
        <v>2777</v>
      </c>
      <c r="B217" t="s">
        <v>50</v>
      </c>
      <c r="C217" t="s">
        <v>1425</v>
      </c>
      <c r="D217" t="s">
        <v>1426</v>
      </c>
      <c r="E217" s="1">
        <v>45771</v>
      </c>
      <c r="F217" t="s">
        <v>185</v>
      </c>
      <c r="G217" s="1">
        <v>45771</v>
      </c>
      <c r="H217" t="s">
        <v>2795</v>
      </c>
      <c r="I217" t="s">
        <v>141</v>
      </c>
      <c r="J217" t="s">
        <v>2781</v>
      </c>
      <c r="K217" t="str">
        <f>_xlfn.XLOOKUP(Table2[[#This Row],[Short Name]],Table4[Name],Table4[IP Address])</f>
        <v>10.76.151.190</v>
      </c>
      <c r="L217" t="str">
        <f>_xlfn.XLOOKUP(Table2[[#This Row],[Short Name]],CMDB!A:A,CMDB!G:G)</f>
        <v>Production</v>
      </c>
      <c r="M217" t="str">
        <f>_xlfn.XLOOKUP(Table2[[#This Row],[Short Name]],CMDB!A:A,CMDB!F:F)</f>
        <v>Deployed</v>
      </c>
      <c r="N217" t="s">
        <v>2782</v>
      </c>
      <c r="P217">
        <f>_xlfn.XLOOKUP(Table2[[#This Row],[Short Name]],Serverlookup!A:A,Serverlookup!B:B)</f>
        <v>21932</v>
      </c>
      <c r="Q217" t="str">
        <f>_xlfn.XLOOKUP(Table2[[#This Row],[Short Name]],Serverlookup!A:A,Serverlookup!C:C)</f>
        <v xml:space="preserve">DCA Infrastructure Utility Support </v>
      </c>
      <c r="R217" t="str">
        <f>_xlfn.XLOOKUP(Table2[[#This Row],[Short Name]],Serverlookup!A:A,Serverlookup!E:E)</f>
        <v>BPathak@chevron.com / CLOUD WINDOWS OPERATIONS</v>
      </c>
      <c r="S217" t="str">
        <f>_xlfn.XLOOKUP(Table2[[#This Row],[Short Name]],Serverlookup!A:A,Serverlookup!D:D)</f>
        <v>Yes</v>
      </c>
      <c r="T217" t="str">
        <f>_xlfn.XLOOKUP(Table2[[#This Row],[Short Name]],Serverlookup!A:A,Serverlookup!F:F)</f>
        <v>CLOUD WINDOWS OPERATIONS</v>
      </c>
      <c r="U217" t="str">
        <f>IF(ISNA(_xlfn.XLOOKUP(Table2[[#This Row],[Short Name]],PCN!A:A,PCN!A:A)),"No","Yes")</f>
        <v>No</v>
      </c>
    </row>
    <row r="218" spans="1:21" x14ac:dyDescent="0.35">
      <c r="A218" t="s">
        <v>2777</v>
      </c>
      <c r="B218" t="s">
        <v>50</v>
      </c>
      <c r="C218" t="s">
        <v>3136</v>
      </c>
      <c r="D218" t="s">
        <v>3137</v>
      </c>
      <c r="E218" s="2">
        <v>45770</v>
      </c>
      <c r="F218" t="s">
        <v>185</v>
      </c>
      <c r="G218" s="2">
        <v>45771</v>
      </c>
      <c r="H218" t="s">
        <v>2786</v>
      </c>
      <c r="I218" t="s">
        <v>141</v>
      </c>
      <c r="J218" t="s">
        <v>2781</v>
      </c>
      <c r="K218" t="str">
        <f>_xlfn.XLOOKUP(Table2[[#This Row],[Short Name]],Table4[Name],Table4[IP Address])</f>
        <v>146.30.172.11</v>
      </c>
      <c r="L218" t="str">
        <f>_xlfn.XLOOKUP(Table2[[#This Row],[Short Name]],CMDB!A:A,CMDB!G:G)</f>
        <v>Production</v>
      </c>
      <c r="M218" t="str">
        <f>_xlfn.XLOOKUP(Table2[[#This Row],[Short Name]],CMDB!A:A,CMDB!F:F)</f>
        <v>Deployed</v>
      </c>
      <c r="N218" t="s">
        <v>2782</v>
      </c>
      <c r="P218">
        <f>_xlfn.XLOOKUP(Table2[[#This Row],[Short Name]],Serverlookup!A:A,Serverlookup!B:B)</f>
        <v>21932</v>
      </c>
      <c r="Q218" t="str">
        <f>_xlfn.XLOOKUP(Table2[[#This Row],[Short Name]],Serverlookup!A:A,Serverlookup!C:C)</f>
        <v xml:space="preserve">DCA Infrastructure Utility Support </v>
      </c>
      <c r="R218" t="str">
        <f>_xlfn.XLOOKUP(Table2[[#This Row],[Short Name]],Serverlookup!A:A,Serverlookup!E:E)</f>
        <v>BPathak@chevron.com / CLOUD WINDOWS OPERATIONS</v>
      </c>
      <c r="S218" t="str">
        <f>_xlfn.XLOOKUP(Table2[[#This Row],[Short Name]],Serverlookup!A:A,Serverlookup!D:D)</f>
        <v>Yes</v>
      </c>
      <c r="T218" t="str">
        <f>_xlfn.XLOOKUP(Table2[[#This Row],[Short Name]],Serverlookup!A:A,Serverlookup!F:F)</f>
        <v>CLOUD WINDOWS OPERATIONS</v>
      </c>
      <c r="U218" t="str">
        <f>IF(ISNA(_xlfn.XLOOKUP(Table2[[#This Row],[Short Name]],PCN!A:A,PCN!A:A)),"No","Yes")</f>
        <v>No</v>
      </c>
    </row>
    <row r="219" spans="1:21" x14ac:dyDescent="0.35">
      <c r="A219" t="s">
        <v>2777</v>
      </c>
      <c r="B219" t="s">
        <v>50</v>
      </c>
      <c r="C219" t="s">
        <v>3138</v>
      </c>
      <c r="D219" t="s">
        <v>3139</v>
      </c>
      <c r="E219" s="1">
        <v>45770</v>
      </c>
      <c r="F219" t="s">
        <v>185</v>
      </c>
      <c r="G219" s="1">
        <v>45771</v>
      </c>
      <c r="H219" t="s">
        <v>2914</v>
      </c>
      <c r="I219" t="s">
        <v>141</v>
      </c>
      <c r="J219" t="s">
        <v>2781</v>
      </c>
      <c r="K219" t="str">
        <f>_xlfn.XLOOKUP(Table2[[#This Row],[Short Name]],Table4[Name],Table4[IP Address])</f>
        <v>146.30.172.12</v>
      </c>
      <c r="L219" t="str">
        <f>_xlfn.XLOOKUP(Table2[[#This Row],[Short Name]],CMDB!A:A,CMDB!G:G)</f>
        <v>Production</v>
      </c>
      <c r="M219" t="str">
        <f>_xlfn.XLOOKUP(Table2[[#This Row],[Short Name]],CMDB!A:A,CMDB!F:F)</f>
        <v>Deployed</v>
      </c>
      <c r="N219" t="s">
        <v>2782</v>
      </c>
      <c r="P219">
        <f>_xlfn.XLOOKUP(Table2[[#This Row],[Short Name]],Serverlookup!A:A,Serverlookup!B:B)</f>
        <v>21932</v>
      </c>
      <c r="Q219" t="str">
        <f>_xlfn.XLOOKUP(Table2[[#This Row],[Short Name]],Serverlookup!A:A,Serverlookup!C:C)</f>
        <v xml:space="preserve">DCA Infrastructure Utility Support </v>
      </c>
      <c r="R219" t="str">
        <f>_xlfn.XLOOKUP(Table2[[#This Row],[Short Name]],Serverlookup!A:A,Serverlookup!E:E)</f>
        <v>BPathak@chevron.com / CLOUD WINDOWS OPERATIONS</v>
      </c>
      <c r="S219" t="str">
        <f>_xlfn.XLOOKUP(Table2[[#This Row],[Short Name]],Serverlookup!A:A,Serverlookup!D:D)</f>
        <v>Yes</v>
      </c>
      <c r="T219" t="str">
        <f>_xlfn.XLOOKUP(Table2[[#This Row],[Short Name]],Serverlookup!A:A,Serverlookup!F:F)</f>
        <v>CLOUD WINDOWS OPERATIONS</v>
      </c>
      <c r="U219" t="str">
        <f>IF(ISNA(_xlfn.XLOOKUP(Table2[[#This Row],[Short Name]],PCN!A:A,PCN!A:A)),"No","Yes")</f>
        <v>No</v>
      </c>
    </row>
    <row r="220" spans="1:21" x14ac:dyDescent="0.35">
      <c r="A220" t="s">
        <v>2777</v>
      </c>
      <c r="B220" t="s">
        <v>50</v>
      </c>
      <c r="C220" t="s">
        <v>3140</v>
      </c>
      <c r="D220" t="s">
        <v>3141</v>
      </c>
      <c r="E220" s="2">
        <v>45770</v>
      </c>
      <c r="F220" t="s">
        <v>185</v>
      </c>
      <c r="G220" s="2">
        <v>45771</v>
      </c>
      <c r="H220" t="s">
        <v>2821</v>
      </c>
      <c r="I220" t="s">
        <v>141</v>
      </c>
      <c r="J220" t="s">
        <v>2781</v>
      </c>
      <c r="K220" t="str">
        <f>_xlfn.XLOOKUP(Table2[[#This Row],[Short Name]],Table4[Name],Table4[IP Address])</f>
        <v>146.30.172.13</v>
      </c>
      <c r="L220" t="str">
        <f>_xlfn.XLOOKUP(Table2[[#This Row],[Short Name]],CMDB!A:A,CMDB!G:G)</f>
        <v>Production</v>
      </c>
      <c r="M220" t="str">
        <f>_xlfn.XLOOKUP(Table2[[#This Row],[Short Name]],CMDB!A:A,CMDB!F:F)</f>
        <v>Deployed</v>
      </c>
      <c r="N220" t="s">
        <v>2782</v>
      </c>
      <c r="P220">
        <f>_xlfn.XLOOKUP(Table2[[#This Row],[Short Name]],Serverlookup!A:A,Serverlookup!B:B)</f>
        <v>21932</v>
      </c>
      <c r="Q220" t="str">
        <f>_xlfn.XLOOKUP(Table2[[#This Row],[Short Name]],Serverlookup!A:A,Serverlookup!C:C)</f>
        <v xml:space="preserve">DCA Infrastructure Utility Support </v>
      </c>
      <c r="R220" t="str">
        <f>_xlfn.XLOOKUP(Table2[[#This Row],[Short Name]],Serverlookup!A:A,Serverlookup!E:E)</f>
        <v>BPathak@chevron.com / CLOUD WINDOWS OPERATIONS</v>
      </c>
      <c r="S220" t="str">
        <f>_xlfn.XLOOKUP(Table2[[#This Row],[Short Name]],Serverlookup!A:A,Serverlookup!D:D)</f>
        <v>Yes</v>
      </c>
      <c r="T220" t="str">
        <f>_xlfn.XLOOKUP(Table2[[#This Row],[Short Name]],Serverlookup!A:A,Serverlookup!F:F)</f>
        <v>CLOUD WINDOWS OPERATIONS</v>
      </c>
      <c r="U220" t="str">
        <f>IF(ISNA(_xlfn.XLOOKUP(Table2[[#This Row],[Short Name]],PCN!A:A,PCN!A:A)),"No","Yes")</f>
        <v>No</v>
      </c>
    </row>
    <row r="221" spans="1:21" x14ac:dyDescent="0.35">
      <c r="A221" t="s">
        <v>2777</v>
      </c>
      <c r="B221" t="s">
        <v>50</v>
      </c>
      <c r="C221" t="s">
        <v>3142</v>
      </c>
      <c r="D221" t="s">
        <v>3143</v>
      </c>
      <c r="E221" s="1">
        <v>45771</v>
      </c>
      <c r="F221" t="s">
        <v>185</v>
      </c>
      <c r="G221" s="1">
        <v>45771</v>
      </c>
      <c r="H221" t="s">
        <v>2821</v>
      </c>
      <c r="I221" t="s">
        <v>141</v>
      </c>
      <c r="J221" t="s">
        <v>2781</v>
      </c>
      <c r="K221" t="str">
        <f>_xlfn.XLOOKUP(Table2[[#This Row],[Short Name]],Table4[Name],Table4[IP Address])</f>
        <v>146.30.172.14</v>
      </c>
      <c r="L221" t="str">
        <f>_xlfn.XLOOKUP(Table2[[#This Row],[Short Name]],CMDB!A:A,CMDB!G:G)</f>
        <v>Production</v>
      </c>
      <c r="M221" t="str">
        <f>_xlfn.XLOOKUP(Table2[[#This Row],[Short Name]],CMDB!A:A,CMDB!F:F)</f>
        <v>Deployed</v>
      </c>
      <c r="N221" t="s">
        <v>2782</v>
      </c>
      <c r="P221">
        <f>_xlfn.XLOOKUP(Table2[[#This Row],[Short Name]],Serverlookup!A:A,Serverlookup!B:B)</f>
        <v>21932</v>
      </c>
      <c r="Q221" t="str">
        <f>_xlfn.XLOOKUP(Table2[[#This Row],[Short Name]],Serverlookup!A:A,Serverlookup!C:C)</f>
        <v xml:space="preserve">DCA Infrastructure Utility Support </v>
      </c>
      <c r="R221" t="str">
        <f>_xlfn.XLOOKUP(Table2[[#This Row],[Short Name]],Serverlookup!A:A,Serverlookup!E:E)</f>
        <v>BPathak@chevron.com / CLOUD WINDOWS OPERATIONS</v>
      </c>
      <c r="S221" t="str">
        <f>_xlfn.XLOOKUP(Table2[[#This Row],[Short Name]],Serverlookup!A:A,Serverlookup!D:D)</f>
        <v>Yes</v>
      </c>
      <c r="T221" t="str">
        <f>_xlfn.XLOOKUP(Table2[[#This Row],[Short Name]],Serverlookup!A:A,Serverlookup!F:F)</f>
        <v>CLOUD WINDOWS OPERATIONS</v>
      </c>
      <c r="U221" t="str">
        <f>IF(ISNA(_xlfn.XLOOKUP(Table2[[#This Row],[Short Name]],PCN!A:A,PCN!A:A)),"No","Yes")</f>
        <v>No</v>
      </c>
    </row>
    <row r="222" spans="1:21" x14ac:dyDescent="0.35">
      <c r="A222" t="s">
        <v>2777</v>
      </c>
      <c r="B222" t="s">
        <v>50</v>
      </c>
      <c r="C222" t="s">
        <v>3144</v>
      </c>
      <c r="D222" t="s">
        <v>3145</v>
      </c>
      <c r="E222" s="2">
        <v>45770</v>
      </c>
      <c r="F222" t="s">
        <v>185</v>
      </c>
      <c r="G222" s="2">
        <v>45771</v>
      </c>
      <c r="H222" t="s">
        <v>3041</v>
      </c>
      <c r="I222" t="s">
        <v>141</v>
      </c>
      <c r="J222" t="s">
        <v>2781</v>
      </c>
      <c r="K222" t="str">
        <f>_xlfn.XLOOKUP(Table2[[#This Row],[Short Name]],Table4[Name],Table4[IP Address])</f>
        <v>146.30.172.15</v>
      </c>
      <c r="L222" t="str">
        <f>_xlfn.XLOOKUP(Table2[[#This Row],[Short Name]],CMDB!A:A,CMDB!G:G)</f>
        <v>Production</v>
      </c>
      <c r="M222" t="str">
        <f>_xlfn.XLOOKUP(Table2[[#This Row],[Short Name]],CMDB!A:A,CMDB!F:F)</f>
        <v>Deployed</v>
      </c>
      <c r="N222" t="s">
        <v>2782</v>
      </c>
      <c r="P222">
        <f>_xlfn.XLOOKUP(Table2[[#This Row],[Short Name]],Serverlookup!A:A,Serverlookup!B:B)</f>
        <v>21932</v>
      </c>
      <c r="Q222" t="str">
        <f>_xlfn.XLOOKUP(Table2[[#This Row],[Short Name]],Serverlookup!A:A,Serverlookup!C:C)</f>
        <v xml:space="preserve">DCA Infrastructure Utility Support </v>
      </c>
      <c r="R222" t="str">
        <f>_xlfn.XLOOKUP(Table2[[#This Row],[Short Name]],Serverlookup!A:A,Serverlookup!E:E)</f>
        <v>BPathak@chevron.com / CLOUD WINDOWS OPERATIONS</v>
      </c>
      <c r="S222" t="str">
        <f>_xlfn.XLOOKUP(Table2[[#This Row],[Short Name]],Serverlookup!A:A,Serverlookup!D:D)</f>
        <v>Yes</v>
      </c>
      <c r="T222" t="str">
        <f>_xlfn.XLOOKUP(Table2[[#This Row],[Short Name]],Serverlookup!A:A,Serverlookup!F:F)</f>
        <v>CLOUD WINDOWS OPERATIONS</v>
      </c>
      <c r="U222" t="str">
        <f>IF(ISNA(_xlfn.XLOOKUP(Table2[[#This Row],[Short Name]],PCN!A:A,PCN!A:A)),"No","Yes")</f>
        <v>No</v>
      </c>
    </row>
    <row r="223" spans="1:21" x14ac:dyDescent="0.35">
      <c r="A223" t="s">
        <v>2777</v>
      </c>
      <c r="B223" t="s">
        <v>50</v>
      </c>
      <c r="C223" t="s">
        <v>3146</v>
      </c>
      <c r="D223" t="s">
        <v>3147</v>
      </c>
      <c r="E223" s="1">
        <v>45771</v>
      </c>
      <c r="F223" t="s">
        <v>185</v>
      </c>
      <c r="G223" s="1">
        <v>45771</v>
      </c>
      <c r="H223" t="s">
        <v>2789</v>
      </c>
      <c r="I223" t="s">
        <v>141</v>
      </c>
      <c r="J223" t="s">
        <v>2781</v>
      </c>
      <c r="K223" t="str">
        <f>_xlfn.XLOOKUP(Table2[[#This Row],[Short Name]],Table4[Name],Table4[IP Address])</f>
        <v>146.30.172.16</v>
      </c>
      <c r="L223" t="str">
        <f>_xlfn.XLOOKUP(Table2[[#This Row],[Short Name]],CMDB!A:A,CMDB!G:G)</f>
        <v>Production</v>
      </c>
      <c r="M223" t="str">
        <f>_xlfn.XLOOKUP(Table2[[#This Row],[Short Name]],CMDB!A:A,CMDB!F:F)</f>
        <v>Deployed</v>
      </c>
      <c r="N223" t="s">
        <v>2782</v>
      </c>
      <c r="P223">
        <f>_xlfn.XLOOKUP(Table2[[#This Row],[Short Name]],Serverlookup!A:A,Serverlookup!B:B)</f>
        <v>21932</v>
      </c>
      <c r="Q223" t="str">
        <f>_xlfn.XLOOKUP(Table2[[#This Row],[Short Name]],Serverlookup!A:A,Serverlookup!C:C)</f>
        <v xml:space="preserve">DCA Infrastructure Utility Support </v>
      </c>
      <c r="R223" t="str">
        <f>_xlfn.XLOOKUP(Table2[[#This Row],[Short Name]],Serverlookup!A:A,Serverlookup!E:E)</f>
        <v>BPathak@chevron.com / CLOUD WINDOWS OPERATIONS</v>
      </c>
      <c r="S223" t="str">
        <f>_xlfn.XLOOKUP(Table2[[#This Row],[Short Name]],Serverlookup!A:A,Serverlookup!D:D)</f>
        <v>Yes</v>
      </c>
      <c r="T223" t="str">
        <f>_xlfn.XLOOKUP(Table2[[#This Row],[Short Name]],Serverlookup!A:A,Serverlookup!F:F)</f>
        <v>CLOUD WINDOWS OPERATIONS</v>
      </c>
      <c r="U223" t="str">
        <f>IF(ISNA(_xlfn.XLOOKUP(Table2[[#This Row],[Short Name]],PCN!A:A,PCN!A:A)),"No","Yes")</f>
        <v>No</v>
      </c>
    </row>
    <row r="224" spans="1:21" x14ac:dyDescent="0.35">
      <c r="A224" t="s">
        <v>2777</v>
      </c>
      <c r="B224" t="s">
        <v>50</v>
      </c>
      <c r="C224" t="s">
        <v>3148</v>
      </c>
      <c r="D224" t="s">
        <v>3149</v>
      </c>
      <c r="E224" s="2">
        <v>45771</v>
      </c>
      <c r="F224" t="s">
        <v>185</v>
      </c>
      <c r="G224" s="2">
        <v>45771</v>
      </c>
      <c r="H224" t="s">
        <v>3090</v>
      </c>
      <c r="I224" t="s">
        <v>141</v>
      </c>
      <c r="J224" t="s">
        <v>2781</v>
      </c>
      <c r="K224" t="str">
        <f>_xlfn.XLOOKUP(Table2[[#This Row],[Short Name]],Table4[Name],Table4[IP Address])</f>
        <v>146.30.172.17</v>
      </c>
      <c r="L224" t="str">
        <f>_xlfn.XLOOKUP(Table2[[#This Row],[Short Name]],CMDB!A:A,CMDB!G:G)</f>
        <v>Production</v>
      </c>
      <c r="M224" t="str">
        <f>_xlfn.XLOOKUP(Table2[[#This Row],[Short Name]],CMDB!A:A,CMDB!F:F)</f>
        <v>Deployed</v>
      </c>
      <c r="N224" t="s">
        <v>2782</v>
      </c>
      <c r="P224">
        <f>_xlfn.XLOOKUP(Table2[[#This Row],[Short Name]],Serverlookup!A:A,Serverlookup!B:B)</f>
        <v>21932</v>
      </c>
      <c r="Q224" t="str">
        <f>_xlfn.XLOOKUP(Table2[[#This Row],[Short Name]],Serverlookup!A:A,Serverlookup!C:C)</f>
        <v xml:space="preserve">DCA Infrastructure Utility Support </v>
      </c>
      <c r="R224" t="str">
        <f>_xlfn.XLOOKUP(Table2[[#This Row],[Short Name]],Serverlookup!A:A,Serverlookup!E:E)</f>
        <v>BPathak@chevron.com / CLOUD WINDOWS OPERATIONS</v>
      </c>
      <c r="S224" t="str">
        <f>_xlfn.XLOOKUP(Table2[[#This Row],[Short Name]],Serverlookup!A:A,Serverlookup!D:D)</f>
        <v>Yes</v>
      </c>
      <c r="T224" t="str">
        <f>_xlfn.XLOOKUP(Table2[[#This Row],[Short Name]],Serverlookup!A:A,Serverlookup!F:F)</f>
        <v>CLOUD WINDOWS OPERATIONS</v>
      </c>
      <c r="U224" t="str">
        <f>IF(ISNA(_xlfn.XLOOKUP(Table2[[#This Row],[Short Name]],PCN!A:A,PCN!A:A)),"No","Yes")</f>
        <v>No</v>
      </c>
    </row>
    <row r="225" spans="1:21" x14ac:dyDescent="0.35">
      <c r="A225" t="s">
        <v>2777</v>
      </c>
      <c r="B225" t="s">
        <v>50</v>
      </c>
      <c r="C225" t="s">
        <v>3150</v>
      </c>
      <c r="D225" t="s">
        <v>3151</v>
      </c>
      <c r="E225" s="1">
        <v>45771</v>
      </c>
      <c r="F225" t="s">
        <v>54</v>
      </c>
      <c r="G225" s="1">
        <v>45771</v>
      </c>
      <c r="H225" t="s">
        <v>2821</v>
      </c>
      <c r="I225" t="s">
        <v>141</v>
      </c>
      <c r="J225" t="s">
        <v>2781</v>
      </c>
      <c r="K225" t="str">
        <f>_xlfn.XLOOKUP(Table2[[#This Row],[Short Name]],Table4[Name],Table4[IP Address])</f>
        <v>146.30.172.9</v>
      </c>
      <c r="L225" t="str">
        <f>_xlfn.XLOOKUP(Table2[[#This Row],[Short Name]],CMDB!A:A,CMDB!G:G)</f>
        <v>Production</v>
      </c>
      <c r="M225" t="str">
        <f>_xlfn.XLOOKUP(Table2[[#This Row],[Short Name]],CMDB!A:A,CMDB!F:F)</f>
        <v>Deployed</v>
      </c>
      <c r="N225" t="s">
        <v>2782</v>
      </c>
      <c r="P225">
        <f>_xlfn.XLOOKUP(Table2[[#This Row],[Short Name]],Serverlookup!A:A,Serverlookup!B:B)</f>
        <v>21932</v>
      </c>
      <c r="Q225" t="str">
        <f>_xlfn.XLOOKUP(Table2[[#This Row],[Short Name]],Serverlookup!A:A,Serverlookup!C:C)</f>
        <v xml:space="preserve">DCA Infrastructure Utility Support </v>
      </c>
      <c r="R225" t="str">
        <f>_xlfn.XLOOKUP(Table2[[#This Row],[Short Name]],Serverlookup!A:A,Serverlookup!E:E)</f>
        <v>BPathak@chevron.com / CLOUD WINDOWS OPERATIONS</v>
      </c>
      <c r="S225" t="str">
        <f>_xlfn.XLOOKUP(Table2[[#This Row],[Short Name]],Serverlookup!A:A,Serverlookup!D:D)</f>
        <v>Yes</v>
      </c>
      <c r="T225" t="str">
        <f>_xlfn.XLOOKUP(Table2[[#This Row],[Short Name]],Serverlookup!A:A,Serverlookup!F:F)</f>
        <v>CLOUD WINDOWS OPERATIONS</v>
      </c>
      <c r="U225" t="str">
        <f>IF(ISNA(_xlfn.XLOOKUP(Table2[[#This Row],[Short Name]],PCN!A:A,PCN!A:A)),"No","Yes")</f>
        <v>No</v>
      </c>
    </row>
    <row r="226" spans="1:21" x14ac:dyDescent="0.35">
      <c r="A226" t="s">
        <v>2777</v>
      </c>
      <c r="B226" t="s">
        <v>50</v>
      </c>
      <c r="C226" t="s">
        <v>990</v>
      </c>
      <c r="D226" t="s">
        <v>991</v>
      </c>
      <c r="E226" s="2"/>
      <c r="F226" t="s">
        <v>859</v>
      </c>
      <c r="G226" s="2">
        <v>45771</v>
      </c>
      <c r="H226" t="s">
        <v>2917</v>
      </c>
      <c r="I226" t="s">
        <v>49</v>
      </c>
      <c r="J226" t="s">
        <v>2781</v>
      </c>
      <c r="K226" t="str">
        <f>_xlfn.XLOOKUP(Table2[[#This Row],[Short Name]],Table4[Name],Table4[IP Address])</f>
        <v>10.76.120.40</v>
      </c>
      <c r="L226" t="str">
        <f>_xlfn.XLOOKUP(Table2[[#This Row],[Short Name]],CMDB!A:A,CMDB!G:G)</f>
        <v>Development</v>
      </c>
      <c r="M226" t="str">
        <f>_xlfn.XLOOKUP(Table2[[#This Row],[Short Name]],CMDB!A:A,CMDB!F:F)</f>
        <v>Retired</v>
      </c>
      <c r="N226" t="s">
        <v>2782</v>
      </c>
      <c r="P226">
        <f>_xlfn.XLOOKUP(Table2[[#This Row],[Short Name]],Serverlookup!A:A,Serverlookup!B:B)</f>
        <v>21932</v>
      </c>
      <c r="Q226" t="str">
        <f>_xlfn.XLOOKUP(Table2[[#This Row],[Short Name]],Serverlookup!A:A,Serverlookup!C:C)</f>
        <v xml:space="preserve">DCA Infrastructure Utility Support </v>
      </c>
      <c r="R226" t="str">
        <f>_xlfn.XLOOKUP(Table2[[#This Row],[Short Name]],Serverlookup!A:A,Serverlookup!E:E)</f>
        <v>DaleNowak@chevron.com</v>
      </c>
      <c r="S226" t="str">
        <f>_xlfn.XLOOKUP(Table2[[#This Row],[Short Name]],Serverlookup!A:A,Serverlookup!D:D)</f>
        <v>Yes</v>
      </c>
      <c r="T226" t="str">
        <f>_xlfn.XLOOKUP(Table2[[#This Row],[Short Name]],Serverlookup!A:A,Serverlookup!F:F)</f>
        <v>CLOUD WINDOWS OPERATIONS</v>
      </c>
      <c r="U226" t="str">
        <f>IF(ISNA(_xlfn.XLOOKUP(Table2[[#This Row],[Short Name]],PCN!A:A,PCN!A:A)),"No","Yes")</f>
        <v>No</v>
      </c>
    </row>
    <row r="227" spans="1:21" x14ac:dyDescent="0.35">
      <c r="A227" t="s">
        <v>2777</v>
      </c>
      <c r="B227" t="s">
        <v>50</v>
      </c>
      <c r="C227" t="s">
        <v>3152</v>
      </c>
      <c r="D227" t="s">
        <v>3153</v>
      </c>
      <c r="E227" s="1">
        <v>45771</v>
      </c>
      <c r="F227" t="s">
        <v>185</v>
      </c>
      <c r="G227" s="1">
        <v>45771</v>
      </c>
      <c r="H227" t="s">
        <v>3154</v>
      </c>
      <c r="I227" t="s">
        <v>66</v>
      </c>
      <c r="J227" t="s">
        <v>2781</v>
      </c>
      <c r="K227" t="str">
        <f>_xlfn.XLOOKUP(Table2[[#This Row],[Short Name]],Table4[Name],Table4[IP Address])</f>
        <v>10.76.226.106</v>
      </c>
      <c r="L227" t="str">
        <f>_xlfn.XLOOKUP(Table2[[#This Row],[Short Name]],CMDB!A:A,CMDB!G:G)</f>
        <v>Production</v>
      </c>
      <c r="M227" t="str">
        <f>_xlfn.XLOOKUP(Table2[[#This Row],[Short Name]],CMDB!A:A,CMDB!F:F)</f>
        <v>Deployed</v>
      </c>
      <c r="N227" t="s">
        <v>2782</v>
      </c>
      <c r="P227">
        <f>_xlfn.XLOOKUP(Table2[[#This Row],[Short Name]],Serverlookup!A:A,Serverlookup!B:B)</f>
        <v>21932</v>
      </c>
      <c r="Q227" t="str">
        <f>_xlfn.XLOOKUP(Table2[[#This Row],[Short Name]],Serverlookup!A:A,Serverlookup!C:C)</f>
        <v xml:space="preserve">DCA Infrastructure Utility Support </v>
      </c>
      <c r="R227" t="str">
        <f>_xlfn.XLOOKUP(Table2[[#This Row],[Short Name]],Serverlookup!A:A,Serverlookup!E:E)</f>
        <v>BPathak@chevron.com / CLOUD WINDOWS OPERATIONS</v>
      </c>
      <c r="S227" t="str">
        <f>_xlfn.XLOOKUP(Table2[[#This Row],[Short Name]],Serverlookup!A:A,Serverlookup!D:D)</f>
        <v>Yes</v>
      </c>
      <c r="T227" t="str">
        <f>_xlfn.XLOOKUP(Table2[[#This Row],[Short Name]],Serverlookup!A:A,Serverlookup!F:F)</f>
        <v>CLOUD WINDOWS OPERATIONS</v>
      </c>
      <c r="U227" t="str">
        <f>IF(ISNA(_xlfn.XLOOKUP(Table2[[#This Row],[Short Name]],PCN!A:A,PCN!A:A)),"No","Yes")</f>
        <v>No</v>
      </c>
    </row>
    <row r="228" spans="1:21" x14ac:dyDescent="0.35">
      <c r="A228" t="s">
        <v>2777</v>
      </c>
      <c r="B228" t="s">
        <v>50</v>
      </c>
      <c r="C228" t="s">
        <v>3155</v>
      </c>
      <c r="D228" t="s">
        <v>3156</v>
      </c>
      <c r="E228" s="2">
        <v>45770</v>
      </c>
      <c r="F228" t="s">
        <v>54</v>
      </c>
      <c r="G228" s="2">
        <v>45771</v>
      </c>
      <c r="H228" t="s">
        <v>3017</v>
      </c>
      <c r="I228" t="s">
        <v>141</v>
      </c>
      <c r="J228" t="s">
        <v>2781</v>
      </c>
      <c r="K228" t="str">
        <f>_xlfn.XLOOKUP(Table2[[#This Row],[Short Name]],Table4[Name],Table4[IP Address])</f>
        <v>146.30.178.131</v>
      </c>
      <c r="L228" t="str">
        <f>_xlfn.XLOOKUP(Table2[[#This Row],[Short Name]],CMDB!A:A,CMDB!G:G)</f>
        <v>Production</v>
      </c>
      <c r="M228" t="str">
        <f>_xlfn.XLOOKUP(Table2[[#This Row],[Short Name]],CMDB!A:A,CMDB!F:F)</f>
        <v>Deployed</v>
      </c>
      <c r="N228" t="s">
        <v>2782</v>
      </c>
      <c r="P228">
        <f>_xlfn.XLOOKUP(Table2[[#This Row],[Short Name]],Serverlookup!A:A,Serverlookup!B:B)</f>
        <v>21932</v>
      </c>
      <c r="Q228" t="str">
        <f>_xlfn.XLOOKUP(Table2[[#This Row],[Short Name]],Serverlookup!A:A,Serverlookup!C:C)</f>
        <v xml:space="preserve">DCA Infrastructure Utility Support </v>
      </c>
      <c r="R228" t="str">
        <f>_xlfn.XLOOKUP(Table2[[#This Row],[Short Name]],Serverlookup!A:A,Serverlookup!E:E)</f>
        <v>BPathak@chevron.com / CLOUD WINDOWS OPERATIONS</v>
      </c>
      <c r="S228" t="str">
        <f>_xlfn.XLOOKUP(Table2[[#This Row],[Short Name]],Serverlookup!A:A,Serverlookup!D:D)</f>
        <v>Yes</v>
      </c>
      <c r="T228" t="str">
        <f>_xlfn.XLOOKUP(Table2[[#This Row],[Short Name]],Serverlookup!A:A,Serverlookup!F:F)</f>
        <v>CLOUD WINDOWS OPERATIONS</v>
      </c>
      <c r="U228" t="str">
        <f>IF(ISNA(_xlfn.XLOOKUP(Table2[[#This Row],[Short Name]],PCN!A:A,PCN!A:A)),"No","Yes")</f>
        <v>No</v>
      </c>
    </row>
    <row r="229" spans="1:21" x14ac:dyDescent="0.35">
      <c r="A229" t="s">
        <v>2777</v>
      </c>
      <c r="B229" t="s">
        <v>50</v>
      </c>
      <c r="C229" t="s">
        <v>3157</v>
      </c>
      <c r="D229" t="s">
        <v>3158</v>
      </c>
      <c r="E229" s="1">
        <v>45770</v>
      </c>
      <c r="F229" t="s">
        <v>773</v>
      </c>
      <c r="G229" s="1">
        <v>45771</v>
      </c>
      <c r="H229" t="s">
        <v>2806</v>
      </c>
      <c r="I229" t="s">
        <v>141</v>
      </c>
      <c r="J229" t="s">
        <v>2781</v>
      </c>
      <c r="K229" t="str">
        <f>_xlfn.XLOOKUP(Table2[[#This Row],[Short Name]],Table4[Name],Table4[IP Address])</f>
        <v>146.30.168.23</v>
      </c>
      <c r="L229" t="str">
        <f>_xlfn.XLOOKUP(Table2[[#This Row],[Short Name]],CMDB!A:A,CMDB!G:G)</f>
        <v>Production</v>
      </c>
      <c r="M229" t="str">
        <f>_xlfn.XLOOKUP(Table2[[#This Row],[Short Name]],CMDB!A:A,CMDB!F:F)</f>
        <v>Deployed</v>
      </c>
      <c r="N229" t="s">
        <v>2782</v>
      </c>
      <c r="P229">
        <f>_xlfn.XLOOKUP(Table2[[#This Row],[Short Name]],Serverlookup!A:A,Serverlookup!B:B)</f>
        <v>21932</v>
      </c>
      <c r="Q229" t="str">
        <f>_xlfn.XLOOKUP(Table2[[#This Row],[Short Name]],Serverlookup!A:A,Serverlookup!C:C)</f>
        <v xml:space="preserve">DCA Infrastructure Utility Support </v>
      </c>
      <c r="R229" t="str">
        <f>_xlfn.XLOOKUP(Table2[[#This Row],[Short Name]],Serverlookup!A:A,Serverlookup!E:E)</f>
        <v>BPathak@chevron.com / CLOUD WINDOWS OPERATIONS</v>
      </c>
      <c r="S229" t="str">
        <f>_xlfn.XLOOKUP(Table2[[#This Row],[Short Name]],Serverlookup!A:A,Serverlookup!D:D)</f>
        <v>Yes</v>
      </c>
      <c r="T229" t="str">
        <f>_xlfn.XLOOKUP(Table2[[#This Row],[Short Name]],Serverlookup!A:A,Serverlookup!F:F)</f>
        <v>CLOUD WINDOWS OPERATIONS</v>
      </c>
      <c r="U229" t="str">
        <f>IF(ISNA(_xlfn.XLOOKUP(Table2[[#This Row],[Short Name]],PCN!A:A,PCN!A:A)),"No","Yes")</f>
        <v>No</v>
      </c>
    </row>
    <row r="230" spans="1:21" x14ac:dyDescent="0.35">
      <c r="A230" t="s">
        <v>2777</v>
      </c>
      <c r="B230" t="s">
        <v>50</v>
      </c>
      <c r="C230" t="s">
        <v>3159</v>
      </c>
      <c r="D230" t="s">
        <v>3160</v>
      </c>
      <c r="E230" s="1">
        <v>45770</v>
      </c>
      <c r="F230" t="s">
        <v>185</v>
      </c>
      <c r="G230" s="1">
        <v>45771</v>
      </c>
      <c r="H230" t="s">
        <v>3161</v>
      </c>
      <c r="I230" t="s">
        <v>141</v>
      </c>
      <c r="J230" t="s">
        <v>2781</v>
      </c>
      <c r="K230" t="str">
        <f>_xlfn.XLOOKUP(Table2[[#This Row],[Short Name]],Table4[Name],Table4[IP Address])</f>
        <v>146.33.150.19</v>
      </c>
      <c r="L230" t="str">
        <f>_xlfn.XLOOKUP(Table2[[#This Row],[Short Name]],CMDB!A:A,CMDB!G:G)</f>
        <v>Production</v>
      </c>
      <c r="M230" t="str">
        <f>_xlfn.XLOOKUP(Table2[[#This Row],[Short Name]],CMDB!A:A,CMDB!F:F)</f>
        <v>Retired</v>
      </c>
      <c r="N230" t="s">
        <v>2782</v>
      </c>
      <c r="P230">
        <f>_xlfn.XLOOKUP(Table2[[#This Row],[Short Name]],Serverlookup!A:A,Serverlookup!B:B)</f>
        <v>21932</v>
      </c>
      <c r="Q230" t="str">
        <f>_xlfn.XLOOKUP(Table2[[#This Row],[Short Name]],Serverlookup!A:A,Serverlookup!C:C)</f>
        <v xml:space="preserve">DCA Infrastructure Utility Support </v>
      </c>
      <c r="R230" t="str">
        <f>_xlfn.XLOOKUP(Table2[[#This Row],[Short Name]],Serverlookup!A:A,Serverlookup!E:E)</f>
        <v>BPathak@chevron.com / CLOUD WINDOWS OPERATIONS</v>
      </c>
      <c r="S230" t="str">
        <f>_xlfn.XLOOKUP(Table2[[#This Row],[Short Name]],Serverlookup!A:A,Serverlookup!D:D)</f>
        <v>Yes</v>
      </c>
      <c r="T230" t="str">
        <f>_xlfn.XLOOKUP(Table2[[#This Row],[Short Name]],Serverlookup!A:A,Serverlookup!F:F)</f>
        <v>CLOUD WINDOWS OPERATIONS</v>
      </c>
      <c r="U230" t="str">
        <f>IF(ISNA(_xlfn.XLOOKUP(Table2[[#This Row],[Short Name]],PCN!A:A,PCN!A:A)),"No","Yes")</f>
        <v>No</v>
      </c>
    </row>
    <row r="231" spans="1:21" x14ac:dyDescent="0.35">
      <c r="A231" t="s">
        <v>2777</v>
      </c>
      <c r="B231" t="s">
        <v>50</v>
      </c>
      <c r="C231" t="s">
        <v>3162</v>
      </c>
      <c r="D231" t="s">
        <v>3163</v>
      </c>
      <c r="E231" s="2">
        <v>45769</v>
      </c>
      <c r="F231" t="s">
        <v>185</v>
      </c>
      <c r="G231" s="2">
        <v>45769</v>
      </c>
      <c r="H231" t="s">
        <v>2789</v>
      </c>
      <c r="I231" t="s">
        <v>49</v>
      </c>
      <c r="J231" t="s">
        <v>2781</v>
      </c>
      <c r="K231" t="str">
        <f>_xlfn.XLOOKUP(Table2[[#This Row],[Short Name]],Table4[Name],Table4[IP Address])</f>
        <v>10.76.126.117</v>
      </c>
      <c r="L231" t="str">
        <f>_xlfn.XLOOKUP(Table2[[#This Row],[Short Name]],CMDB!A:A,CMDB!G:G)</f>
        <v>Production</v>
      </c>
      <c r="M231" t="str">
        <f>_xlfn.XLOOKUP(Table2[[#This Row],[Short Name]],CMDB!A:A,CMDB!F:F)</f>
        <v>Retired</v>
      </c>
      <c r="N231" t="s">
        <v>2782</v>
      </c>
      <c r="P231">
        <f>_xlfn.XLOOKUP(Table2[[#This Row],[Short Name]],Serverlookup!A:A,Serverlookup!B:B)</f>
        <v>21932</v>
      </c>
      <c r="Q231" t="str">
        <f>_xlfn.XLOOKUP(Table2[[#This Row],[Short Name]],Serverlookup!A:A,Serverlookup!C:C)</f>
        <v xml:space="preserve">DCA Infrastructure Utility Support </v>
      </c>
      <c r="R231" t="str">
        <f>_xlfn.XLOOKUP(Table2[[#This Row],[Short Name]],Serverlookup!A:A,Serverlookup!E:E)</f>
        <v>DaleNowak@chevron.com</v>
      </c>
      <c r="S231" t="str">
        <f>_xlfn.XLOOKUP(Table2[[#This Row],[Short Name]],Serverlookup!A:A,Serverlookup!D:D)</f>
        <v>Yes</v>
      </c>
      <c r="T231" t="str">
        <f>_xlfn.XLOOKUP(Table2[[#This Row],[Short Name]],Serverlookup!A:A,Serverlookup!F:F)</f>
        <v>CLOUD WINDOWS OPERATIONS</v>
      </c>
      <c r="U231" t="str">
        <f>IF(ISNA(_xlfn.XLOOKUP(Table2[[#This Row],[Short Name]],PCN!A:A,PCN!A:A)),"No","Yes")</f>
        <v>No</v>
      </c>
    </row>
    <row r="232" spans="1:21" x14ac:dyDescent="0.35">
      <c r="A232" t="s">
        <v>2777</v>
      </c>
      <c r="B232" t="s">
        <v>50</v>
      </c>
      <c r="C232" t="s">
        <v>3164</v>
      </c>
      <c r="D232" t="s">
        <v>3165</v>
      </c>
      <c r="E232" s="1">
        <v>45723</v>
      </c>
      <c r="F232" t="s">
        <v>947</v>
      </c>
      <c r="G232" s="1">
        <v>45723</v>
      </c>
      <c r="H232" t="s">
        <v>2944</v>
      </c>
      <c r="I232" t="s">
        <v>49</v>
      </c>
      <c r="J232" t="s">
        <v>2781</v>
      </c>
      <c r="K232" t="e">
        <f>_xlfn.XLOOKUP(Table2[[#This Row],[Short Name]],Table4[Name],Table4[IP Address])</f>
        <v>#N/A</v>
      </c>
      <c r="L232" t="e">
        <f>_xlfn.XLOOKUP(Table2[[#This Row],[Short Name]],CMDB!A:A,CMDB!G:G)</f>
        <v>#N/A</v>
      </c>
      <c r="M232" t="e">
        <f>_xlfn.XLOOKUP(Table2[[#This Row],[Short Name]],CMDB!A:A,CMDB!F:F)</f>
        <v>#N/A</v>
      </c>
      <c r="N232" t="s">
        <v>2782</v>
      </c>
      <c r="P232">
        <f>_xlfn.XLOOKUP(Table2[[#This Row],[Short Name]],Serverlookup!A:A,Serverlookup!B:B)</f>
        <v>21932</v>
      </c>
      <c r="Q232" t="str">
        <f>_xlfn.XLOOKUP(Table2[[#This Row],[Short Name]],Serverlookup!A:A,Serverlookup!C:C)</f>
        <v xml:space="preserve">DCA Infrastructure Utility Support </v>
      </c>
      <c r="R232" t="str">
        <f>_xlfn.XLOOKUP(Table2[[#This Row],[Short Name]],Serverlookup!A:A,Serverlookup!E:E)</f>
        <v>DaleNowak@chevron.com</v>
      </c>
      <c r="S232" t="str">
        <f>_xlfn.XLOOKUP(Table2[[#This Row],[Short Name]],Serverlookup!A:A,Serverlookup!D:D)</f>
        <v>Yes</v>
      </c>
      <c r="T232" t="str">
        <f>_xlfn.XLOOKUP(Table2[[#This Row],[Short Name]],Serverlookup!A:A,Serverlookup!F:F)</f>
        <v>CLOUD WINDOWS OPERATIONS</v>
      </c>
      <c r="U232" t="str">
        <f>IF(ISNA(_xlfn.XLOOKUP(Table2[[#This Row],[Short Name]],PCN!A:A,PCN!A:A)),"No","Yes")</f>
        <v>No</v>
      </c>
    </row>
    <row r="233" spans="1:21" x14ac:dyDescent="0.35">
      <c r="A233" t="s">
        <v>2777</v>
      </c>
      <c r="B233" t="s">
        <v>50</v>
      </c>
      <c r="C233" t="s">
        <v>1257</v>
      </c>
      <c r="D233" t="s">
        <v>1258</v>
      </c>
      <c r="E233" s="1">
        <v>45771</v>
      </c>
      <c r="F233" t="s">
        <v>185</v>
      </c>
      <c r="G233" s="1">
        <v>45771</v>
      </c>
      <c r="H233" t="s">
        <v>3166</v>
      </c>
      <c r="I233" t="s">
        <v>66</v>
      </c>
      <c r="J233" t="s">
        <v>2781</v>
      </c>
      <c r="K233" t="str">
        <f>_xlfn.XLOOKUP(Table2[[#This Row],[Short Name]],Table4[Name],Table4[IP Address])</f>
        <v>146.30.171.132</v>
      </c>
      <c r="L233" t="str">
        <f>_xlfn.XLOOKUP(Table2[[#This Row],[Short Name]],CMDB!A:A,CMDB!G:G)</f>
        <v>Production</v>
      </c>
      <c r="M233" t="str">
        <f>_xlfn.XLOOKUP(Table2[[#This Row],[Short Name]],CMDB!A:A,CMDB!F:F)</f>
        <v>Deployed</v>
      </c>
      <c r="N233" t="s">
        <v>2782</v>
      </c>
      <c r="P233">
        <f>_xlfn.XLOOKUP(Table2[[#This Row],[Short Name]],Serverlookup!A:A,Serverlookup!B:B)</f>
        <v>1500000616</v>
      </c>
      <c r="Q233" t="str">
        <f>_xlfn.XLOOKUP(Table2[[#This Row],[Short Name]],Serverlookup!A:A,Serverlookup!C:C)</f>
        <v xml:space="preserve">Veeam Availability Suite </v>
      </c>
      <c r="R233" t="str">
        <f>_xlfn.XLOOKUP(Table2[[#This Row],[Short Name]],Serverlookup!A:A,Serverlookup!E:E)</f>
        <v>dan.croitoru@chevron.com</v>
      </c>
      <c r="S233" t="str">
        <f>_xlfn.XLOOKUP(Table2[[#This Row],[Short Name]],Serverlookup!A:A,Serverlookup!D:D)</f>
        <v>Yes</v>
      </c>
      <c r="T233" t="str">
        <f>_xlfn.XLOOKUP(Table2[[#This Row],[Short Name]],Serverlookup!A:A,Serverlookup!F:F)</f>
        <v>CLOUD DATA PROTECTION OPERATIONS</v>
      </c>
      <c r="U233" t="str">
        <f>IF(ISNA(_xlfn.XLOOKUP(Table2[[#This Row],[Short Name]],PCN!A:A,PCN!A:A)),"No","Yes")</f>
        <v>No</v>
      </c>
    </row>
    <row r="234" spans="1:21" x14ac:dyDescent="0.35">
      <c r="A234" t="s">
        <v>2777</v>
      </c>
      <c r="B234" t="s">
        <v>50</v>
      </c>
      <c r="C234" t="s">
        <v>1261</v>
      </c>
      <c r="D234" t="s">
        <v>1262</v>
      </c>
      <c r="E234" s="1">
        <v>45770</v>
      </c>
      <c r="F234" t="s">
        <v>185</v>
      </c>
      <c r="G234" s="1">
        <v>45771</v>
      </c>
      <c r="H234" t="s">
        <v>2974</v>
      </c>
      <c r="I234" t="s">
        <v>114</v>
      </c>
      <c r="J234" t="s">
        <v>2781</v>
      </c>
      <c r="K234" t="str">
        <f>_xlfn.XLOOKUP(Table2[[#This Row],[Short Name]],Table4[Name],Table4[IP Address])</f>
        <v>146.36.61.189</v>
      </c>
      <c r="L234" t="str">
        <f>_xlfn.XLOOKUP(Table2[[#This Row],[Short Name]],CMDB!A:A,CMDB!G:G)</f>
        <v>Production</v>
      </c>
      <c r="M234" t="str">
        <f>_xlfn.XLOOKUP(Table2[[#This Row],[Short Name]],CMDB!A:A,CMDB!F:F)</f>
        <v>Deployed</v>
      </c>
      <c r="N234" t="s">
        <v>2782</v>
      </c>
      <c r="P234">
        <f>_xlfn.XLOOKUP(Table2[[#This Row],[Short Name]],Serverlookup!A:A,Serverlookup!B:B)</f>
        <v>1500000616</v>
      </c>
      <c r="Q234" t="str">
        <f>_xlfn.XLOOKUP(Table2[[#This Row],[Short Name]],Serverlookup!A:A,Serverlookup!C:C)</f>
        <v xml:space="preserve">Veeam Availability Suite </v>
      </c>
      <c r="R234" t="str">
        <f>_xlfn.XLOOKUP(Table2[[#This Row],[Short Name]],Serverlookup!A:A,Serverlookup!E:E)</f>
        <v>dan.croitoru@chevron.com</v>
      </c>
      <c r="S234" t="str">
        <f>_xlfn.XLOOKUP(Table2[[#This Row],[Short Name]],Serverlookup!A:A,Serverlookup!D:D)</f>
        <v>Yes</v>
      </c>
      <c r="T234" t="str">
        <f>_xlfn.XLOOKUP(Table2[[#This Row],[Short Name]],Serverlookup!A:A,Serverlookup!F:F)</f>
        <v>CLOUD DATA PROTECTION OPERATIONS</v>
      </c>
      <c r="U234" t="str">
        <f>IF(ISNA(_xlfn.XLOOKUP(Table2[[#This Row],[Short Name]],PCN!A:A,PCN!A:A)),"No","Yes")</f>
        <v>No</v>
      </c>
    </row>
    <row r="235" spans="1:21" x14ac:dyDescent="0.35">
      <c r="A235" t="s">
        <v>2777</v>
      </c>
      <c r="B235" t="s">
        <v>50</v>
      </c>
      <c r="C235" t="s">
        <v>1267</v>
      </c>
      <c r="D235" t="s">
        <v>1268</v>
      </c>
      <c r="E235" s="2">
        <v>45734</v>
      </c>
      <c r="F235" t="s">
        <v>185</v>
      </c>
      <c r="G235" s="2">
        <v>45771</v>
      </c>
      <c r="H235" t="s">
        <v>3167</v>
      </c>
      <c r="I235" t="s">
        <v>114</v>
      </c>
      <c r="J235" t="s">
        <v>2781</v>
      </c>
      <c r="K235" t="str">
        <f>_xlfn.XLOOKUP(Table2[[#This Row],[Short Name]],Table4[Name],Table4[IP Address])</f>
        <v>136.171.187.35</v>
      </c>
      <c r="L235" t="str">
        <f>_xlfn.XLOOKUP(Table2[[#This Row],[Short Name]],CMDB!A:A,CMDB!G:G)</f>
        <v>Production</v>
      </c>
      <c r="M235" t="str">
        <f>_xlfn.XLOOKUP(Table2[[#This Row],[Short Name]],CMDB!A:A,CMDB!F:F)</f>
        <v>Deployed</v>
      </c>
      <c r="N235" t="s">
        <v>2782</v>
      </c>
      <c r="P235">
        <f>_xlfn.XLOOKUP(Table2[[#This Row],[Short Name]],Serverlookup!A:A,Serverlookup!B:B)</f>
        <v>1500000616</v>
      </c>
      <c r="Q235" t="str">
        <f>_xlfn.XLOOKUP(Table2[[#This Row],[Short Name]],Serverlookup!A:A,Serverlookup!C:C)</f>
        <v xml:space="preserve">Veeam Availability Suite </v>
      </c>
      <c r="R235" t="str">
        <f>_xlfn.XLOOKUP(Table2[[#This Row],[Short Name]],Serverlookup!A:A,Serverlookup!E:E)</f>
        <v>dan.croitoru@chevron.com</v>
      </c>
      <c r="S235" t="str">
        <f>_xlfn.XLOOKUP(Table2[[#This Row],[Short Name]],Serverlookup!A:A,Serverlookup!D:D)</f>
        <v>Yes</v>
      </c>
      <c r="T235" t="str">
        <f>_xlfn.XLOOKUP(Table2[[#This Row],[Short Name]],Serverlookup!A:A,Serverlookup!F:F)</f>
        <v>CLOUD DATA PROTECTION OPERATIONS</v>
      </c>
      <c r="U235" t="str">
        <f>IF(ISNA(_xlfn.XLOOKUP(Table2[[#This Row],[Short Name]],PCN!A:A,PCN!A:A)),"No","Yes")</f>
        <v>No</v>
      </c>
    </row>
    <row r="236" spans="1:21" x14ac:dyDescent="0.35">
      <c r="A236" t="s">
        <v>2777</v>
      </c>
      <c r="B236" t="s">
        <v>50</v>
      </c>
      <c r="C236" t="s">
        <v>1269</v>
      </c>
      <c r="D236" t="s">
        <v>1270</v>
      </c>
      <c r="E236" s="1">
        <v>45770</v>
      </c>
      <c r="F236" t="s">
        <v>185</v>
      </c>
      <c r="G236" s="1">
        <v>45771</v>
      </c>
      <c r="H236" t="s">
        <v>3168</v>
      </c>
      <c r="I236" t="s">
        <v>49</v>
      </c>
      <c r="J236" t="s">
        <v>2781</v>
      </c>
      <c r="K236" t="str">
        <f>_xlfn.XLOOKUP(Table2[[#This Row],[Short Name]],Table4[Name],Table4[IP Address])</f>
        <v>134.248.82.33</v>
      </c>
      <c r="L236" t="str">
        <f>_xlfn.XLOOKUP(Table2[[#This Row],[Short Name]],CMDB!A:A,CMDB!G:G)</f>
        <v>Production</v>
      </c>
      <c r="M236" t="str">
        <f>_xlfn.XLOOKUP(Table2[[#This Row],[Short Name]],CMDB!A:A,CMDB!F:F)</f>
        <v>Deployed</v>
      </c>
      <c r="N236" t="s">
        <v>2782</v>
      </c>
      <c r="P236">
        <f>_xlfn.XLOOKUP(Table2[[#This Row],[Short Name]],Serverlookup!A:A,Serverlookup!B:B)</f>
        <v>1500000616</v>
      </c>
      <c r="Q236" t="str">
        <f>_xlfn.XLOOKUP(Table2[[#This Row],[Short Name]],Serverlookup!A:A,Serverlookup!C:C)</f>
        <v xml:space="preserve">Veeam Availability Suite </v>
      </c>
      <c r="R236" t="str">
        <f>_xlfn.XLOOKUP(Table2[[#This Row],[Short Name]],Serverlookup!A:A,Serverlookup!E:E)</f>
        <v>dan.croitoru@chevron.com</v>
      </c>
      <c r="S236" t="str">
        <f>_xlfn.XLOOKUP(Table2[[#This Row],[Short Name]],Serverlookup!A:A,Serverlookup!D:D)</f>
        <v>Yes</v>
      </c>
      <c r="T236" t="str">
        <f>_xlfn.XLOOKUP(Table2[[#This Row],[Short Name]],Serverlookup!A:A,Serverlookup!F:F)</f>
        <v>CLOUD DATA PROTECTION OPERATIONS</v>
      </c>
      <c r="U236" t="str">
        <f>IF(ISNA(_xlfn.XLOOKUP(Table2[[#This Row],[Short Name]],PCN!A:A,PCN!A:A)),"No","Yes")</f>
        <v>No</v>
      </c>
    </row>
    <row r="237" spans="1:21" x14ac:dyDescent="0.35">
      <c r="A237" t="s">
        <v>2777</v>
      </c>
      <c r="B237" t="s">
        <v>50</v>
      </c>
      <c r="C237" t="s">
        <v>986</v>
      </c>
      <c r="D237" t="s">
        <v>987</v>
      </c>
      <c r="E237" s="2"/>
      <c r="F237" t="s">
        <v>859</v>
      </c>
      <c r="G237" s="2">
        <v>45771</v>
      </c>
      <c r="H237" t="s">
        <v>3169</v>
      </c>
      <c r="I237" t="s">
        <v>66</v>
      </c>
      <c r="J237" t="s">
        <v>2781</v>
      </c>
      <c r="K237" t="str">
        <f>_xlfn.XLOOKUP(Table2[[#This Row],[Short Name]],Table4[Name],Table4[IP Address])</f>
        <v>10.76.218.31</v>
      </c>
      <c r="L237" t="str">
        <f>_xlfn.XLOOKUP(Table2[[#This Row],[Short Name]],CMDB!A:A,CMDB!G:G)</f>
        <v>Production</v>
      </c>
      <c r="M237" t="str">
        <f>_xlfn.XLOOKUP(Table2[[#This Row],[Short Name]],CMDB!A:A,CMDB!F:F)</f>
        <v>Deployed</v>
      </c>
      <c r="N237" t="s">
        <v>2782</v>
      </c>
      <c r="P237">
        <f>_xlfn.XLOOKUP(Table2[[#This Row],[Short Name]],Serverlookup!A:A,Serverlookup!B:B)</f>
        <v>1500000616</v>
      </c>
      <c r="Q237" t="str">
        <f>_xlfn.XLOOKUP(Table2[[#This Row],[Short Name]],Serverlookup!A:A,Serverlookup!C:C)</f>
        <v xml:space="preserve">Veeam Availability Suite </v>
      </c>
      <c r="R237" t="str">
        <f>_xlfn.XLOOKUP(Table2[[#This Row],[Short Name]],Serverlookup!A:A,Serverlookup!E:E)</f>
        <v>dan.croitoru@chevron.com</v>
      </c>
      <c r="S237" t="str">
        <f>_xlfn.XLOOKUP(Table2[[#This Row],[Short Name]],Serverlookup!A:A,Serverlookup!D:D)</f>
        <v>Yes</v>
      </c>
      <c r="T237" t="str">
        <f>_xlfn.XLOOKUP(Table2[[#This Row],[Short Name]],Serverlookup!A:A,Serverlookup!F:F)</f>
        <v>CLOUD DATA PROTECTION OPERATIONS</v>
      </c>
      <c r="U237" t="str">
        <f>IF(ISNA(_xlfn.XLOOKUP(Table2[[#This Row],[Short Name]],PCN!A:A,PCN!A:A)),"No","Yes")</f>
        <v>No</v>
      </c>
    </row>
    <row r="238" spans="1:21" x14ac:dyDescent="0.35">
      <c r="A238" t="s">
        <v>2777</v>
      </c>
      <c r="B238" t="s">
        <v>50</v>
      </c>
      <c r="C238" t="s">
        <v>1273</v>
      </c>
      <c r="D238" t="s">
        <v>1274</v>
      </c>
      <c r="E238" s="2">
        <v>45771</v>
      </c>
      <c r="F238" t="s">
        <v>185</v>
      </c>
      <c r="G238" s="2">
        <v>45771</v>
      </c>
      <c r="H238" t="s">
        <v>2885</v>
      </c>
      <c r="I238" t="s">
        <v>49</v>
      </c>
      <c r="J238" t="s">
        <v>2781</v>
      </c>
      <c r="K238" t="str">
        <f>_xlfn.XLOOKUP(Table2[[#This Row],[Short Name]],Table4[Name],Table4[IP Address])</f>
        <v>10.67.191.96</v>
      </c>
      <c r="L238" t="str">
        <f>_xlfn.XLOOKUP(Table2[[#This Row],[Short Name]],CMDB!A:A,CMDB!G:G)</f>
        <v>Production</v>
      </c>
      <c r="M238" t="str">
        <f>_xlfn.XLOOKUP(Table2[[#This Row],[Short Name]],CMDB!A:A,CMDB!F:F)</f>
        <v>Deployed</v>
      </c>
      <c r="N238" t="s">
        <v>2782</v>
      </c>
      <c r="P238">
        <f>_xlfn.XLOOKUP(Table2[[#This Row],[Short Name]],Serverlookup!A:A,Serverlookup!B:B)</f>
        <v>1500000616</v>
      </c>
      <c r="Q238" t="str">
        <f>_xlfn.XLOOKUP(Table2[[#This Row],[Short Name]],Serverlookup!A:A,Serverlookup!C:C)</f>
        <v xml:space="preserve">Veeam Availability Suite </v>
      </c>
      <c r="R238" t="str">
        <f>_xlfn.XLOOKUP(Table2[[#This Row],[Short Name]],Serverlookup!A:A,Serverlookup!E:E)</f>
        <v>dan.croitoru@chevron.com</v>
      </c>
      <c r="S238" t="str">
        <f>_xlfn.XLOOKUP(Table2[[#This Row],[Short Name]],Serverlookup!A:A,Serverlookup!D:D)</f>
        <v>Yes</v>
      </c>
      <c r="T238" t="str">
        <f>_xlfn.XLOOKUP(Table2[[#This Row],[Short Name]],Serverlookup!A:A,Serverlookup!F:F)</f>
        <v>CLOUD DATA PROTECTION OPERATIONS</v>
      </c>
      <c r="U238" t="str">
        <f>IF(ISNA(_xlfn.XLOOKUP(Table2[[#This Row],[Short Name]],PCN!A:A,PCN!A:A)),"No","Yes")</f>
        <v>No</v>
      </c>
    </row>
    <row r="239" spans="1:21" x14ac:dyDescent="0.35">
      <c r="A239" t="s">
        <v>2777</v>
      </c>
      <c r="B239" t="s">
        <v>50</v>
      </c>
      <c r="C239" t="s">
        <v>1275</v>
      </c>
      <c r="D239" t="s">
        <v>1276</v>
      </c>
      <c r="E239" s="2">
        <v>45770</v>
      </c>
      <c r="F239" t="s">
        <v>185</v>
      </c>
      <c r="G239" s="2">
        <v>45771</v>
      </c>
      <c r="H239" t="s">
        <v>3109</v>
      </c>
      <c r="I239" t="s">
        <v>49</v>
      </c>
      <c r="J239" t="s">
        <v>2781</v>
      </c>
      <c r="K239" t="str">
        <f>_xlfn.XLOOKUP(Table2[[#This Row],[Short Name]],Table4[Name],Table4[IP Address])</f>
        <v>134.248.88.50</v>
      </c>
      <c r="L239" t="str">
        <f>_xlfn.XLOOKUP(Table2[[#This Row],[Short Name]],CMDB!A:A,CMDB!G:G)</f>
        <v>Production</v>
      </c>
      <c r="M239" t="str">
        <f>_xlfn.XLOOKUP(Table2[[#This Row],[Short Name]],CMDB!A:A,CMDB!F:F)</f>
        <v>Deployed</v>
      </c>
      <c r="N239" t="s">
        <v>2782</v>
      </c>
      <c r="P239">
        <f>_xlfn.XLOOKUP(Table2[[#This Row],[Short Name]],Serverlookup!A:A,Serverlookup!B:B)</f>
        <v>1500000616</v>
      </c>
      <c r="Q239" t="str">
        <f>_xlfn.XLOOKUP(Table2[[#This Row],[Short Name]],Serverlookup!A:A,Serverlookup!C:C)</f>
        <v xml:space="preserve">Veeam Availability Suite </v>
      </c>
      <c r="R239" t="str">
        <f>_xlfn.XLOOKUP(Table2[[#This Row],[Short Name]],Serverlookup!A:A,Serverlookup!E:E)</f>
        <v>dan.croitoru@chevron.com</v>
      </c>
      <c r="S239" t="str">
        <f>_xlfn.XLOOKUP(Table2[[#This Row],[Short Name]],Serverlookup!A:A,Serverlookup!D:D)</f>
        <v>Yes</v>
      </c>
      <c r="T239" t="str">
        <f>_xlfn.XLOOKUP(Table2[[#This Row],[Short Name]],Serverlookup!A:A,Serverlookup!F:F)</f>
        <v>CLOUD DATA PROTECTION OPERATIONS</v>
      </c>
      <c r="U239" t="str">
        <f>IF(ISNA(_xlfn.XLOOKUP(Table2[[#This Row],[Short Name]],PCN!A:A,PCN!A:A)),"No","Yes")</f>
        <v>No</v>
      </c>
    </row>
    <row r="240" spans="1:21" x14ac:dyDescent="0.35">
      <c r="A240" t="s">
        <v>2777</v>
      </c>
      <c r="B240" t="s">
        <v>50</v>
      </c>
      <c r="C240" t="s">
        <v>1277</v>
      </c>
      <c r="D240" t="s">
        <v>1278</v>
      </c>
      <c r="E240" s="2">
        <v>45730</v>
      </c>
      <c r="F240" t="s">
        <v>185</v>
      </c>
      <c r="G240" s="2">
        <v>45771</v>
      </c>
      <c r="H240" t="s">
        <v>2795</v>
      </c>
      <c r="I240" t="s">
        <v>66</v>
      </c>
      <c r="J240" t="s">
        <v>2781</v>
      </c>
      <c r="K240" t="str">
        <f>_xlfn.XLOOKUP(Table2[[#This Row],[Short Name]],Table4[Name],Table4[IP Address])</f>
        <v>146.40.161.69</v>
      </c>
      <c r="L240" t="str">
        <f>_xlfn.XLOOKUP(Table2[[#This Row],[Short Name]],CMDB!A:A,CMDB!G:G)</f>
        <v>Production</v>
      </c>
      <c r="M240" t="str">
        <f>_xlfn.XLOOKUP(Table2[[#This Row],[Short Name]],CMDB!A:A,CMDB!F:F)</f>
        <v>Deployed</v>
      </c>
      <c r="N240" t="s">
        <v>2782</v>
      </c>
      <c r="P240">
        <f>_xlfn.XLOOKUP(Table2[[#This Row],[Short Name]],Serverlookup!A:A,Serverlookup!B:B)</f>
        <v>1500000616</v>
      </c>
      <c r="Q240" t="str">
        <f>_xlfn.XLOOKUP(Table2[[#This Row],[Short Name]],Serverlookup!A:A,Serverlookup!C:C)</f>
        <v xml:space="preserve">Veeam Availability Suite </v>
      </c>
      <c r="R240" t="str">
        <f>_xlfn.XLOOKUP(Table2[[#This Row],[Short Name]],Serverlookup!A:A,Serverlookup!E:E)</f>
        <v>dan.croitoru@chevron.com</v>
      </c>
      <c r="S240" t="str">
        <f>_xlfn.XLOOKUP(Table2[[#This Row],[Short Name]],Serverlookup!A:A,Serverlookup!D:D)</f>
        <v>Yes</v>
      </c>
      <c r="T240" t="str">
        <f>_xlfn.XLOOKUP(Table2[[#This Row],[Short Name]],Serverlookup!A:A,Serverlookup!F:F)</f>
        <v>CLOUD DATA PROTECTION OPERATIONS</v>
      </c>
      <c r="U240" t="str">
        <f>IF(ISNA(_xlfn.XLOOKUP(Table2[[#This Row],[Short Name]],PCN!A:A,PCN!A:A)),"No","Yes")</f>
        <v>No</v>
      </c>
    </row>
    <row r="241" spans="1:21" x14ac:dyDescent="0.35">
      <c r="A241" t="s">
        <v>2777</v>
      </c>
      <c r="B241" t="s">
        <v>50</v>
      </c>
      <c r="C241" t="s">
        <v>3170</v>
      </c>
      <c r="D241" t="s">
        <v>3171</v>
      </c>
      <c r="E241" s="2">
        <v>45771</v>
      </c>
      <c r="F241" t="s">
        <v>185</v>
      </c>
      <c r="G241" s="2">
        <v>45771</v>
      </c>
      <c r="H241" t="s">
        <v>3172</v>
      </c>
      <c r="I241" t="s">
        <v>114</v>
      </c>
      <c r="J241" t="s">
        <v>2781</v>
      </c>
      <c r="K241" t="str">
        <f>_xlfn.XLOOKUP(Table2[[#This Row],[Short Name]],Table4[Name],Table4[IP Address])</f>
        <v>146.29.176.8</v>
      </c>
      <c r="L241" t="str">
        <f>_xlfn.XLOOKUP(Table2[[#This Row],[Short Name]],CMDB!A:A,CMDB!G:G)</f>
        <v>Production</v>
      </c>
      <c r="M241" t="str">
        <f>_xlfn.XLOOKUP(Table2[[#This Row],[Short Name]],CMDB!A:A,CMDB!F:F)</f>
        <v>Deployed</v>
      </c>
      <c r="N241" t="s">
        <v>2782</v>
      </c>
      <c r="P241">
        <f>_xlfn.XLOOKUP(Table2[[#This Row],[Short Name]],Serverlookup!A:A,Serverlookup!B:B)</f>
        <v>1500000616</v>
      </c>
      <c r="Q241" t="str">
        <f>_xlfn.XLOOKUP(Table2[[#This Row],[Short Name]],Serverlookup!A:A,Serverlookup!C:C)</f>
        <v xml:space="preserve">Veeam Availability Suite </v>
      </c>
      <c r="R241" t="str">
        <f>_xlfn.XLOOKUP(Table2[[#This Row],[Short Name]],Serverlookup!A:A,Serverlookup!E:E)</f>
        <v>dan.croitoru@chevron.com</v>
      </c>
      <c r="S241" t="str">
        <f>_xlfn.XLOOKUP(Table2[[#This Row],[Short Name]],Serverlookup!A:A,Serverlookup!D:D)</f>
        <v>Yes</v>
      </c>
      <c r="T241" t="str">
        <f>_xlfn.XLOOKUP(Table2[[#This Row],[Short Name]],Serverlookup!A:A,Serverlookup!F:F)</f>
        <v>CLOUD DATA PROTECTION OPERATIONS</v>
      </c>
      <c r="U241" t="str">
        <f>IF(ISNA(_xlfn.XLOOKUP(Table2[[#This Row],[Short Name]],PCN!A:A,PCN!A:A)),"No","Yes")</f>
        <v>No</v>
      </c>
    </row>
    <row r="242" spans="1:21" x14ac:dyDescent="0.35">
      <c r="A242" t="s">
        <v>2777</v>
      </c>
      <c r="B242" t="s">
        <v>50</v>
      </c>
      <c r="C242" t="s">
        <v>3173</v>
      </c>
      <c r="D242" t="s">
        <v>3174</v>
      </c>
      <c r="E242" s="1">
        <v>45771</v>
      </c>
      <c r="F242" t="s">
        <v>185</v>
      </c>
      <c r="G242" s="1">
        <v>45771</v>
      </c>
      <c r="H242" t="s">
        <v>3172</v>
      </c>
      <c r="I242" t="s">
        <v>114</v>
      </c>
      <c r="J242" t="s">
        <v>2781</v>
      </c>
      <c r="K242" t="str">
        <f>_xlfn.XLOOKUP(Table2[[#This Row],[Short Name]],Table4[Name],Table4[IP Address])</f>
        <v>146.40.56.250</v>
      </c>
      <c r="L242" t="str">
        <f>_xlfn.XLOOKUP(Table2[[#This Row],[Short Name]],CMDB!A:A,CMDB!G:G)</f>
        <v>Production</v>
      </c>
      <c r="M242" t="str">
        <f>_xlfn.XLOOKUP(Table2[[#This Row],[Short Name]],CMDB!A:A,CMDB!F:F)</f>
        <v>Deployed</v>
      </c>
      <c r="N242" t="s">
        <v>2782</v>
      </c>
      <c r="P242">
        <f>_xlfn.XLOOKUP(Table2[[#This Row],[Short Name]],Serverlookup!A:A,Serverlookup!B:B)</f>
        <v>1500000616</v>
      </c>
      <c r="Q242" t="str">
        <f>_xlfn.XLOOKUP(Table2[[#This Row],[Short Name]],Serverlookup!A:A,Serverlookup!C:C)</f>
        <v xml:space="preserve">Veeam Availability Suite </v>
      </c>
      <c r="R242" t="str">
        <f>_xlfn.XLOOKUP(Table2[[#This Row],[Short Name]],Serverlookup!A:A,Serverlookup!E:E)</f>
        <v>dan.croitoru@chevron.com</v>
      </c>
      <c r="S242" t="str">
        <f>_xlfn.XLOOKUP(Table2[[#This Row],[Short Name]],Serverlookup!A:A,Serverlookup!D:D)</f>
        <v>Yes</v>
      </c>
      <c r="T242" t="str">
        <f>_xlfn.XLOOKUP(Table2[[#This Row],[Short Name]],Serverlookup!A:A,Serverlookup!F:F)</f>
        <v>CLOUD WINDOWS OPERATIONS</v>
      </c>
      <c r="U242" t="str">
        <f>IF(ISNA(_xlfn.XLOOKUP(Table2[[#This Row],[Short Name]],PCN!A:A,PCN!A:A)),"No","Yes")</f>
        <v>No</v>
      </c>
    </row>
    <row r="243" spans="1:21" x14ac:dyDescent="0.35">
      <c r="A243" t="s">
        <v>2777</v>
      </c>
      <c r="B243" t="s">
        <v>50</v>
      </c>
      <c r="C243" t="s">
        <v>1295</v>
      </c>
      <c r="D243" t="s">
        <v>1296</v>
      </c>
      <c r="E243" s="2">
        <v>45770</v>
      </c>
      <c r="F243" t="s">
        <v>185</v>
      </c>
      <c r="G243" s="2">
        <v>45771</v>
      </c>
      <c r="H243" t="s">
        <v>3175</v>
      </c>
      <c r="I243" t="s">
        <v>114</v>
      </c>
      <c r="J243" t="s">
        <v>2781</v>
      </c>
      <c r="K243" t="str">
        <f>_xlfn.XLOOKUP(Table2[[#This Row],[Short Name]],Table4[Name],Table4[IP Address])</f>
        <v>146.40.173.201</v>
      </c>
      <c r="L243" t="str">
        <f>_xlfn.XLOOKUP(Table2[[#This Row],[Short Name]],CMDB!A:A,CMDB!G:G)</f>
        <v>Production</v>
      </c>
      <c r="M243" t="str">
        <f>_xlfn.XLOOKUP(Table2[[#This Row],[Short Name]],CMDB!A:A,CMDB!F:F)</f>
        <v>Deployed</v>
      </c>
      <c r="N243" t="s">
        <v>2782</v>
      </c>
      <c r="P243">
        <f>_xlfn.XLOOKUP(Table2[[#This Row],[Short Name]],Serverlookup!A:A,Serverlookup!B:B)</f>
        <v>1500000616</v>
      </c>
      <c r="Q243" t="str">
        <f>_xlfn.XLOOKUP(Table2[[#This Row],[Short Name]],Serverlookup!A:A,Serverlookup!C:C)</f>
        <v xml:space="preserve">Veeam Availability Suite </v>
      </c>
      <c r="R243" t="str">
        <f>_xlfn.XLOOKUP(Table2[[#This Row],[Short Name]],Serverlookup!A:A,Serverlookup!E:E)</f>
        <v>dan.croitoru@chevron.com</v>
      </c>
      <c r="S243" t="str">
        <f>_xlfn.XLOOKUP(Table2[[#This Row],[Short Name]],Serverlookup!A:A,Serverlookup!D:D)</f>
        <v>Yes</v>
      </c>
      <c r="T243" t="str">
        <f>_xlfn.XLOOKUP(Table2[[#This Row],[Short Name]],Serverlookup!A:A,Serverlookup!F:F)</f>
        <v>ORPHAN - CLOUD WINDOWS OPERATIONS</v>
      </c>
      <c r="U243" t="str">
        <f>IF(ISNA(_xlfn.XLOOKUP(Table2[[#This Row],[Short Name]],PCN!A:A,PCN!A:A)),"No","Yes")</f>
        <v>No</v>
      </c>
    </row>
    <row r="244" spans="1:21" x14ac:dyDescent="0.35">
      <c r="A244" t="s">
        <v>2777</v>
      </c>
      <c r="B244" t="s">
        <v>50</v>
      </c>
      <c r="C244" t="s">
        <v>1328</v>
      </c>
      <c r="D244" t="s">
        <v>1328</v>
      </c>
      <c r="E244" s="2">
        <v>45771</v>
      </c>
      <c r="F244" t="s">
        <v>185</v>
      </c>
      <c r="G244" s="2">
        <v>45771</v>
      </c>
      <c r="H244" t="s">
        <v>3176</v>
      </c>
      <c r="I244" t="s">
        <v>141</v>
      </c>
      <c r="J244" t="s">
        <v>2781</v>
      </c>
      <c r="K244" t="str">
        <f>_xlfn.XLOOKUP(Table2[[#This Row],[Short Name]],Table4[Name],Table4[IP Address])</f>
        <v>146.33.170.121</v>
      </c>
      <c r="L244" t="str">
        <f>_xlfn.XLOOKUP(Table2[[#This Row],[Short Name]],CMDB!A:A,CMDB!G:G)</f>
        <v>Production</v>
      </c>
      <c r="M244" t="str">
        <f>_xlfn.XLOOKUP(Table2[[#This Row],[Short Name]],CMDB!A:A,CMDB!F:F)</f>
        <v>Deployed</v>
      </c>
      <c r="N244" t="s">
        <v>2782</v>
      </c>
      <c r="P244">
        <f>_xlfn.XLOOKUP(Table2[[#This Row],[Short Name]],Serverlookup!A:A,Serverlookup!B:B)</f>
        <v>1500000616</v>
      </c>
      <c r="Q244" t="str">
        <f>_xlfn.XLOOKUP(Table2[[#This Row],[Short Name]],Serverlookup!A:A,Serverlookup!C:C)</f>
        <v xml:space="preserve">Veeam Availability Suite </v>
      </c>
      <c r="R244" t="str">
        <f>_xlfn.XLOOKUP(Table2[[#This Row],[Short Name]],Serverlookup!A:A,Serverlookup!E:E)</f>
        <v>dan.croitoru@chevron.com</v>
      </c>
      <c r="S244" t="str">
        <f>_xlfn.XLOOKUP(Table2[[#This Row],[Short Name]],Serverlookup!A:A,Serverlookup!D:D)</f>
        <v>Yes</v>
      </c>
      <c r="T244" t="str">
        <f>_xlfn.XLOOKUP(Table2[[#This Row],[Short Name]],Serverlookup!A:A,Serverlookup!F:F)</f>
        <v>CLOUD DATA PROTECTION OPERATIONS</v>
      </c>
      <c r="U244" t="str">
        <f>IF(ISNA(_xlfn.XLOOKUP(Table2[[#This Row],[Short Name]],PCN!A:A,PCN!A:A)),"No","Yes")</f>
        <v>No</v>
      </c>
    </row>
    <row r="245" spans="1:21" x14ac:dyDescent="0.35">
      <c r="A245" t="s">
        <v>2777</v>
      </c>
      <c r="B245" t="s">
        <v>50</v>
      </c>
      <c r="C245" t="s">
        <v>1329</v>
      </c>
      <c r="D245" t="s">
        <v>1330</v>
      </c>
      <c r="E245" s="1">
        <v>45771</v>
      </c>
      <c r="F245" t="s">
        <v>185</v>
      </c>
      <c r="G245" s="1">
        <v>45771</v>
      </c>
      <c r="H245" t="s">
        <v>3177</v>
      </c>
      <c r="I245" t="s">
        <v>114</v>
      </c>
      <c r="J245" t="s">
        <v>2781</v>
      </c>
      <c r="K245" t="str">
        <f>_xlfn.XLOOKUP(Table2[[#This Row],[Short Name]],Table4[Name],Table4[IP Address])</f>
        <v>146.40.81.140</v>
      </c>
      <c r="L245" t="str">
        <f>_xlfn.XLOOKUP(Table2[[#This Row],[Short Name]],CMDB!A:A,CMDB!G:G)</f>
        <v>Production</v>
      </c>
      <c r="M245" t="str">
        <f>_xlfn.XLOOKUP(Table2[[#This Row],[Short Name]],CMDB!A:A,CMDB!F:F)</f>
        <v>Deployed</v>
      </c>
      <c r="N245" t="s">
        <v>2782</v>
      </c>
      <c r="P245">
        <f>_xlfn.XLOOKUP(Table2[[#This Row],[Short Name]],Serverlookup!A:A,Serverlookup!B:B)</f>
        <v>1500000616</v>
      </c>
      <c r="Q245" t="str">
        <f>_xlfn.XLOOKUP(Table2[[#This Row],[Short Name]],Serverlookup!A:A,Serverlookup!C:C)</f>
        <v xml:space="preserve">Veeam Availability Suite </v>
      </c>
      <c r="R245" t="str">
        <f>_xlfn.XLOOKUP(Table2[[#This Row],[Short Name]],Serverlookup!A:A,Serverlookup!E:E)</f>
        <v>dan.croitoru@chevron.com</v>
      </c>
      <c r="S245" t="str">
        <f>_xlfn.XLOOKUP(Table2[[#This Row],[Short Name]],Serverlookup!A:A,Serverlookup!D:D)</f>
        <v>Yes</v>
      </c>
      <c r="T245" t="str">
        <f>_xlfn.XLOOKUP(Table2[[#This Row],[Short Name]],Serverlookup!A:A,Serverlookup!F:F)</f>
        <v>CLOUD DATA PROTECTION OPERATIONS</v>
      </c>
      <c r="U245" t="str">
        <f>IF(ISNA(_xlfn.XLOOKUP(Table2[[#This Row],[Short Name]],PCN!A:A,PCN!A:A)),"No","Yes")</f>
        <v>No</v>
      </c>
    </row>
    <row r="246" spans="1:21" x14ac:dyDescent="0.35">
      <c r="A246" t="s">
        <v>2777</v>
      </c>
      <c r="B246" t="s">
        <v>50</v>
      </c>
      <c r="C246" t="s">
        <v>1331</v>
      </c>
      <c r="D246" t="s">
        <v>1332</v>
      </c>
      <c r="E246" s="2">
        <v>45770</v>
      </c>
      <c r="F246" t="s">
        <v>185</v>
      </c>
      <c r="G246" s="2">
        <v>45771</v>
      </c>
      <c r="H246" t="s">
        <v>3178</v>
      </c>
      <c r="I246" t="s">
        <v>49</v>
      </c>
      <c r="J246" t="s">
        <v>2781</v>
      </c>
      <c r="K246" t="str">
        <f>_xlfn.XLOOKUP(Table2[[#This Row],[Short Name]],Table4[Name],Table4[IP Address])</f>
        <v>146.40.2.52</v>
      </c>
      <c r="L246" t="str">
        <f>_xlfn.XLOOKUP(Table2[[#This Row],[Short Name]],CMDB!A:A,CMDB!G:G)</f>
        <v>Production</v>
      </c>
      <c r="M246" t="str">
        <f>_xlfn.XLOOKUP(Table2[[#This Row],[Short Name]],CMDB!A:A,CMDB!F:F)</f>
        <v>Deployed</v>
      </c>
      <c r="N246" t="s">
        <v>2782</v>
      </c>
      <c r="P246">
        <f>_xlfn.XLOOKUP(Table2[[#This Row],[Short Name]],Serverlookup!A:A,Serverlookup!B:B)</f>
        <v>1500000616</v>
      </c>
      <c r="Q246" t="str">
        <f>_xlfn.XLOOKUP(Table2[[#This Row],[Short Name]],Serverlookup!A:A,Serverlookup!C:C)</f>
        <v xml:space="preserve">Veeam Availability Suite </v>
      </c>
      <c r="R246" t="str">
        <f>_xlfn.XLOOKUP(Table2[[#This Row],[Short Name]],Serverlookup!A:A,Serverlookup!E:E)</f>
        <v>dan.croitoru@chevron.com</v>
      </c>
      <c r="S246" t="str">
        <f>_xlfn.XLOOKUP(Table2[[#This Row],[Short Name]],Serverlookup!A:A,Serverlookup!D:D)</f>
        <v>Yes</v>
      </c>
      <c r="T246" t="str">
        <f>_xlfn.XLOOKUP(Table2[[#This Row],[Short Name]],Serverlookup!A:A,Serverlookup!F:F)</f>
        <v>CLOUD DATA PROTECTION OPERATIONS</v>
      </c>
      <c r="U246" t="str">
        <f>IF(ISNA(_xlfn.XLOOKUP(Table2[[#This Row],[Short Name]],PCN!A:A,PCN!A:A)),"No","Yes")</f>
        <v>No</v>
      </c>
    </row>
    <row r="247" spans="1:21" x14ac:dyDescent="0.35">
      <c r="A247" t="s">
        <v>2777</v>
      </c>
      <c r="B247" t="s">
        <v>50</v>
      </c>
      <c r="C247" t="s">
        <v>1335</v>
      </c>
      <c r="D247" t="s">
        <v>1336</v>
      </c>
      <c r="E247" s="1">
        <v>45770</v>
      </c>
      <c r="F247" t="s">
        <v>185</v>
      </c>
      <c r="G247" s="1">
        <v>45771</v>
      </c>
      <c r="H247" t="s">
        <v>3179</v>
      </c>
      <c r="I247" t="s">
        <v>49</v>
      </c>
      <c r="J247" t="s">
        <v>2781</v>
      </c>
      <c r="K247" t="str">
        <f>_xlfn.XLOOKUP(Table2[[#This Row],[Short Name]],Table4[Name],Table4[IP Address])</f>
        <v>146.29.135.49</v>
      </c>
      <c r="L247" t="str">
        <f>_xlfn.XLOOKUP(Table2[[#This Row],[Short Name]],CMDB!A:A,CMDB!G:G)</f>
        <v>Production</v>
      </c>
      <c r="M247" t="str">
        <f>_xlfn.XLOOKUP(Table2[[#This Row],[Short Name]],CMDB!A:A,CMDB!F:F)</f>
        <v>Deployed</v>
      </c>
      <c r="N247" t="s">
        <v>2782</v>
      </c>
      <c r="P247">
        <f>_xlfn.XLOOKUP(Table2[[#This Row],[Short Name]],Serverlookup!A:A,Serverlookup!B:B)</f>
        <v>1500000616</v>
      </c>
      <c r="Q247" t="str">
        <f>_xlfn.XLOOKUP(Table2[[#This Row],[Short Name]],Serverlookup!A:A,Serverlookup!C:C)</f>
        <v xml:space="preserve">Veeam Availability Suite </v>
      </c>
      <c r="R247" t="str">
        <f>_xlfn.XLOOKUP(Table2[[#This Row],[Short Name]],Serverlookup!A:A,Serverlookup!E:E)</f>
        <v>dan.croitoru@chevron.com</v>
      </c>
      <c r="S247" t="str">
        <f>_xlfn.XLOOKUP(Table2[[#This Row],[Short Name]],Serverlookup!A:A,Serverlookup!D:D)</f>
        <v>Yes</v>
      </c>
      <c r="T247" t="str">
        <f>_xlfn.XLOOKUP(Table2[[#This Row],[Short Name]],Serverlookup!A:A,Serverlookup!F:F)</f>
        <v>CLOUD DATA PROTECTION OPERATIONS</v>
      </c>
      <c r="U247" t="str">
        <f>IF(ISNA(_xlfn.XLOOKUP(Table2[[#This Row],[Short Name]],PCN!A:A,PCN!A:A)),"No","Yes")</f>
        <v>No</v>
      </c>
    </row>
    <row r="248" spans="1:21" x14ac:dyDescent="0.35">
      <c r="A248" t="s">
        <v>2777</v>
      </c>
      <c r="B248" t="s">
        <v>50</v>
      </c>
      <c r="C248" t="s">
        <v>1337</v>
      </c>
      <c r="D248" t="s">
        <v>1338</v>
      </c>
      <c r="E248" s="1">
        <v>45770</v>
      </c>
      <c r="F248" t="s">
        <v>185</v>
      </c>
      <c r="G248" s="1">
        <v>45771</v>
      </c>
      <c r="H248" t="s">
        <v>2795</v>
      </c>
      <c r="I248" t="s">
        <v>114</v>
      </c>
      <c r="J248" t="s">
        <v>2781</v>
      </c>
      <c r="K248" t="str">
        <f>_xlfn.XLOOKUP(Table2[[#This Row],[Short Name]],Table4[Name],Table4[IP Address])</f>
        <v>136.171.214.225</v>
      </c>
      <c r="L248" t="str">
        <f>_xlfn.XLOOKUP(Table2[[#This Row],[Short Name]],CMDB!A:A,CMDB!G:G)</f>
        <v>Development</v>
      </c>
      <c r="M248" t="str">
        <f>_xlfn.XLOOKUP(Table2[[#This Row],[Short Name]],CMDB!A:A,CMDB!F:F)</f>
        <v>Deployed</v>
      </c>
      <c r="N248" t="s">
        <v>2782</v>
      </c>
      <c r="P248">
        <f>_xlfn.XLOOKUP(Table2[[#This Row],[Short Name]],Serverlookup!A:A,Serverlookup!B:B)</f>
        <v>1500000616</v>
      </c>
      <c r="Q248" t="str">
        <f>_xlfn.XLOOKUP(Table2[[#This Row],[Short Name]],Serverlookup!A:A,Serverlookup!C:C)</f>
        <v xml:space="preserve">Veeam Availability Suite </v>
      </c>
      <c r="R248" t="str">
        <f>_xlfn.XLOOKUP(Table2[[#This Row],[Short Name]],Serverlookup!A:A,Serverlookup!E:E)</f>
        <v>dan.croitoru@chevron.com</v>
      </c>
      <c r="S248" t="str">
        <f>_xlfn.XLOOKUP(Table2[[#This Row],[Short Name]],Serverlookup!A:A,Serverlookup!D:D)</f>
        <v>Yes</v>
      </c>
      <c r="T248" t="str">
        <f>_xlfn.XLOOKUP(Table2[[#This Row],[Short Name]],Serverlookup!A:A,Serverlookup!F:F)</f>
        <v>CLOUD DATA PROTECTION OPERATIONS</v>
      </c>
      <c r="U248" t="str">
        <f>IF(ISNA(_xlfn.XLOOKUP(Table2[[#This Row],[Short Name]],PCN!A:A,PCN!A:A)),"No","Yes")</f>
        <v>No</v>
      </c>
    </row>
    <row r="249" spans="1:21" x14ac:dyDescent="0.35">
      <c r="A249" t="s">
        <v>2777</v>
      </c>
      <c r="B249" t="s">
        <v>50</v>
      </c>
      <c r="C249" t="s">
        <v>3180</v>
      </c>
      <c r="D249" t="s">
        <v>3181</v>
      </c>
      <c r="E249" s="2">
        <v>45770</v>
      </c>
      <c r="F249" t="s">
        <v>185</v>
      </c>
      <c r="G249" s="2">
        <v>45771</v>
      </c>
      <c r="H249" t="s">
        <v>3182</v>
      </c>
      <c r="I249" t="s">
        <v>114</v>
      </c>
      <c r="J249" t="s">
        <v>2781</v>
      </c>
      <c r="K249" t="str">
        <f>_xlfn.XLOOKUP(Table2[[#This Row],[Short Name]],Table4[Name],Table4[IP Address])</f>
        <v>10.76.151.130</v>
      </c>
      <c r="L249" t="str">
        <f>_xlfn.XLOOKUP(Table2[[#This Row],[Short Name]],CMDB!A:A,CMDB!G:G)</f>
        <v>Production</v>
      </c>
      <c r="M249" t="str">
        <f>_xlfn.XLOOKUP(Table2[[#This Row],[Short Name]],CMDB!A:A,CMDB!F:F)</f>
        <v>Deployed</v>
      </c>
      <c r="N249" t="s">
        <v>2782</v>
      </c>
      <c r="P249">
        <f>_xlfn.XLOOKUP(Table2[[#This Row],[Short Name]],Serverlookup!A:A,Serverlookup!B:B)</f>
        <v>1500000616</v>
      </c>
      <c r="Q249" t="str">
        <f>_xlfn.XLOOKUP(Table2[[#This Row],[Short Name]],Serverlookup!A:A,Serverlookup!C:C)</f>
        <v xml:space="preserve">Veeam Availability Suite </v>
      </c>
      <c r="R249" t="str">
        <f>_xlfn.XLOOKUP(Table2[[#This Row],[Short Name]],Serverlookup!A:A,Serverlookup!E:E)</f>
        <v>dan.croitoru@chevron.com</v>
      </c>
      <c r="S249" t="str">
        <f>_xlfn.XLOOKUP(Table2[[#This Row],[Short Name]],Serverlookup!A:A,Serverlookup!D:D)</f>
        <v>Yes</v>
      </c>
      <c r="T249" t="str">
        <f>_xlfn.XLOOKUP(Table2[[#This Row],[Short Name]],Serverlookup!A:A,Serverlookup!F:F)</f>
        <v>CLOUD DATA PROTECTION OPERATIONS</v>
      </c>
      <c r="U249" t="str">
        <f>IF(ISNA(_xlfn.XLOOKUP(Table2[[#This Row],[Short Name]],PCN!A:A,PCN!A:A)),"No","Yes")</f>
        <v>No</v>
      </c>
    </row>
    <row r="250" spans="1:21" x14ac:dyDescent="0.35">
      <c r="A250" t="s">
        <v>2777</v>
      </c>
      <c r="B250" t="s">
        <v>50</v>
      </c>
      <c r="C250" t="s">
        <v>3183</v>
      </c>
      <c r="D250" t="s">
        <v>3184</v>
      </c>
      <c r="E250" s="1">
        <v>45770</v>
      </c>
      <c r="F250" t="s">
        <v>185</v>
      </c>
      <c r="G250" s="1">
        <v>45771</v>
      </c>
      <c r="H250" t="s">
        <v>2786</v>
      </c>
      <c r="I250" t="s">
        <v>114</v>
      </c>
      <c r="J250" t="s">
        <v>2781</v>
      </c>
      <c r="K250" t="str">
        <f>_xlfn.XLOOKUP(Table2[[#This Row],[Short Name]],Table4[Name],Table4[IP Address])</f>
        <v>10.76.226.111</v>
      </c>
      <c r="L250" t="str">
        <f>_xlfn.XLOOKUP(Table2[[#This Row],[Short Name]],CMDB!A:A,CMDB!G:G)</f>
        <v>Production</v>
      </c>
      <c r="M250" t="str">
        <f>_xlfn.XLOOKUP(Table2[[#This Row],[Short Name]],CMDB!A:A,CMDB!F:F)</f>
        <v>Deployed</v>
      </c>
      <c r="N250" t="s">
        <v>2782</v>
      </c>
      <c r="P250">
        <f>_xlfn.XLOOKUP(Table2[[#This Row],[Short Name]],Serverlookup!A:A,Serverlookup!B:B)</f>
        <v>1500000616</v>
      </c>
      <c r="Q250" t="str">
        <f>_xlfn.XLOOKUP(Table2[[#This Row],[Short Name]],Serverlookup!A:A,Serverlookup!C:C)</f>
        <v xml:space="preserve">Veeam Availability Suite </v>
      </c>
      <c r="R250" t="str">
        <f>_xlfn.XLOOKUP(Table2[[#This Row],[Short Name]],Serverlookup!A:A,Serverlookup!E:E)</f>
        <v>dan.croitoru@chevron.com</v>
      </c>
      <c r="S250" t="str">
        <f>_xlfn.XLOOKUP(Table2[[#This Row],[Short Name]],Serverlookup!A:A,Serverlookup!D:D)</f>
        <v>Yes</v>
      </c>
      <c r="T250" t="str">
        <f>_xlfn.XLOOKUP(Table2[[#This Row],[Short Name]],Serverlookup!A:A,Serverlookup!F:F)</f>
        <v>CLOUD DATA PROTECTION OPERATIONS</v>
      </c>
      <c r="U250" t="str">
        <f>IF(ISNA(_xlfn.XLOOKUP(Table2[[#This Row],[Short Name]],PCN!A:A,PCN!A:A)),"No","Yes")</f>
        <v>No</v>
      </c>
    </row>
    <row r="251" spans="1:21" x14ac:dyDescent="0.35">
      <c r="A251" t="s">
        <v>2777</v>
      </c>
      <c r="B251" t="s">
        <v>50</v>
      </c>
      <c r="C251" t="s">
        <v>3185</v>
      </c>
      <c r="D251" t="s">
        <v>3186</v>
      </c>
      <c r="E251" s="1">
        <v>45770</v>
      </c>
      <c r="F251" t="s">
        <v>185</v>
      </c>
      <c r="G251" s="1">
        <v>45771</v>
      </c>
      <c r="H251" t="s">
        <v>3187</v>
      </c>
      <c r="I251" t="s">
        <v>141</v>
      </c>
      <c r="J251" t="s">
        <v>2781</v>
      </c>
      <c r="K251" t="str">
        <f>_xlfn.XLOOKUP(Table2[[#This Row],[Short Name]],Table4[Name],Table4[IP Address])</f>
        <v>146.30.168.21</v>
      </c>
      <c r="L251" t="str">
        <f>_xlfn.XLOOKUP(Table2[[#This Row],[Short Name]],CMDB!A:A,CMDB!G:G)</f>
        <v>Production</v>
      </c>
      <c r="M251" t="str">
        <f>_xlfn.XLOOKUP(Table2[[#This Row],[Short Name]],CMDB!A:A,CMDB!F:F)</f>
        <v>Deployed</v>
      </c>
      <c r="N251" t="s">
        <v>2782</v>
      </c>
      <c r="P251">
        <f>_xlfn.XLOOKUP(Table2[[#This Row],[Short Name]],Serverlookup!A:A,Serverlookup!B:B)</f>
        <v>5056251</v>
      </c>
      <c r="Q251" t="str">
        <f>_xlfn.XLOOKUP(Table2[[#This Row],[Short Name]],Serverlookup!A:A,Serverlookup!C:C)</f>
        <v xml:space="preserve">EG Malabo Business Servers </v>
      </c>
      <c r="R251" t="str">
        <f>_xlfn.XLOOKUP(Table2[[#This Row],[Short Name]],Serverlookup!A:A,Serverlookup!E:E)</f>
        <v>dan.croitoru@chevron.com</v>
      </c>
      <c r="S251" t="str">
        <f>_xlfn.XLOOKUP(Table2[[#This Row],[Short Name]],Serverlookup!A:A,Serverlookup!D:D)</f>
        <v>Yes</v>
      </c>
      <c r="T251" t="str">
        <f>_xlfn.XLOOKUP(Table2[[#This Row],[Short Name]],Serverlookup!A:A,Serverlookup!F:F)</f>
        <v>CLOUD DATA PROTECTION DESIGN</v>
      </c>
      <c r="U251" t="str">
        <f>IF(ISNA(_xlfn.XLOOKUP(Table2[[#This Row],[Short Name]],PCN!A:A,PCN!A:A)),"No","Yes")</f>
        <v>No</v>
      </c>
    </row>
    <row r="252" spans="1:21" x14ac:dyDescent="0.35">
      <c r="A252" t="s">
        <v>2777</v>
      </c>
      <c r="B252" t="s">
        <v>50</v>
      </c>
      <c r="C252" t="s">
        <v>3188</v>
      </c>
      <c r="D252" t="s">
        <v>3189</v>
      </c>
      <c r="E252" s="2">
        <v>45770</v>
      </c>
      <c r="F252" t="s">
        <v>185</v>
      </c>
      <c r="G252" s="2">
        <v>45771</v>
      </c>
      <c r="H252" t="s">
        <v>2780</v>
      </c>
      <c r="I252" t="s">
        <v>114</v>
      </c>
      <c r="J252" t="s">
        <v>2781</v>
      </c>
      <c r="K252" t="str">
        <f>_xlfn.XLOOKUP(Table2[[#This Row],[Short Name]],Table4[Name],Table4[IP Address])</f>
        <v>146.30.168.52</v>
      </c>
      <c r="L252" t="str">
        <f>_xlfn.XLOOKUP(Table2[[#This Row],[Short Name]],CMDB!A:A,CMDB!G:G)</f>
        <v>Production</v>
      </c>
      <c r="M252" t="str">
        <f>_xlfn.XLOOKUP(Table2[[#This Row],[Short Name]],CMDB!A:A,CMDB!F:F)</f>
        <v>Deployed</v>
      </c>
      <c r="N252" t="s">
        <v>2782</v>
      </c>
      <c r="P252">
        <f>_xlfn.XLOOKUP(Table2[[#This Row],[Short Name]],Serverlookup!A:A,Serverlookup!B:B)</f>
        <v>5056251</v>
      </c>
      <c r="Q252" t="str">
        <f>_xlfn.XLOOKUP(Table2[[#This Row],[Short Name]],Serverlookup!A:A,Serverlookup!C:C)</f>
        <v xml:space="preserve">EG Malabo Business Servers </v>
      </c>
      <c r="R252" t="str">
        <f>_xlfn.XLOOKUP(Table2[[#This Row],[Short Name]],Serverlookup!A:A,Serverlookup!E:E)</f>
        <v>dan.croitoru@chevron.com</v>
      </c>
      <c r="S252" t="str">
        <f>_xlfn.XLOOKUP(Table2[[#This Row],[Short Name]],Serverlookup!A:A,Serverlookup!D:D)</f>
        <v>Yes</v>
      </c>
      <c r="T252" t="str">
        <f>_xlfn.XLOOKUP(Table2[[#This Row],[Short Name]],Serverlookup!A:A,Serverlookup!F:F)</f>
        <v>CLOUD DATA PROTECTION OPERATIONS</v>
      </c>
      <c r="U252" t="str">
        <f>IF(ISNA(_xlfn.XLOOKUP(Table2[[#This Row],[Short Name]],PCN!A:A,PCN!A:A)),"No","Yes")</f>
        <v>No</v>
      </c>
    </row>
    <row r="253" spans="1:21" x14ac:dyDescent="0.35">
      <c r="A253" t="s">
        <v>2777</v>
      </c>
      <c r="B253" t="s">
        <v>50</v>
      </c>
      <c r="C253" t="s">
        <v>1349</v>
      </c>
      <c r="D253" t="s">
        <v>1350</v>
      </c>
      <c r="E253" s="1">
        <v>45771</v>
      </c>
      <c r="F253" t="s">
        <v>185</v>
      </c>
      <c r="G253" s="1">
        <v>45771</v>
      </c>
      <c r="H253" t="s">
        <v>3099</v>
      </c>
      <c r="I253" t="s">
        <v>49</v>
      </c>
      <c r="J253" t="s">
        <v>2781</v>
      </c>
      <c r="K253" t="str">
        <f>_xlfn.XLOOKUP(Table2[[#This Row],[Short Name]],Table4[Name],Table4[IP Address])</f>
        <v>10.66.82.5</v>
      </c>
      <c r="L253" t="str">
        <f>_xlfn.XLOOKUP(Table2[[#This Row],[Short Name]],CMDB!A:A,CMDB!G:G)</f>
        <v>Production</v>
      </c>
      <c r="M253" t="str">
        <f>_xlfn.XLOOKUP(Table2[[#This Row],[Short Name]],CMDB!A:A,CMDB!F:F)</f>
        <v>Deployed</v>
      </c>
      <c r="N253" t="s">
        <v>2782</v>
      </c>
      <c r="P253">
        <f>_xlfn.XLOOKUP(Table2[[#This Row],[Short Name]],Serverlookup!A:A,Serverlookup!B:B)</f>
        <v>205052748</v>
      </c>
      <c r="Q253" t="str">
        <f>_xlfn.XLOOKUP(Table2[[#This Row],[Short Name]],Serverlookup!A:A,Serverlookup!C:C)</f>
        <v xml:space="preserve">Veeam AVS20 Australia </v>
      </c>
      <c r="R253" t="str">
        <f>_xlfn.XLOOKUP(Table2[[#This Row],[Short Name]],Serverlookup!A:A,Serverlookup!E:E)</f>
        <v>dan.croitoru@chevron.com</v>
      </c>
      <c r="S253" t="str">
        <f>_xlfn.XLOOKUP(Table2[[#This Row],[Short Name]],Serverlookup!A:A,Serverlookup!D:D)</f>
        <v>Yes</v>
      </c>
      <c r="T253" t="str">
        <f>_xlfn.XLOOKUP(Table2[[#This Row],[Short Name]],Serverlookup!A:A,Serverlookup!F:F)</f>
        <v>CLOUD DATA PROTECTION OPERATIONS</v>
      </c>
      <c r="U253" t="str">
        <f>IF(ISNA(_xlfn.XLOOKUP(Table2[[#This Row],[Short Name]],PCN!A:A,PCN!A:A)),"No","Yes")</f>
        <v>No</v>
      </c>
    </row>
    <row r="254" spans="1:21" x14ac:dyDescent="0.35">
      <c r="A254" t="s">
        <v>2777</v>
      </c>
      <c r="B254" t="s">
        <v>50</v>
      </c>
      <c r="C254" t="s">
        <v>1351</v>
      </c>
      <c r="D254" t="s">
        <v>1352</v>
      </c>
      <c r="E254" s="1">
        <v>45771</v>
      </c>
      <c r="F254" t="s">
        <v>185</v>
      </c>
      <c r="G254" s="1">
        <v>45771</v>
      </c>
      <c r="H254" t="s">
        <v>3172</v>
      </c>
      <c r="I254" t="s">
        <v>49</v>
      </c>
      <c r="J254" t="s">
        <v>2781</v>
      </c>
      <c r="K254" t="str">
        <f>_xlfn.XLOOKUP(Table2[[#This Row],[Short Name]],Table4[Name],Table4[IP Address])</f>
        <v>10.76.227.4</v>
      </c>
      <c r="L254" t="str">
        <f>_xlfn.XLOOKUP(Table2[[#This Row],[Short Name]],CMDB!A:A,CMDB!G:G)</f>
        <v>Production</v>
      </c>
      <c r="M254" t="str">
        <f>_xlfn.XLOOKUP(Table2[[#This Row],[Short Name]],CMDB!A:A,CMDB!F:F)</f>
        <v>Deployed</v>
      </c>
      <c r="N254" t="s">
        <v>2782</v>
      </c>
      <c r="P254">
        <f>_xlfn.XLOOKUP(Table2[[#This Row],[Short Name]],Serverlookup!A:A,Serverlookup!B:B)</f>
        <v>1500000616</v>
      </c>
      <c r="Q254" t="str">
        <f>_xlfn.XLOOKUP(Table2[[#This Row],[Short Name]],Serverlookup!A:A,Serverlookup!C:C)</f>
        <v xml:space="preserve">Veeam Availability Suite </v>
      </c>
      <c r="R254" t="str">
        <f>_xlfn.XLOOKUP(Table2[[#This Row],[Short Name]],Serverlookup!A:A,Serverlookup!E:E)</f>
        <v>dan.croitoru@chevron.com</v>
      </c>
      <c r="S254" t="str">
        <f>_xlfn.XLOOKUP(Table2[[#This Row],[Short Name]],Serverlookup!A:A,Serverlookup!D:D)</f>
        <v>Yes</v>
      </c>
      <c r="T254" t="str">
        <f>_xlfn.XLOOKUP(Table2[[#This Row],[Short Name]],Serverlookup!A:A,Serverlookup!F:F)</f>
        <v>CLOUD DATA PROTECTION OPERATIONS</v>
      </c>
      <c r="U254" t="str">
        <f>IF(ISNA(_xlfn.XLOOKUP(Table2[[#This Row],[Short Name]],PCN!A:A,PCN!A:A)),"No","Yes")</f>
        <v>No</v>
      </c>
    </row>
    <row r="255" spans="1:21" x14ac:dyDescent="0.35">
      <c r="A255" t="s">
        <v>2777</v>
      </c>
      <c r="B255" t="s">
        <v>50</v>
      </c>
      <c r="C255" t="s">
        <v>1353</v>
      </c>
      <c r="D255" t="s">
        <v>1354</v>
      </c>
      <c r="E255" s="2">
        <v>45771</v>
      </c>
      <c r="F255" t="s">
        <v>185</v>
      </c>
      <c r="G255" s="2">
        <v>45771</v>
      </c>
      <c r="H255" t="s">
        <v>3169</v>
      </c>
      <c r="I255" t="s">
        <v>49</v>
      </c>
      <c r="J255" t="s">
        <v>2781</v>
      </c>
      <c r="K255" t="str">
        <f>_xlfn.XLOOKUP(Table2[[#This Row],[Short Name]],Table4[Name],Table4[IP Address])</f>
        <v>10.66.82.4</v>
      </c>
      <c r="L255" t="str">
        <f>_xlfn.XLOOKUP(Table2[[#This Row],[Short Name]],CMDB!A:A,CMDB!G:G)</f>
        <v>Production</v>
      </c>
      <c r="M255" t="str">
        <f>_xlfn.XLOOKUP(Table2[[#This Row],[Short Name]],CMDB!A:A,CMDB!F:F)</f>
        <v>Deployed</v>
      </c>
      <c r="N255" t="s">
        <v>2782</v>
      </c>
      <c r="P255">
        <f>_xlfn.XLOOKUP(Table2[[#This Row],[Short Name]],Serverlookup!A:A,Serverlookup!B:B)</f>
        <v>1500000616</v>
      </c>
      <c r="Q255" t="str">
        <f>_xlfn.XLOOKUP(Table2[[#This Row],[Short Name]],Serverlookup!A:A,Serverlookup!C:C)</f>
        <v xml:space="preserve">Veeam Availability Suite </v>
      </c>
      <c r="R255" t="str">
        <f>_xlfn.XLOOKUP(Table2[[#This Row],[Short Name]],Serverlookup!A:A,Serverlookup!E:E)</f>
        <v>dan.croitoru@chevron.com</v>
      </c>
      <c r="S255" t="str">
        <f>_xlfn.XLOOKUP(Table2[[#This Row],[Short Name]],Serverlookup!A:A,Serverlookup!D:D)</f>
        <v>Yes</v>
      </c>
      <c r="T255" t="str">
        <f>_xlfn.XLOOKUP(Table2[[#This Row],[Short Name]],Serverlookup!A:A,Serverlookup!F:F)</f>
        <v>CLOUD DATA PROTECTION OPERATIONS</v>
      </c>
      <c r="U255" t="str">
        <f>IF(ISNA(_xlfn.XLOOKUP(Table2[[#This Row],[Short Name]],PCN!A:A,PCN!A:A)),"No","Yes")</f>
        <v>No</v>
      </c>
    </row>
    <row r="256" spans="1:21" x14ac:dyDescent="0.35">
      <c r="A256" t="s">
        <v>2777</v>
      </c>
      <c r="B256" t="s">
        <v>50</v>
      </c>
      <c r="C256" t="s">
        <v>3190</v>
      </c>
      <c r="D256" t="s">
        <v>3191</v>
      </c>
      <c r="E256" s="2"/>
      <c r="F256" t="s">
        <v>859</v>
      </c>
      <c r="G256" s="2">
        <v>45715</v>
      </c>
      <c r="H256" t="s">
        <v>3192</v>
      </c>
      <c r="I256" t="s">
        <v>141</v>
      </c>
      <c r="J256" t="s">
        <v>2781</v>
      </c>
      <c r="K256" t="e">
        <f>_xlfn.XLOOKUP(Table2[[#This Row],[Short Name]],Table4[Name],Table4[IP Address])</f>
        <v>#N/A</v>
      </c>
      <c r="L256" t="e">
        <f>_xlfn.XLOOKUP(Table2[[#This Row],[Short Name]],CMDB!A:A,CMDB!G:G)</f>
        <v>#N/A</v>
      </c>
      <c r="M256" t="e">
        <f>_xlfn.XLOOKUP(Table2[[#This Row],[Short Name]],CMDB!A:A,CMDB!F:F)</f>
        <v>#N/A</v>
      </c>
      <c r="N256" t="s">
        <v>2782</v>
      </c>
      <c r="P256">
        <f>_xlfn.XLOOKUP(Table2[[#This Row],[Short Name]],Serverlookup!A:A,Serverlookup!B:B)</f>
        <v>1500000616</v>
      </c>
      <c r="Q256" t="str">
        <f>_xlfn.XLOOKUP(Table2[[#This Row],[Short Name]],Serverlookup!A:A,Serverlookup!C:C)</f>
        <v xml:space="preserve">Veeam Availability Suite </v>
      </c>
      <c r="R256" t="str">
        <f>_xlfn.XLOOKUP(Table2[[#This Row],[Short Name]],Serverlookup!A:A,Serverlookup!E:E)</f>
        <v>dan.croitoru@chevron.com</v>
      </c>
      <c r="S256" t="str">
        <f>_xlfn.XLOOKUP(Table2[[#This Row],[Short Name]],Serverlookup!A:A,Serverlookup!D:D)</f>
        <v>Yes</v>
      </c>
      <c r="T256" t="str">
        <f>_xlfn.XLOOKUP(Table2[[#This Row],[Short Name]],Serverlookup!A:A,Serverlookup!F:F)</f>
        <v>CLOUD WINDOWS OPERATIONS</v>
      </c>
      <c r="U256" t="str">
        <f>IF(ISNA(_xlfn.XLOOKUP(Table2[[#This Row],[Short Name]],PCN!A:A,PCN!A:A)),"No","Yes")</f>
        <v>No</v>
      </c>
    </row>
    <row r="257" spans="1:21" x14ac:dyDescent="0.35">
      <c r="A257" t="s">
        <v>2777</v>
      </c>
      <c r="B257" t="s">
        <v>50</v>
      </c>
      <c r="C257" t="s">
        <v>527</v>
      </c>
      <c r="D257" t="s">
        <v>528</v>
      </c>
      <c r="E257" s="2">
        <v>45770</v>
      </c>
      <c r="F257" t="s">
        <v>185</v>
      </c>
      <c r="G257" s="2">
        <v>45771</v>
      </c>
      <c r="H257" t="s">
        <v>3193</v>
      </c>
      <c r="I257" t="s">
        <v>49</v>
      </c>
      <c r="J257" t="s">
        <v>2781</v>
      </c>
      <c r="K257" t="str">
        <f>_xlfn.XLOOKUP(Table2[[#This Row],[Short Name]],Table4[Name],Table4[IP Address])</f>
        <v>10.69.91.101</v>
      </c>
      <c r="L257" t="str">
        <f>_xlfn.XLOOKUP(Table2[[#This Row],[Short Name]],CMDB!A:A,CMDB!G:G)</f>
        <v>QA/Test</v>
      </c>
      <c r="M257" t="str">
        <f>_xlfn.XLOOKUP(Table2[[#This Row],[Short Name]],CMDB!A:A,CMDB!F:F)</f>
        <v>Deployed</v>
      </c>
      <c r="N257" t="s">
        <v>2782</v>
      </c>
      <c r="P257">
        <f>_xlfn.XLOOKUP(Table2[[#This Row],[Short Name]],Serverlookup!A:A,Serverlookup!B:B)</f>
        <v>45038344</v>
      </c>
      <c r="Q257" t="str">
        <f>_xlfn.XLOOKUP(Table2[[#This Row],[Short Name]],Serverlookup!A:A,Serverlookup!C:C)</f>
        <v>TCO SAP HCM S/4 HANA</v>
      </c>
      <c r="R257" t="str">
        <f>_xlfn.XLOOKUP(Table2[[#This Row],[Short Name]],Serverlookup!A:A,Serverlookup!E:E)</f>
        <v>Dana.Yestleuova@tengizchevroil.com</v>
      </c>
      <c r="S257" t="str">
        <f>_xlfn.XLOOKUP(Table2[[#This Row],[Short Name]],Serverlookup!A:A,Serverlookup!D:D)</f>
        <v>Yes</v>
      </c>
      <c r="T257" t="str">
        <f>_xlfn.XLOOKUP(Table2[[#This Row],[Short Name]],Serverlookup!A:A,Serverlookup!F:F)</f>
        <v>Not Found</v>
      </c>
      <c r="U257" t="str">
        <f>IF(ISNA(_xlfn.XLOOKUP(Table2[[#This Row],[Short Name]],PCN!A:A,PCN!A:A)),"No","Yes")</f>
        <v>No</v>
      </c>
    </row>
    <row r="258" spans="1:21" x14ac:dyDescent="0.35">
      <c r="A258" t="s">
        <v>2777</v>
      </c>
      <c r="B258" t="s">
        <v>50</v>
      </c>
      <c r="C258" t="s">
        <v>710</v>
      </c>
      <c r="D258" t="s">
        <v>711</v>
      </c>
      <c r="E258" s="1">
        <v>45770</v>
      </c>
      <c r="F258" t="s">
        <v>185</v>
      </c>
      <c r="G258" s="1">
        <v>45771</v>
      </c>
      <c r="H258" t="s">
        <v>3194</v>
      </c>
      <c r="I258" t="s">
        <v>114</v>
      </c>
      <c r="J258" t="s">
        <v>2781</v>
      </c>
      <c r="K258" t="str">
        <f>_xlfn.XLOOKUP(Table2[[#This Row],[Short Name]],Table4[Name],Table4[IP Address])</f>
        <v>146.36.84.145</v>
      </c>
      <c r="L258" t="str">
        <f>_xlfn.XLOOKUP(Table2[[#This Row],[Short Name]],CMDB!A:A,CMDB!G:G)</f>
        <v>Development</v>
      </c>
      <c r="M258" t="str">
        <f>_xlfn.XLOOKUP(Table2[[#This Row],[Short Name]],CMDB!A:A,CMDB!F:F)</f>
        <v>Deployed</v>
      </c>
      <c r="N258" t="s">
        <v>2782</v>
      </c>
      <c r="P258">
        <f>_xlfn.XLOOKUP(Table2[[#This Row],[Short Name]],Serverlookup!A:A,Serverlookup!B:B)</f>
        <v>5046242</v>
      </c>
      <c r="Q258" t="str">
        <f>_xlfn.XLOOKUP(Table2[[#This Row],[Short Name]],Serverlookup!A:A,Serverlookup!C:C)</f>
        <v xml:space="preserve">Nuix Investigate </v>
      </c>
      <c r="R258" t="str">
        <f>_xlfn.XLOOKUP(Table2[[#This Row],[Short Name]],Serverlookup!A:A,Serverlookup!E:E)</f>
        <v>daniel.pazmino@chevron.com</v>
      </c>
      <c r="S258" t="str">
        <f>_xlfn.XLOOKUP(Table2[[#This Row],[Short Name]],Serverlookup!A:A,Serverlookup!D:D)</f>
        <v>Yes</v>
      </c>
      <c r="T258" t="str">
        <f>_xlfn.XLOOKUP(Table2[[#This Row],[Short Name]],Serverlookup!A:A,Serverlookup!F:F)</f>
        <v>CYBER INVESTIGATIONS SUPPORT TEAM</v>
      </c>
      <c r="U258" t="str">
        <f>IF(ISNA(_xlfn.XLOOKUP(Table2[[#This Row],[Short Name]],PCN!A:A,PCN!A:A)),"No","Yes")</f>
        <v>No</v>
      </c>
    </row>
    <row r="259" spans="1:21" x14ac:dyDescent="0.35">
      <c r="A259" t="s">
        <v>2777</v>
      </c>
      <c r="B259" t="s">
        <v>50</v>
      </c>
      <c r="C259" t="s">
        <v>707</v>
      </c>
      <c r="D259" t="s">
        <v>708</v>
      </c>
      <c r="E259" s="2">
        <v>45770</v>
      </c>
      <c r="F259" t="s">
        <v>185</v>
      </c>
      <c r="G259" s="2">
        <v>45771</v>
      </c>
      <c r="H259" t="s">
        <v>3194</v>
      </c>
      <c r="I259" t="s">
        <v>114</v>
      </c>
      <c r="J259" t="s">
        <v>2781</v>
      </c>
      <c r="K259" t="str">
        <f>_xlfn.XLOOKUP(Table2[[#This Row],[Short Name]],Table4[Name],Table4[IP Address])</f>
        <v>146.36.84.146</v>
      </c>
      <c r="L259" t="str">
        <f>_xlfn.XLOOKUP(Table2[[#This Row],[Short Name]],CMDB!A:A,CMDB!G:G)</f>
        <v>Development</v>
      </c>
      <c r="M259" t="str">
        <f>_xlfn.XLOOKUP(Table2[[#This Row],[Short Name]],CMDB!A:A,CMDB!F:F)</f>
        <v>Deployed</v>
      </c>
      <c r="N259" t="s">
        <v>2782</v>
      </c>
      <c r="P259">
        <f>_xlfn.XLOOKUP(Table2[[#This Row],[Short Name]],Serverlookup!A:A,Serverlookup!B:B)</f>
        <v>5046242</v>
      </c>
      <c r="Q259" t="str">
        <f>_xlfn.XLOOKUP(Table2[[#This Row],[Short Name]],Serverlookup!A:A,Serverlookup!C:C)</f>
        <v xml:space="preserve">Nuix Investigate </v>
      </c>
      <c r="R259" t="str">
        <f>_xlfn.XLOOKUP(Table2[[#This Row],[Short Name]],Serverlookup!A:A,Serverlookup!E:E)</f>
        <v>daniel.pazmino@chevron.com</v>
      </c>
      <c r="S259" t="str">
        <f>_xlfn.XLOOKUP(Table2[[#This Row],[Short Name]],Serverlookup!A:A,Serverlookup!D:D)</f>
        <v>Yes</v>
      </c>
      <c r="T259" t="str">
        <f>_xlfn.XLOOKUP(Table2[[#This Row],[Short Name]],Serverlookup!A:A,Serverlookup!F:F)</f>
        <v>CYBER INVESTIGATIONS SUPPORT TEAM</v>
      </c>
      <c r="U259" t="str">
        <f>IF(ISNA(_xlfn.XLOOKUP(Table2[[#This Row],[Short Name]],PCN!A:A,PCN!A:A)),"No","Yes")</f>
        <v>No</v>
      </c>
    </row>
    <row r="260" spans="1:21" x14ac:dyDescent="0.35">
      <c r="A260" t="s">
        <v>2777</v>
      </c>
      <c r="B260" t="s">
        <v>50</v>
      </c>
      <c r="C260" t="s">
        <v>3195</v>
      </c>
      <c r="D260" t="s">
        <v>3196</v>
      </c>
      <c r="E260" s="2">
        <v>45770</v>
      </c>
      <c r="F260" t="s">
        <v>185</v>
      </c>
      <c r="G260" s="2">
        <v>45771</v>
      </c>
      <c r="H260" t="s">
        <v>3194</v>
      </c>
      <c r="I260" t="s">
        <v>114</v>
      </c>
      <c r="J260" t="s">
        <v>2781</v>
      </c>
      <c r="K260" t="str">
        <f>_xlfn.XLOOKUP(Table2[[#This Row],[Short Name]],Table4[Name],Table4[IP Address])</f>
        <v>146.38.72.87</v>
      </c>
      <c r="L260" t="str">
        <f>_xlfn.XLOOKUP(Table2[[#This Row],[Short Name]],CMDB!A:A,CMDB!G:G)</f>
        <v>Production</v>
      </c>
      <c r="M260" t="str">
        <f>_xlfn.XLOOKUP(Table2[[#This Row],[Short Name]],CMDB!A:A,CMDB!F:F)</f>
        <v>Deployed</v>
      </c>
      <c r="N260" t="s">
        <v>2782</v>
      </c>
      <c r="P260">
        <f>_xlfn.XLOOKUP(Table2[[#This Row],[Short Name]],Serverlookup!A:A,Serverlookup!B:B)</f>
        <v>3057940</v>
      </c>
      <c r="Q260" t="str">
        <f>_xlfn.XLOOKUP(Table2[[#This Row],[Short Name]],Serverlookup!A:A,Serverlookup!C:C)</f>
        <v>CPL</v>
      </c>
      <c r="R260" t="str">
        <f>_xlfn.XLOOKUP(Table2[[#This Row],[Short Name]],Serverlookup!A:A,Serverlookup!E:E)</f>
        <v>daniel.pazmino@chevron.com</v>
      </c>
      <c r="S260" t="str">
        <f>_xlfn.XLOOKUP(Table2[[#This Row],[Short Name]],Serverlookup!A:A,Serverlookup!D:D)</f>
        <v>Yes</v>
      </c>
      <c r="T260" t="str">
        <f>_xlfn.XLOOKUP(Table2[[#This Row],[Short Name]],Serverlookup!A:A,Serverlookup!F:F)</f>
        <v>CYBER INVESTIGATIONS SUPPORT TEAM</v>
      </c>
      <c r="U260" t="str">
        <f>IF(ISNA(_xlfn.XLOOKUP(Table2[[#This Row],[Short Name]],PCN!A:A,PCN!A:A)),"No","Yes")</f>
        <v>No</v>
      </c>
    </row>
    <row r="261" spans="1:21" x14ac:dyDescent="0.35">
      <c r="A261" t="s">
        <v>2777</v>
      </c>
      <c r="B261" t="s">
        <v>50</v>
      </c>
      <c r="C261" t="s">
        <v>3197</v>
      </c>
      <c r="D261" t="s">
        <v>3198</v>
      </c>
      <c r="E261" s="1">
        <v>45770</v>
      </c>
      <c r="F261" t="s">
        <v>185</v>
      </c>
      <c r="G261" s="1">
        <v>45771</v>
      </c>
      <c r="H261" t="s">
        <v>3199</v>
      </c>
      <c r="I261" t="s">
        <v>114</v>
      </c>
      <c r="J261" t="s">
        <v>2781</v>
      </c>
      <c r="K261" t="str">
        <f>_xlfn.XLOOKUP(Table2[[#This Row],[Short Name]],Table4[Name],Table4[IP Address])</f>
        <v>146.38.72.84</v>
      </c>
      <c r="L261" t="str">
        <f>_xlfn.XLOOKUP(Table2[[#This Row],[Short Name]],CMDB!A:A,CMDB!G:G)</f>
        <v>Production</v>
      </c>
      <c r="M261" t="str">
        <f>_xlfn.XLOOKUP(Table2[[#This Row],[Short Name]],CMDB!A:A,CMDB!F:F)</f>
        <v>Deployed</v>
      </c>
      <c r="N261" t="s">
        <v>2782</v>
      </c>
      <c r="P261">
        <f>_xlfn.XLOOKUP(Table2[[#This Row],[Short Name]],Serverlookup!A:A,Serverlookup!B:B)</f>
        <v>5046242</v>
      </c>
      <c r="Q261" t="str">
        <f>_xlfn.XLOOKUP(Table2[[#This Row],[Short Name]],Serverlookup!A:A,Serverlookup!C:C)</f>
        <v xml:space="preserve">Nuix Investigate </v>
      </c>
      <c r="R261" t="str">
        <f>_xlfn.XLOOKUP(Table2[[#This Row],[Short Name]],Serverlookup!A:A,Serverlookup!E:E)</f>
        <v>daniel.pazmino@chevron.com</v>
      </c>
      <c r="S261" t="str">
        <f>_xlfn.XLOOKUP(Table2[[#This Row],[Short Name]],Serverlookup!A:A,Serverlookup!D:D)</f>
        <v>Yes</v>
      </c>
      <c r="T261" t="str">
        <f>_xlfn.XLOOKUP(Table2[[#This Row],[Short Name]],Serverlookup!A:A,Serverlookup!F:F)</f>
        <v>CYBER INVESTIGATIONS SUPPORT TEAM</v>
      </c>
      <c r="U261" t="str">
        <f>IF(ISNA(_xlfn.XLOOKUP(Table2[[#This Row],[Short Name]],PCN!A:A,PCN!A:A)),"No","Yes")</f>
        <v>No</v>
      </c>
    </row>
    <row r="262" spans="1:21" x14ac:dyDescent="0.35">
      <c r="A262" t="s">
        <v>2777</v>
      </c>
      <c r="B262" t="s">
        <v>50</v>
      </c>
      <c r="C262" t="s">
        <v>3200</v>
      </c>
      <c r="D262" t="s">
        <v>3201</v>
      </c>
      <c r="E262" s="2">
        <v>45770</v>
      </c>
      <c r="F262" t="s">
        <v>185</v>
      </c>
      <c r="G262" s="2">
        <v>45771</v>
      </c>
      <c r="H262" t="s">
        <v>3194</v>
      </c>
      <c r="I262" t="s">
        <v>114</v>
      </c>
      <c r="J262" t="s">
        <v>2781</v>
      </c>
      <c r="K262" t="str">
        <f>_xlfn.XLOOKUP(Table2[[#This Row],[Short Name]],Table4[Name],Table4[IP Address])</f>
        <v>146.38.72.86</v>
      </c>
      <c r="L262" t="str">
        <f>_xlfn.XLOOKUP(Table2[[#This Row],[Short Name]],CMDB!A:A,CMDB!G:G)</f>
        <v>Production</v>
      </c>
      <c r="M262" t="str">
        <f>_xlfn.XLOOKUP(Table2[[#This Row],[Short Name]],CMDB!A:A,CMDB!F:F)</f>
        <v>Deployed</v>
      </c>
      <c r="N262" t="s">
        <v>2782</v>
      </c>
      <c r="P262">
        <f>_xlfn.XLOOKUP(Table2[[#This Row],[Short Name]],Serverlookup!A:A,Serverlookup!B:B)</f>
        <v>5046242</v>
      </c>
      <c r="Q262" t="str">
        <f>_xlfn.XLOOKUP(Table2[[#This Row],[Short Name]],Serverlookup!A:A,Serverlookup!C:C)</f>
        <v xml:space="preserve">Nuix Investigate </v>
      </c>
      <c r="R262" t="str">
        <f>_xlfn.XLOOKUP(Table2[[#This Row],[Short Name]],Serverlookup!A:A,Serverlookup!E:E)</f>
        <v>daniel.pazmino@chevron.com</v>
      </c>
      <c r="S262" t="str">
        <f>_xlfn.XLOOKUP(Table2[[#This Row],[Short Name]],Serverlookup!A:A,Serverlookup!D:D)</f>
        <v>Yes</v>
      </c>
      <c r="T262" t="str">
        <f>_xlfn.XLOOKUP(Table2[[#This Row],[Short Name]],Serverlookup!A:A,Serverlookup!F:F)</f>
        <v>CYBER INVESTIGATIONS SUPPORT TEAM</v>
      </c>
      <c r="U262" t="str">
        <f>IF(ISNA(_xlfn.XLOOKUP(Table2[[#This Row],[Short Name]],PCN!A:A,PCN!A:A)),"No","Yes")</f>
        <v>No</v>
      </c>
    </row>
    <row r="263" spans="1:21" x14ac:dyDescent="0.35">
      <c r="A263" t="s">
        <v>2777</v>
      </c>
      <c r="B263" t="s">
        <v>50</v>
      </c>
      <c r="C263" t="s">
        <v>180</v>
      </c>
      <c r="D263" t="s">
        <v>181</v>
      </c>
      <c r="E263" s="1">
        <v>45771</v>
      </c>
      <c r="F263" t="s">
        <v>773</v>
      </c>
      <c r="G263" s="1">
        <v>45771</v>
      </c>
      <c r="H263" t="s">
        <v>3202</v>
      </c>
      <c r="I263" t="s">
        <v>49</v>
      </c>
      <c r="J263" t="s">
        <v>2781</v>
      </c>
      <c r="K263" t="str">
        <f>_xlfn.XLOOKUP(Table2[[#This Row],[Short Name]],Table4[Name],Table4[IP Address])</f>
        <v>10.75.104.67</v>
      </c>
      <c r="L263" t="str">
        <f>_xlfn.XLOOKUP(Table2[[#This Row],[Short Name]],CMDB!A:A,CMDB!G:G)</f>
        <v>Development</v>
      </c>
      <c r="M263" t="str">
        <f>_xlfn.XLOOKUP(Table2[[#This Row],[Short Name]],CMDB!A:A,CMDB!F:F)</f>
        <v>Deployed</v>
      </c>
      <c r="N263" t="s">
        <v>2782</v>
      </c>
      <c r="P263">
        <f>_xlfn.XLOOKUP(Table2[[#This Row],[Short Name]],Serverlookup!A:A,Serverlookup!B:B)</f>
        <v>1500001938</v>
      </c>
      <c r="Q263" t="str">
        <f>_xlfn.XLOOKUP(Table2[[#This Row],[Short Name]],Serverlookup!A:A,Serverlookup!C:C)</f>
        <v xml:space="preserve">NIMBUS BLACK RAINBOW (Parent) </v>
      </c>
      <c r="R263" t="str">
        <f>_xlfn.XLOOKUP(Table2[[#This Row],[Short Name]],Serverlookup!A:A,Serverlookup!E:E)</f>
        <v>daniel.pazmino@chevron.com</v>
      </c>
      <c r="S263" t="str">
        <f>_xlfn.XLOOKUP(Table2[[#This Row],[Short Name]],Serverlookup!A:A,Serverlookup!D:D)</f>
        <v>Yes</v>
      </c>
      <c r="T263" t="str">
        <f>_xlfn.XLOOKUP(Table2[[#This Row],[Short Name]],Serverlookup!A:A,Serverlookup!F:F)</f>
        <v>CYBER INVESTIGATIONS SUPPORT TEAM</v>
      </c>
      <c r="U263" t="str">
        <f>IF(ISNA(_xlfn.XLOOKUP(Table2[[#This Row],[Short Name]],PCN!A:A,PCN!A:A)),"No","Yes")</f>
        <v>No</v>
      </c>
    </row>
    <row r="264" spans="1:21" x14ac:dyDescent="0.35">
      <c r="A264" t="s">
        <v>2777</v>
      </c>
      <c r="B264" t="s">
        <v>50</v>
      </c>
      <c r="C264" t="s">
        <v>177</v>
      </c>
      <c r="D264" t="s">
        <v>178</v>
      </c>
      <c r="E264" s="2">
        <v>45771</v>
      </c>
      <c r="F264" t="s">
        <v>773</v>
      </c>
      <c r="G264" s="2">
        <v>45771</v>
      </c>
      <c r="H264" t="s">
        <v>3202</v>
      </c>
      <c r="I264" t="s">
        <v>49</v>
      </c>
      <c r="J264" t="s">
        <v>2781</v>
      </c>
      <c r="K264" t="str">
        <f>_xlfn.XLOOKUP(Table2[[#This Row],[Short Name]],Table4[Name],Table4[IP Address])</f>
        <v>10.75.104.111</v>
      </c>
      <c r="L264" t="str">
        <f>_xlfn.XLOOKUP(Table2[[#This Row],[Short Name]],CMDB!A:A,CMDB!G:G)</f>
        <v>Development</v>
      </c>
      <c r="M264" t="str">
        <f>_xlfn.XLOOKUP(Table2[[#This Row],[Short Name]],CMDB!A:A,CMDB!F:F)</f>
        <v>Deployed</v>
      </c>
      <c r="N264" t="s">
        <v>2782</v>
      </c>
      <c r="P264">
        <f>_xlfn.XLOOKUP(Table2[[#This Row],[Short Name]],Serverlookup!A:A,Serverlookup!B:B)</f>
        <v>1500001938</v>
      </c>
      <c r="Q264" t="str">
        <f>_xlfn.XLOOKUP(Table2[[#This Row],[Short Name]],Serverlookup!A:A,Serverlookup!C:C)</f>
        <v xml:space="preserve">NIMBUS BLACK RAINBOW (Parent) </v>
      </c>
      <c r="R264" t="str">
        <f>_xlfn.XLOOKUP(Table2[[#This Row],[Short Name]],Serverlookup!A:A,Serverlookup!E:E)</f>
        <v>daniel.pazmino@chevron.com</v>
      </c>
      <c r="S264" t="str">
        <f>_xlfn.XLOOKUP(Table2[[#This Row],[Short Name]],Serverlookup!A:A,Serverlookup!D:D)</f>
        <v>Yes</v>
      </c>
      <c r="T264" t="str">
        <f>_xlfn.XLOOKUP(Table2[[#This Row],[Short Name]],Serverlookup!A:A,Serverlookup!F:F)</f>
        <v>CYBER INVESTIGATIONS SUPPORT TEAM</v>
      </c>
      <c r="U264" t="str">
        <f>IF(ISNA(_xlfn.XLOOKUP(Table2[[#This Row],[Short Name]],PCN!A:A,PCN!A:A)),"No","Yes")</f>
        <v>No</v>
      </c>
    </row>
    <row r="265" spans="1:21" x14ac:dyDescent="0.35">
      <c r="A265" t="s">
        <v>2777</v>
      </c>
      <c r="B265" t="s">
        <v>50</v>
      </c>
      <c r="C265" t="s">
        <v>174</v>
      </c>
      <c r="D265" t="s">
        <v>175</v>
      </c>
      <c r="E265" s="1">
        <v>45771</v>
      </c>
      <c r="F265" t="s">
        <v>185</v>
      </c>
      <c r="G265" s="1">
        <v>45771</v>
      </c>
      <c r="H265" t="s">
        <v>3199</v>
      </c>
      <c r="I265" t="s">
        <v>49</v>
      </c>
      <c r="J265" t="s">
        <v>2781</v>
      </c>
      <c r="K265" t="str">
        <f>_xlfn.XLOOKUP(Table2[[#This Row],[Short Name]],Table4[Name],Table4[IP Address])</f>
        <v>10.75.104.29</v>
      </c>
      <c r="L265" t="str">
        <f>_xlfn.XLOOKUP(Table2[[#This Row],[Short Name]],CMDB!A:A,CMDB!G:G)</f>
        <v>Development</v>
      </c>
      <c r="M265" t="str">
        <f>_xlfn.XLOOKUP(Table2[[#This Row],[Short Name]],CMDB!A:A,CMDB!F:F)</f>
        <v>Deployed</v>
      </c>
      <c r="N265" t="s">
        <v>2782</v>
      </c>
      <c r="P265">
        <f>_xlfn.XLOOKUP(Table2[[#This Row],[Short Name]],Serverlookup!A:A,Serverlookup!B:B)</f>
        <v>1500001938</v>
      </c>
      <c r="Q265" t="str">
        <f>_xlfn.XLOOKUP(Table2[[#This Row],[Short Name]],Serverlookup!A:A,Serverlookup!C:C)</f>
        <v xml:space="preserve">NIMBUS BLACK RAINBOW (Parent) </v>
      </c>
      <c r="R265" t="str">
        <f>_xlfn.XLOOKUP(Table2[[#This Row],[Short Name]],Serverlookup!A:A,Serverlookup!E:E)</f>
        <v>daniel.pazmino@chevron.com</v>
      </c>
      <c r="S265" t="str">
        <f>_xlfn.XLOOKUP(Table2[[#This Row],[Short Name]],Serverlookup!A:A,Serverlookup!D:D)</f>
        <v>Yes</v>
      </c>
      <c r="T265" t="str">
        <f>_xlfn.XLOOKUP(Table2[[#This Row],[Short Name]],Serverlookup!A:A,Serverlookup!F:F)</f>
        <v>CYBER INVESTIGATIONS SUPPORT TEAM</v>
      </c>
      <c r="U265" t="str">
        <f>IF(ISNA(_xlfn.XLOOKUP(Table2[[#This Row],[Short Name]],PCN!A:A,PCN!A:A)),"No","Yes")</f>
        <v>No</v>
      </c>
    </row>
    <row r="266" spans="1:21" x14ac:dyDescent="0.35">
      <c r="A266" t="s">
        <v>2777</v>
      </c>
      <c r="B266" t="s">
        <v>50</v>
      </c>
      <c r="C266" t="s">
        <v>171</v>
      </c>
      <c r="D266" t="s">
        <v>172</v>
      </c>
      <c r="E266" s="2">
        <v>45770</v>
      </c>
      <c r="F266" t="s">
        <v>185</v>
      </c>
      <c r="G266" s="2">
        <v>45771</v>
      </c>
      <c r="H266" t="s">
        <v>3203</v>
      </c>
      <c r="I266" t="s">
        <v>49</v>
      </c>
      <c r="J266" t="s">
        <v>2781</v>
      </c>
      <c r="K266" t="str">
        <f>_xlfn.XLOOKUP(Table2[[#This Row],[Short Name]],Table4[Name],Table4[IP Address])</f>
        <v>10.75.104.98</v>
      </c>
      <c r="L266" t="str">
        <f>_xlfn.XLOOKUP(Table2[[#This Row],[Short Name]],CMDB!A:A,CMDB!G:G)</f>
        <v>Development</v>
      </c>
      <c r="M266" t="str">
        <f>_xlfn.XLOOKUP(Table2[[#This Row],[Short Name]],CMDB!A:A,CMDB!F:F)</f>
        <v>Deployed</v>
      </c>
      <c r="N266" t="s">
        <v>2782</v>
      </c>
      <c r="P266">
        <f>_xlfn.XLOOKUP(Table2[[#This Row],[Short Name]],Serverlookup!A:A,Serverlookup!B:B)</f>
        <v>1500001938</v>
      </c>
      <c r="Q266" t="str">
        <f>_xlfn.XLOOKUP(Table2[[#This Row],[Short Name]],Serverlookup!A:A,Serverlookup!C:C)</f>
        <v xml:space="preserve">NIMBUS BLACK RAINBOW (Parent) </v>
      </c>
      <c r="R266" t="str">
        <f>_xlfn.XLOOKUP(Table2[[#This Row],[Short Name]],Serverlookup!A:A,Serverlookup!E:E)</f>
        <v>daniel.pazmino@chevron.com</v>
      </c>
      <c r="S266" t="str">
        <f>_xlfn.XLOOKUP(Table2[[#This Row],[Short Name]],Serverlookup!A:A,Serverlookup!D:D)</f>
        <v>Yes</v>
      </c>
      <c r="T266" t="str">
        <f>_xlfn.XLOOKUP(Table2[[#This Row],[Short Name]],Serverlookup!A:A,Serverlookup!F:F)</f>
        <v>CYBER INVESTIGATIONS SUPPORT TEAM</v>
      </c>
      <c r="U266" t="str">
        <f>IF(ISNA(_xlfn.XLOOKUP(Table2[[#This Row],[Short Name]],PCN!A:A,PCN!A:A)),"No","Yes")</f>
        <v>No</v>
      </c>
    </row>
    <row r="267" spans="1:21" x14ac:dyDescent="0.35">
      <c r="A267" t="s">
        <v>2777</v>
      </c>
      <c r="B267" t="s">
        <v>50</v>
      </c>
      <c r="C267" t="s">
        <v>689</v>
      </c>
      <c r="D267" t="s">
        <v>690</v>
      </c>
      <c r="E267" s="1">
        <v>45771</v>
      </c>
      <c r="F267" t="s">
        <v>185</v>
      </c>
      <c r="G267" s="1">
        <v>45771</v>
      </c>
      <c r="H267" t="s">
        <v>3202</v>
      </c>
      <c r="I267" t="s">
        <v>49</v>
      </c>
      <c r="J267" t="s">
        <v>2781</v>
      </c>
      <c r="K267" t="str">
        <f>_xlfn.XLOOKUP(Table2[[#This Row],[Short Name]],Table4[Name],Table4[IP Address])</f>
        <v>10.75.104.65</v>
      </c>
      <c r="L267" t="str">
        <f>_xlfn.XLOOKUP(Table2[[#This Row],[Short Name]],CMDB!A:A,CMDB!G:G)</f>
        <v>Development</v>
      </c>
      <c r="M267" t="str">
        <f>_xlfn.XLOOKUP(Table2[[#This Row],[Short Name]],CMDB!A:A,CMDB!F:F)</f>
        <v>Deployed</v>
      </c>
      <c r="N267" t="s">
        <v>2782</v>
      </c>
      <c r="P267">
        <f>_xlfn.XLOOKUP(Table2[[#This Row],[Short Name]],Serverlookup!A:A,Serverlookup!B:B)</f>
        <v>1500001938</v>
      </c>
      <c r="Q267" t="str">
        <f>_xlfn.XLOOKUP(Table2[[#This Row],[Short Name]],Serverlookup!A:A,Serverlookup!C:C)</f>
        <v xml:space="preserve">NIMBUS BLACK RAINBOW (Parent) </v>
      </c>
      <c r="R267" t="str">
        <f>_xlfn.XLOOKUP(Table2[[#This Row],[Short Name]],Serverlookup!A:A,Serverlookup!E:E)</f>
        <v>daniel.pazmino@chevron.com</v>
      </c>
      <c r="S267" t="str">
        <f>_xlfn.XLOOKUP(Table2[[#This Row],[Short Name]],Serverlookup!A:A,Serverlookup!D:D)</f>
        <v>Yes</v>
      </c>
      <c r="T267" t="str">
        <f>_xlfn.XLOOKUP(Table2[[#This Row],[Short Name]],Serverlookup!A:A,Serverlookup!F:F)</f>
        <v>CYBER INVESTIGATIONS SUPPORT TEAM</v>
      </c>
      <c r="U267" t="str">
        <f>IF(ISNA(_xlfn.XLOOKUP(Table2[[#This Row],[Short Name]],PCN!A:A,PCN!A:A)),"No","Yes")</f>
        <v>No</v>
      </c>
    </row>
    <row r="268" spans="1:21" x14ac:dyDescent="0.35">
      <c r="A268" t="s">
        <v>2777</v>
      </c>
      <c r="B268" t="s">
        <v>50</v>
      </c>
      <c r="C268" t="s">
        <v>686</v>
      </c>
      <c r="D268" t="s">
        <v>687</v>
      </c>
      <c r="E268" s="2">
        <v>45771</v>
      </c>
      <c r="F268" t="s">
        <v>185</v>
      </c>
      <c r="G268" s="2">
        <v>45771</v>
      </c>
      <c r="H268" t="s">
        <v>3202</v>
      </c>
      <c r="I268" t="s">
        <v>49</v>
      </c>
      <c r="J268" t="s">
        <v>2781</v>
      </c>
      <c r="K268" t="str">
        <f>_xlfn.XLOOKUP(Table2[[#This Row],[Short Name]],Table4[Name],Table4[IP Address])</f>
        <v>10.75.104.66</v>
      </c>
      <c r="L268" t="str">
        <f>_xlfn.XLOOKUP(Table2[[#This Row],[Short Name]],CMDB!A:A,CMDB!G:G)</f>
        <v>Development</v>
      </c>
      <c r="M268" t="str">
        <f>_xlfn.XLOOKUP(Table2[[#This Row],[Short Name]],CMDB!A:A,CMDB!F:F)</f>
        <v>Deployed</v>
      </c>
      <c r="N268" t="s">
        <v>2782</v>
      </c>
      <c r="P268">
        <f>_xlfn.XLOOKUP(Table2[[#This Row],[Short Name]],Serverlookup!A:A,Serverlookup!B:B)</f>
        <v>1500001938</v>
      </c>
      <c r="Q268" t="str">
        <f>_xlfn.XLOOKUP(Table2[[#This Row],[Short Name]],Serverlookup!A:A,Serverlookup!C:C)</f>
        <v xml:space="preserve">NIMBUS BLACK RAINBOW (Parent) </v>
      </c>
      <c r="R268" t="str">
        <f>_xlfn.XLOOKUP(Table2[[#This Row],[Short Name]],Serverlookup!A:A,Serverlookup!E:E)</f>
        <v>daniel.pazmino@chevron.com</v>
      </c>
      <c r="S268" t="str">
        <f>_xlfn.XLOOKUP(Table2[[#This Row],[Short Name]],Serverlookup!A:A,Serverlookup!D:D)</f>
        <v>Yes</v>
      </c>
      <c r="T268" t="str">
        <f>_xlfn.XLOOKUP(Table2[[#This Row],[Short Name]],Serverlookup!A:A,Serverlookup!F:F)</f>
        <v>CYBER INVESTIGATIONS SUPPORT TEAM</v>
      </c>
      <c r="U268" t="str">
        <f>IF(ISNA(_xlfn.XLOOKUP(Table2[[#This Row],[Short Name]],PCN!A:A,PCN!A:A)),"No","Yes")</f>
        <v>No</v>
      </c>
    </row>
    <row r="269" spans="1:21" x14ac:dyDescent="0.35">
      <c r="A269" t="s">
        <v>2777</v>
      </c>
      <c r="B269" t="s">
        <v>50</v>
      </c>
      <c r="C269" t="s">
        <v>683</v>
      </c>
      <c r="D269" t="s">
        <v>684</v>
      </c>
      <c r="E269" s="1">
        <v>45770</v>
      </c>
      <c r="F269" t="s">
        <v>185</v>
      </c>
      <c r="G269" s="1">
        <v>45771</v>
      </c>
      <c r="H269" t="s">
        <v>3199</v>
      </c>
      <c r="I269" t="s">
        <v>49</v>
      </c>
      <c r="J269" t="s">
        <v>2781</v>
      </c>
      <c r="K269" t="str">
        <f>_xlfn.XLOOKUP(Table2[[#This Row],[Short Name]],Table4[Name],Table4[IP Address])</f>
        <v>10.75.104.42</v>
      </c>
      <c r="L269" t="str">
        <f>_xlfn.XLOOKUP(Table2[[#This Row],[Short Name]],CMDB!A:A,CMDB!G:G)</f>
        <v>Development</v>
      </c>
      <c r="M269" t="str">
        <f>_xlfn.XLOOKUP(Table2[[#This Row],[Short Name]],CMDB!A:A,CMDB!F:F)</f>
        <v>Deployed</v>
      </c>
      <c r="N269" t="s">
        <v>2782</v>
      </c>
      <c r="P269">
        <f>_xlfn.XLOOKUP(Table2[[#This Row],[Short Name]],Serverlookup!A:A,Serverlookup!B:B)</f>
        <v>1500001938</v>
      </c>
      <c r="Q269" t="str">
        <f>_xlfn.XLOOKUP(Table2[[#This Row],[Short Name]],Serverlookup!A:A,Serverlookup!C:C)</f>
        <v xml:space="preserve">NIMBUS BLACK RAINBOW (Parent) </v>
      </c>
      <c r="R269" t="str">
        <f>_xlfn.XLOOKUP(Table2[[#This Row],[Short Name]],Serverlookup!A:A,Serverlookup!E:E)</f>
        <v>daniel.pazmino@chevron.com</v>
      </c>
      <c r="S269" t="str">
        <f>_xlfn.XLOOKUP(Table2[[#This Row],[Short Name]],Serverlookup!A:A,Serverlookup!D:D)</f>
        <v>Yes</v>
      </c>
      <c r="T269" t="str">
        <f>_xlfn.XLOOKUP(Table2[[#This Row],[Short Name]],Serverlookup!A:A,Serverlookup!F:F)</f>
        <v>CYBER INVESTIGATIONS SUPPORT TEAM</v>
      </c>
      <c r="U269" t="str">
        <f>IF(ISNA(_xlfn.XLOOKUP(Table2[[#This Row],[Short Name]],PCN!A:A,PCN!A:A)),"No","Yes")</f>
        <v>No</v>
      </c>
    </row>
    <row r="270" spans="1:21" x14ac:dyDescent="0.35">
      <c r="A270" t="s">
        <v>2777</v>
      </c>
      <c r="B270" t="s">
        <v>50</v>
      </c>
      <c r="C270" t="s">
        <v>851</v>
      </c>
      <c r="D270" t="s">
        <v>852</v>
      </c>
      <c r="E270" s="2">
        <v>45771</v>
      </c>
      <c r="F270" t="s">
        <v>773</v>
      </c>
      <c r="G270" s="2">
        <v>45771</v>
      </c>
      <c r="H270" t="s">
        <v>3199</v>
      </c>
      <c r="I270" t="s">
        <v>49</v>
      </c>
      <c r="J270" t="s">
        <v>2781</v>
      </c>
      <c r="K270" t="str">
        <f>_xlfn.XLOOKUP(Table2[[#This Row],[Short Name]],Table4[Name],Table4[IP Address])</f>
        <v>10.75.104.85</v>
      </c>
      <c r="L270" t="str">
        <f>_xlfn.XLOOKUP(Table2[[#This Row],[Short Name]],CMDB!A:A,CMDB!G:G)</f>
        <v>Development</v>
      </c>
      <c r="M270" t="str">
        <f>_xlfn.XLOOKUP(Table2[[#This Row],[Short Name]],CMDB!A:A,CMDB!F:F)</f>
        <v>Deployed</v>
      </c>
      <c r="N270" t="s">
        <v>2782</v>
      </c>
      <c r="P270">
        <f>_xlfn.XLOOKUP(Table2[[#This Row],[Short Name]],Serverlookup!A:A,Serverlookup!B:B)</f>
        <v>1500001938</v>
      </c>
      <c r="Q270" t="str">
        <f>_xlfn.XLOOKUP(Table2[[#This Row],[Short Name]],Serverlookup!A:A,Serverlookup!C:C)</f>
        <v xml:space="preserve">NIMBUS BLACK RAINBOW (Parent) </v>
      </c>
      <c r="R270" t="str">
        <f>_xlfn.XLOOKUP(Table2[[#This Row],[Short Name]],Serverlookup!A:A,Serverlookup!E:E)</f>
        <v>daniel.pazmino@chevron.com</v>
      </c>
      <c r="S270" t="str">
        <f>_xlfn.XLOOKUP(Table2[[#This Row],[Short Name]],Serverlookup!A:A,Serverlookup!D:D)</f>
        <v>Yes</v>
      </c>
      <c r="T270" t="str">
        <f>_xlfn.XLOOKUP(Table2[[#This Row],[Short Name]],Serverlookup!A:A,Serverlookup!F:F)</f>
        <v>CYBER INVESTIGATIONS SUPPORT TEAM</v>
      </c>
      <c r="U270" t="str">
        <f>IF(ISNA(_xlfn.XLOOKUP(Table2[[#This Row],[Short Name]],PCN!A:A,PCN!A:A)),"No","Yes")</f>
        <v>No</v>
      </c>
    </row>
    <row r="271" spans="1:21" x14ac:dyDescent="0.35">
      <c r="A271" t="s">
        <v>2777</v>
      </c>
      <c r="B271" t="s">
        <v>50</v>
      </c>
      <c r="C271" t="s">
        <v>848</v>
      </c>
      <c r="D271" t="s">
        <v>849</v>
      </c>
      <c r="E271" s="1">
        <v>45770</v>
      </c>
      <c r="F271" t="s">
        <v>185</v>
      </c>
      <c r="G271" s="1">
        <v>45771</v>
      </c>
      <c r="H271" t="s">
        <v>3199</v>
      </c>
      <c r="I271" t="s">
        <v>49</v>
      </c>
      <c r="J271" t="s">
        <v>2781</v>
      </c>
      <c r="K271" t="str">
        <f>_xlfn.XLOOKUP(Table2[[#This Row],[Short Name]],Table4[Name],Table4[IP Address])</f>
        <v>10.75.104.84</v>
      </c>
      <c r="L271" t="str">
        <f>_xlfn.XLOOKUP(Table2[[#This Row],[Short Name]],CMDB!A:A,CMDB!G:G)</f>
        <v>Development</v>
      </c>
      <c r="M271" t="str">
        <f>_xlfn.XLOOKUP(Table2[[#This Row],[Short Name]],CMDB!A:A,CMDB!F:F)</f>
        <v>Deployed</v>
      </c>
      <c r="N271" t="s">
        <v>2782</v>
      </c>
      <c r="P271">
        <f>_xlfn.XLOOKUP(Table2[[#This Row],[Short Name]],Serverlookup!A:A,Serverlookup!B:B)</f>
        <v>1500001938</v>
      </c>
      <c r="Q271" t="str">
        <f>_xlfn.XLOOKUP(Table2[[#This Row],[Short Name]],Serverlookup!A:A,Serverlookup!C:C)</f>
        <v xml:space="preserve">NIMBUS BLACK RAINBOW (Parent) </v>
      </c>
      <c r="R271" t="str">
        <f>_xlfn.XLOOKUP(Table2[[#This Row],[Short Name]],Serverlookup!A:A,Serverlookup!E:E)</f>
        <v>daniel.pazmino@chevron.com</v>
      </c>
      <c r="S271" t="str">
        <f>_xlfn.XLOOKUP(Table2[[#This Row],[Short Name]],Serverlookup!A:A,Serverlookup!D:D)</f>
        <v>Yes</v>
      </c>
      <c r="T271" t="str">
        <f>_xlfn.XLOOKUP(Table2[[#This Row],[Short Name]],Serverlookup!A:A,Serverlookup!F:F)</f>
        <v>CYBER INVESTIGATIONS SUPPORT TEAM</v>
      </c>
      <c r="U271" t="str">
        <f>IF(ISNA(_xlfn.XLOOKUP(Table2[[#This Row],[Short Name]],PCN!A:A,PCN!A:A)),"No","Yes")</f>
        <v>No</v>
      </c>
    </row>
    <row r="272" spans="1:21" x14ac:dyDescent="0.35">
      <c r="A272" t="s">
        <v>2777</v>
      </c>
      <c r="B272" t="s">
        <v>50</v>
      </c>
      <c r="C272" t="s">
        <v>168</v>
      </c>
      <c r="D272" t="s">
        <v>169</v>
      </c>
      <c r="E272" s="2">
        <v>45771</v>
      </c>
      <c r="F272" t="s">
        <v>54</v>
      </c>
      <c r="G272" s="2">
        <v>45771</v>
      </c>
      <c r="H272" t="s">
        <v>3204</v>
      </c>
      <c r="I272" t="s">
        <v>49</v>
      </c>
      <c r="J272" t="s">
        <v>2781</v>
      </c>
      <c r="K272" t="str">
        <f>_xlfn.XLOOKUP(Table2[[#This Row],[Short Name]],Table4[Name],Table4[IP Address])</f>
        <v>10.75.96.71</v>
      </c>
      <c r="L272" t="str">
        <f>_xlfn.XLOOKUP(Table2[[#This Row],[Short Name]],CMDB!A:A,CMDB!G:G)</f>
        <v>Production</v>
      </c>
      <c r="M272" t="str">
        <f>_xlfn.XLOOKUP(Table2[[#This Row],[Short Name]],CMDB!A:A,CMDB!F:F)</f>
        <v>Deployed</v>
      </c>
      <c r="N272" t="s">
        <v>2782</v>
      </c>
      <c r="P272">
        <f>_xlfn.XLOOKUP(Table2[[#This Row],[Short Name]],Serverlookup!A:A,Serverlookup!B:B)</f>
        <v>1500001938</v>
      </c>
      <c r="Q272" t="str">
        <f>_xlfn.XLOOKUP(Table2[[#This Row],[Short Name]],Serverlookup!A:A,Serverlookup!C:C)</f>
        <v xml:space="preserve">NIMBUS BLACK RAINBOW (Parent) </v>
      </c>
      <c r="R272" t="str">
        <f>_xlfn.XLOOKUP(Table2[[#This Row],[Short Name]],Serverlookup!A:A,Serverlookup!E:E)</f>
        <v>daniel.pazmino@chevron.com</v>
      </c>
      <c r="S272" t="str">
        <f>_xlfn.XLOOKUP(Table2[[#This Row],[Short Name]],Serverlookup!A:A,Serverlookup!D:D)</f>
        <v>Yes</v>
      </c>
      <c r="T272" t="str">
        <f>_xlfn.XLOOKUP(Table2[[#This Row],[Short Name]],Serverlookup!A:A,Serverlookup!F:F)</f>
        <v>CYBER INVESTIGATIONS SUPPORT TEAM</v>
      </c>
      <c r="U272" t="str">
        <f>IF(ISNA(_xlfn.XLOOKUP(Table2[[#This Row],[Short Name]],PCN!A:A,PCN!A:A)),"No","Yes")</f>
        <v>No</v>
      </c>
    </row>
    <row r="273" spans="1:21" x14ac:dyDescent="0.35">
      <c r="A273" t="s">
        <v>2777</v>
      </c>
      <c r="B273" t="s">
        <v>50</v>
      </c>
      <c r="C273" t="s">
        <v>679</v>
      </c>
      <c r="D273" t="s">
        <v>680</v>
      </c>
      <c r="E273" s="1">
        <v>45770</v>
      </c>
      <c r="F273" t="s">
        <v>773</v>
      </c>
      <c r="G273" s="1">
        <v>45771</v>
      </c>
      <c r="H273" t="s">
        <v>3202</v>
      </c>
      <c r="I273" t="s">
        <v>49</v>
      </c>
      <c r="J273" t="s">
        <v>2781</v>
      </c>
      <c r="K273" t="str">
        <f>_xlfn.XLOOKUP(Table2[[#This Row],[Short Name]],Table4[Name],Table4[IP Address])</f>
        <v>10.75.96.47</v>
      </c>
      <c r="L273" t="str">
        <f>_xlfn.XLOOKUP(Table2[[#This Row],[Short Name]],CMDB!A:A,CMDB!G:G)</f>
        <v>Production</v>
      </c>
      <c r="M273" t="str">
        <f>_xlfn.XLOOKUP(Table2[[#This Row],[Short Name]],CMDB!A:A,CMDB!F:F)</f>
        <v>Deployed</v>
      </c>
      <c r="N273" t="s">
        <v>2782</v>
      </c>
      <c r="P273">
        <f>_xlfn.XLOOKUP(Table2[[#This Row],[Short Name]],Serverlookup!A:A,Serverlookup!B:B)</f>
        <v>1500001938</v>
      </c>
      <c r="Q273" t="str">
        <f>_xlfn.XLOOKUP(Table2[[#This Row],[Short Name]],Serverlookup!A:A,Serverlookup!C:C)</f>
        <v xml:space="preserve">NIMBUS BLACK RAINBOW (Parent) </v>
      </c>
      <c r="R273" t="str">
        <f>_xlfn.XLOOKUP(Table2[[#This Row],[Short Name]],Serverlookup!A:A,Serverlookup!E:E)</f>
        <v>daniel.pazmino@chevron.com</v>
      </c>
      <c r="S273" t="str">
        <f>_xlfn.XLOOKUP(Table2[[#This Row],[Short Name]],Serverlookup!A:A,Serverlookup!D:D)</f>
        <v>Yes</v>
      </c>
      <c r="T273" t="str">
        <f>_xlfn.XLOOKUP(Table2[[#This Row],[Short Name]],Serverlookup!A:A,Serverlookup!F:F)</f>
        <v>CYBER INVESTIGATIONS SUPPORT TEAM</v>
      </c>
      <c r="U273" t="str">
        <f>IF(ISNA(_xlfn.XLOOKUP(Table2[[#This Row],[Short Name]],PCN!A:A,PCN!A:A)),"No","Yes")</f>
        <v>No</v>
      </c>
    </row>
    <row r="274" spans="1:21" x14ac:dyDescent="0.35">
      <c r="A274" t="s">
        <v>2777</v>
      </c>
      <c r="B274" t="s">
        <v>50</v>
      </c>
      <c r="C274" t="s">
        <v>676</v>
      </c>
      <c r="D274" t="s">
        <v>677</v>
      </c>
      <c r="E274" s="2">
        <v>45770</v>
      </c>
      <c r="F274" t="s">
        <v>773</v>
      </c>
      <c r="G274" s="2">
        <v>45771</v>
      </c>
      <c r="H274" t="s">
        <v>3202</v>
      </c>
      <c r="I274" t="s">
        <v>49</v>
      </c>
      <c r="J274" t="s">
        <v>2781</v>
      </c>
      <c r="K274" t="str">
        <f>_xlfn.XLOOKUP(Table2[[#This Row],[Short Name]],Table4[Name],Table4[IP Address])</f>
        <v>10.75.96.46</v>
      </c>
      <c r="L274" t="str">
        <f>_xlfn.XLOOKUP(Table2[[#This Row],[Short Name]],CMDB!A:A,CMDB!G:G)</f>
        <v>Production</v>
      </c>
      <c r="M274" t="str">
        <f>_xlfn.XLOOKUP(Table2[[#This Row],[Short Name]],CMDB!A:A,CMDB!F:F)</f>
        <v>Deployed</v>
      </c>
      <c r="N274" t="s">
        <v>2782</v>
      </c>
      <c r="P274">
        <f>_xlfn.XLOOKUP(Table2[[#This Row],[Short Name]],Serverlookup!A:A,Serverlookup!B:B)</f>
        <v>1500001938</v>
      </c>
      <c r="Q274" t="str">
        <f>_xlfn.XLOOKUP(Table2[[#This Row],[Short Name]],Serverlookup!A:A,Serverlookup!C:C)</f>
        <v xml:space="preserve">NIMBUS BLACK RAINBOW (Parent) </v>
      </c>
      <c r="R274" t="str">
        <f>_xlfn.XLOOKUP(Table2[[#This Row],[Short Name]],Serverlookup!A:A,Serverlookup!E:E)</f>
        <v>daniel.pazmino@chevron.com</v>
      </c>
      <c r="S274" t="str">
        <f>_xlfn.XLOOKUP(Table2[[#This Row],[Short Name]],Serverlookup!A:A,Serverlookup!D:D)</f>
        <v>Yes</v>
      </c>
      <c r="T274" t="str">
        <f>_xlfn.XLOOKUP(Table2[[#This Row],[Short Name]],Serverlookup!A:A,Serverlookup!F:F)</f>
        <v>CYBER INVESTIGATIONS SUPPORT TEAM</v>
      </c>
      <c r="U274" t="str">
        <f>IF(ISNA(_xlfn.XLOOKUP(Table2[[#This Row],[Short Name]],PCN!A:A,PCN!A:A)),"No","Yes")</f>
        <v>No</v>
      </c>
    </row>
    <row r="275" spans="1:21" x14ac:dyDescent="0.35">
      <c r="A275" t="s">
        <v>2777</v>
      </c>
      <c r="B275" t="s">
        <v>50</v>
      </c>
      <c r="C275" t="s">
        <v>845</v>
      </c>
      <c r="D275" t="s">
        <v>846</v>
      </c>
      <c r="E275" s="1">
        <v>45771</v>
      </c>
      <c r="F275" t="s">
        <v>54</v>
      </c>
      <c r="G275" s="1">
        <v>45771</v>
      </c>
      <c r="H275" t="s">
        <v>3204</v>
      </c>
      <c r="I275" t="s">
        <v>49</v>
      </c>
      <c r="J275" t="s">
        <v>2781</v>
      </c>
      <c r="K275" t="str">
        <f>_xlfn.XLOOKUP(Table2[[#This Row],[Short Name]],Table4[Name],Table4[IP Address])</f>
        <v>10.75.96.53</v>
      </c>
      <c r="L275" t="str">
        <f>_xlfn.XLOOKUP(Table2[[#This Row],[Short Name]],CMDB!A:A,CMDB!G:G)</f>
        <v>Production</v>
      </c>
      <c r="M275" t="str">
        <f>_xlfn.XLOOKUP(Table2[[#This Row],[Short Name]],CMDB!A:A,CMDB!F:F)</f>
        <v>Deployed</v>
      </c>
      <c r="N275" t="s">
        <v>2782</v>
      </c>
      <c r="P275">
        <f>_xlfn.XLOOKUP(Table2[[#This Row],[Short Name]],Serverlookup!A:A,Serverlookup!B:B)</f>
        <v>1500001938</v>
      </c>
      <c r="Q275" t="str">
        <f>_xlfn.XLOOKUP(Table2[[#This Row],[Short Name]],Serverlookup!A:A,Serverlookup!C:C)</f>
        <v xml:space="preserve">NIMBUS BLACK RAINBOW (Parent) </v>
      </c>
      <c r="R275" t="str">
        <f>_xlfn.XLOOKUP(Table2[[#This Row],[Short Name]],Serverlookup!A:A,Serverlookup!E:E)</f>
        <v>daniel.pazmino@chevron.com</v>
      </c>
      <c r="S275" t="str">
        <f>_xlfn.XLOOKUP(Table2[[#This Row],[Short Name]],Serverlookup!A:A,Serverlookup!D:D)</f>
        <v>Yes</v>
      </c>
      <c r="T275" t="str">
        <f>_xlfn.XLOOKUP(Table2[[#This Row],[Short Name]],Serverlookup!A:A,Serverlookup!F:F)</f>
        <v>CYBER INVESTIGATIONS SUPPORT TEAM</v>
      </c>
      <c r="U275" t="str">
        <f>IF(ISNA(_xlfn.XLOOKUP(Table2[[#This Row],[Short Name]],PCN!A:A,PCN!A:A)),"No","Yes")</f>
        <v>No</v>
      </c>
    </row>
    <row r="276" spans="1:21" x14ac:dyDescent="0.35">
      <c r="A276" t="s">
        <v>2777</v>
      </c>
      <c r="B276" t="s">
        <v>50</v>
      </c>
      <c r="C276" t="s">
        <v>673</v>
      </c>
      <c r="D276" t="s">
        <v>674</v>
      </c>
      <c r="E276" s="2">
        <v>45770</v>
      </c>
      <c r="F276" t="s">
        <v>185</v>
      </c>
      <c r="G276" s="2">
        <v>45771</v>
      </c>
      <c r="H276" t="s">
        <v>3204</v>
      </c>
      <c r="I276" t="s">
        <v>49</v>
      </c>
      <c r="J276" t="s">
        <v>2781</v>
      </c>
      <c r="K276" t="str">
        <f>_xlfn.XLOOKUP(Table2[[#This Row],[Short Name]],Table4[Name],Table4[IP Address])</f>
        <v>10.75.96.66</v>
      </c>
      <c r="L276" t="str">
        <f>_xlfn.XLOOKUP(Table2[[#This Row],[Short Name]],CMDB!A:A,CMDB!G:G)</f>
        <v>Production</v>
      </c>
      <c r="M276" t="str">
        <f>_xlfn.XLOOKUP(Table2[[#This Row],[Short Name]],CMDB!A:A,CMDB!F:F)</f>
        <v>Deployed</v>
      </c>
      <c r="N276" t="s">
        <v>2782</v>
      </c>
      <c r="P276">
        <f>_xlfn.XLOOKUP(Table2[[#This Row],[Short Name]],Serverlookup!A:A,Serverlookup!B:B)</f>
        <v>1500001938</v>
      </c>
      <c r="Q276" t="str">
        <f>_xlfn.XLOOKUP(Table2[[#This Row],[Short Name]],Serverlookup!A:A,Serverlookup!C:C)</f>
        <v xml:space="preserve">NIMBUS BLACK RAINBOW (Parent) </v>
      </c>
      <c r="R276" t="str">
        <f>_xlfn.XLOOKUP(Table2[[#This Row],[Short Name]],Serverlookup!A:A,Serverlookup!E:E)</f>
        <v>daniel.pazmino@chevron.com</v>
      </c>
      <c r="S276" t="str">
        <f>_xlfn.XLOOKUP(Table2[[#This Row],[Short Name]],Serverlookup!A:A,Serverlookup!D:D)</f>
        <v>Yes</v>
      </c>
      <c r="T276" t="str">
        <f>_xlfn.XLOOKUP(Table2[[#This Row],[Short Name]],Serverlookup!A:A,Serverlookup!F:F)</f>
        <v>CYBER INVESTIGATIONS SUPPORT TEAM</v>
      </c>
      <c r="U276" t="str">
        <f>IF(ISNA(_xlfn.XLOOKUP(Table2[[#This Row],[Short Name]],PCN!A:A,PCN!A:A)),"No","Yes")</f>
        <v>No</v>
      </c>
    </row>
    <row r="277" spans="1:21" x14ac:dyDescent="0.35">
      <c r="A277" t="s">
        <v>2777</v>
      </c>
      <c r="B277" t="s">
        <v>50</v>
      </c>
      <c r="C277" t="s">
        <v>648</v>
      </c>
      <c r="D277" t="s">
        <v>649</v>
      </c>
      <c r="E277" s="1">
        <v>45770</v>
      </c>
      <c r="F277" t="s">
        <v>185</v>
      </c>
      <c r="G277" s="1">
        <v>45771</v>
      </c>
      <c r="H277" t="s">
        <v>3204</v>
      </c>
      <c r="I277" t="s">
        <v>49</v>
      </c>
      <c r="J277" t="s">
        <v>2781</v>
      </c>
      <c r="K277" t="str">
        <f>_xlfn.XLOOKUP(Table2[[#This Row],[Short Name]],Table4[Name],Table4[IP Address])</f>
        <v>10.75.96.54</v>
      </c>
      <c r="L277" t="str">
        <f>_xlfn.XLOOKUP(Table2[[#This Row],[Short Name]],CMDB!A:A,CMDB!G:G)</f>
        <v>Production</v>
      </c>
      <c r="M277" t="str">
        <f>_xlfn.XLOOKUP(Table2[[#This Row],[Short Name]],CMDB!A:A,CMDB!F:F)</f>
        <v>Deployed</v>
      </c>
      <c r="N277" t="s">
        <v>2782</v>
      </c>
      <c r="P277">
        <f>_xlfn.XLOOKUP(Table2[[#This Row],[Short Name]],Serverlookup!A:A,Serverlookup!B:B)</f>
        <v>1500001938</v>
      </c>
      <c r="Q277" t="str">
        <f>_xlfn.XLOOKUP(Table2[[#This Row],[Short Name]],Serverlookup!A:A,Serverlookup!C:C)</f>
        <v xml:space="preserve">NIMBUS BLACK RAINBOW (Parent) </v>
      </c>
      <c r="R277" t="str">
        <f>_xlfn.XLOOKUP(Table2[[#This Row],[Short Name]],Serverlookup!A:A,Serverlookup!E:E)</f>
        <v>daniel.pazmino@chevron.com</v>
      </c>
      <c r="S277" t="str">
        <f>_xlfn.XLOOKUP(Table2[[#This Row],[Short Name]],Serverlookup!A:A,Serverlookup!D:D)</f>
        <v>Yes</v>
      </c>
      <c r="T277" t="str">
        <f>_xlfn.XLOOKUP(Table2[[#This Row],[Short Name]],Serverlookup!A:A,Serverlookup!F:F)</f>
        <v>CYBER INVESTIGATIONS SUPPORT TEAM</v>
      </c>
      <c r="U277" t="str">
        <f>IF(ISNA(_xlfn.XLOOKUP(Table2[[#This Row],[Short Name]],PCN!A:A,PCN!A:A)),"No","Yes")</f>
        <v>No</v>
      </c>
    </row>
    <row r="278" spans="1:21" x14ac:dyDescent="0.35">
      <c r="A278" t="s">
        <v>2777</v>
      </c>
      <c r="B278" t="s">
        <v>50</v>
      </c>
      <c r="C278" t="s">
        <v>645</v>
      </c>
      <c r="D278" t="s">
        <v>646</v>
      </c>
      <c r="E278" s="2">
        <v>45770</v>
      </c>
      <c r="F278" t="s">
        <v>185</v>
      </c>
      <c r="G278" s="2">
        <v>45771</v>
      </c>
      <c r="H278" t="s">
        <v>3202</v>
      </c>
      <c r="I278" t="s">
        <v>49</v>
      </c>
      <c r="J278" t="s">
        <v>2781</v>
      </c>
      <c r="K278" t="str">
        <f>_xlfn.XLOOKUP(Table2[[#This Row],[Short Name]],Table4[Name],Table4[IP Address])</f>
        <v>10.75.96.69</v>
      </c>
      <c r="L278" t="str">
        <f>_xlfn.XLOOKUP(Table2[[#This Row],[Short Name]],CMDB!A:A,CMDB!G:G)</f>
        <v>Production</v>
      </c>
      <c r="M278" t="str">
        <f>_xlfn.XLOOKUP(Table2[[#This Row],[Short Name]],CMDB!A:A,CMDB!F:F)</f>
        <v>Deployed</v>
      </c>
      <c r="N278" t="s">
        <v>2782</v>
      </c>
      <c r="P278">
        <f>_xlfn.XLOOKUP(Table2[[#This Row],[Short Name]],Serverlookup!A:A,Serverlookup!B:B)</f>
        <v>1500001938</v>
      </c>
      <c r="Q278" t="str">
        <f>_xlfn.XLOOKUP(Table2[[#This Row],[Short Name]],Serverlookup!A:A,Serverlookup!C:C)</f>
        <v xml:space="preserve">NIMBUS BLACK RAINBOW (Parent) </v>
      </c>
      <c r="R278" t="str">
        <f>_xlfn.XLOOKUP(Table2[[#This Row],[Short Name]],Serverlookup!A:A,Serverlookup!E:E)</f>
        <v>daniel.pazmino@chevron.com</v>
      </c>
      <c r="S278" t="str">
        <f>_xlfn.XLOOKUP(Table2[[#This Row],[Short Name]],Serverlookup!A:A,Serverlookup!D:D)</f>
        <v>Yes</v>
      </c>
      <c r="T278" t="str">
        <f>_xlfn.XLOOKUP(Table2[[#This Row],[Short Name]],Serverlookup!A:A,Serverlookup!F:F)</f>
        <v>CYBER INVESTIGATIONS SUPPORT TEAM</v>
      </c>
      <c r="U278" t="str">
        <f>IF(ISNA(_xlfn.XLOOKUP(Table2[[#This Row],[Short Name]],PCN!A:A,PCN!A:A)),"No","Yes")</f>
        <v>No</v>
      </c>
    </row>
    <row r="279" spans="1:21" x14ac:dyDescent="0.35">
      <c r="A279" t="s">
        <v>2777</v>
      </c>
      <c r="B279" t="s">
        <v>50</v>
      </c>
      <c r="C279" t="s">
        <v>642</v>
      </c>
      <c r="D279" t="s">
        <v>643</v>
      </c>
      <c r="E279" s="1">
        <v>45770</v>
      </c>
      <c r="F279" t="s">
        <v>185</v>
      </c>
      <c r="G279" s="1">
        <v>45771</v>
      </c>
      <c r="H279" t="s">
        <v>3202</v>
      </c>
      <c r="I279" t="s">
        <v>49</v>
      </c>
      <c r="J279" t="s">
        <v>2781</v>
      </c>
      <c r="K279" t="str">
        <f>_xlfn.XLOOKUP(Table2[[#This Row],[Short Name]],Table4[Name],Table4[IP Address])</f>
        <v>10.75.96.68</v>
      </c>
      <c r="L279" t="str">
        <f>_xlfn.XLOOKUP(Table2[[#This Row],[Short Name]],CMDB!A:A,CMDB!G:G)</f>
        <v>Production</v>
      </c>
      <c r="M279" t="str">
        <f>_xlfn.XLOOKUP(Table2[[#This Row],[Short Name]],CMDB!A:A,CMDB!F:F)</f>
        <v>Deployed</v>
      </c>
      <c r="N279" t="s">
        <v>2782</v>
      </c>
      <c r="P279">
        <f>_xlfn.XLOOKUP(Table2[[#This Row],[Short Name]],Serverlookup!A:A,Serverlookup!B:B)</f>
        <v>1500001938</v>
      </c>
      <c r="Q279" t="str">
        <f>_xlfn.XLOOKUP(Table2[[#This Row],[Short Name]],Serverlookup!A:A,Serverlookup!C:C)</f>
        <v xml:space="preserve">NIMBUS BLACK RAINBOW (Parent) </v>
      </c>
      <c r="R279" t="str">
        <f>_xlfn.XLOOKUP(Table2[[#This Row],[Short Name]],Serverlookup!A:A,Serverlookup!E:E)</f>
        <v>daniel.pazmino@chevron.com</v>
      </c>
      <c r="S279" t="str">
        <f>_xlfn.XLOOKUP(Table2[[#This Row],[Short Name]],Serverlookup!A:A,Serverlookup!D:D)</f>
        <v>Yes</v>
      </c>
      <c r="T279" t="str">
        <f>_xlfn.XLOOKUP(Table2[[#This Row],[Short Name]],Serverlookup!A:A,Serverlookup!F:F)</f>
        <v>CYBER INVESTIGATIONS SUPPORT TEAM</v>
      </c>
      <c r="U279" t="str">
        <f>IF(ISNA(_xlfn.XLOOKUP(Table2[[#This Row],[Short Name]],PCN!A:A,PCN!A:A)),"No","Yes")</f>
        <v>No</v>
      </c>
    </row>
    <row r="280" spans="1:21" x14ac:dyDescent="0.35">
      <c r="A280" t="s">
        <v>2777</v>
      </c>
      <c r="B280" t="s">
        <v>50</v>
      </c>
      <c r="C280" t="s">
        <v>830</v>
      </c>
      <c r="D280" t="s">
        <v>831</v>
      </c>
      <c r="E280" s="2">
        <v>45771</v>
      </c>
      <c r="F280" t="s">
        <v>773</v>
      </c>
      <c r="G280" s="2">
        <v>45771</v>
      </c>
      <c r="H280" t="s">
        <v>3202</v>
      </c>
      <c r="I280" t="s">
        <v>49</v>
      </c>
      <c r="J280" t="s">
        <v>2781</v>
      </c>
      <c r="K280" t="str">
        <f>_xlfn.XLOOKUP(Table2[[#This Row],[Short Name]],Table4[Name],Table4[IP Address])</f>
        <v>10.75.104.80</v>
      </c>
      <c r="L280" t="str">
        <f>_xlfn.XLOOKUP(Table2[[#This Row],[Short Name]],CMDB!A:A,CMDB!G:G)</f>
        <v>Staging</v>
      </c>
      <c r="M280" t="str">
        <f>_xlfn.XLOOKUP(Table2[[#This Row],[Short Name]],CMDB!A:A,CMDB!F:F)</f>
        <v>Deployed</v>
      </c>
      <c r="N280" t="s">
        <v>2782</v>
      </c>
      <c r="P280">
        <f>_xlfn.XLOOKUP(Table2[[#This Row],[Short Name]],Serverlookup!A:A,Serverlookup!B:B)</f>
        <v>1500001938</v>
      </c>
      <c r="Q280" t="str">
        <f>_xlfn.XLOOKUP(Table2[[#This Row],[Short Name]],Serverlookup!A:A,Serverlookup!C:C)</f>
        <v xml:space="preserve">NIMBUS BLACK RAINBOW (Parent) </v>
      </c>
      <c r="R280" t="str">
        <f>_xlfn.XLOOKUP(Table2[[#This Row],[Short Name]],Serverlookup!A:A,Serverlookup!E:E)</f>
        <v>daniel.pazmino@chevron.com</v>
      </c>
      <c r="S280" t="str">
        <f>_xlfn.XLOOKUP(Table2[[#This Row],[Short Name]],Serverlookup!A:A,Serverlookup!D:D)</f>
        <v>Yes</v>
      </c>
      <c r="T280" t="str">
        <f>_xlfn.XLOOKUP(Table2[[#This Row],[Short Name]],Serverlookup!A:A,Serverlookup!F:F)</f>
        <v>CYBER INVESTIGATIONS SUPPORT TEAM</v>
      </c>
      <c r="U280" t="str">
        <f>IF(ISNA(_xlfn.XLOOKUP(Table2[[#This Row],[Short Name]],PCN!A:A,PCN!A:A)),"No","Yes")</f>
        <v>No</v>
      </c>
    </row>
    <row r="281" spans="1:21" x14ac:dyDescent="0.35">
      <c r="A281" t="s">
        <v>2777</v>
      </c>
      <c r="B281" t="s">
        <v>50</v>
      </c>
      <c r="C281" t="s">
        <v>153</v>
      </c>
      <c r="D281" t="s">
        <v>154</v>
      </c>
      <c r="E281" s="2">
        <v>45770</v>
      </c>
      <c r="F281" t="s">
        <v>773</v>
      </c>
      <c r="G281" s="2">
        <v>45771</v>
      </c>
      <c r="H281" t="s">
        <v>3202</v>
      </c>
      <c r="I281" t="s">
        <v>49</v>
      </c>
      <c r="J281" t="s">
        <v>2781</v>
      </c>
      <c r="K281" t="str">
        <f>_xlfn.XLOOKUP(Table2[[#This Row],[Short Name]],Table4[Name],Table4[IP Address])</f>
        <v>10.75.104.73</v>
      </c>
      <c r="L281" t="str">
        <f>_xlfn.XLOOKUP(Table2[[#This Row],[Short Name]],CMDB!A:A,CMDB!G:G)</f>
        <v>Staging</v>
      </c>
      <c r="M281" t="str">
        <f>_xlfn.XLOOKUP(Table2[[#This Row],[Short Name]],CMDB!A:A,CMDB!F:F)</f>
        <v>Deployed</v>
      </c>
      <c r="N281" t="s">
        <v>2782</v>
      </c>
      <c r="P281">
        <f>_xlfn.XLOOKUP(Table2[[#This Row],[Short Name]],Serverlookup!A:A,Serverlookup!B:B)</f>
        <v>1500001938</v>
      </c>
      <c r="Q281" t="str">
        <f>_xlfn.XLOOKUP(Table2[[#This Row],[Short Name]],Serverlookup!A:A,Serverlookup!C:C)</f>
        <v xml:space="preserve">NIMBUS BLACK RAINBOW (Parent) </v>
      </c>
      <c r="R281" t="str">
        <f>_xlfn.XLOOKUP(Table2[[#This Row],[Short Name]],Serverlookup!A:A,Serverlookup!E:E)</f>
        <v>daniel.pazmino@chevron.com</v>
      </c>
      <c r="S281" t="str">
        <f>_xlfn.XLOOKUP(Table2[[#This Row],[Short Name]],Serverlookup!A:A,Serverlookup!D:D)</f>
        <v>Yes</v>
      </c>
      <c r="T281" t="str">
        <f>_xlfn.XLOOKUP(Table2[[#This Row],[Short Name]],Serverlookup!A:A,Serverlookup!F:F)</f>
        <v>CYBER INVESTIGATIONS SUPPORT TEAM</v>
      </c>
      <c r="U281" t="str">
        <f>IF(ISNA(_xlfn.XLOOKUP(Table2[[#This Row],[Short Name]],PCN!A:A,PCN!A:A)),"No","Yes")</f>
        <v>No</v>
      </c>
    </row>
    <row r="282" spans="1:21" x14ac:dyDescent="0.35">
      <c r="A282" t="s">
        <v>2777</v>
      </c>
      <c r="B282" t="s">
        <v>50</v>
      </c>
      <c r="C282" t="s">
        <v>827</v>
      </c>
      <c r="D282" t="s">
        <v>828</v>
      </c>
      <c r="E282" s="1">
        <v>45770</v>
      </c>
      <c r="F282" t="s">
        <v>185</v>
      </c>
      <c r="G282" s="1">
        <v>45771</v>
      </c>
      <c r="H282" t="s">
        <v>3199</v>
      </c>
      <c r="I282" t="s">
        <v>49</v>
      </c>
      <c r="J282" t="s">
        <v>2781</v>
      </c>
      <c r="K282" t="str">
        <f>_xlfn.XLOOKUP(Table2[[#This Row],[Short Name]],Table4[Name],Table4[IP Address])</f>
        <v>10.75.104.76</v>
      </c>
      <c r="L282" t="str">
        <f>_xlfn.XLOOKUP(Table2[[#This Row],[Short Name]],CMDB!A:A,CMDB!G:G)</f>
        <v>Staging</v>
      </c>
      <c r="M282" t="str">
        <f>_xlfn.XLOOKUP(Table2[[#This Row],[Short Name]],CMDB!A:A,CMDB!F:F)</f>
        <v>Deployed</v>
      </c>
      <c r="N282" t="s">
        <v>2782</v>
      </c>
      <c r="P282">
        <f>_xlfn.XLOOKUP(Table2[[#This Row],[Short Name]],Serverlookup!A:A,Serverlookup!B:B)</f>
        <v>1500001938</v>
      </c>
      <c r="Q282" t="str">
        <f>_xlfn.XLOOKUP(Table2[[#This Row],[Short Name]],Serverlookup!A:A,Serverlookup!C:C)</f>
        <v xml:space="preserve">NIMBUS BLACK RAINBOW (Parent) </v>
      </c>
      <c r="R282" t="str">
        <f>_xlfn.XLOOKUP(Table2[[#This Row],[Short Name]],Serverlookup!A:A,Serverlookup!E:E)</f>
        <v>daniel.pazmino@chevron.com</v>
      </c>
      <c r="S282" t="str">
        <f>_xlfn.XLOOKUP(Table2[[#This Row],[Short Name]],Serverlookup!A:A,Serverlookup!D:D)</f>
        <v>Yes</v>
      </c>
      <c r="T282" t="str">
        <f>_xlfn.XLOOKUP(Table2[[#This Row],[Short Name]],Serverlookup!A:A,Serverlookup!F:F)</f>
        <v>CYBER INVESTIGATIONS SUPPORT TEAM</v>
      </c>
      <c r="U282" t="str">
        <f>IF(ISNA(_xlfn.XLOOKUP(Table2[[#This Row],[Short Name]],PCN!A:A,PCN!A:A)),"No","Yes")</f>
        <v>No</v>
      </c>
    </row>
    <row r="283" spans="1:21" x14ac:dyDescent="0.35">
      <c r="A283" t="s">
        <v>2777</v>
      </c>
      <c r="B283" t="s">
        <v>50</v>
      </c>
      <c r="C283" t="s">
        <v>630</v>
      </c>
      <c r="D283" t="s">
        <v>631</v>
      </c>
      <c r="E283" s="1">
        <v>45771</v>
      </c>
      <c r="F283" t="s">
        <v>185</v>
      </c>
      <c r="G283" s="1">
        <v>45771</v>
      </c>
      <c r="H283" t="s">
        <v>3199</v>
      </c>
      <c r="I283" t="s">
        <v>49</v>
      </c>
      <c r="J283" t="s">
        <v>2781</v>
      </c>
      <c r="K283" t="str">
        <f>_xlfn.XLOOKUP(Table2[[#This Row],[Short Name]],Table4[Name],Table4[IP Address])</f>
        <v>10.75.104.77</v>
      </c>
      <c r="L283" t="str">
        <f>_xlfn.XLOOKUP(Table2[[#This Row],[Short Name]],CMDB!A:A,CMDB!G:G)</f>
        <v>Staging</v>
      </c>
      <c r="M283" t="str">
        <f>_xlfn.XLOOKUP(Table2[[#This Row],[Short Name]],CMDB!A:A,CMDB!F:F)</f>
        <v>Deployed</v>
      </c>
      <c r="N283" t="s">
        <v>2782</v>
      </c>
      <c r="P283">
        <f>_xlfn.XLOOKUP(Table2[[#This Row],[Short Name]],Serverlookup!A:A,Serverlookup!B:B)</f>
        <v>1500001938</v>
      </c>
      <c r="Q283" t="str">
        <f>_xlfn.XLOOKUP(Table2[[#This Row],[Short Name]],Serverlookup!A:A,Serverlookup!C:C)</f>
        <v xml:space="preserve">NIMBUS BLACK RAINBOW (Parent) </v>
      </c>
      <c r="R283" t="str">
        <f>_xlfn.XLOOKUP(Table2[[#This Row],[Short Name]],Serverlookup!A:A,Serverlookup!E:E)</f>
        <v>daniel.pazmino@chevron.com</v>
      </c>
      <c r="S283" t="str">
        <f>_xlfn.XLOOKUP(Table2[[#This Row],[Short Name]],Serverlookup!A:A,Serverlookup!D:D)</f>
        <v>Yes</v>
      </c>
      <c r="T283" t="str">
        <f>_xlfn.XLOOKUP(Table2[[#This Row],[Short Name]],Serverlookup!A:A,Serverlookup!F:F)</f>
        <v>CYBER INVESTIGATIONS SUPPORT TEAM</v>
      </c>
      <c r="U283" t="str">
        <f>IF(ISNA(_xlfn.XLOOKUP(Table2[[#This Row],[Short Name]],PCN!A:A,PCN!A:A)),"No","Yes")</f>
        <v>No</v>
      </c>
    </row>
    <row r="284" spans="1:21" x14ac:dyDescent="0.35">
      <c r="A284" t="s">
        <v>2777</v>
      </c>
      <c r="B284" t="s">
        <v>50</v>
      </c>
      <c r="C284" t="s">
        <v>627</v>
      </c>
      <c r="D284" t="s">
        <v>628</v>
      </c>
      <c r="E284" s="2">
        <v>45771</v>
      </c>
      <c r="F284" t="s">
        <v>185</v>
      </c>
      <c r="G284" s="2">
        <v>45771</v>
      </c>
      <c r="H284" t="s">
        <v>3199</v>
      </c>
      <c r="I284" t="s">
        <v>49</v>
      </c>
      <c r="J284" t="s">
        <v>2781</v>
      </c>
      <c r="K284" t="str">
        <f>_xlfn.XLOOKUP(Table2[[#This Row],[Short Name]],Table4[Name],Table4[IP Address])</f>
        <v>10.75.104.79</v>
      </c>
      <c r="L284" t="str">
        <f>_xlfn.XLOOKUP(Table2[[#This Row],[Short Name]],CMDB!A:A,CMDB!G:G)</f>
        <v>Staging</v>
      </c>
      <c r="M284" t="str">
        <f>_xlfn.XLOOKUP(Table2[[#This Row],[Short Name]],CMDB!A:A,CMDB!F:F)</f>
        <v>Deployed</v>
      </c>
      <c r="N284" t="s">
        <v>2782</v>
      </c>
      <c r="P284">
        <f>_xlfn.XLOOKUP(Table2[[#This Row],[Short Name]],Serverlookup!A:A,Serverlookup!B:B)</f>
        <v>1500001938</v>
      </c>
      <c r="Q284" t="str">
        <f>_xlfn.XLOOKUP(Table2[[#This Row],[Short Name]],Serverlookup!A:A,Serverlookup!C:C)</f>
        <v xml:space="preserve">NIMBUS BLACK RAINBOW (Parent) </v>
      </c>
      <c r="R284" t="str">
        <f>_xlfn.XLOOKUP(Table2[[#This Row],[Short Name]],Serverlookup!A:A,Serverlookup!E:E)</f>
        <v>daniel.pazmino@chevron.com</v>
      </c>
      <c r="S284" t="str">
        <f>_xlfn.XLOOKUP(Table2[[#This Row],[Short Name]],Serverlookup!A:A,Serverlookup!D:D)</f>
        <v>Yes</v>
      </c>
      <c r="T284" t="str">
        <f>_xlfn.XLOOKUP(Table2[[#This Row],[Short Name]],Serverlookup!A:A,Serverlookup!F:F)</f>
        <v>CYBER INVESTIGATIONS SUPPORT TEAM</v>
      </c>
      <c r="U284" t="str">
        <f>IF(ISNA(_xlfn.XLOOKUP(Table2[[#This Row],[Short Name]],PCN!A:A,PCN!A:A)),"No","Yes")</f>
        <v>No</v>
      </c>
    </row>
    <row r="285" spans="1:21" x14ac:dyDescent="0.35">
      <c r="A285" t="s">
        <v>2777</v>
      </c>
      <c r="B285" t="s">
        <v>50</v>
      </c>
      <c r="C285" t="s">
        <v>612</v>
      </c>
      <c r="D285" t="s">
        <v>613</v>
      </c>
      <c r="E285" s="1">
        <v>45770</v>
      </c>
      <c r="F285" t="s">
        <v>54</v>
      </c>
      <c r="G285" s="1">
        <v>45771</v>
      </c>
      <c r="H285" t="s">
        <v>3199</v>
      </c>
      <c r="I285" t="s">
        <v>49</v>
      </c>
      <c r="J285" t="s">
        <v>2781</v>
      </c>
      <c r="K285" t="str">
        <f>_xlfn.XLOOKUP(Table2[[#This Row],[Short Name]],Table4[Name],Table4[IP Address])</f>
        <v>10.75.104.78</v>
      </c>
      <c r="L285" t="str">
        <f>_xlfn.XLOOKUP(Table2[[#This Row],[Short Name]],CMDB!A:A,CMDB!G:G)</f>
        <v>Staging</v>
      </c>
      <c r="M285" t="str">
        <f>_xlfn.XLOOKUP(Table2[[#This Row],[Short Name]],CMDB!A:A,CMDB!F:F)</f>
        <v>Deployed</v>
      </c>
      <c r="N285" t="s">
        <v>2782</v>
      </c>
      <c r="P285">
        <f>_xlfn.XLOOKUP(Table2[[#This Row],[Short Name]],Serverlookup!A:A,Serverlookup!B:B)</f>
        <v>1500001938</v>
      </c>
      <c r="Q285" t="str">
        <f>_xlfn.XLOOKUP(Table2[[#This Row],[Short Name]],Serverlookup!A:A,Serverlookup!C:C)</f>
        <v xml:space="preserve">NIMBUS BLACK RAINBOW (Parent) </v>
      </c>
      <c r="R285" t="str">
        <f>_xlfn.XLOOKUP(Table2[[#This Row],[Short Name]],Serverlookup!A:A,Serverlookup!E:E)</f>
        <v>daniel.pazmino@chevron.com</v>
      </c>
      <c r="S285" t="str">
        <f>_xlfn.XLOOKUP(Table2[[#This Row],[Short Name]],Serverlookup!A:A,Serverlookup!D:D)</f>
        <v>Yes</v>
      </c>
      <c r="T285" t="str">
        <f>_xlfn.XLOOKUP(Table2[[#This Row],[Short Name]],Serverlookup!A:A,Serverlookup!F:F)</f>
        <v>CYBER INVESTIGATIONS SUPPORT TEAM</v>
      </c>
      <c r="U285" t="str">
        <f>IF(ISNA(_xlfn.XLOOKUP(Table2[[#This Row],[Short Name]],PCN!A:A,PCN!A:A)),"No","Yes")</f>
        <v>No</v>
      </c>
    </row>
    <row r="286" spans="1:21" x14ac:dyDescent="0.35">
      <c r="A286" t="s">
        <v>2777</v>
      </c>
      <c r="B286" t="s">
        <v>50</v>
      </c>
      <c r="C286" t="s">
        <v>146</v>
      </c>
      <c r="D286" t="s">
        <v>147</v>
      </c>
      <c r="E286" s="2">
        <v>45770</v>
      </c>
      <c r="F286" t="s">
        <v>185</v>
      </c>
      <c r="G286" s="2">
        <v>45771</v>
      </c>
      <c r="H286" t="s">
        <v>3199</v>
      </c>
      <c r="I286" t="s">
        <v>49</v>
      </c>
      <c r="J286" t="s">
        <v>2781</v>
      </c>
      <c r="K286" t="str">
        <f>_xlfn.XLOOKUP(Table2[[#This Row],[Short Name]],Table4[Name],Table4[IP Address])</f>
        <v>10.75.104.123</v>
      </c>
      <c r="L286" t="str">
        <f>_xlfn.XLOOKUP(Table2[[#This Row],[Short Name]],CMDB!A:A,CMDB!G:G)</f>
        <v>Staging</v>
      </c>
      <c r="M286" t="str">
        <f>_xlfn.XLOOKUP(Table2[[#This Row],[Short Name]],CMDB!A:A,CMDB!F:F)</f>
        <v>Deployed</v>
      </c>
      <c r="N286" t="s">
        <v>2782</v>
      </c>
      <c r="P286">
        <f>_xlfn.XLOOKUP(Table2[[#This Row],[Short Name]],Serverlookup!A:A,Serverlookup!B:B)</f>
        <v>1500001938</v>
      </c>
      <c r="Q286" t="str">
        <f>_xlfn.XLOOKUP(Table2[[#This Row],[Short Name]],Serverlookup!A:A,Serverlookup!C:C)</f>
        <v xml:space="preserve">NIMBUS BLACK RAINBOW (Parent) </v>
      </c>
      <c r="R286" t="str">
        <f>_xlfn.XLOOKUP(Table2[[#This Row],[Short Name]],Serverlookup!A:A,Serverlookup!E:E)</f>
        <v>daniel.pazmino@chevron.com</v>
      </c>
      <c r="S286" t="str">
        <f>_xlfn.XLOOKUP(Table2[[#This Row],[Short Name]],Serverlookup!A:A,Serverlookup!D:D)</f>
        <v>Yes</v>
      </c>
      <c r="T286" t="str">
        <f>_xlfn.XLOOKUP(Table2[[#This Row],[Short Name]],Serverlookup!A:A,Serverlookup!F:F)</f>
        <v>CYBER INVESTIGATIONS SUPPORT TEAM</v>
      </c>
      <c r="U286" t="str">
        <f>IF(ISNA(_xlfn.XLOOKUP(Table2[[#This Row],[Short Name]],PCN!A:A,PCN!A:A)),"No","Yes")</f>
        <v>No</v>
      </c>
    </row>
    <row r="287" spans="1:21" x14ac:dyDescent="0.35">
      <c r="A287" t="s">
        <v>2777</v>
      </c>
      <c r="B287" t="s">
        <v>50</v>
      </c>
      <c r="C287" t="s">
        <v>603</v>
      </c>
      <c r="D287" t="s">
        <v>604</v>
      </c>
      <c r="E287" s="1">
        <v>45766</v>
      </c>
      <c r="F287" t="s">
        <v>185</v>
      </c>
      <c r="G287" s="1">
        <v>45771</v>
      </c>
      <c r="H287" t="s">
        <v>3199</v>
      </c>
      <c r="I287" t="s">
        <v>49</v>
      </c>
      <c r="J287" t="s">
        <v>2781</v>
      </c>
      <c r="K287" t="str">
        <f>_xlfn.XLOOKUP(Table2[[#This Row],[Short Name]],Table4[Name],Table4[IP Address])</f>
        <v>10.75.104.122</v>
      </c>
      <c r="L287" t="str">
        <f>_xlfn.XLOOKUP(Table2[[#This Row],[Short Name]],CMDB!A:A,CMDB!G:G)</f>
        <v>Staging</v>
      </c>
      <c r="M287" t="str">
        <f>_xlfn.XLOOKUP(Table2[[#This Row],[Short Name]],CMDB!A:A,CMDB!F:F)</f>
        <v>Deployed</v>
      </c>
      <c r="N287" t="s">
        <v>2782</v>
      </c>
      <c r="P287">
        <f>_xlfn.XLOOKUP(Table2[[#This Row],[Short Name]],Serverlookup!A:A,Serverlookup!B:B)</f>
        <v>1500001938</v>
      </c>
      <c r="Q287" t="str">
        <f>_xlfn.XLOOKUP(Table2[[#This Row],[Short Name]],Serverlookup!A:A,Serverlookup!C:C)</f>
        <v xml:space="preserve">NIMBUS BLACK RAINBOW (Parent) </v>
      </c>
      <c r="R287" t="str">
        <f>_xlfn.XLOOKUP(Table2[[#This Row],[Short Name]],Serverlookup!A:A,Serverlookup!E:E)</f>
        <v>daniel.pazmino@chevron.com</v>
      </c>
      <c r="S287" t="str">
        <f>_xlfn.XLOOKUP(Table2[[#This Row],[Short Name]],Serverlookup!A:A,Serverlookup!D:D)</f>
        <v>Yes</v>
      </c>
      <c r="T287" t="str">
        <f>_xlfn.XLOOKUP(Table2[[#This Row],[Short Name]],Serverlookup!A:A,Serverlookup!F:F)</f>
        <v>CYBER INVESTIGATIONS SUPPORT TEAM</v>
      </c>
      <c r="U287" t="str">
        <f>IF(ISNA(_xlfn.XLOOKUP(Table2[[#This Row],[Short Name]],PCN!A:A,PCN!A:A)),"No","Yes")</f>
        <v>No</v>
      </c>
    </row>
    <row r="288" spans="1:21" x14ac:dyDescent="0.35">
      <c r="A288" t="s">
        <v>2777</v>
      </c>
      <c r="B288" t="s">
        <v>50</v>
      </c>
      <c r="C288" t="s">
        <v>3205</v>
      </c>
      <c r="D288" t="s">
        <v>3206</v>
      </c>
      <c r="E288" s="2">
        <v>45771</v>
      </c>
      <c r="F288" t="s">
        <v>185</v>
      </c>
      <c r="G288" s="2">
        <v>45771</v>
      </c>
      <c r="H288" t="s">
        <v>2803</v>
      </c>
      <c r="I288" t="s">
        <v>49</v>
      </c>
      <c r="J288" t="s">
        <v>2781</v>
      </c>
      <c r="K288" t="str">
        <f>_xlfn.XLOOKUP(Table2[[#This Row],[Short Name]],Table4[Name],Table4[IP Address])</f>
        <v>10.76.123.129</v>
      </c>
      <c r="L288" t="str">
        <f>_xlfn.XLOOKUP(Table2[[#This Row],[Short Name]],CMDB!A:A,CMDB!G:G)</f>
        <v>Production</v>
      </c>
      <c r="M288" t="str">
        <f>_xlfn.XLOOKUP(Table2[[#This Row],[Short Name]],CMDB!A:A,CMDB!F:F)</f>
        <v>Deployed</v>
      </c>
      <c r="N288" t="s">
        <v>2782</v>
      </c>
      <c r="P288">
        <f>_xlfn.XLOOKUP(Table2[[#This Row],[Short Name]],Serverlookup!A:A,Serverlookup!B:B)</f>
        <v>5065002</v>
      </c>
      <c r="Q288" t="str">
        <f>_xlfn.XLOOKUP(Table2[[#This Row],[Short Name]],Serverlookup!A:A,Serverlookup!C:C)</f>
        <v>Houston Veeam</v>
      </c>
      <c r="R288" t="str">
        <f>_xlfn.XLOOKUP(Table2[[#This Row],[Short Name]],Serverlookup!A:A,Serverlookup!E:E)</f>
        <v>daniel.pazmino@chevron.com</v>
      </c>
      <c r="S288" t="str">
        <f>_xlfn.XLOOKUP(Table2[[#This Row],[Short Name]],Serverlookup!A:A,Serverlookup!D:D)</f>
        <v>Yes</v>
      </c>
      <c r="T288" t="str">
        <f>_xlfn.XLOOKUP(Table2[[#This Row],[Short Name]],Serverlookup!A:A,Serverlookup!F:F)</f>
        <v>CYBER INVESTIGATIONS SUPPORT TEAM</v>
      </c>
      <c r="U288" t="str">
        <f>IF(ISNA(_xlfn.XLOOKUP(Table2[[#This Row],[Short Name]],PCN!A:A,PCN!A:A)),"No","Yes")</f>
        <v>No</v>
      </c>
    </row>
    <row r="289" spans="1:21" x14ac:dyDescent="0.35">
      <c r="A289" t="s">
        <v>2777</v>
      </c>
      <c r="B289" t="s">
        <v>50</v>
      </c>
      <c r="C289" t="s">
        <v>2590</v>
      </c>
      <c r="D289" t="s">
        <v>2591</v>
      </c>
      <c r="E289" s="2">
        <v>45770</v>
      </c>
      <c r="F289" t="s">
        <v>185</v>
      </c>
      <c r="G289" s="2">
        <v>45771</v>
      </c>
      <c r="H289" t="s">
        <v>3207</v>
      </c>
      <c r="I289" t="s">
        <v>49</v>
      </c>
      <c r="J289" t="s">
        <v>2781</v>
      </c>
      <c r="K289" t="str">
        <f>_xlfn.XLOOKUP(Table2[[#This Row],[Short Name]],Table4[Name],Table4[IP Address])</f>
        <v>10.75.104.174</v>
      </c>
      <c r="L289" t="str">
        <f>_xlfn.XLOOKUP(Table2[[#This Row],[Short Name]],CMDB!A:A,CMDB!G:G)</f>
        <v>Development</v>
      </c>
      <c r="M289" t="str">
        <f>_xlfn.XLOOKUP(Table2[[#This Row],[Short Name]],CMDB!A:A,CMDB!F:F)</f>
        <v>Deployed</v>
      </c>
      <c r="N289" t="s">
        <v>2782</v>
      </c>
      <c r="P289">
        <f>_xlfn.XLOOKUP(Table2[[#This Row],[Short Name]],Serverlookup!A:A,Serverlookup!B:B)</f>
        <v>5040208</v>
      </c>
      <c r="Q289" t="str">
        <f>_xlfn.XLOOKUP(Table2[[#This Row],[Short Name]],Serverlookup!A:A,Serverlookup!C:C)</f>
        <v>Seeq</v>
      </c>
      <c r="R289" t="str">
        <f>_xlfn.XLOOKUP(Table2[[#This Row],[Short Name]],Serverlookup!A:A,Serverlookup!E:E)</f>
        <v>Lillian.Moreau@chevron.com</v>
      </c>
      <c r="S289" t="str">
        <f>_xlfn.XLOOKUP(Table2[[#This Row],[Short Name]],Serverlookup!A:A,Serverlookup!D:D)</f>
        <v>Yes</v>
      </c>
      <c r="T289" t="str">
        <f>_xlfn.XLOOKUP(Table2[[#This Row],[Short Name]],Serverlookup!A:A,Serverlookup!F:F)</f>
        <v>ITFP - REAL TIME AND TIME SERIES APP - OT - OPERATIONS SUPPORT</v>
      </c>
      <c r="U289" t="str">
        <f>IF(ISNA(_xlfn.XLOOKUP(Table2[[#This Row],[Short Name]],PCN!A:A,PCN!A:A)),"No","Yes")</f>
        <v>No</v>
      </c>
    </row>
    <row r="290" spans="1:21" x14ac:dyDescent="0.35">
      <c r="A290" t="s">
        <v>2777</v>
      </c>
      <c r="B290" t="s">
        <v>50</v>
      </c>
      <c r="C290" t="s">
        <v>2592</v>
      </c>
      <c r="D290" t="s">
        <v>2593</v>
      </c>
      <c r="E290" s="1">
        <v>45770</v>
      </c>
      <c r="F290" t="s">
        <v>185</v>
      </c>
      <c r="G290" s="1">
        <v>45771</v>
      </c>
      <c r="H290" t="s">
        <v>3208</v>
      </c>
      <c r="I290" t="s">
        <v>49</v>
      </c>
      <c r="J290" t="s">
        <v>2781</v>
      </c>
      <c r="K290" t="str">
        <f>_xlfn.XLOOKUP(Table2[[#This Row],[Short Name]],Table4[Name],Table4[IP Address])</f>
        <v>10.69.176.22</v>
      </c>
      <c r="L290" t="str">
        <f>_xlfn.XLOOKUP(Table2[[#This Row],[Short Name]],CMDB!A:A,CMDB!G:G)</f>
        <v>Production</v>
      </c>
      <c r="M290" t="str">
        <f>_xlfn.XLOOKUP(Table2[[#This Row],[Short Name]],CMDB!A:A,CMDB!F:F)</f>
        <v>Deployed</v>
      </c>
      <c r="N290" t="s">
        <v>2782</v>
      </c>
      <c r="P290">
        <f>_xlfn.XLOOKUP(Table2[[#This Row],[Short Name]],Serverlookup!A:A,Serverlookup!B:B)</f>
        <v>0</v>
      </c>
      <c r="Q290" t="e">
        <f>_xlfn.XLOOKUP(Table2[[#This Row],[Short Name]],Serverlookup!A:A,Serverlookup!C:C)</f>
        <v>#N/A</v>
      </c>
      <c r="R290" t="str">
        <f>_xlfn.XLOOKUP(Table2[[#This Row],[Short Name]],Serverlookup!A:A,Serverlookup!E:E)</f>
        <v>Lillian.Moreau@chevron.com</v>
      </c>
      <c r="S290" t="str">
        <f>_xlfn.XLOOKUP(Table2[[#This Row],[Short Name]],Serverlookup!A:A,Serverlookup!D:D)</f>
        <v>Yes</v>
      </c>
      <c r="T290" t="str">
        <f>_xlfn.XLOOKUP(Table2[[#This Row],[Short Name]],Serverlookup!A:A,Serverlookup!F:F)</f>
        <v>ITFP - REAL TIME AND TIME SERIES APP - OT - OPERATIONS SUPPORT</v>
      </c>
      <c r="U290" t="str">
        <f>IF(ISNA(_xlfn.XLOOKUP(Table2[[#This Row],[Short Name]],PCN!A:A,PCN!A:A)),"No","Yes")</f>
        <v>No</v>
      </c>
    </row>
    <row r="291" spans="1:21" x14ac:dyDescent="0.35">
      <c r="A291" t="s">
        <v>2777</v>
      </c>
      <c r="B291" t="s">
        <v>50</v>
      </c>
      <c r="C291" t="s">
        <v>2594</v>
      </c>
      <c r="D291" t="s">
        <v>2595</v>
      </c>
      <c r="E291" s="2">
        <v>45771</v>
      </c>
      <c r="F291" t="s">
        <v>185</v>
      </c>
      <c r="G291" s="2">
        <v>45771</v>
      </c>
      <c r="H291" t="s">
        <v>3208</v>
      </c>
      <c r="I291" t="s">
        <v>49</v>
      </c>
      <c r="J291" t="s">
        <v>2781</v>
      </c>
      <c r="K291" t="str">
        <f>_xlfn.XLOOKUP(Table2[[#This Row],[Short Name]],Table4[Name],Table4[IP Address])</f>
        <v>10.75.96.149</v>
      </c>
      <c r="L291" t="str">
        <f>_xlfn.XLOOKUP(Table2[[#This Row],[Short Name]],CMDB!A:A,CMDB!G:G)</f>
        <v>Production</v>
      </c>
      <c r="M291" t="str">
        <f>_xlfn.XLOOKUP(Table2[[#This Row],[Short Name]],CMDB!A:A,CMDB!F:F)</f>
        <v>Deployed</v>
      </c>
      <c r="N291" t="s">
        <v>2782</v>
      </c>
      <c r="P291">
        <f>_xlfn.XLOOKUP(Table2[[#This Row],[Short Name]],Serverlookup!A:A,Serverlookup!B:B)</f>
        <v>0</v>
      </c>
      <c r="Q291" t="e">
        <f>_xlfn.XLOOKUP(Table2[[#This Row],[Short Name]],Serverlookup!A:A,Serverlookup!C:C)</f>
        <v>#N/A</v>
      </c>
      <c r="R291" t="str">
        <f>_xlfn.XLOOKUP(Table2[[#This Row],[Short Name]],Serverlookup!A:A,Serverlookup!E:E)</f>
        <v>Lillian.Moreau@chevron.com</v>
      </c>
      <c r="S291" t="str">
        <f>_xlfn.XLOOKUP(Table2[[#This Row],[Short Name]],Serverlookup!A:A,Serverlookup!D:D)</f>
        <v>Yes</v>
      </c>
      <c r="T291" t="str">
        <f>_xlfn.XLOOKUP(Table2[[#This Row],[Short Name]],Serverlookup!A:A,Serverlookup!F:F)</f>
        <v>ITFP - REAL TIME AND TIME SERIES APP - OT - OPERATIONS SUPPORT</v>
      </c>
      <c r="U291" t="str">
        <f>IF(ISNA(_xlfn.XLOOKUP(Table2[[#This Row],[Short Name]],PCN!A:A,PCN!A:A)),"No","Yes")</f>
        <v>No</v>
      </c>
    </row>
    <row r="292" spans="1:21" x14ac:dyDescent="0.35">
      <c r="A292" t="s">
        <v>2777</v>
      </c>
      <c r="B292" t="s">
        <v>50</v>
      </c>
      <c r="C292" t="s">
        <v>3209</v>
      </c>
      <c r="D292" t="s">
        <v>3210</v>
      </c>
      <c r="E292" s="2">
        <v>45771</v>
      </c>
      <c r="F292" t="s">
        <v>773</v>
      </c>
      <c r="G292" s="2">
        <v>45771</v>
      </c>
      <c r="H292" t="s">
        <v>3211</v>
      </c>
      <c r="I292" t="s">
        <v>114</v>
      </c>
      <c r="J292" t="s">
        <v>2781</v>
      </c>
      <c r="K292" t="str">
        <f>_xlfn.XLOOKUP(Table2[[#This Row],[Short Name]],Table4[Name],Table4[IP Address])</f>
        <v>146.42.156.68</v>
      </c>
      <c r="L292" t="str">
        <f>_xlfn.XLOOKUP(Table2[[#This Row],[Short Name]],CMDB!A:A,CMDB!G:G)</f>
        <v>Production</v>
      </c>
      <c r="M292" t="str">
        <f>_xlfn.XLOOKUP(Table2[[#This Row],[Short Name]],CMDB!A:A,CMDB!F:F)</f>
        <v>Deployed</v>
      </c>
      <c r="N292" t="s">
        <v>2782</v>
      </c>
      <c r="P292">
        <f>_xlfn.XLOOKUP(Table2[[#This Row],[Short Name]],Serverlookup!A:A,Serverlookup!B:B)</f>
        <v>1500000449</v>
      </c>
      <c r="Q292" t="str">
        <f>_xlfn.XLOOKUP(Table2[[#This Row],[Short Name]],Serverlookup!A:A,Serverlookup!C:C)</f>
        <v xml:space="preserve">Solarwinds Orion Platform </v>
      </c>
      <c r="R292" t="str">
        <f>_xlfn.XLOOKUP(Table2[[#This Row],[Short Name]],Serverlookup!A:A,Serverlookup!E:E)</f>
        <v>Darlington.Okuanyono@chevron.com</v>
      </c>
      <c r="S292" t="str">
        <f>_xlfn.XLOOKUP(Table2[[#This Row],[Short Name]],Serverlookup!A:A,Serverlookup!D:D)</f>
        <v>Yes</v>
      </c>
      <c r="T292" t="str">
        <f>_xlfn.XLOOKUP(Table2[[#This Row],[Short Name]],Serverlookup!A:A,Serverlookup!F:F)</f>
        <v>NMA - ITFP CLOUD LAGOS SUPPORT</v>
      </c>
      <c r="U292" t="str">
        <f>IF(ISNA(_xlfn.XLOOKUP(Table2[[#This Row],[Short Name]],PCN!A:A,PCN!A:A)),"No","Yes")</f>
        <v>No</v>
      </c>
    </row>
    <row r="293" spans="1:21" x14ac:dyDescent="0.35">
      <c r="A293" t="s">
        <v>2777</v>
      </c>
      <c r="B293" t="s">
        <v>50</v>
      </c>
      <c r="C293" t="s">
        <v>3212</v>
      </c>
      <c r="D293" t="s">
        <v>3213</v>
      </c>
      <c r="E293" s="2">
        <v>45770</v>
      </c>
      <c r="F293" t="s">
        <v>185</v>
      </c>
      <c r="G293" s="2">
        <v>45771</v>
      </c>
      <c r="H293" t="s">
        <v>2925</v>
      </c>
      <c r="I293" t="s">
        <v>49</v>
      </c>
      <c r="J293" t="s">
        <v>2781</v>
      </c>
      <c r="K293" t="str">
        <f>_xlfn.XLOOKUP(Table2[[#This Row],[Short Name]],Table4[Name],Table4[IP Address])</f>
        <v>10.76.126.159</v>
      </c>
      <c r="L293" t="str">
        <f>_xlfn.XLOOKUP(Table2[[#This Row],[Short Name]],CMDB!A:A,CMDB!G:G)</f>
        <v>Development</v>
      </c>
      <c r="M293" t="str">
        <f>_xlfn.XLOOKUP(Table2[[#This Row],[Short Name]],CMDB!A:A,CMDB!F:F)</f>
        <v>Deployed</v>
      </c>
      <c r="N293" t="s">
        <v>2782</v>
      </c>
      <c r="P293">
        <f>_xlfn.XLOOKUP(Table2[[#This Row],[Short Name]],Serverlookup!A:A,Serverlookup!B:B)</f>
        <v>1500001023</v>
      </c>
      <c r="Q293" t="str">
        <f>_xlfn.XLOOKUP(Table2[[#This Row],[Short Name]],Serverlookup!A:A,Serverlookup!C:C)</f>
        <v xml:space="preserve">Azure Automation </v>
      </c>
      <c r="R293" t="str">
        <f>_xlfn.XLOOKUP(Table2[[#This Row],[Short Name]],Serverlookup!A:A,Serverlookup!E:E)</f>
        <v>David.Bonnin@chevron.com</v>
      </c>
      <c r="S293" t="str">
        <f>_xlfn.XLOOKUP(Table2[[#This Row],[Short Name]],Serverlookup!A:A,Serverlookup!D:D)</f>
        <v>Yes</v>
      </c>
      <c r="T293" t="str">
        <f>_xlfn.XLOOKUP(Table2[[#This Row],[Short Name]],Serverlookup!A:A,Serverlookup!F:F)</f>
        <v>MONITORING AND EVENT MANAGEMENT</v>
      </c>
      <c r="U293" t="str">
        <f>IF(ISNA(_xlfn.XLOOKUP(Table2[[#This Row],[Short Name]],PCN!A:A,PCN!A:A)),"No","Yes")</f>
        <v>No</v>
      </c>
    </row>
    <row r="294" spans="1:21" x14ac:dyDescent="0.35">
      <c r="A294" t="s">
        <v>2777</v>
      </c>
      <c r="B294" t="s">
        <v>50</v>
      </c>
      <c r="C294" t="s">
        <v>3214</v>
      </c>
      <c r="D294" t="s">
        <v>3215</v>
      </c>
      <c r="E294" s="2">
        <v>45771</v>
      </c>
      <c r="F294" t="s">
        <v>185</v>
      </c>
      <c r="G294" s="2">
        <v>45771</v>
      </c>
      <c r="H294" t="s">
        <v>3216</v>
      </c>
      <c r="I294" t="s">
        <v>49</v>
      </c>
      <c r="J294" t="s">
        <v>2781</v>
      </c>
      <c r="K294" t="str">
        <f>_xlfn.XLOOKUP(Table2[[#This Row],[Short Name]],Table4[Name],Table4[IP Address])</f>
        <v>10.76.126.144</v>
      </c>
      <c r="L294" t="str">
        <f>_xlfn.XLOOKUP(Table2[[#This Row],[Short Name]],CMDB!A:A,CMDB!G:G)</f>
        <v>Development</v>
      </c>
      <c r="M294" t="str">
        <f>_xlfn.XLOOKUP(Table2[[#This Row],[Short Name]],CMDB!A:A,CMDB!F:F)</f>
        <v>Deployed</v>
      </c>
      <c r="N294" t="s">
        <v>2782</v>
      </c>
      <c r="P294">
        <f>_xlfn.XLOOKUP(Table2[[#This Row],[Short Name]],Serverlookup!A:A,Serverlookup!B:B)</f>
        <v>5048970</v>
      </c>
      <c r="Q294" t="str">
        <f>_xlfn.XLOOKUP(Table2[[#This Row],[Short Name]],Serverlookup!A:A,Serverlookup!C:C)</f>
        <v>ServiceNow Event Management</v>
      </c>
      <c r="R294" t="str">
        <f>_xlfn.XLOOKUP(Table2[[#This Row],[Short Name]],Serverlookup!A:A,Serverlookup!E:E)</f>
        <v>David.Bonnin@chevron.com</v>
      </c>
      <c r="S294" t="str">
        <f>_xlfn.XLOOKUP(Table2[[#This Row],[Short Name]],Serverlookup!A:A,Serverlookup!D:D)</f>
        <v>Yes</v>
      </c>
      <c r="T294" t="str">
        <f>_xlfn.XLOOKUP(Table2[[#This Row],[Short Name]],Serverlookup!A:A,Serverlookup!F:F)</f>
        <v>MONITORING AND EVENT MANAGEMENT</v>
      </c>
      <c r="U294" t="str">
        <f>IF(ISNA(_xlfn.XLOOKUP(Table2[[#This Row],[Short Name]],PCN!A:A,PCN!A:A)),"No","Yes")</f>
        <v>No</v>
      </c>
    </row>
    <row r="295" spans="1:21" x14ac:dyDescent="0.35">
      <c r="A295" t="s">
        <v>2777</v>
      </c>
      <c r="B295" t="s">
        <v>50</v>
      </c>
      <c r="C295" t="s">
        <v>3217</v>
      </c>
      <c r="D295" t="s">
        <v>3218</v>
      </c>
      <c r="E295" s="1">
        <v>45770</v>
      </c>
      <c r="F295" t="s">
        <v>185</v>
      </c>
      <c r="G295" s="1">
        <v>45771</v>
      </c>
      <c r="H295" t="s">
        <v>3219</v>
      </c>
      <c r="I295" t="s">
        <v>49</v>
      </c>
      <c r="J295" t="s">
        <v>2781</v>
      </c>
      <c r="K295" t="str">
        <f>_xlfn.XLOOKUP(Table2[[#This Row],[Short Name]],Table4[Name],Table4[IP Address])</f>
        <v>10.76.126.145</v>
      </c>
      <c r="L295" t="str">
        <f>_xlfn.XLOOKUP(Table2[[#This Row],[Short Name]],CMDB!A:A,CMDB!G:G)</f>
        <v>Development</v>
      </c>
      <c r="M295" t="str">
        <f>_xlfn.XLOOKUP(Table2[[#This Row],[Short Name]],CMDB!A:A,CMDB!F:F)</f>
        <v>Deployed</v>
      </c>
      <c r="N295" t="s">
        <v>2782</v>
      </c>
      <c r="P295">
        <f>_xlfn.XLOOKUP(Table2[[#This Row],[Short Name]],Serverlookup!A:A,Serverlookup!B:B)</f>
        <v>5048970</v>
      </c>
      <c r="Q295" t="str">
        <f>_xlfn.XLOOKUP(Table2[[#This Row],[Short Name]],Serverlookup!A:A,Serverlookup!C:C)</f>
        <v>ServiceNow Event Management</v>
      </c>
      <c r="R295" t="str">
        <f>_xlfn.XLOOKUP(Table2[[#This Row],[Short Name]],Serverlookup!A:A,Serverlookup!E:E)</f>
        <v>David.Bonnin@chevron.com</v>
      </c>
      <c r="S295" t="str">
        <f>_xlfn.XLOOKUP(Table2[[#This Row],[Short Name]],Serverlookup!A:A,Serverlookup!D:D)</f>
        <v>Yes</v>
      </c>
      <c r="T295" t="str">
        <f>_xlfn.XLOOKUP(Table2[[#This Row],[Short Name]],Serverlookup!A:A,Serverlookup!F:F)</f>
        <v>MONITORING AND EVENT MANAGEMENT</v>
      </c>
      <c r="U295" t="str">
        <f>IF(ISNA(_xlfn.XLOOKUP(Table2[[#This Row],[Short Name]],PCN!A:A,PCN!A:A)),"No","Yes")</f>
        <v>No</v>
      </c>
    </row>
    <row r="296" spans="1:21" x14ac:dyDescent="0.35">
      <c r="A296" t="s">
        <v>2777</v>
      </c>
      <c r="B296" t="s">
        <v>50</v>
      </c>
      <c r="C296" t="s">
        <v>3220</v>
      </c>
      <c r="D296" t="s">
        <v>3221</v>
      </c>
      <c r="E296" s="2">
        <v>45770</v>
      </c>
      <c r="F296" t="s">
        <v>185</v>
      </c>
      <c r="G296" s="2">
        <v>45771</v>
      </c>
      <c r="H296" t="s">
        <v>3222</v>
      </c>
      <c r="I296" t="s">
        <v>49</v>
      </c>
      <c r="J296" t="s">
        <v>2781</v>
      </c>
      <c r="K296" t="str">
        <f>_xlfn.XLOOKUP(Table2[[#This Row],[Short Name]],Table4[Name],Table4[IP Address])</f>
        <v>10.76.126.146</v>
      </c>
      <c r="L296" t="str">
        <f>_xlfn.XLOOKUP(Table2[[#This Row],[Short Name]],CMDB!A:A,CMDB!G:G)</f>
        <v>Development</v>
      </c>
      <c r="M296" t="str">
        <f>_xlfn.XLOOKUP(Table2[[#This Row],[Short Name]],CMDB!A:A,CMDB!F:F)</f>
        <v>Deployed</v>
      </c>
      <c r="N296" t="s">
        <v>2782</v>
      </c>
      <c r="P296">
        <f>_xlfn.XLOOKUP(Table2[[#This Row],[Short Name]],Serverlookup!A:A,Serverlookup!B:B)</f>
        <v>5048970</v>
      </c>
      <c r="Q296" t="str">
        <f>_xlfn.XLOOKUP(Table2[[#This Row],[Short Name]],Serverlookup!A:A,Serverlookup!C:C)</f>
        <v>ServiceNow Event Management</v>
      </c>
      <c r="R296" t="str">
        <f>_xlfn.XLOOKUP(Table2[[#This Row],[Short Name]],Serverlookup!A:A,Serverlookup!E:E)</f>
        <v>David.Bonnin@chevron.com</v>
      </c>
      <c r="S296" t="str">
        <f>_xlfn.XLOOKUP(Table2[[#This Row],[Short Name]],Serverlookup!A:A,Serverlookup!D:D)</f>
        <v>Yes</v>
      </c>
      <c r="T296" t="str">
        <f>_xlfn.XLOOKUP(Table2[[#This Row],[Short Name]],Serverlookup!A:A,Serverlookup!F:F)</f>
        <v>MONITORING AND EVENT MANAGEMENT</v>
      </c>
      <c r="U296" t="str">
        <f>IF(ISNA(_xlfn.XLOOKUP(Table2[[#This Row],[Short Name]],PCN!A:A,PCN!A:A)),"No","Yes")</f>
        <v>No</v>
      </c>
    </row>
    <row r="297" spans="1:21" x14ac:dyDescent="0.35">
      <c r="A297" t="s">
        <v>2777</v>
      </c>
      <c r="B297" t="s">
        <v>50</v>
      </c>
      <c r="C297" t="s">
        <v>3223</v>
      </c>
      <c r="D297" t="s">
        <v>3224</v>
      </c>
      <c r="E297" s="2">
        <v>45726</v>
      </c>
      <c r="F297" t="s">
        <v>185</v>
      </c>
      <c r="G297" s="2">
        <v>45726</v>
      </c>
      <c r="H297" t="s">
        <v>3225</v>
      </c>
      <c r="I297" t="s">
        <v>66</v>
      </c>
      <c r="J297" t="s">
        <v>2781</v>
      </c>
      <c r="K297" t="e">
        <f>_xlfn.XLOOKUP(Table2[[#This Row],[Short Name]],Table4[Name],Table4[IP Address])</f>
        <v>#N/A</v>
      </c>
      <c r="L297" t="e">
        <f>_xlfn.XLOOKUP(Table2[[#This Row],[Short Name]],CMDB!A:A,CMDB!G:G)</f>
        <v>#N/A</v>
      </c>
      <c r="M297" t="e">
        <f>_xlfn.XLOOKUP(Table2[[#This Row],[Short Name]],CMDB!A:A,CMDB!F:F)</f>
        <v>#N/A</v>
      </c>
      <c r="N297" t="s">
        <v>2782</v>
      </c>
      <c r="P297">
        <f>_xlfn.XLOOKUP(Table2[[#This Row],[Short Name]],Serverlookup!A:A,Serverlookup!B:B)</f>
        <v>1500001019</v>
      </c>
      <c r="Q297" t="str">
        <f>_xlfn.XLOOKUP(Table2[[#This Row],[Short Name]],Serverlookup!A:A,Serverlookup!C:C)</f>
        <v>Azure Monitoring</v>
      </c>
      <c r="R297" t="str">
        <f>_xlfn.XLOOKUP(Table2[[#This Row],[Short Name]],Serverlookup!A:A,Serverlookup!E:E)</f>
        <v>David.Bonnin@chevron.com</v>
      </c>
      <c r="S297" t="str">
        <f>_xlfn.XLOOKUP(Table2[[#This Row],[Short Name]],Serverlookup!A:A,Serverlookup!D:D)</f>
        <v>Yes</v>
      </c>
      <c r="T297" t="str">
        <f>_xlfn.XLOOKUP(Table2[[#This Row],[Short Name]],Serverlookup!A:A,Serverlookup!F:F)</f>
        <v>MONITORING AND EVENT MANAGEMENT</v>
      </c>
      <c r="U297" t="str">
        <f>IF(ISNA(_xlfn.XLOOKUP(Table2[[#This Row],[Short Name]],PCN!A:A,PCN!A:A)),"No","Yes")</f>
        <v>No</v>
      </c>
    </row>
    <row r="298" spans="1:21" x14ac:dyDescent="0.35">
      <c r="A298" t="s">
        <v>2777</v>
      </c>
      <c r="B298" t="s">
        <v>50</v>
      </c>
      <c r="C298" t="s">
        <v>3226</v>
      </c>
      <c r="D298" t="s">
        <v>3227</v>
      </c>
      <c r="E298" s="2">
        <v>45771</v>
      </c>
      <c r="F298" t="s">
        <v>185</v>
      </c>
      <c r="G298" s="2">
        <v>45771</v>
      </c>
      <c r="H298" t="s">
        <v>3228</v>
      </c>
      <c r="I298" t="s">
        <v>49</v>
      </c>
      <c r="J298" t="s">
        <v>2781</v>
      </c>
      <c r="K298" t="str">
        <f>_xlfn.XLOOKUP(Table2[[#This Row],[Short Name]],Table4[Name],Table4[IP Address])</f>
        <v>10.69.235.31</v>
      </c>
      <c r="L298" t="str">
        <f>_xlfn.XLOOKUP(Table2[[#This Row],[Short Name]],CMDB!A:A,CMDB!G:G)</f>
        <v>Development</v>
      </c>
      <c r="M298" t="str">
        <f>_xlfn.XLOOKUP(Table2[[#This Row],[Short Name]],CMDB!A:A,CMDB!F:F)</f>
        <v>Deployed</v>
      </c>
      <c r="N298" t="s">
        <v>2782</v>
      </c>
      <c r="P298">
        <f>_xlfn.XLOOKUP(Table2[[#This Row],[Short Name]],Serverlookup!A:A,Serverlookup!B:B)</f>
        <v>16287</v>
      </c>
      <c r="Q298" t="str">
        <f>_xlfn.XLOOKUP(Table2[[#This Row],[Short Name]],Serverlookup!A:A,Serverlookup!C:C)</f>
        <v xml:space="preserve">Saturn </v>
      </c>
      <c r="R298" t="str">
        <f>_xlfn.XLOOKUP(Table2[[#This Row],[Short Name]],Serverlookup!A:A,Serverlookup!E:E)</f>
        <v>David.CHATEL@chevron.com</v>
      </c>
      <c r="S298" t="str">
        <f>_xlfn.XLOOKUP(Table2[[#This Row],[Short Name]],Serverlookup!A:A,Serverlookup!D:D)</f>
        <v>Yes</v>
      </c>
      <c r="T298" t="str">
        <f>_xlfn.XLOOKUP(Table2[[#This Row],[Short Name]],Serverlookup!A:A,Serverlookup!F:F)</f>
        <v>DS - ORONITE - EAME IT - APPLICATION SUPPORT</v>
      </c>
      <c r="U298" t="str">
        <f>IF(ISNA(_xlfn.XLOOKUP(Table2[[#This Row],[Short Name]],PCN!A:A,PCN!A:A)),"No","Yes")</f>
        <v>No</v>
      </c>
    </row>
    <row r="299" spans="1:21" x14ac:dyDescent="0.35">
      <c r="A299" t="s">
        <v>2777</v>
      </c>
      <c r="B299" t="s">
        <v>50</v>
      </c>
      <c r="C299" t="s">
        <v>3229</v>
      </c>
      <c r="D299" t="s">
        <v>3230</v>
      </c>
      <c r="E299" s="1">
        <v>45771</v>
      </c>
      <c r="F299" t="s">
        <v>185</v>
      </c>
      <c r="G299" s="1">
        <v>45771</v>
      </c>
      <c r="H299" t="s">
        <v>2780</v>
      </c>
      <c r="I299" t="s">
        <v>49</v>
      </c>
      <c r="J299" t="s">
        <v>2781</v>
      </c>
      <c r="K299" t="str">
        <f>_xlfn.XLOOKUP(Table2[[#This Row],[Short Name]],Table4[Name],Table4[IP Address])</f>
        <v>10.69.235.32</v>
      </c>
      <c r="L299" t="str">
        <f>_xlfn.XLOOKUP(Table2[[#This Row],[Short Name]],CMDB!A:A,CMDB!G:G)</f>
        <v>Development</v>
      </c>
      <c r="M299" t="str">
        <f>_xlfn.XLOOKUP(Table2[[#This Row],[Short Name]],CMDB!A:A,CMDB!F:F)</f>
        <v>Deployed</v>
      </c>
      <c r="N299" t="s">
        <v>2782</v>
      </c>
      <c r="P299">
        <f>_xlfn.XLOOKUP(Table2[[#This Row],[Short Name]],Serverlookup!A:A,Serverlookup!B:B)</f>
        <v>16287</v>
      </c>
      <c r="Q299" t="str">
        <f>_xlfn.XLOOKUP(Table2[[#This Row],[Short Name]],Serverlookup!A:A,Serverlookup!C:C)</f>
        <v xml:space="preserve">Saturn </v>
      </c>
      <c r="R299" t="str">
        <f>_xlfn.XLOOKUP(Table2[[#This Row],[Short Name]],Serverlookup!A:A,Serverlookup!E:E)</f>
        <v>David.CHATEL@chevron.com</v>
      </c>
      <c r="S299" t="str">
        <f>_xlfn.XLOOKUP(Table2[[#This Row],[Short Name]],Serverlookup!A:A,Serverlookup!D:D)</f>
        <v>Yes</v>
      </c>
      <c r="T299" t="str">
        <f>_xlfn.XLOOKUP(Table2[[#This Row],[Short Name]],Serverlookup!A:A,Serverlookup!F:F)</f>
        <v>DS - ORONITE - EAME IT - APPLICATION SUPPORT</v>
      </c>
      <c r="U299" t="str">
        <f>IF(ISNA(_xlfn.XLOOKUP(Table2[[#This Row],[Short Name]],PCN!A:A,PCN!A:A)),"No","Yes")</f>
        <v>No</v>
      </c>
    </row>
    <row r="300" spans="1:21" x14ac:dyDescent="0.35">
      <c r="A300" t="s">
        <v>2777</v>
      </c>
      <c r="B300" t="s">
        <v>50</v>
      </c>
      <c r="C300" t="s">
        <v>3231</v>
      </c>
      <c r="D300" t="s">
        <v>3232</v>
      </c>
      <c r="E300" s="1">
        <v>45771</v>
      </c>
      <c r="F300" t="s">
        <v>185</v>
      </c>
      <c r="G300" s="1">
        <v>45771</v>
      </c>
      <c r="H300" t="s">
        <v>3233</v>
      </c>
      <c r="I300" t="s">
        <v>49</v>
      </c>
      <c r="J300" t="s">
        <v>2781</v>
      </c>
      <c r="K300" t="str">
        <f>_xlfn.XLOOKUP(Table2[[#This Row],[Short Name]],Table4[Name],Table4[IP Address])</f>
        <v>146.30.135.20</v>
      </c>
      <c r="L300" t="str">
        <f>_xlfn.XLOOKUP(Table2[[#This Row],[Short Name]],CMDB!A:A,CMDB!G:G)</f>
        <v>Production</v>
      </c>
      <c r="M300" t="str">
        <f>_xlfn.XLOOKUP(Table2[[#This Row],[Short Name]],CMDB!A:A,CMDB!F:F)</f>
        <v>Deployed</v>
      </c>
      <c r="N300" t="s">
        <v>2782</v>
      </c>
      <c r="P300">
        <f>_xlfn.XLOOKUP(Table2[[#This Row],[Short Name]],Serverlookup!A:A,Serverlookup!B:B)</f>
        <v>25523</v>
      </c>
      <c r="Q300" t="str">
        <f>_xlfn.XLOOKUP(Table2[[#This Row],[Short Name]],Serverlookup!A:A,Serverlookup!C:C)</f>
        <v xml:space="preserve">OSI PI System (GONFR) </v>
      </c>
      <c r="R300" t="str">
        <f>_xlfn.XLOOKUP(Table2[[#This Row],[Short Name]],Serverlookup!A:A,Serverlookup!E:E)</f>
        <v>David.CHATEL@chevron.com</v>
      </c>
      <c r="S300" t="str">
        <f>_xlfn.XLOOKUP(Table2[[#This Row],[Short Name]],Serverlookup!A:A,Serverlookup!D:D)</f>
        <v>Yes</v>
      </c>
      <c r="T300" t="str">
        <f>_xlfn.XLOOKUP(Table2[[#This Row],[Short Name]],Serverlookup!A:A,Serverlookup!F:F)</f>
        <v>GONFREVILLE - OSISOFT PI SUPPORT</v>
      </c>
      <c r="U300" t="str">
        <f>IF(ISNA(_xlfn.XLOOKUP(Table2[[#This Row],[Short Name]],PCN!A:A,PCN!A:A)),"No","Yes")</f>
        <v>No</v>
      </c>
    </row>
    <row r="301" spans="1:21" x14ac:dyDescent="0.35">
      <c r="A301" t="s">
        <v>2777</v>
      </c>
      <c r="B301" t="s">
        <v>50</v>
      </c>
      <c r="C301" t="s">
        <v>3234</v>
      </c>
      <c r="D301" t="s">
        <v>3235</v>
      </c>
      <c r="E301" s="2">
        <v>45770</v>
      </c>
      <c r="F301" t="s">
        <v>185</v>
      </c>
      <c r="G301" s="2">
        <v>45771</v>
      </c>
      <c r="H301" t="s">
        <v>3236</v>
      </c>
      <c r="I301" t="s">
        <v>49</v>
      </c>
      <c r="J301" t="s">
        <v>2781</v>
      </c>
      <c r="K301" t="str">
        <f>_xlfn.XLOOKUP(Table2[[#This Row],[Short Name]],Table4[Name],Table4[IP Address])</f>
        <v>10.69.235.33</v>
      </c>
      <c r="L301" t="str">
        <f>_xlfn.XLOOKUP(Table2[[#This Row],[Short Name]],CMDB!A:A,CMDB!G:G)</f>
        <v>Production</v>
      </c>
      <c r="M301" t="str">
        <f>_xlfn.XLOOKUP(Table2[[#This Row],[Short Name]],CMDB!A:A,CMDB!F:F)</f>
        <v>Deployed</v>
      </c>
      <c r="N301" t="s">
        <v>2782</v>
      </c>
      <c r="P301">
        <f>_xlfn.XLOOKUP(Table2[[#This Row],[Short Name]],Serverlookup!A:A,Serverlookup!B:B)</f>
        <v>16287</v>
      </c>
      <c r="Q301" t="str">
        <f>_xlfn.XLOOKUP(Table2[[#This Row],[Short Name]],Serverlookup!A:A,Serverlookup!C:C)</f>
        <v xml:space="preserve">Saturn </v>
      </c>
      <c r="R301" t="str">
        <f>_xlfn.XLOOKUP(Table2[[#This Row],[Short Name]],Serverlookup!A:A,Serverlookup!E:E)</f>
        <v>David.CHATEL@chevron.com</v>
      </c>
      <c r="S301" t="str">
        <f>_xlfn.XLOOKUP(Table2[[#This Row],[Short Name]],Serverlookup!A:A,Serverlookup!D:D)</f>
        <v>Yes</v>
      </c>
      <c r="T301" t="str">
        <f>_xlfn.XLOOKUP(Table2[[#This Row],[Short Name]],Serverlookup!A:A,Serverlookup!F:F)</f>
        <v>DS - ORONITE - EAME IT - APPLICATION SUPPORT</v>
      </c>
      <c r="U301" t="str">
        <f>IF(ISNA(_xlfn.XLOOKUP(Table2[[#This Row],[Short Name]],PCN!A:A,PCN!A:A)),"No","Yes")</f>
        <v>No</v>
      </c>
    </row>
    <row r="302" spans="1:21" x14ac:dyDescent="0.35">
      <c r="A302" t="s">
        <v>2777</v>
      </c>
      <c r="B302" t="s">
        <v>50</v>
      </c>
      <c r="C302" t="s">
        <v>3237</v>
      </c>
      <c r="D302" t="s">
        <v>3238</v>
      </c>
      <c r="E302" s="2">
        <v>45771</v>
      </c>
      <c r="F302" t="s">
        <v>185</v>
      </c>
      <c r="G302" s="2">
        <v>45771</v>
      </c>
      <c r="H302" t="s">
        <v>2882</v>
      </c>
      <c r="I302" t="s">
        <v>114</v>
      </c>
      <c r="J302" t="s">
        <v>2781</v>
      </c>
      <c r="K302" t="str">
        <f>_xlfn.XLOOKUP(Table2[[#This Row],[Short Name]],Table4[Name],Table4[IP Address])</f>
        <v>146.33.216.64</v>
      </c>
      <c r="L302" t="str">
        <f>_xlfn.XLOOKUP(Table2[[#This Row],[Short Name]],CMDB!A:A,CMDB!G:G)</f>
        <v>Production</v>
      </c>
      <c r="M302" t="str">
        <f>_xlfn.XLOOKUP(Table2[[#This Row],[Short Name]],CMDB!A:A,CMDB!F:F)</f>
        <v>Deployed</v>
      </c>
      <c r="N302" t="s">
        <v>2782</v>
      </c>
      <c r="P302">
        <f>_xlfn.XLOOKUP(Table2[[#This Row],[Short Name]],Serverlookup!A:A,Serverlookup!B:B)</f>
        <v>3066076</v>
      </c>
      <c r="Q302" t="str">
        <f>_xlfn.XLOOKUP(Table2[[#This Row],[Short Name]],Serverlookup!A:A,Serverlookup!C:C)</f>
        <v>Sitefinity Pasadena</v>
      </c>
      <c r="R302" t="str">
        <f>_xlfn.XLOOKUP(Table2[[#This Row],[Short Name]],Serverlookup!A:A,Serverlookup!E:E)</f>
        <v>DavidRamirez@chevron.com</v>
      </c>
      <c r="S302" t="str">
        <f>_xlfn.XLOOKUP(Table2[[#This Row],[Short Name]],Serverlookup!A:A,Serverlookup!D:D)</f>
        <v>Yes</v>
      </c>
      <c r="T302" t="str">
        <f>_xlfn.XLOOKUP(Table2[[#This Row],[Short Name]],Serverlookup!A:A,Serverlookup!F:F)</f>
        <v>DS - MFG - PASADENA - BLAN SUPPORT</v>
      </c>
      <c r="U302" t="str">
        <f>IF(ISNA(_xlfn.XLOOKUP(Table2[[#This Row],[Short Name]],PCN!A:A,PCN!A:A)),"No","Yes")</f>
        <v>No</v>
      </c>
    </row>
    <row r="303" spans="1:21" x14ac:dyDescent="0.35">
      <c r="A303" t="s">
        <v>2777</v>
      </c>
      <c r="B303" t="s">
        <v>50</v>
      </c>
      <c r="C303" t="s">
        <v>3239</v>
      </c>
      <c r="D303" t="s">
        <v>3240</v>
      </c>
      <c r="E303" s="1">
        <v>45734</v>
      </c>
      <c r="F303" t="s">
        <v>185</v>
      </c>
      <c r="G303" s="1">
        <v>45734</v>
      </c>
      <c r="H303" t="s">
        <v>2801</v>
      </c>
      <c r="I303" t="s">
        <v>66</v>
      </c>
      <c r="J303" t="s">
        <v>2781</v>
      </c>
      <c r="K303" t="e">
        <f>_xlfn.XLOOKUP(Table2[[#This Row],[Short Name]],Table4[Name],Table4[IP Address])</f>
        <v>#N/A</v>
      </c>
      <c r="L303" t="e">
        <f>_xlfn.XLOOKUP(Table2[[#This Row],[Short Name]],CMDB!A:A,CMDB!G:G)</f>
        <v>#N/A</v>
      </c>
      <c r="M303" t="e">
        <f>_xlfn.XLOOKUP(Table2[[#This Row],[Short Name]],CMDB!A:A,CMDB!F:F)</f>
        <v>#N/A</v>
      </c>
      <c r="N303" t="s">
        <v>2782</v>
      </c>
      <c r="P303">
        <f>_xlfn.XLOOKUP(Table2[[#This Row],[Short Name]],Serverlookup!A:A,Serverlookup!B:B)</f>
        <v>11300</v>
      </c>
      <c r="Q303" t="str">
        <f>_xlfn.XLOOKUP(Table2[[#This Row],[Short Name]],Serverlookup!A:A,Serverlookup!C:C)</f>
        <v xml:space="preserve">Kappa Server </v>
      </c>
      <c r="R303" t="str">
        <f>_xlfn.XLOOKUP(Table2[[#This Row],[Short Name]],Serverlookup!A:A,Serverlookup!E:E)</f>
        <v>davidteague@chevron.com</v>
      </c>
      <c r="S303" t="str">
        <f>_xlfn.XLOOKUP(Table2[[#This Row],[Short Name]],Serverlookup!A:A,Serverlookup!D:D)</f>
        <v>Yes</v>
      </c>
      <c r="T303" t="str">
        <f>_xlfn.XLOOKUP(Table2[[#This Row],[Short Name]],Serverlookup!A:A,Serverlookup!F:F)</f>
        <v>SUBSURFACE-SA&amp;O-PRODUCTION SURVEILLANCE</v>
      </c>
      <c r="U303" t="str">
        <f>IF(ISNA(_xlfn.XLOOKUP(Table2[[#This Row],[Short Name]],PCN!A:A,PCN!A:A)),"No","Yes")</f>
        <v>No</v>
      </c>
    </row>
    <row r="304" spans="1:21" x14ac:dyDescent="0.35">
      <c r="A304" t="s">
        <v>2777</v>
      </c>
      <c r="B304" t="s">
        <v>50</v>
      </c>
      <c r="C304" t="s">
        <v>1207</v>
      </c>
      <c r="D304" t="s">
        <v>1208</v>
      </c>
      <c r="E304" s="1">
        <v>45771</v>
      </c>
      <c r="F304" t="s">
        <v>54</v>
      </c>
      <c r="G304" s="1">
        <v>45771</v>
      </c>
      <c r="H304" t="s">
        <v>3006</v>
      </c>
      <c r="I304" t="s">
        <v>114</v>
      </c>
      <c r="J304" t="s">
        <v>2781</v>
      </c>
      <c r="K304" t="str">
        <f>_xlfn.XLOOKUP(Table2[[#This Row],[Short Name]],Table4[Name],Table4[IP Address])</f>
        <v>146.29.135.70</v>
      </c>
      <c r="L304" t="str">
        <f>_xlfn.XLOOKUP(Table2[[#This Row],[Short Name]],CMDB!A:A,CMDB!G:G)</f>
        <v>Production</v>
      </c>
      <c r="M304" t="str">
        <f>_xlfn.XLOOKUP(Table2[[#This Row],[Short Name]],CMDB!A:A,CMDB!F:F)</f>
        <v>Deployed</v>
      </c>
      <c r="N304" t="s">
        <v>2782</v>
      </c>
      <c r="P304">
        <f>_xlfn.XLOOKUP(Table2[[#This Row],[Short Name]],Serverlookup!A:A,Serverlookup!B:B)</f>
        <v>0</v>
      </c>
      <c r="Q304">
        <f>_xlfn.XLOOKUP(Table2[[#This Row],[Short Name]],Serverlookup!A:A,Serverlookup!C:C)</f>
        <v>0</v>
      </c>
      <c r="R304" t="str">
        <f>_xlfn.XLOOKUP(Table2[[#This Row],[Short Name]],Serverlookup!A:A,Serverlookup!E:E)</f>
        <v>Davin.Kong@chevron.com</v>
      </c>
      <c r="S304" t="str">
        <f>_xlfn.XLOOKUP(Table2[[#This Row],[Short Name]],Serverlookup!A:A,Serverlookup!D:D)</f>
        <v>Yes</v>
      </c>
      <c r="T304">
        <f>_xlfn.XLOOKUP(Table2[[#This Row],[Short Name]],Serverlookup!A:A,Serverlookup!F:F)</f>
        <v>0</v>
      </c>
      <c r="U304" t="str">
        <f>IF(ISNA(_xlfn.XLOOKUP(Table2[[#This Row],[Short Name]],PCN!A:A,PCN!A:A)),"No","Yes")</f>
        <v>No</v>
      </c>
    </row>
    <row r="305" spans="1:21" x14ac:dyDescent="0.35">
      <c r="A305" t="s">
        <v>2777</v>
      </c>
      <c r="B305" t="s">
        <v>50</v>
      </c>
      <c r="C305" t="s">
        <v>1745</v>
      </c>
      <c r="D305" t="s">
        <v>1745</v>
      </c>
      <c r="E305" s="1">
        <v>45770</v>
      </c>
      <c r="F305" t="s">
        <v>185</v>
      </c>
      <c r="G305" s="1">
        <v>45771</v>
      </c>
      <c r="H305" t="s">
        <v>3241</v>
      </c>
      <c r="I305" t="s">
        <v>49</v>
      </c>
      <c r="J305" t="s">
        <v>2781</v>
      </c>
      <c r="K305" t="str">
        <f>_xlfn.XLOOKUP(Table2[[#This Row],[Short Name]],Table4[Name],Table4[IP Address])</f>
        <v>10.73.176.13</v>
      </c>
      <c r="L305" t="str">
        <f>_xlfn.XLOOKUP(Table2[[#This Row],[Short Name]],CMDB!A:A,CMDB!G:G)</f>
        <v>Production</v>
      </c>
      <c r="M305" t="str">
        <f>_xlfn.XLOOKUP(Table2[[#This Row],[Short Name]],CMDB!A:A,CMDB!F:F)</f>
        <v>Deployed</v>
      </c>
      <c r="N305" t="s">
        <v>2782</v>
      </c>
      <c r="P305">
        <f>_xlfn.XLOOKUP(Table2[[#This Row],[Short Name]],Serverlookup!A:A,Serverlookup!B:B)</f>
        <v>1500001709</v>
      </c>
      <c r="Q305" t="str">
        <f>_xlfn.XLOOKUP(Table2[[#This Row],[Short Name]],Serverlookup!A:A,Serverlookup!C:C)</f>
        <v xml:space="preserve">Lubricants OE Reporting </v>
      </c>
      <c r="R305" t="str">
        <f>_xlfn.XLOOKUP(Table2[[#This Row],[Short Name]],Serverlookup!A:A,Serverlookup!E:E)</f>
        <v>DCarlson@chevron.com</v>
      </c>
      <c r="S305" t="str">
        <f>_xlfn.XLOOKUP(Table2[[#This Row],[Short Name]],Serverlookup!A:A,Serverlookup!D:D)</f>
        <v>Yes</v>
      </c>
      <c r="T305" t="str">
        <f>_xlfn.XLOOKUP(Table2[[#This Row],[Short Name]],Serverlookup!A:A,Serverlookup!F:F)</f>
        <v>SPM-DATA PRODUCTS SUPPORT</v>
      </c>
      <c r="U305" t="str">
        <f>IF(ISNA(_xlfn.XLOOKUP(Table2[[#This Row],[Short Name]],PCN!A:A,PCN!A:A)),"No","Yes")</f>
        <v>No</v>
      </c>
    </row>
    <row r="306" spans="1:21" x14ac:dyDescent="0.35">
      <c r="A306" t="s">
        <v>2777</v>
      </c>
      <c r="B306" t="s">
        <v>50</v>
      </c>
      <c r="C306" t="s">
        <v>1746</v>
      </c>
      <c r="D306" t="s">
        <v>1747</v>
      </c>
      <c r="E306" s="2">
        <v>45771</v>
      </c>
      <c r="F306" t="s">
        <v>185</v>
      </c>
      <c r="G306" s="2">
        <v>45771</v>
      </c>
      <c r="H306" t="s">
        <v>3169</v>
      </c>
      <c r="I306" t="s">
        <v>49</v>
      </c>
      <c r="J306" t="s">
        <v>2781</v>
      </c>
      <c r="K306" t="str">
        <f>_xlfn.XLOOKUP(Table2[[#This Row],[Short Name]],Table4[Name],Table4[IP Address])</f>
        <v>10.75.128.14</v>
      </c>
      <c r="L306" t="str">
        <f>_xlfn.XLOOKUP(Table2[[#This Row],[Short Name]],CMDB!A:A,CMDB!G:G)</f>
        <v>Production</v>
      </c>
      <c r="M306" t="str">
        <f>_xlfn.XLOOKUP(Table2[[#This Row],[Short Name]],CMDB!A:A,CMDB!F:F)</f>
        <v>Deployed</v>
      </c>
      <c r="N306" t="s">
        <v>2782</v>
      </c>
      <c r="P306">
        <f>_xlfn.XLOOKUP(Table2[[#This Row],[Short Name]],Serverlookup!A:A,Serverlookup!B:B)</f>
        <v>5050788</v>
      </c>
      <c r="Q306" t="str">
        <f>_xlfn.XLOOKUP(Table2[[#This Row],[Short Name]],Serverlookup!A:A,Serverlookup!C:C)</f>
        <v xml:space="preserve">Pricing and Risk Data Solution </v>
      </c>
      <c r="R306" t="str">
        <f>_xlfn.XLOOKUP(Table2[[#This Row],[Short Name]],Serverlookup!A:A,Serverlookup!E:E)</f>
        <v>DCarlson@chevron.com</v>
      </c>
      <c r="S306" t="str">
        <f>_xlfn.XLOOKUP(Table2[[#This Row],[Short Name]],Serverlookup!A:A,Serverlookup!D:D)</f>
        <v>Yes</v>
      </c>
      <c r="T306" t="str">
        <f>_xlfn.XLOOKUP(Table2[[#This Row],[Short Name]],Serverlookup!A:A,Serverlookup!F:F)</f>
        <v>SPM-DATA PRODUCTS SUPPORT</v>
      </c>
      <c r="U306" t="str">
        <f>IF(ISNA(_xlfn.XLOOKUP(Table2[[#This Row],[Short Name]],PCN!A:A,PCN!A:A)),"No","Yes")</f>
        <v>No</v>
      </c>
    </row>
    <row r="307" spans="1:21" x14ac:dyDescent="0.35">
      <c r="A307" t="s">
        <v>2777</v>
      </c>
      <c r="B307" t="s">
        <v>50</v>
      </c>
      <c r="C307" t="s">
        <v>1748</v>
      </c>
      <c r="D307" t="s">
        <v>1749</v>
      </c>
      <c r="E307" s="2">
        <v>45771</v>
      </c>
      <c r="F307" t="s">
        <v>185</v>
      </c>
      <c r="G307" s="2">
        <v>45771</v>
      </c>
      <c r="H307" t="s">
        <v>2803</v>
      </c>
      <c r="I307" t="s">
        <v>49</v>
      </c>
      <c r="J307" t="s">
        <v>2781</v>
      </c>
      <c r="K307" t="str">
        <f>_xlfn.XLOOKUP(Table2[[#This Row],[Short Name]],Table4[Name],Table4[IP Address])</f>
        <v>10.75.136.11</v>
      </c>
      <c r="L307" t="str">
        <f>_xlfn.XLOOKUP(Table2[[#This Row],[Short Name]],CMDB!A:A,CMDB!G:G)</f>
        <v>Development</v>
      </c>
      <c r="M307" t="str">
        <f>_xlfn.XLOOKUP(Table2[[#This Row],[Short Name]],CMDB!A:A,CMDB!F:F)</f>
        <v>Deployed</v>
      </c>
      <c r="N307" t="s">
        <v>2782</v>
      </c>
      <c r="P307">
        <f>_xlfn.XLOOKUP(Table2[[#This Row],[Short Name]],Serverlookup!A:A,Serverlookup!B:B)</f>
        <v>1500002101</v>
      </c>
      <c r="Q307" t="str">
        <f>_xlfn.XLOOKUP(Table2[[#This Row],[Short Name]],Serverlookup!A:A,Serverlookup!C:C)</f>
        <v xml:space="preserve">DSC SMDP Data Foundation </v>
      </c>
      <c r="R307" t="str">
        <f>_xlfn.XLOOKUP(Table2[[#This Row],[Short Name]],Serverlookup!A:A,Serverlookup!E:E)</f>
        <v>DCarlson@chevron.com</v>
      </c>
      <c r="S307" t="str">
        <f>_xlfn.XLOOKUP(Table2[[#This Row],[Short Name]],Serverlookup!A:A,Serverlookup!D:D)</f>
        <v>Yes</v>
      </c>
      <c r="T307" t="str">
        <f>_xlfn.XLOOKUP(Table2[[#This Row],[Short Name]],Serverlookup!A:A,Serverlookup!F:F)</f>
        <v>SPM-DATA PRODUCTS SUPPORT</v>
      </c>
      <c r="U307" t="str">
        <f>IF(ISNA(_xlfn.XLOOKUP(Table2[[#This Row],[Short Name]],PCN!A:A,PCN!A:A)),"No","Yes")</f>
        <v>No</v>
      </c>
    </row>
    <row r="308" spans="1:21" x14ac:dyDescent="0.35">
      <c r="A308" t="s">
        <v>2777</v>
      </c>
      <c r="B308" t="s">
        <v>50</v>
      </c>
      <c r="C308" t="s">
        <v>1768</v>
      </c>
      <c r="D308" t="s">
        <v>1769</v>
      </c>
      <c r="E308" s="1">
        <v>45770</v>
      </c>
      <c r="F308" t="s">
        <v>185</v>
      </c>
      <c r="G308" s="1">
        <v>45771</v>
      </c>
      <c r="H308" t="s">
        <v>2888</v>
      </c>
      <c r="I308" t="s">
        <v>49</v>
      </c>
      <c r="J308" t="s">
        <v>2781</v>
      </c>
      <c r="K308" t="str">
        <f>_xlfn.XLOOKUP(Table2[[#This Row],[Short Name]],Table4[Name],Table4[IP Address])</f>
        <v>10.75.128.4</v>
      </c>
      <c r="L308" t="str">
        <f>_xlfn.XLOOKUP(Table2[[#This Row],[Short Name]],CMDB!A:A,CMDB!G:G)</f>
        <v>Production</v>
      </c>
      <c r="M308" t="str">
        <f>_xlfn.XLOOKUP(Table2[[#This Row],[Short Name]],CMDB!A:A,CMDB!F:F)</f>
        <v>Deployed</v>
      </c>
      <c r="N308" t="s">
        <v>2782</v>
      </c>
      <c r="P308">
        <f>_xlfn.XLOOKUP(Table2[[#This Row],[Short Name]],Serverlookup!A:A,Serverlookup!B:B)</f>
        <v>1500002101</v>
      </c>
      <c r="Q308" t="str">
        <f>_xlfn.XLOOKUP(Table2[[#This Row],[Short Name]],Serverlookup!A:A,Serverlookup!C:C)</f>
        <v xml:space="preserve">DSC SMDP Data Foundation </v>
      </c>
      <c r="R308" t="str">
        <f>_xlfn.XLOOKUP(Table2[[#This Row],[Short Name]],Serverlookup!A:A,Serverlookup!E:E)</f>
        <v>DCarlson@chevron.com</v>
      </c>
      <c r="S308" t="str">
        <f>_xlfn.XLOOKUP(Table2[[#This Row],[Short Name]],Serverlookup!A:A,Serverlookup!D:D)</f>
        <v>Yes</v>
      </c>
      <c r="T308" t="str">
        <f>_xlfn.XLOOKUP(Table2[[#This Row],[Short Name]],Serverlookup!A:A,Serverlookup!F:F)</f>
        <v>SPM-DATA PRODUCTS SUPPORT</v>
      </c>
      <c r="U308" t="str">
        <f>IF(ISNA(_xlfn.XLOOKUP(Table2[[#This Row],[Short Name]],PCN!A:A,PCN!A:A)),"No","Yes")</f>
        <v>No</v>
      </c>
    </row>
    <row r="309" spans="1:21" x14ac:dyDescent="0.35">
      <c r="A309" t="s">
        <v>2777</v>
      </c>
      <c r="B309" t="s">
        <v>50</v>
      </c>
      <c r="C309" t="s">
        <v>3242</v>
      </c>
      <c r="D309" t="s">
        <v>3243</v>
      </c>
      <c r="E309" s="1">
        <v>45771</v>
      </c>
      <c r="F309" t="s">
        <v>185</v>
      </c>
      <c r="G309" s="1">
        <v>45771</v>
      </c>
      <c r="H309" t="s">
        <v>2780</v>
      </c>
      <c r="I309" t="s">
        <v>49</v>
      </c>
      <c r="J309" t="s">
        <v>2781</v>
      </c>
      <c r="K309" t="str">
        <f>_xlfn.XLOOKUP(Table2[[#This Row],[Short Name]],Table4[Name],Table4[IP Address])</f>
        <v>146.35.14.72</v>
      </c>
      <c r="L309" t="str">
        <f>_xlfn.XLOOKUP(Table2[[#This Row],[Short Name]],CMDB!A:A,CMDB!G:G)</f>
        <v>Development</v>
      </c>
      <c r="M309" t="str">
        <f>_xlfn.XLOOKUP(Table2[[#This Row],[Short Name]],CMDB!A:A,CMDB!F:F)</f>
        <v>Deployed</v>
      </c>
      <c r="N309" t="s">
        <v>2782</v>
      </c>
      <c r="P309">
        <f>_xlfn.XLOOKUP(Table2[[#This Row],[Short Name]],Serverlookup!A:A,Serverlookup!B:B)</f>
        <v>18400</v>
      </c>
      <c r="Q309" t="str">
        <f>_xlfn.XLOOKUP(Table2[[#This Row],[Short Name]],Serverlookup!A:A,Serverlookup!C:C)</f>
        <v xml:space="preserve">PI Historian (SJVBU) </v>
      </c>
      <c r="R309" t="str">
        <f>_xlfn.XLOOKUP(Table2[[#This Row],[Short Name]],Serverlookup!A:A,Serverlookup!E:E)</f>
        <v>SJVBUITPISupport@chevron.com</v>
      </c>
      <c r="S309" t="str">
        <f>_xlfn.XLOOKUP(Table2[[#This Row],[Short Name]],Serverlookup!A:A,Serverlookup!D:D)</f>
        <v>Yes</v>
      </c>
      <c r="T309" t="str">
        <f>_xlfn.XLOOKUP(Table2[[#This Row],[Short Name]],Serverlookup!A:A,Serverlookup!F:F)</f>
        <v>NAU SJV - SURFACE SUPPORT</v>
      </c>
      <c r="U309" t="str">
        <f>IF(ISNA(_xlfn.XLOOKUP(Table2[[#This Row],[Short Name]],PCN!A:A,PCN!A:A)),"No","Yes")</f>
        <v>No</v>
      </c>
    </row>
    <row r="310" spans="1:21" x14ac:dyDescent="0.35">
      <c r="A310" t="s">
        <v>2777</v>
      </c>
      <c r="B310" t="s">
        <v>50</v>
      </c>
      <c r="C310" t="s">
        <v>3244</v>
      </c>
      <c r="D310" t="s">
        <v>3245</v>
      </c>
      <c r="E310" s="2">
        <v>45771</v>
      </c>
      <c r="F310" t="s">
        <v>185</v>
      </c>
      <c r="G310" s="2">
        <v>45771</v>
      </c>
      <c r="H310" t="s">
        <v>3246</v>
      </c>
      <c r="I310" t="s">
        <v>49</v>
      </c>
      <c r="J310" t="s">
        <v>2781</v>
      </c>
      <c r="K310" t="str">
        <f>_xlfn.XLOOKUP(Table2[[#This Row],[Short Name]],Table4[Name],Table4[IP Address])</f>
        <v>146.35.144.63</v>
      </c>
      <c r="L310" t="str">
        <f>_xlfn.XLOOKUP(Table2[[#This Row],[Short Name]],CMDB!A:A,CMDB!G:G)</f>
        <v>Production</v>
      </c>
      <c r="M310" t="str">
        <f>_xlfn.XLOOKUP(Table2[[#This Row],[Short Name]],CMDB!A:A,CMDB!F:F)</f>
        <v>Deployed</v>
      </c>
      <c r="N310" t="s">
        <v>2782</v>
      </c>
      <c r="P310">
        <f>_xlfn.XLOOKUP(Table2[[#This Row],[Short Name]],Serverlookup!A:A,Serverlookup!B:B)</f>
        <v>18400</v>
      </c>
      <c r="Q310" t="str">
        <f>_xlfn.XLOOKUP(Table2[[#This Row],[Short Name]],Serverlookup!A:A,Serverlookup!C:C)</f>
        <v xml:space="preserve">PI Historian (SJVBU) </v>
      </c>
      <c r="R310" t="str">
        <f>_xlfn.XLOOKUP(Table2[[#This Row],[Short Name]],Serverlookup!A:A,Serverlookup!E:E)</f>
        <v>SJVBUITPISupport@chevron.com</v>
      </c>
      <c r="S310" t="str">
        <f>_xlfn.XLOOKUP(Table2[[#This Row],[Short Name]],Serverlookup!A:A,Serverlookup!D:D)</f>
        <v>Yes</v>
      </c>
      <c r="T310" t="str">
        <f>_xlfn.XLOOKUP(Table2[[#This Row],[Short Name]],Serverlookup!A:A,Serverlookup!F:F)</f>
        <v>NAU SJV - SURFACE SUPPORT</v>
      </c>
      <c r="U310" t="str">
        <f>IF(ISNA(_xlfn.XLOOKUP(Table2[[#This Row],[Short Name]],PCN!A:A,PCN!A:A)),"No","Yes")</f>
        <v>No</v>
      </c>
    </row>
    <row r="311" spans="1:21" x14ac:dyDescent="0.35">
      <c r="A311" t="s">
        <v>2777</v>
      </c>
      <c r="B311" t="s">
        <v>50</v>
      </c>
      <c r="C311" t="s">
        <v>3247</v>
      </c>
      <c r="D311" t="s">
        <v>3248</v>
      </c>
      <c r="E311" s="1">
        <v>45771</v>
      </c>
      <c r="F311" t="s">
        <v>185</v>
      </c>
      <c r="G311" s="1">
        <v>45771</v>
      </c>
      <c r="H311" t="s">
        <v>3249</v>
      </c>
      <c r="I311" t="s">
        <v>49</v>
      </c>
      <c r="J311" t="s">
        <v>2781</v>
      </c>
      <c r="K311" t="str">
        <f>_xlfn.XLOOKUP(Table2[[#This Row],[Short Name]],Table4[Name],Table4[IP Address])</f>
        <v>146.35.144.72</v>
      </c>
      <c r="L311" t="str">
        <f>_xlfn.XLOOKUP(Table2[[#This Row],[Short Name]],CMDB!A:A,CMDB!G:G)</f>
        <v>Production</v>
      </c>
      <c r="M311" t="str">
        <f>_xlfn.XLOOKUP(Table2[[#This Row],[Short Name]],CMDB!A:A,CMDB!F:F)</f>
        <v>Deployed</v>
      </c>
      <c r="N311" t="s">
        <v>2782</v>
      </c>
      <c r="P311">
        <f>_xlfn.XLOOKUP(Table2[[#This Row],[Short Name]],Serverlookup!A:A,Serverlookup!B:B)</f>
        <v>18400</v>
      </c>
      <c r="Q311" t="str">
        <f>_xlfn.XLOOKUP(Table2[[#This Row],[Short Name]],Serverlookup!A:A,Serverlookup!C:C)</f>
        <v xml:space="preserve">PI Historian (SJVBU) </v>
      </c>
      <c r="R311" t="str">
        <f>_xlfn.XLOOKUP(Table2[[#This Row],[Short Name]],Serverlookup!A:A,Serverlookup!E:E)</f>
        <v>SJVBUITPISupport@chevron.com</v>
      </c>
      <c r="S311" t="str">
        <f>_xlfn.XLOOKUP(Table2[[#This Row],[Short Name]],Serverlookup!A:A,Serverlookup!D:D)</f>
        <v>Yes</v>
      </c>
      <c r="T311" t="str">
        <f>_xlfn.XLOOKUP(Table2[[#This Row],[Short Name]],Serverlookup!A:A,Serverlookup!F:F)</f>
        <v>NAU SJV - SURFACE SUPPORT</v>
      </c>
      <c r="U311" t="str">
        <f>IF(ISNA(_xlfn.XLOOKUP(Table2[[#This Row],[Short Name]],PCN!A:A,PCN!A:A)),"No","Yes")</f>
        <v>No</v>
      </c>
    </row>
    <row r="312" spans="1:21" x14ac:dyDescent="0.35">
      <c r="A312" t="s">
        <v>2777</v>
      </c>
      <c r="B312" t="s">
        <v>50</v>
      </c>
      <c r="C312" t="s">
        <v>3250</v>
      </c>
      <c r="D312" t="s">
        <v>3251</v>
      </c>
      <c r="E312" s="2">
        <v>45770</v>
      </c>
      <c r="F312" t="s">
        <v>773</v>
      </c>
      <c r="G312" s="2">
        <v>45771</v>
      </c>
      <c r="H312" t="s">
        <v>3246</v>
      </c>
      <c r="I312" t="s">
        <v>49</v>
      </c>
      <c r="J312" t="s">
        <v>2781</v>
      </c>
      <c r="K312" t="str">
        <f>_xlfn.XLOOKUP(Table2[[#This Row],[Short Name]],Table4[Name],Table4[IP Address])</f>
        <v>146.35.14.42</v>
      </c>
      <c r="L312" t="str">
        <f>_xlfn.XLOOKUP(Table2[[#This Row],[Short Name]],CMDB!A:A,CMDB!G:G)</f>
        <v>Development</v>
      </c>
      <c r="M312" t="str">
        <f>_xlfn.XLOOKUP(Table2[[#This Row],[Short Name]],CMDB!A:A,CMDB!F:F)</f>
        <v>Deployed</v>
      </c>
      <c r="N312" t="s">
        <v>2782</v>
      </c>
      <c r="P312">
        <f>_xlfn.XLOOKUP(Table2[[#This Row],[Short Name]],Serverlookup!A:A,Serverlookup!B:B)</f>
        <v>18400</v>
      </c>
      <c r="Q312" t="str">
        <f>_xlfn.XLOOKUP(Table2[[#This Row],[Short Name]],Serverlookup!A:A,Serverlookup!C:C)</f>
        <v xml:space="preserve">PI Historian (SJVBU) </v>
      </c>
      <c r="R312" t="str">
        <f>_xlfn.XLOOKUP(Table2[[#This Row],[Short Name]],Serverlookup!A:A,Serverlookup!E:E)</f>
        <v>SJVBUITPISupport@chevron.com</v>
      </c>
      <c r="S312" t="str">
        <f>_xlfn.XLOOKUP(Table2[[#This Row],[Short Name]],Serverlookup!A:A,Serverlookup!D:D)</f>
        <v>Yes</v>
      </c>
      <c r="T312" t="str">
        <f>_xlfn.XLOOKUP(Table2[[#This Row],[Short Name]],Serverlookup!A:A,Serverlookup!F:F)</f>
        <v>NAU SJV - SURFACE SUPPORT</v>
      </c>
      <c r="U312" t="str">
        <f>IF(ISNA(_xlfn.XLOOKUP(Table2[[#This Row],[Short Name]],PCN!A:A,PCN!A:A)),"No","Yes")</f>
        <v>No</v>
      </c>
    </row>
    <row r="313" spans="1:21" x14ac:dyDescent="0.35">
      <c r="A313" t="s">
        <v>2777</v>
      </c>
      <c r="B313" t="s">
        <v>50</v>
      </c>
      <c r="C313" t="s">
        <v>3252</v>
      </c>
      <c r="D313" t="s">
        <v>3253</v>
      </c>
      <c r="E313" s="1">
        <v>45771</v>
      </c>
      <c r="F313" t="s">
        <v>185</v>
      </c>
      <c r="G313" s="1">
        <v>45771</v>
      </c>
      <c r="H313" t="s">
        <v>3246</v>
      </c>
      <c r="I313" t="s">
        <v>49</v>
      </c>
      <c r="J313" t="s">
        <v>2781</v>
      </c>
      <c r="K313" t="str">
        <f>_xlfn.XLOOKUP(Table2[[#This Row],[Short Name]],Table4[Name],Table4[IP Address])</f>
        <v>146.35.14.88</v>
      </c>
      <c r="L313" t="str">
        <f>_xlfn.XLOOKUP(Table2[[#This Row],[Short Name]],CMDB!A:A,CMDB!G:G)</f>
        <v>Production</v>
      </c>
      <c r="M313" t="str">
        <f>_xlfn.XLOOKUP(Table2[[#This Row],[Short Name]],CMDB!A:A,CMDB!F:F)</f>
        <v>Being Assembled</v>
      </c>
      <c r="N313" t="s">
        <v>2782</v>
      </c>
      <c r="P313">
        <f>_xlfn.XLOOKUP(Table2[[#This Row],[Short Name]],Serverlookup!A:A,Serverlookup!B:B)</f>
        <v>18400</v>
      </c>
      <c r="Q313" t="str">
        <f>_xlfn.XLOOKUP(Table2[[#This Row],[Short Name]],Serverlookup!A:A,Serverlookup!C:C)</f>
        <v xml:space="preserve">PI Historian (SJVBU) </v>
      </c>
      <c r="R313" t="str">
        <f>_xlfn.XLOOKUP(Table2[[#This Row],[Short Name]],Serverlookup!A:A,Serverlookup!E:E)</f>
        <v>SJVBUITPISupport@chevron.com</v>
      </c>
      <c r="S313" t="str">
        <f>_xlfn.XLOOKUP(Table2[[#This Row],[Short Name]],Serverlookup!A:A,Serverlookup!D:D)</f>
        <v>Yes</v>
      </c>
      <c r="T313" t="str">
        <f>_xlfn.XLOOKUP(Table2[[#This Row],[Short Name]],Serverlookup!A:A,Serverlookup!F:F)</f>
        <v>NAU SJV - SURFACE SUPPORT</v>
      </c>
      <c r="U313" t="str">
        <f>IF(ISNA(_xlfn.XLOOKUP(Table2[[#This Row],[Short Name]],PCN!A:A,PCN!A:A)),"No","Yes")</f>
        <v>No</v>
      </c>
    </row>
    <row r="314" spans="1:21" x14ac:dyDescent="0.35">
      <c r="A314" t="s">
        <v>2777</v>
      </c>
      <c r="B314" t="s">
        <v>50</v>
      </c>
      <c r="C314" t="s">
        <v>3254</v>
      </c>
      <c r="D314" t="s">
        <v>3255</v>
      </c>
      <c r="E314" s="2">
        <v>45771</v>
      </c>
      <c r="F314" t="s">
        <v>185</v>
      </c>
      <c r="G314" s="2">
        <v>45771</v>
      </c>
      <c r="H314" t="s">
        <v>3256</v>
      </c>
      <c r="I314" t="s">
        <v>49</v>
      </c>
      <c r="J314" t="s">
        <v>2781</v>
      </c>
      <c r="K314" t="str">
        <f>_xlfn.XLOOKUP(Table2[[#This Row],[Short Name]],Table4[Name],Table4[IP Address])</f>
        <v>146.35.144.181</v>
      </c>
      <c r="L314" t="str">
        <f>_xlfn.XLOOKUP(Table2[[#This Row],[Short Name]],CMDB!A:A,CMDB!G:G)</f>
        <v>Production</v>
      </c>
      <c r="M314" t="str">
        <f>_xlfn.XLOOKUP(Table2[[#This Row],[Short Name]],CMDB!A:A,CMDB!F:F)</f>
        <v>Deployed</v>
      </c>
      <c r="N314" t="s">
        <v>2782</v>
      </c>
      <c r="P314">
        <f>_xlfn.XLOOKUP(Table2[[#This Row],[Short Name]],Serverlookup!A:A,Serverlookup!B:B)</f>
        <v>1500001215</v>
      </c>
      <c r="Q314" t="str">
        <f>_xlfn.XLOOKUP(Table2[[#This Row],[Short Name]],Serverlookup!A:A,Serverlookup!C:C)</f>
        <v xml:space="preserve">PI Integrator (SJVBU) </v>
      </c>
      <c r="R314" t="str">
        <f>_xlfn.XLOOKUP(Table2[[#This Row],[Short Name]],Serverlookup!A:A,Serverlookup!E:E)</f>
        <v>SJVBUITPISupport@chevron.com</v>
      </c>
      <c r="S314" t="str">
        <f>_xlfn.XLOOKUP(Table2[[#This Row],[Short Name]],Serverlookup!A:A,Serverlookup!D:D)</f>
        <v>Yes</v>
      </c>
      <c r="T314" t="str">
        <f>_xlfn.XLOOKUP(Table2[[#This Row],[Short Name]],Serverlookup!A:A,Serverlookup!F:F)</f>
        <v>NAU SJV - SURFACE SUPPORT</v>
      </c>
      <c r="U314" t="str">
        <f>IF(ISNA(_xlfn.XLOOKUP(Table2[[#This Row],[Short Name]],PCN!A:A,PCN!A:A)),"No","Yes")</f>
        <v>No</v>
      </c>
    </row>
    <row r="315" spans="1:21" x14ac:dyDescent="0.35">
      <c r="A315" t="s">
        <v>2777</v>
      </c>
      <c r="B315" t="s">
        <v>50</v>
      </c>
      <c r="C315" t="s">
        <v>3257</v>
      </c>
      <c r="D315" t="s">
        <v>3258</v>
      </c>
      <c r="E315" s="1">
        <v>45770</v>
      </c>
      <c r="F315" t="s">
        <v>54</v>
      </c>
      <c r="G315" s="1">
        <v>45771</v>
      </c>
      <c r="H315" t="s">
        <v>2968</v>
      </c>
      <c r="I315" t="s">
        <v>66</v>
      </c>
      <c r="J315" t="s">
        <v>2781</v>
      </c>
      <c r="K315" t="str">
        <f>_xlfn.XLOOKUP(Table2[[#This Row],[Short Name]],Table4[Name],Table4[IP Address])</f>
        <v>146.35.144.28</v>
      </c>
      <c r="L315" t="str">
        <f>_xlfn.XLOOKUP(Table2[[#This Row],[Short Name]],CMDB!A:A,CMDB!G:G)</f>
        <v>Production</v>
      </c>
      <c r="M315" t="str">
        <f>_xlfn.XLOOKUP(Table2[[#This Row],[Short Name]],CMDB!A:A,CMDB!F:F)</f>
        <v>Deployed</v>
      </c>
      <c r="N315" t="s">
        <v>2782</v>
      </c>
      <c r="P315">
        <f>_xlfn.XLOOKUP(Table2[[#This Row],[Short Name]],Serverlookup!A:A,Serverlookup!B:B)</f>
        <v>1500001214</v>
      </c>
      <c r="Q315" t="str">
        <f>_xlfn.XLOOKUP(Table2[[#This Row],[Short Name]],Serverlookup!A:A,Serverlookup!C:C)</f>
        <v xml:space="preserve">PI Vision (SJVBU) </v>
      </c>
      <c r="R315" t="str">
        <f>_xlfn.XLOOKUP(Table2[[#This Row],[Short Name]],Serverlookup!A:A,Serverlookup!E:E)</f>
        <v>SJVBUITPISupport@chevron.com</v>
      </c>
      <c r="S315" t="str">
        <f>_xlfn.XLOOKUP(Table2[[#This Row],[Short Name]],Serverlookup!A:A,Serverlookup!D:D)</f>
        <v>Yes</v>
      </c>
      <c r="T315" t="str">
        <f>_xlfn.XLOOKUP(Table2[[#This Row],[Short Name]],Serverlookup!A:A,Serverlookup!F:F)</f>
        <v>NAU SJV - SURFACE SUPPORT</v>
      </c>
      <c r="U315" t="str">
        <f>IF(ISNA(_xlfn.XLOOKUP(Table2[[#This Row],[Short Name]],PCN!A:A,PCN!A:A)),"No","Yes")</f>
        <v>No</v>
      </c>
    </row>
    <row r="316" spans="1:21" x14ac:dyDescent="0.35">
      <c r="A316" t="s">
        <v>2777</v>
      </c>
      <c r="B316" t="s">
        <v>50</v>
      </c>
      <c r="C316" t="s">
        <v>3259</v>
      </c>
      <c r="D316" t="s">
        <v>3260</v>
      </c>
      <c r="E316" s="2">
        <v>45770</v>
      </c>
      <c r="F316" t="s">
        <v>54</v>
      </c>
      <c r="G316" s="2">
        <v>45771</v>
      </c>
      <c r="H316" t="s">
        <v>3228</v>
      </c>
      <c r="I316" t="s">
        <v>66</v>
      </c>
      <c r="J316" t="s">
        <v>2781</v>
      </c>
      <c r="K316" t="str">
        <f>_xlfn.XLOOKUP(Table2[[#This Row],[Short Name]],Table4[Name],Table4[IP Address])</f>
        <v>146.35.144.74</v>
      </c>
      <c r="L316" t="str">
        <f>_xlfn.XLOOKUP(Table2[[#This Row],[Short Name]],CMDB!A:A,CMDB!G:G)</f>
        <v>Production</v>
      </c>
      <c r="M316" t="str">
        <f>_xlfn.XLOOKUP(Table2[[#This Row],[Short Name]],CMDB!A:A,CMDB!F:F)</f>
        <v>Deployed</v>
      </c>
      <c r="N316" t="s">
        <v>2782</v>
      </c>
      <c r="P316">
        <f>_xlfn.XLOOKUP(Table2[[#This Row],[Short Name]],Serverlookup!A:A,Serverlookup!B:B)</f>
        <v>1500001214</v>
      </c>
      <c r="Q316" t="str">
        <f>_xlfn.XLOOKUP(Table2[[#This Row],[Short Name]],Serverlookup!A:A,Serverlookup!C:C)</f>
        <v xml:space="preserve">PI Vision (SJVBU) </v>
      </c>
      <c r="R316" t="str">
        <f>_xlfn.XLOOKUP(Table2[[#This Row],[Short Name]],Serverlookup!A:A,Serverlookup!E:E)</f>
        <v>SJVBUITPISupport@chevron.com</v>
      </c>
      <c r="S316" t="str">
        <f>_xlfn.XLOOKUP(Table2[[#This Row],[Short Name]],Serverlookup!A:A,Serverlookup!D:D)</f>
        <v>Yes</v>
      </c>
      <c r="T316" t="str">
        <f>_xlfn.XLOOKUP(Table2[[#This Row],[Short Name]],Serverlookup!A:A,Serverlookup!F:F)</f>
        <v>NAU SJV - SURFACE SUPPORT</v>
      </c>
      <c r="U316" t="str">
        <f>IF(ISNA(_xlfn.XLOOKUP(Table2[[#This Row],[Short Name]],PCN!A:A,PCN!A:A)),"No","Yes")</f>
        <v>No</v>
      </c>
    </row>
    <row r="317" spans="1:21" x14ac:dyDescent="0.35">
      <c r="A317" t="s">
        <v>2777</v>
      </c>
      <c r="B317" t="s">
        <v>50</v>
      </c>
      <c r="C317" t="s">
        <v>3261</v>
      </c>
      <c r="D317" t="s">
        <v>3262</v>
      </c>
      <c r="E317" s="2">
        <v>45771</v>
      </c>
      <c r="F317" t="s">
        <v>185</v>
      </c>
      <c r="G317" s="2">
        <v>45771</v>
      </c>
      <c r="H317" t="s">
        <v>3172</v>
      </c>
      <c r="I317" t="s">
        <v>114</v>
      </c>
      <c r="J317" t="s">
        <v>2781</v>
      </c>
      <c r="K317" t="str">
        <f>_xlfn.XLOOKUP(Table2[[#This Row],[Short Name]],Table4[Name],Table4[IP Address])</f>
        <v>10.25.113.166</v>
      </c>
      <c r="L317" t="str">
        <f>_xlfn.XLOOKUP(Table2[[#This Row],[Short Name]],CMDB!A:A,CMDB!G:G)</f>
        <v>Production</v>
      </c>
      <c r="M317" t="str">
        <f>_xlfn.XLOOKUP(Table2[[#This Row],[Short Name]],CMDB!A:A,CMDB!F:F)</f>
        <v>In Maintenance</v>
      </c>
      <c r="N317" t="s">
        <v>2782</v>
      </c>
      <c r="P317">
        <f>_xlfn.XLOOKUP(Table2[[#This Row],[Short Name]],Serverlookup!A:A,Serverlookup!B:B)</f>
        <v>1500000616</v>
      </c>
      <c r="Q317" t="str">
        <f>_xlfn.XLOOKUP(Table2[[#This Row],[Short Name]],Serverlookup!A:A,Serverlookup!C:C)</f>
        <v xml:space="preserve">Veeam Availability Suite </v>
      </c>
      <c r="R317" t="str">
        <f>_xlfn.XLOOKUP(Table2[[#This Row],[Short Name]],Serverlookup!A:A,Serverlookup!E:E)</f>
        <v>duytruong@chevron.com</v>
      </c>
      <c r="S317" t="str">
        <f>_xlfn.XLOOKUP(Table2[[#This Row],[Short Name]],Serverlookup!A:A,Serverlookup!D:D)</f>
        <v>Yes</v>
      </c>
      <c r="T317" t="str">
        <f>_xlfn.XLOOKUP(Table2[[#This Row],[Short Name]],Serverlookup!A:A,Serverlookup!F:F)</f>
        <v>CLOUD WINDOWS OPERATIONS</v>
      </c>
      <c r="U317" t="str">
        <f>IF(ISNA(_xlfn.XLOOKUP(Table2[[#This Row],[Short Name]],PCN!A:A,PCN!A:A)),"No","Yes")</f>
        <v>No</v>
      </c>
    </row>
    <row r="318" spans="1:21" x14ac:dyDescent="0.35">
      <c r="A318" t="s">
        <v>2777</v>
      </c>
      <c r="B318" t="s">
        <v>50</v>
      </c>
      <c r="C318" t="s">
        <v>1056</v>
      </c>
      <c r="D318" t="s">
        <v>1057</v>
      </c>
      <c r="E318" s="2">
        <v>45771</v>
      </c>
      <c r="F318" t="s">
        <v>185</v>
      </c>
      <c r="G318" s="2">
        <v>45771</v>
      </c>
      <c r="H318" t="s">
        <v>2952</v>
      </c>
      <c r="I318" t="s">
        <v>49</v>
      </c>
      <c r="J318" t="s">
        <v>2781</v>
      </c>
      <c r="K318" t="str">
        <f>_xlfn.XLOOKUP(Table2[[#This Row],[Short Name]],Table4[Name],Table4[IP Address])</f>
        <v>134.248.88.51</v>
      </c>
      <c r="L318" t="str">
        <f>_xlfn.XLOOKUP(Table2[[#This Row],[Short Name]],CMDB!A:A,CMDB!G:G)</f>
        <v>Production</v>
      </c>
      <c r="M318" t="str">
        <f>_xlfn.XLOOKUP(Table2[[#This Row],[Short Name]],CMDB!A:A,CMDB!F:F)</f>
        <v>Retired</v>
      </c>
      <c r="N318" t="s">
        <v>2782</v>
      </c>
      <c r="P318">
        <f>_xlfn.XLOOKUP(Table2[[#This Row],[Short Name]],Serverlookup!A:A,Serverlookup!B:B)</f>
        <v>24136</v>
      </c>
      <c r="Q318" t="str">
        <f>_xlfn.XLOOKUP(Table2[[#This Row],[Short Name]],Serverlookup!A:A,Serverlookup!C:C)</f>
        <v xml:space="preserve">SmartPlant Instrumentation (SASBU) </v>
      </c>
      <c r="R318" t="str">
        <f>_xlfn.XLOOKUP(Table2[[#This Row],[Short Name]],Serverlookup!A:A,Serverlookup!E:E)</f>
        <v>steven.wooldridge@chevron.com</v>
      </c>
      <c r="S318" t="str">
        <f>_xlfn.XLOOKUP(Table2[[#This Row],[Short Name]],Serverlookup!A:A,Serverlookup!D:D)</f>
        <v>Yes</v>
      </c>
      <c r="T318" t="str">
        <f>_xlfn.XLOOKUP(Table2[[#This Row],[Short Name]],Serverlookup!A:A,Serverlookup!F:F)</f>
        <v>SURFACE-SE-SMARTPLANT SUPPORT</v>
      </c>
      <c r="U318" t="str">
        <f>IF(ISNA(_xlfn.XLOOKUP(Table2[[#This Row],[Short Name]],PCN!A:A,PCN!A:A)),"No","Yes")</f>
        <v>No</v>
      </c>
    </row>
    <row r="319" spans="1:21" x14ac:dyDescent="0.35">
      <c r="A319" t="s">
        <v>2777</v>
      </c>
      <c r="B319" t="s">
        <v>50</v>
      </c>
      <c r="C319" t="s">
        <v>1677</v>
      </c>
      <c r="D319" t="s">
        <v>1678</v>
      </c>
      <c r="E319" s="1">
        <v>45771</v>
      </c>
      <c r="F319" t="s">
        <v>185</v>
      </c>
      <c r="G319" s="1">
        <v>45771</v>
      </c>
      <c r="H319" t="s">
        <v>3017</v>
      </c>
      <c r="I319" t="s">
        <v>49</v>
      </c>
      <c r="J319" t="s">
        <v>2781</v>
      </c>
      <c r="K319" t="str">
        <f>_xlfn.XLOOKUP(Table2[[#This Row],[Short Name]],Table4[Name],Table4[IP Address])</f>
        <v>134.248.88.52</v>
      </c>
      <c r="L319" t="str">
        <f>_xlfn.XLOOKUP(Table2[[#This Row],[Short Name]],CMDB!A:A,CMDB!G:G)</f>
        <v>Production</v>
      </c>
      <c r="M319" t="str">
        <f>_xlfn.XLOOKUP(Table2[[#This Row],[Short Name]],CMDB!A:A,CMDB!F:F)</f>
        <v>Deployed</v>
      </c>
      <c r="N319" t="s">
        <v>2782</v>
      </c>
      <c r="P319">
        <f>_xlfn.XLOOKUP(Table2[[#This Row],[Short Name]],Serverlookup!A:A,Serverlookup!B:B)</f>
        <v>24136</v>
      </c>
      <c r="Q319" t="str">
        <f>_xlfn.XLOOKUP(Table2[[#This Row],[Short Name]],Serverlookup!A:A,Serverlookup!C:C)</f>
        <v xml:space="preserve">SmartPlant Instrumentation (SASBU) </v>
      </c>
      <c r="R319" t="str">
        <f>_xlfn.XLOOKUP(Table2[[#This Row],[Short Name]],Serverlookup!A:A,Serverlookup!E:E)</f>
        <v>steven.wooldridge@chevron.com</v>
      </c>
      <c r="S319" t="str">
        <f>_xlfn.XLOOKUP(Table2[[#This Row],[Short Name]],Serverlookup!A:A,Serverlookup!D:D)</f>
        <v>Yes</v>
      </c>
      <c r="T319" t="str">
        <f>_xlfn.XLOOKUP(Table2[[#This Row],[Short Name]],Serverlookup!A:A,Serverlookup!F:F)</f>
        <v>SURFACE-SE-SMARTPLANT SUPPORT</v>
      </c>
      <c r="U319" t="str">
        <f>IF(ISNA(_xlfn.XLOOKUP(Table2[[#This Row],[Short Name]],PCN!A:A,PCN!A:A)),"No","Yes")</f>
        <v>No</v>
      </c>
    </row>
    <row r="320" spans="1:21" x14ac:dyDescent="0.35">
      <c r="A320" t="s">
        <v>2777</v>
      </c>
      <c r="B320" t="s">
        <v>50</v>
      </c>
      <c r="C320" t="s">
        <v>1737</v>
      </c>
      <c r="D320" t="s">
        <v>1738</v>
      </c>
      <c r="E320" s="1">
        <v>45770</v>
      </c>
      <c r="F320" t="s">
        <v>185</v>
      </c>
      <c r="G320" s="1">
        <v>45771</v>
      </c>
      <c r="H320" t="s">
        <v>3263</v>
      </c>
      <c r="I320" t="s">
        <v>49</v>
      </c>
      <c r="J320" t="s">
        <v>2781</v>
      </c>
      <c r="K320" t="str">
        <f>_xlfn.XLOOKUP(Table2[[#This Row],[Short Name]],Table4[Name],Table4[IP Address])</f>
        <v>10.76.151.133</v>
      </c>
      <c r="L320" t="str">
        <f>_xlfn.XLOOKUP(Table2[[#This Row],[Short Name]],CMDB!A:A,CMDB!G:G)</f>
        <v>Production</v>
      </c>
      <c r="M320" t="str">
        <f>_xlfn.XLOOKUP(Table2[[#This Row],[Short Name]],CMDB!A:A,CMDB!F:F)</f>
        <v>Deployed</v>
      </c>
      <c r="N320" t="s">
        <v>2782</v>
      </c>
      <c r="P320">
        <f>_xlfn.XLOOKUP(Table2[[#This Row],[Short Name]],Serverlookup!A:A,Serverlookup!B:B)</f>
        <v>33063190</v>
      </c>
      <c r="Q320" t="str">
        <f>_xlfn.XLOOKUP(Table2[[#This Row],[Short Name]],Serverlookup!A:A,Serverlookup!C:C)</f>
        <v xml:space="preserve">Aveva E3D </v>
      </c>
      <c r="R320" t="str">
        <f>_xlfn.XLOOKUP(Table2[[#This Row],[Short Name]],Serverlookup!A:A,Serverlookup!E:E)</f>
        <v>EAlvarez@chevron.com</v>
      </c>
      <c r="S320" t="str">
        <f>_xlfn.XLOOKUP(Table2[[#This Row],[Short Name]],Serverlookup!A:A,Serverlookup!D:D)</f>
        <v>Yes</v>
      </c>
      <c r="T320" t="str">
        <f>_xlfn.XLOOKUP(Table2[[#This Row],[Short Name]],Serverlookup!A:A,Serverlookup!F:F)</f>
        <v>Not Found</v>
      </c>
      <c r="U320" t="str">
        <f>IF(ISNA(_xlfn.XLOOKUP(Table2[[#This Row],[Short Name]],PCN!A:A,PCN!A:A)),"No","Yes")</f>
        <v>No</v>
      </c>
    </row>
    <row r="321" spans="1:21" x14ac:dyDescent="0.35">
      <c r="A321" t="s">
        <v>2777</v>
      </c>
      <c r="B321" t="s">
        <v>50</v>
      </c>
      <c r="C321" t="s">
        <v>1766</v>
      </c>
      <c r="D321" t="s">
        <v>1767</v>
      </c>
      <c r="E321" s="2">
        <v>45770</v>
      </c>
      <c r="F321" t="s">
        <v>185</v>
      </c>
      <c r="G321" s="2">
        <v>45771</v>
      </c>
      <c r="H321" t="s">
        <v>3264</v>
      </c>
      <c r="I321" t="s">
        <v>49</v>
      </c>
      <c r="J321" t="s">
        <v>2781</v>
      </c>
      <c r="K321" t="str">
        <f>_xlfn.XLOOKUP(Table2[[#This Row],[Short Name]],Table4[Name],Table4[IP Address])</f>
        <v>10.71.130.159</v>
      </c>
      <c r="L321" t="str">
        <f>_xlfn.XLOOKUP(Table2[[#This Row],[Short Name]],CMDB!A:A,CMDB!G:G)</f>
        <v>Production</v>
      </c>
      <c r="M321" t="str">
        <f>_xlfn.XLOOKUP(Table2[[#This Row],[Short Name]],CMDB!A:A,CMDB!F:F)</f>
        <v>Deployed</v>
      </c>
      <c r="N321" t="s">
        <v>2782</v>
      </c>
      <c r="P321">
        <f>_xlfn.XLOOKUP(Table2[[#This Row],[Short Name]],Serverlookup!A:A,Serverlookup!B:B)</f>
        <v>24136</v>
      </c>
      <c r="Q321" t="str">
        <f>_xlfn.XLOOKUP(Table2[[#This Row],[Short Name]],Serverlookup!A:A,Serverlookup!C:C)</f>
        <v xml:space="preserve">SmartPlant Instrumentation (SASBU) </v>
      </c>
      <c r="R321" t="str">
        <f>_xlfn.XLOOKUP(Table2[[#This Row],[Short Name]],Serverlookup!A:A,Serverlookup!E:E)</f>
        <v>ealvarez@chevron.com</v>
      </c>
      <c r="S321" t="str">
        <f>_xlfn.XLOOKUP(Table2[[#This Row],[Short Name]],Serverlookup!A:A,Serverlookup!D:D)</f>
        <v>Yes</v>
      </c>
      <c r="T321" t="str">
        <f>_xlfn.XLOOKUP(Table2[[#This Row],[Short Name]],Serverlookup!A:A,Serverlookup!F:F)</f>
        <v>SURFACE-SE-SMARTPLANT SUPPORT</v>
      </c>
      <c r="U321" t="str">
        <f>IF(ISNA(_xlfn.XLOOKUP(Table2[[#This Row],[Short Name]],PCN!A:A,PCN!A:A)),"No","Yes")</f>
        <v>No</v>
      </c>
    </row>
    <row r="322" spans="1:21" x14ac:dyDescent="0.35">
      <c r="A322" t="s">
        <v>2777</v>
      </c>
      <c r="B322" t="s">
        <v>50</v>
      </c>
      <c r="C322" t="s">
        <v>2085</v>
      </c>
      <c r="D322" t="s">
        <v>2086</v>
      </c>
      <c r="E322" s="2">
        <v>45770</v>
      </c>
      <c r="F322" t="s">
        <v>185</v>
      </c>
      <c r="G322" s="2">
        <v>45771</v>
      </c>
      <c r="H322" t="s">
        <v>3265</v>
      </c>
      <c r="I322" t="s">
        <v>66</v>
      </c>
      <c r="J322" t="s">
        <v>2781</v>
      </c>
      <c r="K322" t="str">
        <f>_xlfn.XLOOKUP(Table2[[#This Row],[Short Name]],Table4[Name],Table4[IP Address])</f>
        <v>10.71.160.4</v>
      </c>
      <c r="L322" t="str">
        <f>_xlfn.XLOOKUP(Table2[[#This Row],[Short Name]],CMDB!A:A,CMDB!G:G)</f>
        <v>Production</v>
      </c>
      <c r="M322" t="str">
        <f>_xlfn.XLOOKUP(Table2[[#This Row],[Short Name]],CMDB!A:A,CMDB!F:F)</f>
        <v>Deployed</v>
      </c>
      <c r="N322" t="s">
        <v>2782</v>
      </c>
      <c r="P322">
        <f>_xlfn.XLOOKUP(Table2[[#This Row],[Short Name]],Serverlookup!A:A,Serverlookup!B:B)</f>
        <v>5059995</v>
      </c>
      <c r="Q322" t="str">
        <f>_xlfn.XLOOKUP(Table2[[#This Row],[Short Name]],Serverlookup!A:A,Serverlookup!C:C)</f>
        <v>Goldfire Enterprise</v>
      </c>
      <c r="R322" t="str">
        <f>_xlfn.XLOOKUP(Table2[[#This Row],[Short Name]],Serverlookup!A:A,Serverlookup!E:E)</f>
        <v>ealvarez@chevron.com</v>
      </c>
      <c r="S322" t="str">
        <f>_xlfn.XLOOKUP(Table2[[#This Row],[Short Name]],Serverlookup!A:A,Serverlookup!D:D)</f>
        <v>Yes</v>
      </c>
      <c r="T322" t="str">
        <f>_xlfn.XLOOKUP(Table2[[#This Row],[Short Name]],Serverlookup!A:A,Serverlookup!F:F)</f>
        <v>CTC IT - DATA AND INSIGHTS WEST - RUN AND MAINTAIN</v>
      </c>
      <c r="U322" t="str">
        <f>IF(ISNA(_xlfn.XLOOKUP(Table2[[#This Row],[Short Name]],PCN!A:A,PCN!A:A)),"No","Yes")</f>
        <v>No</v>
      </c>
    </row>
    <row r="323" spans="1:21" x14ac:dyDescent="0.35">
      <c r="A323" t="s">
        <v>2777</v>
      </c>
      <c r="B323" t="s">
        <v>50</v>
      </c>
      <c r="C323" t="s">
        <v>3266</v>
      </c>
      <c r="D323" t="s">
        <v>3267</v>
      </c>
      <c r="E323" s="2"/>
      <c r="F323" t="s">
        <v>859</v>
      </c>
      <c r="G323" s="2">
        <v>45771</v>
      </c>
      <c r="H323" t="s">
        <v>3268</v>
      </c>
      <c r="I323" t="s">
        <v>114</v>
      </c>
      <c r="J323" t="s">
        <v>2781</v>
      </c>
      <c r="K323" t="str">
        <f>_xlfn.XLOOKUP(Table2[[#This Row],[Short Name]],Table4[Name],Table4[IP Address])</f>
        <v>136.171.170.178</v>
      </c>
      <c r="L323" t="str">
        <f>_xlfn.XLOOKUP(Table2[[#This Row],[Short Name]],CMDB!A:A,CMDB!G:G)</f>
        <v>Other</v>
      </c>
      <c r="M323" t="str">
        <f>_xlfn.XLOOKUP(Table2[[#This Row],[Short Name]],CMDB!A:A,CMDB!F:F)</f>
        <v>Deployed</v>
      </c>
      <c r="N323" t="s">
        <v>2782</v>
      </c>
      <c r="P323">
        <f>_xlfn.XLOOKUP(Table2[[#This Row],[Short Name]],Serverlookup!A:A,Serverlookup!B:B)</f>
        <v>1403075073</v>
      </c>
      <c r="Q323" t="str">
        <f>_xlfn.XLOOKUP(Table2[[#This Row],[Short Name]],Serverlookup!A:A,Serverlookup!C:C)</f>
        <v xml:space="preserve">Process Automation </v>
      </c>
      <c r="R323" t="str">
        <f>_xlfn.XLOOKUP(Table2[[#This Row],[Short Name]],Serverlookup!A:A,Serverlookup!E:E)</f>
        <v>ealvarez@chevron.com</v>
      </c>
      <c r="S323" t="str">
        <f>_xlfn.XLOOKUP(Table2[[#This Row],[Short Name]],Serverlookup!A:A,Serverlookup!D:D)</f>
        <v>Yes</v>
      </c>
      <c r="T323">
        <f>_xlfn.XLOOKUP(Table2[[#This Row],[Short Name]],Serverlookup!A:A,Serverlookup!F:F)</f>
        <v>0</v>
      </c>
      <c r="U323" t="str">
        <f>IF(ISNA(_xlfn.XLOOKUP(Table2[[#This Row],[Short Name]],PCN!A:A,PCN!A:A)),"No","Yes")</f>
        <v>No</v>
      </c>
    </row>
    <row r="324" spans="1:21" x14ac:dyDescent="0.35">
      <c r="A324" t="s">
        <v>2777</v>
      </c>
      <c r="B324" t="s">
        <v>50</v>
      </c>
      <c r="C324" t="s">
        <v>3269</v>
      </c>
      <c r="D324" t="s">
        <v>3270</v>
      </c>
      <c r="E324" s="1"/>
      <c r="F324" t="s">
        <v>859</v>
      </c>
      <c r="G324" s="1">
        <v>45771</v>
      </c>
      <c r="H324" t="s">
        <v>3271</v>
      </c>
      <c r="I324" t="s">
        <v>114</v>
      </c>
      <c r="J324" t="s">
        <v>2781</v>
      </c>
      <c r="K324" t="str">
        <f>_xlfn.XLOOKUP(Table2[[#This Row],[Short Name]],Table4[Name],Table4[IP Address])</f>
        <v>136.171.170.180</v>
      </c>
      <c r="L324" t="str">
        <f>_xlfn.XLOOKUP(Table2[[#This Row],[Short Name]],CMDB!A:A,CMDB!G:G)</f>
        <v>Other</v>
      </c>
      <c r="M324" t="str">
        <f>_xlfn.XLOOKUP(Table2[[#This Row],[Short Name]],CMDB!A:A,CMDB!F:F)</f>
        <v>Deployed</v>
      </c>
      <c r="N324" t="s">
        <v>2782</v>
      </c>
      <c r="P324">
        <f>_xlfn.XLOOKUP(Table2[[#This Row],[Short Name]],Serverlookup!A:A,Serverlookup!B:B)</f>
        <v>19442</v>
      </c>
      <c r="Q324" t="str">
        <f>_xlfn.XLOOKUP(Table2[[#This Row],[Short Name]],Serverlookup!A:A,Serverlookup!C:C)</f>
        <v xml:space="preserve">Aspen Engineering Suite (Adsorption, ASW, EDR, Flare, Hysys, Properties) </v>
      </c>
      <c r="R324" t="str">
        <f>_xlfn.XLOOKUP(Table2[[#This Row],[Short Name]],Serverlookup!A:A,Serverlookup!E:E)</f>
        <v>ealvarez@chevron.com</v>
      </c>
      <c r="S324" t="str">
        <f>_xlfn.XLOOKUP(Table2[[#This Row],[Short Name]],Serverlookup!A:A,Serverlookup!D:D)</f>
        <v>Yes</v>
      </c>
      <c r="T324">
        <f>_xlfn.XLOOKUP(Table2[[#This Row],[Short Name]],Serverlookup!A:A,Serverlookup!F:F)</f>
        <v>0</v>
      </c>
      <c r="U324" t="str">
        <f>IF(ISNA(_xlfn.XLOOKUP(Table2[[#This Row],[Short Name]],PCN!A:A,PCN!A:A)),"No","Yes")</f>
        <v>No</v>
      </c>
    </row>
    <row r="325" spans="1:21" x14ac:dyDescent="0.35">
      <c r="A325" t="s">
        <v>2777</v>
      </c>
      <c r="B325" t="s">
        <v>50</v>
      </c>
      <c r="C325" t="s">
        <v>1068</v>
      </c>
      <c r="D325" t="s">
        <v>1069</v>
      </c>
      <c r="E325" s="2">
        <v>45768</v>
      </c>
      <c r="F325" t="s">
        <v>185</v>
      </c>
      <c r="G325" s="2">
        <v>45770</v>
      </c>
      <c r="H325" t="s">
        <v>2800</v>
      </c>
      <c r="I325" t="s">
        <v>66</v>
      </c>
      <c r="J325" t="s">
        <v>2781</v>
      </c>
      <c r="K325" t="str">
        <f>_xlfn.XLOOKUP(Table2[[#This Row],[Short Name]],Table4[Name],Table4[IP Address])</f>
        <v>10.70.184.155</v>
      </c>
      <c r="L325" t="str">
        <f>_xlfn.XLOOKUP(Table2[[#This Row],[Short Name]],CMDB!A:A,CMDB!G:G)</f>
        <v>QA/Test</v>
      </c>
      <c r="M325" t="str">
        <f>_xlfn.XLOOKUP(Table2[[#This Row],[Short Name]],CMDB!A:A,CMDB!F:F)</f>
        <v>Deployed</v>
      </c>
      <c r="N325" t="s">
        <v>2782</v>
      </c>
      <c r="P325">
        <f>_xlfn.XLOOKUP(Table2[[#This Row],[Short Name]],Serverlookup!A:A,Serverlookup!B:B)</f>
        <v>5041690</v>
      </c>
      <c r="Q325" t="str">
        <f>_xlfn.XLOOKUP(Table2[[#This Row],[Short Name]],Serverlookup!A:A,Serverlookup!C:C)</f>
        <v>QV Scribe</v>
      </c>
      <c r="R325" t="str">
        <f>_xlfn.XLOOKUP(Table2[[#This Row],[Short Name]],Serverlookup!A:A,Serverlookup!E:E)</f>
        <v>EAlvarez@chevron.com</v>
      </c>
      <c r="S325" t="str">
        <f>_xlfn.XLOOKUP(Table2[[#This Row],[Short Name]],Serverlookup!A:A,Serverlookup!D:D)</f>
        <v>Yes</v>
      </c>
      <c r="T325" t="str">
        <f>_xlfn.XLOOKUP(Table2[[#This Row],[Short Name]],Serverlookup!A:A,Serverlookup!F:F)</f>
        <v>WELLS DIGITAL PLATFORM – POLARION SUPPORT</v>
      </c>
      <c r="U325" t="str">
        <f>IF(ISNA(_xlfn.XLOOKUP(Table2[[#This Row],[Short Name]],PCN!A:A,PCN!A:A)),"No","Yes")</f>
        <v>No</v>
      </c>
    </row>
    <row r="326" spans="1:21" x14ac:dyDescent="0.35">
      <c r="A326" t="s">
        <v>2777</v>
      </c>
      <c r="B326" t="s">
        <v>50</v>
      </c>
      <c r="C326" t="s">
        <v>3272</v>
      </c>
      <c r="D326" t="s">
        <v>3273</v>
      </c>
      <c r="E326" s="1">
        <v>45771</v>
      </c>
      <c r="F326" t="s">
        <v>185</v>
      </c>
      <c r="G326" s="1">
        <v>45771</v>
      </c>
      <c r="H326" t="s">
        <v>2803</v>
      </c>
      <c r="I326" t="s">
        <v>114</v>
      </c>
      <c r="J326" t="s">
        <v>2781</v>
      </c>
      <c r="K326" t="str">
        <f>_xlfn.XLOOKUP(Table2[[#This Row],[Short Name]],Table4[Name],Table4[IP Address])</f>
        <v>146.26.230.63</v>
      </c>
      <c r="L326" t="str">
        <f>_xlfn.XLOOKUP(Table2[[#This Row],[Short Name]],CMDB!A:A,CMDB!G:G)</f>
        <v>Development</v>
      </c>
      <c r="M326" t="str">
        <f>_xlfn.XLOOKUP(Table2[[#This Row],[Short Name]],CMDB!A:A,CMDB!F:F)</f>
        <v>Deployed</v>
      </c>
      <c r="N326" t="s">
        <v>2782</v>
      </c>
      <c r="P326">
        <f>_xlfn.XLOOKUP(Table2[[#This Row],[Short Name]],Serverlookup!A:A,Serverlookup!B:B)</f>
        <v>5383</v>
      </c>
      <c r="Q326" t="str">
        <f>_xlfn.XLOOKUP(Table2[[#This Row],[Short Name]],Serverlookup!A:A,Serverlookup!C:C)</f>
        <v xml:space="preserve">Sigmafine(ESE) </v>
      </c>
      <c r="R326" t="str">
        <f>_xlfn.XLOOKUP(Table2[[#This Row],[Short Name]],Serverlookup!A:A,Serverlookup!E:E)</f>
        <v>easwinney@chevron.com</v>
      </c>
      <c r="S326" t="str">
        <f>_xlfn.XLOOKUP(Table2[[#This Row],[Short Name]],Serverlookup!A:A,Serverlookup!D:D)</f>
        <v>Yes</v>
      </c>
      <c r="T326" t="str">
        <f>_xlfn.XLOOKUP(Table2[[#This Row],[Short Name]],Serverlookup!A:A,Serverlookup!F:F)</f>
        <v>CSCM-DATAINSIGHT-WIPRO-SUPPORT</v>
      </c>
      <c r="U326" t="str">
        <f>IF(ISNA(_xlfn.XLOOKUP(Table2[[#This Row],[Short Name]],PCN!A:A,PCN!A:A)),"No","Yes")</f>
        <v>No</v>
      </c>
    </row>
    <row r="327" spans="1:21" x14ac:dyDescent="0.35">
      <c r="A327" t="s">
        <v>2777</v>
      </c>
      <c r="B327" t="s">
        <v>50</v>
      </c>
      <c r="C327" t="s">
        <v>3274</v>
      </c>
      <c r="D327" t="s">
        <v>3275</v>
      </c>
      <c r="E327" s="1">
        <v>45771</v>
      </c>
      <c r="F327" t="s">
        <v>185</v>
      </c>
      <c r="G327" s="1">
        <v>45771</v>
      </c>
      <c r="H327" t="s">
        <v>3276</v>
      </c>
      <c r="I327" t="s">
        <v>114</v>
      </c>
      <c r="J327" t="s">
        <v>2781</v>
      </c>
      <c r="K327" t="str">
        <f>_xlfn.XLOOKUP(Table2[[#This Row],[Short Name]],Table4[Name],Table4[IP Address])</f>
        <v>10.76.216.37</v>
      </c>
      <c r="L327" t="str">
        <f>_xlfn.XLOOKUP(Table2[[#This Row],[Short Name]],CMDB!A:A,CMDB!G:G)</f>
        <v>Development</v>
      </c>
      <c r="M327" t="str">
        <f>_xlfn.XLOOKUP(Table2[[#This Row],[Short Name]],CMDB!A:A,CMDB!F:F)</f>
        <v>Deployed</v>
      </c>
      <c r="N327" t="s">
        <v>2782</v>
      </c>
      <c r="P327">
        <f>_xlfn.XLOOKUP(Table2[[#This Row],[Short Name]],Serverlookup!A:A,Serverlookup!B:B)</f>
        <v>5383</v>
      </c>
      <c r="Q327" t="str">
        <f>_xlfn.XLOOKUP(Table2[[#This Row],[Short Name]],Serverlookup!A:A,Serverlookup!C:C)</f>
        <v xml:space="preserve">Sigmafine(ESE) </v>
      </c>
      <c r="R327" t="str">
        <f>_xlfn.XLOOKUP(Table2[[#This Row],[Short Name]],Serverlookup!A:A,Serverlookup!E:E)</f>
        <v>easwinney@chevron.com</v>
      </c>
      <c r="S327" t="str">
        <f>_xlfn.XLOOKUP(Table2[[#This Row],[Short Name]],Serverlookup!A:A,Serverlookup!D:D)</f>
        <v>Yes</v>
      </c>
      <c r="T327" t="str">
        <f>_xlfn.XLOOKUP(Table2[[#This Row],[Short Name]],Serverlookup!A:A,Serverlookup!F:F)</f>
        <v>CSCM-DATAINSIGHT-WIPRO-SUPPORT</v>
      </c>
      <c r="U327" t="str">
        <f>IF(ISNA(_xlfn.XLOOKUP(Table2[[#This Row],[Short Name]],PCN!A:A,PCN!A:A)),"No","Yes")</f>
        <v>No</v>
      </c>
    </row>
    <row r="328" spans="1:21" x14ac:dyDescent="0.35">
      <c r="A328" t="s">
        <v>2777</v>
      </c>
      <c r="B328" t="s">
        <v>50</v>
      </c>
      <c r="C328" t="s">
        <v>3277</v>
      </c>
      <c r="D328" t="s">
        <v>3278</v>
      </c>
      <c r="E328" s="2">
        <v>45770</v>
      </c>
      <c r="F328" t="s">
        <v>185</v>
      </c>
      <c r="G328" s="2">
        <v>45771</v>
      </c>
      <c r="H328" t="s">
        <v>3276</v>
      </c>
      <c r="I328" t="s">
        <v>114</v>
      </c>
      <c r="J328" t="s">
        <v>2781</v>
      </c>
      <c r="K328" t="str">
        <f>_xlfn.XLOOKUP(Table2[[#This Row],[Short Name]],Table4[Name],Table4[IP Address])</f>
        <v>10.76.216.52</v>
      </c>
      <c r="L328" t="str">
        <f>_xlfn.XLOOKUP(Table2[[#This Row],[Short Name]],CMDB!A:A,CMDB!G:G)</f>
        <v>Development</v>
      </c>
      <c r="M328" t="str">
        <f>_xlfn.XLOOKUP(Table2[[#This Row],[Short Name]],CMDB!A:A,CMDB!F:F)</f>
        <v>Deployed</v>
      </c>
      <c r="N328" t="s">
        <v>2782</v>
      </c>
      <c r="P328">
        <f>_xlfn.XLOOKUP(Table2[[#This Row],[Short Name]],Serverlookup!A:A,Serverlookup!B:B)</f>
        <v>5383</v>
      </c>
      <c r="Q328" t="str">
        <f>_xlfn.XLOOKUP(Table2[[#This Row],[Short Name]],Serverlookup!A:A,Serverlookup!C:C)</f>
        <v xml:space="preserve">Sigmafine(ESE) </v>
      </c>
      <c r="R328" t="str">
        <f>_xlfn.XLOOKUP(Table2[[#This Row],[Short Name]],Serverlookup!A:A,Serverlookup!E:E)</f>
        <v>easwinney@chevron.com</v>
      </c>
      <c r="S328" t="str">
        <f>_xlfn.XLOOKUP(Table2[[#This Row],[Short Name]],Serverlookup!A:A,Serverlookup!D:D)</f>
        <v>Yes</v>
      </c>
      <c r="T328" t="str">
        <f>_xlfn.XLOOKUP(Table2[[#This Row],[Short Name]],Serverlookup!A:A,Serverlookup!F:F)</f>
        <v>CSCM-DATAINSIGHT-WIPRO-SUPPORT</v>
      </c>
      <c r="U328" t="str">
        <f>IF(ISNA(_xlfn.XLOOKUP(Table2[[#This Row],[Short Name]],PCN!A:A,PCN!A:A)),"No","Yes")</f>
        <v>No</v>
      </c>
    </row>
    <row r="329" spans="1:21" x14ac:dyDescent="0.35">
      <c r="A329" t="s">
        <v>2777</v>
      </c>
      <c r="B329" t="s">
        <v>50</v>
      </c>
      <c r="C329" t="s">
        <v>3279</v>
      </c>
      <c r="D329" t="s">
        <v>3280</v>
      </c>
      <c r="E329" s="1">
        <v>45770</v>
      </c>
      <c r="F329" t="s">
        <v>185</v>
      </c>
      <c r="G329" s="1">
        <v>45771</v>
      </c>
      <c r="H329" t="s">
        <v>3281</v>
      </c>
      <c r="I329" t="s">
        <v>114</v>
      </c>
      <c r="J329" t="s">
        <v>2781</v>
      </c>
      <c r="K329" t="str">
        <f>_xlfn.XLOOKUP(Table2[[#This Row],[Short Name]],Table4[Name],Table4[IP Address])</f>
        <v>146.33.216.88</v>
      </c>
      <c r="L329" t="str">
        <f>_xlfn.XLOOKUP(Table2[[#This Row],[Short Name]],CMDB!A:A,CMDB!G:G)</f>
        <v>Production</v>
      </c>
      <c r="M329" t="str">
        <f>_xlfn.XLOOKUP(Table2[[#This Row],[Short Name]],CMDB!A:A,CMDB!F:F)</f>
        <v>Deployed</v>
      </c>
      <c r="N329" t="s">
        <v>2782</v>
      </c>
      <c r="P329">
        <f>_xlfn.XLOOKUP(Table2[[#This Row],[Short Name]],Serverlookup!A:A,Serverlookup!B:B)</f>
        <v>5041264</v>
      </c>
      <c r="Q329" t="str">
        <f>_xlfn.XLOOKUP(Table2[[#This Row],[Short Name]],Serverlookup!A:A,Serverlookup!C:C)</f>
        <v xml:space="preserve">Sigmafine (PSD) </v>
      </c>
      <c r="R329" t="str">
        <f>_xlfn.XLOOKUP(Table2[[#This Row],[Short Name]],Serverlookup!A:A,Serverlookup!E:E)</f>
        <v>easwinney@chevron.com</v>
      </c>
      <c r="S329" t="str">
        <f>_xlfn.XLOOKUP(Table2[[#This Row],[Short Name]],Serverlookup!A:A,Serverlookup!D:D)</f>
        <v>Yes</v>
      </c>
      <c r="T329" t="str">
        <f>_xlfn.XLOOKUP(Table2[[#This Row],[Short Name]],Serverlookup!A:A,Serverlookup!F:F)</f>
        <v>CSCM-DATAINSIGHT-WIPRO-SUPPORT</v>
      </c>
      <c r="U329" t="str">
        <f>IF(ISNA(_xlfn.XLOOKUP(Table2[[#This Row],[Short Name]],PCN!A:A,PCN!A:A)),"No","Yes")</f>
        <v>No</v>
      </c>
    </row>
    <row r="330" spans="1:21" x14ac:dyDescent="0.35">
      <c r="A330" t="s">
        <v>2777</v>
      </c>
      <c r="B330" t="s">
        <v>50</v>
      </c>
      <c r="C330" t="s">
        <v>3282</v>
      </c>
      <c r="D330" t="s">
        <v>3283</v>
      </c>
      <c r="E330" s="2">
        <v>45770</v>
      </c>
      <c r="F330" t="s">
        <v>185</v>
      </c>
      <c r="G330" s="2">
        <v>45771</v>
      </c>
      <c r="H330" t="s">
        <v>3284</v>
      </c>
      <c r="I330" t="s">
        <v>114</v>
      </c>
      <c r="J330" t="s">
        <v>2781</v>
      </c>
      <c r="K330" t="str">
        <f>_xlfn.XLOOKUP(Table2[[#This Row],[Short Name]],Table4[Name],Table4[IP Address])</f>
        <v>146.28.190.214</v>
      </c>
      <c r="L330" t="str">
        <f>_xlfn.XLOOKUP(Table2[[#This Row],[Short Name]],CMDB!A:A,CMDB!G:G)</f>
        <v>Development</v>
      </c>
      <c r="M330" t="str">
        <f>_xlfn.XLOOKUP(Table2[[#This Row],[Short Name]],CMDB!A:A,CMDB!F:F)</f>
        <v>Deployed</v>
      </c>
      <c r="N330" t="s">
        <v>2782</v>
      </c>
      <c r="P330">
        <f>_xlfn.XLOOKUP(Table2[[#This Row],[Short Name]],Serverlookup!A:A,Serverlookup!B:B)</f>
        <v>18411</v>
      </c>
      <c r="Q330" t="str">
        <f>_xlfn.XLOOKUP(Table2[[#This Row],[Short Name]],Serverlookup!A:A,Serverlookup!C:C)</f>
        <v xml:space="preserve">Sigmafine(RIC) </v>
      </c>
      <c r="R330" t="str">
        <f>_xlfn.XLOOKUP(Table2[[#This Row],[Short Name]],Serverlookup!A:A,Serverlookup!E:E)</f>
        <v>easwinney@chevron.com</v>
      </c>
      <c r="S330" t="str">
        <f>_xlfn.XLOOKUP(Table2[[#This Row],[Short Name]],Serverlookup!A:A,Serverlookup!D:D)</f>
        <v>Yes</v>
      </c>
      <c r="T330" t="str">
        <f>_xlfn.XLOOKUP(Table2[[#This Row],[Short Name]],Serverlookup!A:A,Serverlookup!F:F)</f>
        <v>CSCM-DATAINSIGHT-WIPRO-SUPPORT</v>
      </c>
      <c r="U330" t="str">
        <f>IF(ISNA(_xlfn.XLOOKUP(Table2[[#This Row],[Short Name]],PCN!A:A,PCN!A:A)),"No","Yes")</f>
        <v>No</v>
      </c>
    </row>
    <row r="331" spans="1:21" x14ac:dyDescent="0.35">
      <c r="A331" t="s">
        <v>2777</v>
      </c>
      <c r="B331" t="s">
        <v>50</v>
      </c>
      <c r="C331" t="s">
        <v>3285</v>
      </c>
      <c r="D331" t="s">
        <v>3286</v>
      </c>
      <c r="E331" s="1">
        <v>45771</v>
      </c>
      <c r="F331" t="s">
        <v>54</v>
      </c>
      <c r="G331" s="1">
        <v>45771</v>
      </c>
      <c r="H331" t="s">
        <v>3287</v>
      </c>
      <c r="I331" t="s">
        <v>975</v>
      </c>
      <c r="J331" t="s">
        <v>2781</v>
      </c>
      <c r="K331" t="str">
        <f>_xlfn.XLOOKUP(Table2[[#This Row],[Short Name]],Table4[Name],Table4[IP Address])</f>
        <v>10.190.20.112</v>
      </c>
      <c r="L331" t="str">
        <f>_xlfn.XLOOKUP(Table2[[#This Row],[Short Name]],CMDB!A:A,CMDB!G:G)</f>
        <v>Production</v>
      </c>
      <c r="M331" t="str">
        <f>_xlfn.XLOOKUP(Table2[[#This Row],[Short Name]],CMDB!A:A,CMDB!F:F)</f>
        <v>Deployed</v>
      </c>
      <c r="N331" t="s">
        <v>1116</v>
      </c>
      <c r="P331">
        <f>_xlfn.XLOOKUP(Table2[[#This Row],[Short Name]],Serverlookup!A:A,Serverlookup!B:B)</f>
        <v>3063080</v>
      </c>
      <c r="Q331" t="str">
        <f>_xlfn.XLOOKUP(Table2[[#This Row],[Short Name]],Serverlookup!A:A,Serverlookup!C:C)</f>
        <v xml:space="preserve">[PDCE] </v>
      </c>
      <c r="R331" t="str">
        <f>_xlfn.XLOOKUP(Table2[[#This Row],[Short Name]],Serverlookup!A:A,Serverlookup!E:E)</f>
        <v>ed.york@chevron.com</v>
      </c>
      <c r="S331" t="s">
        <v>1116</v>
      </c>
      <c r="T331" t="str">
        <f>_xlfn.XLOOKUP(Table2[[#This Row],[Short Name]],Serverlookup!A:A,Serverlookup!F:F)</f>
        <v>LEGACY PDC ENERGY APPLICATIONS</v>
      </c>
      <c r="U331" t="str">
        <f>IF(ISNA(_xlfn.XLOOKUP(Table2[[#This Row],[Short Name]],PCN!A:A,PCN!A:A)),"No","Yes")</f>
        <v>No</v>
      </c>
    </row>
    <row r="332" spans="1:21" x14ac:dyDescent="0.35">
      <c r="A332" t="s">
        <v>2777</v>
      </c>
      <c r="B332" t="s">
        <v>50</v>
      </c>
      <c r="C332" t="s">
        <v>3288</v>
      </c>
      <c r="D332" t="s">
        <v>3289</v>
      </c>
      <c r="E332" s="2">
        <v>45771</v>
      </c>
      <c r="F332" t="s">
        <v>54</v>
      </c>
      <c r="G332" s="2">
        <v>45771</v>
      </c>
      <c r="H332" t="s">
        <v>3287</v>
      </c>
      <c r="I332" t="s">
        <v>975</v>
      </c>
      <c r="J332" t="s">
        <v>2781</v>
      </c>
      <c r="K332" t="str">
        <f>_xlfn.XLOOKUP(Table2[[#This Row],[Short Name]],Table4[Name],Table4[IP Address])</f>
        <v>10.190.20.113</v>
      </c>
      <c r="L332" t="str">
        <f>_xlfn.XLOOKUP(Table2[[#This Row],[Short Name]],CMDB!A:A,CMDB!G:G)</f>
        <v>Production</v>
      </c>
      <c r="M332" t="str">
        <f>_xlfn.XLOOKUP(Table2[[#This Row],[Short Name]],CMDB!A:A,CMDB!F:F)</f>
        <v>Deployed</v>
      </c>
      <c r="N332" t="s">
        <v>1116</v>
      </c>
      <c r="P332">
        <f>_xlfn.XLOOKUP(Table2[[#This Row],[Short Name]],Serverlookup!A:A,Serverlookup!B:B)</f>
        <v>3063080</v>
      </c>
      <c r="Q332" t="str">
        <f>_xlfn.XLOOKUP(Table2[[#This Row],[Short Name]],Serverlookup!A:A,Serverlookup!C:C)</f>
        <v xml:space="preserve">[PDCE] </v>
      </c>
      <c r="R332" t="str">
        <f>_xlfn.XLOOKUP(Table2[[#This Row],[Short Name]],Serverlookup!A:A,Serverlookup!E:E)</f>
        <v>ed.york@chevron.com</v>
      </c>
      <c r="S332" t="s">
        <v>1116</v>
      </c>
      <c r="T332" t="str">
        <f>_xlfn.XLOOKUP(Table2[[#This Row],[Short Name]],Serverlookup!A:A,Serverlookup!F:F)</f>
        <v>LEGACY PDC ENERGY APPLICATIONS</v>
      </c>
      <c r="U332" t="str">
        <f>IF(ISNA(_xlfn.XLOOKUP(Table2[[#This Row],[Short Name]],PCN!A:A,PCN!A:A)),"No","Yes")</f>
        <v>No</v>
      </c>
    </row>
    <row r="333" spans="1:21" x14ac:dyDescent="0.35">
      <c r="A333" t="s">
        <v>2777</v>
      </c>
      <c r="B333" t="s">
        <v>50</v>
      </c>
      <c r="C333" t="s">
        <v>3290</v>
      </c>
      <c r="D333" t="s">
        <v>3291</v>
      </c>
      <c r="E333" s="2">
        <v>45770</v>
      </c>
      <c r="F333" t="s">
        <v>185</v>
      </c>
      <c r="G333" s="2">
        <v>45771</v>
      </c>
      <c r="H333" t="s">
        <v>3292</v>
      </c>
      <c r="I333" t="s">
        <v>114</v>
      </c>
      <c r="J333" t="s">
        <v>2781</v>
      </c>
      <c r="K333" t="str">
        <f>_xlfn.XLOOKUP(Table2[[#This Row],[Short Name]],Table4[Name],Table4[IP Address])</f>
        <v>146.24.136.220</v>
      </c>
      <c r="L333" t="str">
        <f>_xlfn.XLOOKUP(Table2[[#This Row],[Short Name]],CMDB!A:A,CMDB!G:G)</f>
        <v>Production</v>
      </c>
      <c r="M333" t="str">
        <f>_xlfn.XLOOKUP(Table2[[#This Row],[Short Name]],CMDB!A:A,CMDB!F:F)</f>
        <v>Deployed</v>
      </c>
      <c r="N333" t="s">
        <v>2782</v>
      </c>
      <c r="P333">
        <f>_xlfn.XLOOKUP(Table2[[#This Row],[Short Name]],Serverlookup!A:A,Serverlookup!B:B)</f>
        <v>1500000334</v>
      </c>
      <c r="Q333" t="str">
        <f>_xlfn.XLOOKUP(Table2[[#This Row],[Short Name]],Serverlookup!A:A,Serverlookup!C:C)</f>
        <v xml:space="preserve">MCBU – Infrastructure Servers </v>
      </c>
      <c r="R333" t="str">
        <f>_xlfn.XLOOKUP(Table2[[#This Row],[Short Name]],Serverlookup!A:A,Serverlookup!E:E)</f>
        <v>ehsc@chevron.com</v>
      </c>
      <c r="S333" t="str">
        <f>_xlfn.XLOOKUP(Table2[[#This Row],[Short Name]],Serverlookup!A:A,Serverlookup!D:D)</f>
        <v>Yes</v>
      </c>
      <c r="T333" t="str">
        <f>_xlfn.XLOOKUP(Table2[[#This Row],[Short Name]],Serverlookup!A:A,Serverlookup!F:F)</f>
        <v>CLOUD DATA HOSTING PCN-OT OPERATIONS</v>
      </c>
      <c r="U333" t="str">
        <f>IF(ISNA(_xlfn.XLOOKUP(Table2[[#This Row],[Short Name]],PCN!A:A,PCN!A:A)),"No","Yes")</f>
        <v>No</v>
      </c>
    </row>
    <row r="334" spans="1:21" x14ac:dyDescent="0.35">
      <c r="A334" t="s">
        <v>2777</v>
      </c>
      <c r="B334" t="s">
        <v>50</v>
      </c>
      <c r="C334" t="s">
        <v>3293</v>
      </c>
      <c r="D334" t="s">
        <v>3294</v>
      </c>
      <c r="E334" s="1"/>
      <c r="F334" t="s">
        <v>859</v>
      </c>
      <c r="G334" s="1">
        <v>45721</v>
      </c>
      <c r="H334" t="s">
        <v>2806</v>
      </c>
      <c r="I334" t="s">
        <v>49</v>
      </c>
      <c r="J334" t="s">
        <v>2781</v>
      </c>
      <c r="K334" t="e">
        <f>_xlfn.XLOOKUP(Table2[[#This Row],[Short Name]],Table4[Name],Table4[IP Address])</f>
        <v>#N/A</v>
      </c>
      <c r="L334" t="e">
        <f>_xlfn.XLOOKUP(Table2[[#This Row],[Short Name]],CMDB!A:A,CMDB!G:G)</f>
        <v>#N/A</v>
      </c>
      <c r="M334" t="e">
        <f>_xlfn.XLOOKUP(Table2[[#This Row],[Short Name]],CMDB!A:A,CMDB!F:F)</f>
        <v>#N/A</v>
      </c>
      <c r="N334" t="s">
        <v>2782</v>
      </c>
      <c r="P334" t="e">
        <f>_xlfn.XLOOKUP(Table2[[#This Row],[Short Name]],Serverlookup!A:A,Serverlookup!B:B)</f>
        <v>#N/A</v>
      </c>
      <c r="Q334" t="e">
        <f>_xlfn.XLOOKUP(Table2[[#This Row],[Short Name]],Serverlookup!A:A,Serverlookup!C:C)</f>
        <v>#N/A</v>
      </c>
      <c r="R334" t="e">
        <f>_xlfn.XLOOKUP(Table2[[#This Row],[Short Name]],Serverlookup!A:A,Serverlookup!E:E)</f>
        <v>#N/A</v>
      </c>
      <c r="S334" t="e">
        <f>_xlfn.XLOOKUP(Table2[[#This Row],[Short Name]],Serverlookup!A:A,Serverlookup!D:D)</f>
        <v>#N/A</v>
      </c>
      <c r="T334" t="e">
        <f>_xlfn.XLOOKUP(Table2[[#This Row],[Short Name]],Serverlookup!A:A,Serverlookup!F:F)</f>
        <v>#N/A</v>
      </c>
      <c r="U334" t="str">
        <f>IF(ISNA(_xlfn.XLOOKUP(Table2[[#This Row],[Short Name]],PCN!A:A,PCN!A:A)),"No","Yes")</f>
        <v>No</v>
      </c>
    </row>
    <row r="335" spans="1:21" x14ac:dyDescent="0.35">
      <c r="A335" t="s">
        <v>2777</v>
      </c>
      <c r="B335" t="s">
        <v>50</v>
      </c>
      <c r="C335" t="s">
        <v>3295</v>
      </c>
      <c r="D335" t="s">
        <v>3296</v>
      </c>
      <c r="E335" s="2"/>
      <c r="F335" t="s">
        <v>859</v>
      </c>
      <c r="G335" s="2">
        <v>45721</v>
      </c>
      <c r="H335" t="s">
        <v>2790</v>
      </c>
      <c r="I335" t="s">
        <v>49</v>
      </c>
      <c r="J335" t="s">
        <v>2781</v>
      </c>
      <c r="K335" t="e">
        <f>_xlfn.XLOOKUP(Table2[[#This Row],[Short Name]],Table4[Name],Table4[IP Address])</f>
        <v>#N/A</v>
      </c>
      <c r="L335" t="e">
        <f>_xlfn.XLOOKUP(Table2[[#This Row],[Short Name]],CMDB!A:A,CMDB!G:G)</f>
        <v>#N/A</v>
      </c>
      <c r="M335" t="e">
        <f>_xlfn.XLOOKUP(Table2[[#This Row],[Short Name]],CMDB!A:A,CMDB!F:F)</f>
        <v>#N/A</v>
      </c>
      <c r="N335" t="s">
        <v>2782</v>
      </c>
      <c r="P335" t="e">
        <f>_xlfn.XLOOKUP(Table2[[#This Row],[Short Name]],Serverlookup!A:A,Serverlookup!B:B)</f>
        <v>#N/A</v>
      </c>
      <c r="Q335" t="e">
        <f>_xlfn.XLOOKUP(Table2[[#This Row],[Short Name]],Serverlookup!A:A,Serverlookup!C:C)</f>
        <v>#N/A</v>
      </c>
      <c r="R335" t="e">
        <f>_xlfn.XLOOKUP(Table2[[#This Row],[Short Name]],Serverlookup!A:A,Serverlookup!E:E)</f>
        <v>#N/A</v>
      </c>
      <c r="S335" t="e">
        <f>_xlfn.XLOOKUP(Table2[[#This Row],[Short Name]],Serverlookup!A:A,Serverlookup!D:D)</f>
        <v>#N/A</v>
      </c>
      <c r="T335" t="e">
        <f>_xlfn.XLOOKUP(Table2[[#This Row],[Short Name]],Serverlookup!A:A,Serverlookup!F:F)</f>
        <v>#N/A</v>
      </c>
      <c r="U335" t="str">
        <f>IF(ISNA(_xlfn.XLOOKUP(Table2[[#This Row],[Short Name]],PCN!A:A,PCN!A:A)),"No","Yes")</f>
        <v>No</v>
      </c>
    </row>
    <row r="336" spans="1:21" x14ac:dyDescent="0.35">
      <c r="A336" t="s">
        <v>2777</v>
      </c>
      <c r="B336" t="s">
        <v>50</v>
      </c>
      <c r="C336" t="s">
        <v>3297</v>
      </c>
      <c r="D336" t="s">
        <v>3298</v>
      </c>
      <c r="E336" s="1">
        <v>45712</v>
      </c>
      <c r="F336" t="s">
        <v>185</v>
      </c>
      <c r="G336" s="1">
        <v>45721</v>
      </c>
      <c r="H336" t="s">
        <v>3299</v>
      </c>
      <c r="I336" t="s">
        <v>49</v>
      </c>
      <c r="J336" t="s">
        <v>2781</v>
      </c>
      <c r="K336" t="e">
        <f>_xlfn.XLOOKUP(Table2[[#This Row],[Short Name]],Table4[Name],Table4[IP Address])</f>
        <v>#N/A</v>
      </c>
      <c r="L336" t="e">
        <f>_xlfn.XLOOKUP(Table2[[#This Row],[Short Name]],CMDB!A:A,CMDB!G:G)</f>
        <v>#N/A</v>
      </c>
      <c r="M336" t="e">
        <f>_xlfn.XLOOKUP(Table2[[#This Row],[Short Name]],CMDB!A:A,CMDB!F:F)</f>
        <v>#N/A</v>
      </c>
      <c r="N336" t="s">
        <v>2782</v>
      </c>
      <c r="P336" t="e">
        <f>_xlfn.XLOOKUP(Table2[[#This Row],[Short Name]],Serverlookup!A:A,Serverlookup!B:B)</f>
        <v>#N/A</v>
      </c>
      <c r="Q336" t="e">
        <f>_xlfn.XLOOKUP(Table2[[#This Row],[Short Name]],Serverlookup!A:A,Serverlookup!C:C)</f>
        <v>#N/A</v>
      </c>
      <c r="R336" t="e">
        <f>_xlfn.XLOOKUP(Table2[[#This Row],[Short Name]],Serverlookup!A:A,Serverlookup!E:E)</f>
        <v>#N/A</v>
      </c>
      <c r="S336" t="e">
        <f>_xlfn.XLOOKUP(Table2[[#This Row],[Short Name]],Serverlookup!A:A,Serverlookup!D:D)</f>
        <v>#N/A</v>
      </c>
      <c r="T336" t="e">
        <f>_xlfn.XLOOKUP(Table2[[#This Row],[Short Name]],Serverlookup!A:A,Serverlookup!F:F)</f>
        <v>#N/A</v>
      </c>
      <c r="U336" t="str">
        <f>IF(ISNA(_xlfn.XLOOKUP(Table2[[#This Row],[Short Name]],PCN!A:A,PCN!A:A)),"No","Yes")</f>
        <v>No</v>
      </c>
    </row>
    <row r="337" spans="1:21" x14ac:dyDescent="0.35">
      <c r="A337" t="s">
        <v>2777</v>
      </c>
      <c r="B337" t="s">
        <v>50</v>
      </c>
      <c r="C337" t="s">
        <v>3300</v>
      </c>
      <c r="D337" t="s">
        <v>3301</v>
      </c>
      <c r="E337" s="2">
        <v>45770</v>
      </c>
      <c r="F337" t="s">
        <v>185</v>
      </c>
      <c r="G337" s="2">
        <v>45771</v>
      </c>
      <c r="H337" t="s">
        <v>3302</v>
      </c>
      <c r="I337" t="s">
        <v>114</v>
      </c>
      <c r="J337" t="s">
        <v>2781</v>
      </c>
      <c r="K337" t="str">
        <f>_xlfn.XLOOKUP(Table2[[#This Row],[Short Name]],Table4[Name],Table4[IP Address])</f>
        <v>146.26.230.113</v>
      </c>
      <c r="L337" t="str">
        <f>_xlfn.XLOOKUP(Table2[[#This Row],[Short Name]],CMDB!A:A,CMDB!G:G)</f>
        <v>Production</v>
      </c>
      <c r="M337" t="str">
        <f>_xlfn.XLOOKUP(Table2[[#This Row],[Short Name]],CMDB!A:A,CMDB!F:F)</f>
        <v>Deployed</v>
      </c>
      <c r="N337" t="s">
        <v>2782</v>
      </c>
      <c r="P337">
        <f>_xlfn.XLOOKUP(Table2[[#This Row],[Short Name]],Serverlookup!A:A,Serverlookup!B:B)</f>
        <v>10728</v>
      </c>
      <c r="Q337" t="str">
        <f>_xlfn.XLOOKUP(Table2[[#This Row],[Short Name]],Serverlookup!A:A,Serverlookup!C:C)</f>
        <v xml:space="preserve">Ivanti Security Controls </v>
      </c>
      <c r="R337" t="str">
        <f>_xlfn.XLOOKUP(Table2[[#This Row],[Short Name]],Serverlookup!A:A,Serverlookup!E:E)</f>
        <v>eleen@chevron.com</v>
      </c>
      <c r="S337" t="str">
        <f>_xlfn.XLOOKUP(Table2[[#This Row],[Short Name]],Serverlookup!A:A,Serverlookup!D:D)</f>
        <v>Yes</v>
      </c>
      <c r="T337" t="str">
        <f>_xlfn.XLOOKUP(Table2[[#This Row],[Short Name]],Serverlookup!A:A,Serverlookup!F:F)</f>
        <v>DS - MFG - EL SEGUNDO - APPLICATION SUPPORT</v>
      </c>
      <c r="U337" t="str">
        <f>IF(ISNA(_xlfn.XLOOKUP(Table2[[#This Row],[Short Name]],PCN!A:A,PCN!A:A)),"No","Yes")</f>
        <v>No</v>
      </c>
    </row>
    <row r="338" spans="1:21" x14ac:dyDescent="0.35">
      <c r="A338" t="s">
        <v>2777</v>
      </c>
      <c r="B338" t="s">
        <v>50</v>
      </c>
      <c r="C338" t="s">
        <v>1486</v>
      </c>
      <c r="D338" t="s">
        <v>1487</v>
      </c>
      <c r="E338" s="2">
        <v>45771</v>
      </c>
      <c r="F338" t="s">
        <v>185</v>
      </c>
      <c r="G338" s="2">
        <v>45771</v>
      </c>
      <c r="H338" t="s">
        <v>2803</v>
      </c>
      <c r="I338" t="s">
        <v>49</v>
      </c>
      <c r="J338" t="s">
        <v>2781</v>
      </c>
      <c r="K338" t="str">
        <f>_xlfn.XLOOKUP(Table2[[#This Row],[Short Name]],Table4[Name],Table4[IP Address])</f>
        <v>10.76.126.30</v>
      </c>
      <c r="L338" t="str">
        <f>_xlfn.XLOOKUP(Table2[[#This Row],[Short Name]],CMDB!A:A,CMDB!G:G)</f>
        <v>Development</v>
      </c>
      <c r="M338" t="str">
        <f>_xlfn.XLOOKUP(Table2[[#This Row],[Short Name]],CMDB!A:A,CMDB!F:F)</f>
        <v>Deployed</v>
      </c>
      <c r="N338" t="s">
        <v>2782</v>
      </c>
      <c r="P338">
        <f>_xlfn.XLOOKUP(Table2[[#This Row],[Short Name]],Serverlookup!A:A,Serverlookup!B:B)</f>
        <v>19115</v>
      </c>
      <c r="Q338" t="str">
        <f>_xlfn.XLOOKUP(Table2[[#This Row],[Short Name]],Serverlookup!A:A,Serverlookup!C:C)</f>
        <v>PI historian</v>
      </c>
      <c r="R338" t="str">
        <f>_xlfn.XLOOKUP(Table2[[#This Row],[Short Name]],Serverlookup!A:A,Serverlookup!E:E)</f>
        <v>emilymilina@chevron.com</v>
      </c>
      <c r="S338" t="str">
        <f>_xlfn.XLOOKUP(Table2[[#This Row],[Short Name]],Serverlookup!A:A,Serverlookup!D:D)</f>
        <v>Yes</v>
      </c>
      <c r="T338" t="str">
        <f>_xlfn.XLOOKUP(Table2[[#This Row],[Short Name]],Serverlookup!A:A,Serverlookup!F:F)</f>
        <v>CPP MPSC PI SUPPORT</v>
      </c>
      <c r="U338" t="str">
        <f>IF(ISNA(_xlfn.XLOOKUP(Table2[[#This Row],[Short Name]],PCN!A:A,PCN!A:A)),"No","Yes")</f>
        <v>No</v>
      </c>
    </row>
    <row r="339" spans="1:21" x14ac:dyDescent="0.35">
      <c r="A339" t="s">
        <v>2777</v>
      </c>
      <c r="B339" t="s">
        <v>50</v>
      </c>
      <c r="C339" t="s">
        <v>1488</v>
      </c>
      <c r="D339" t="s">
        <v>1489</v>
      </c>
      <c r="E339" s="1">
        <v>45770</v>
      </c>
      <c r="F339" t="s">
        <v>773</v>
      </c>
      <c r="G339" s="1">
        <v>45771</v>
      </c>
      <c r="H339" t="s">
        <v>3303</v>
      </c>
      <c r="I339" t="s">
        <v>49</v>
      </c>
      <c r="J339" t="s">
        <v>2781</v>
      </c>
      <c r="K339" t="str">
        <f>_xlfn.XLOOKUP(Table2[[#This Row],[Short Name]],Table4[Name],Table4[IP Address])</f>
        <v>10.76.126.49</v>
      </c>
      <c r="L339" t="str">
        <f>_xlfn.XLOOKUP(Table2[[#This Row],[Short Name]],CMDB!A:A,CMDB!G:G)</f>
        <v>Development</v>
      </c>
      <c r="M339" t="str">
        <f>_xlfn.XLOOKUP(Table2[[#This Row],[Short Name]],CMDB!A:A,CMDB!F:F)</f>
        <v>Deployed</v>
      </c>
      <c r="N339" t="s">
        <v>2782</v>
      </c>
      <c r="P339">
        <f>_xlfn.XLOOKUP(Table2[[#This Row],[Short Name]],Serverlookup!A:A,Serverlookup!B:B)</f>
        <v>19115</v>
      </c>
      <c r="Q339" t="str">
        <f>_xlfn.XLOOKUP(Table2[[#This Row],[Short Name]],Serverlookup!A:A,Serverlookup!C:C)</f>
        <v>PI historian</v>
      </c>
      <c r="R339" t="str">
        <f>_xlfn.XLOOKUP(Table2[[#This Row],[Short Name]],Serverlookup!A:A,Serverlookup!E:E)</f>
        <v>emilymilina@chevron.com</v>
      </c>
      <c r="S339" t="str">
        <f>_xlfn.XLOOKUP(Table2[[#This Row],[Short Name]],Serverlookup!A:A,Serverlookup!D:D)</f>
        <v>Yes</v>
      </c>
      <c r="T339" t="str">
        <f>_xlfn.XLOOKUP(Table2[[#This Row],[Short Name]],Serverlookup!A:A,Serverlookup!F:F)</f>
        <v>CPP MPSC PI SUPPORT</v>
      </c>
      <c r="U339" t="str">
        <f>IF(ISNA(_xlfn.XLOOKUP(Table2[[#This Row],[Short Name]],PCN!A:A,PCN!A:A)),"No","Yes")</f>
        <v>No</v>
      </c>
    </row>
    <row r="340" spans="1:21" x14ac:dyDescent="0.35">
      <c r="A340" t="s">
        <v>2777</v>
      </c>
      <c r="B340" t="s">
        <v>50</v>
      </c>
      <c r="C340" t="s">
        <v>3304</v>
      </c>
      <c r="D340" t="s">
        <v>1491</v>
      </c>
      <c r="E340" s="2">
        <v>45771</v>
      </c>
      <c r="F340" t="s">
        <v>185</v>
      </c>
      <c r="G340" s="2">
        <v>45771</v>
      </c>
      <c r="H340" t="s">
        <v>3305</v>
      </c>
      <c r="I340" t="s">
        <v>49</v>
      </c>
      <c r="J340" t="s">
        <v>2781</v>
      </c>
      <c r="K340" t="str">
        <f>_xlfn.XLOOKUP(Table2[[#This Row],[Short Name]],Table4[Name],Table4[IP Address])</f>
        <v>136.171.92.46</v>
      </c>
      <c r="L340" t="str">
        <f>_xlfn.XLOOKUP(Table2[[#This Row],[Short Name]],CMDB!A:A,CMDB!G:G)</f>
        <v>Production</v>
      </c>
      <c r="M340" t="str">
        <f>_xlfn.XLOOKUP(Table2[[#This Row],[Short Name]],CMDB!A:A,CMDB!F:F)</f>
        <v>Deployed</v>
      </c>
      <c r="N340" t="s">
        <v>2782</v>
      </c>
      <c r="P340">
        <f>_xlfn.XLOOKUP(Table2[[#This Row],[Short Name]],Serverlookup!A:A,Serverlookup!B:B)</f>
        <v>19115</v>
      </c>
      <c r="Q340" t="str">
        <f>_xlfn.XLOOKUP(Table2[[#This Row],[Short Name]],Serverlookup!A:A,Serverlookup!C:C)</f>
        <v>PI historian</v>
      </c>
      <c r="R340" t="str">
        <f>_xlfn.XLOOKUP(Table2[[#This Row],[Short Name]],Serverlookup!A:A,Serverlookup!E:E)</f>
        <v>emilymilina@chevron.com</v>
      </c>
      <c r="S340" t="str">
        <f>_xlfn.XLOOKUP(Table2[[#This Row],[Short Name]],Serverlookup!A:A,Serverlookup!D:D)</f>
        <v>Yes</v>
      </c>
      <c r="T340" t="str">
        <f>_xlfn.XLOOKUP(Table2[[#This Row],[Short Name]],Serverlookup!A:A,Serverlookup!F:F)</f>
        <v>CPP MPSC PI SUPPORT</v>
      </c>
      <c r="U340" t="str">
        <f>IF(ISNA(_xlfn.XLOOKUP(Table2[[#This Row],[Short Name]],PCN!A:A,PCN!A:A)),"No","Yes")</f>
        <v>No</v>
      </c>
    </row>
    <row r="341" spans="1:21" x14ac:dyDescent="0.35">
      <c r="A341" t="s">
        <v>2777</v>
      </c>
      <c r="B341" t="s">
        <v>50</v>
      </c>
      <c r="C341" t="s">
        <v>3306</v>
      </c>
      <c r="D341" t="s">
        <v>3307</v>
      </c>
      <c r="E341" s="1">
        <v>45771</v>
      </c>
      <c r="F341" t="s">
        <v>185</v>
      </c>
      <c r="G341" s="1">
        <v>45771</v>
      </c>
      <c r="H341" t="s">
        <v>2806</v>
      </c>
      <c r="I341" t="s">
        <v>49</v>
      </c>
      <c r="J341" t="s">
        <v>2781</v>
      </c>
      <c r="K341" t="str">
        <f>_xlfn.XLOOKUP(Table2[[#This Row],[Short Name]],Table4[Name],Table4[IP Address])</f>
        <v>146.42.252.225</v>
      </c>
      <c r="L341" t="str">
        <f>_xlfn.XLOOKUP(Table2[[#This Row],[Short Name]],CMDB!A:A,CMDB!G:G)</f>
        <v>Production</v>
      </c>
      <c r="M341" t="str">
        <f>_xlfn.XLOOKUP(Table2[[#This Row],[Short Name]],CMDB!A:A,CMDB!F:F)</f>
        <v>Deployed</v>
      </c>
      <c r="N341" t="s">
        <v>2782</v>
      </c>
      <c r="P341">
        <f>_xlfn.XLOOKUP(Table2[[#This Row],[Short Name]],Serverlookup!A:A,Serverlookup!B:B)</f>
        <v>1500000213</v>
      </c>
      <c r="Q341" t="str">
        <f>_xlfn.XLOOKUP(Table2[[#This Row],[Short Name]],Serverlookup!A:A,Serverlookup!C:C)</f>
        <v xml:space="preserve">Cisco Attendant Console Application </v>
      </c>
      <c r="R341" t="str">
        <f>_xlfn.XLOOKUP(Table2[[#This Row],[Short Name]],Serverlookup!A:A,Serverlookup!E:E)</f>
        <v>Ikechukwu.Inyiama@chevron.com</v>
      </c>
      <c r="S341" t="str">
        <f>_xlfn.XLOOKUP(Table2[[#This Row],[Short Name]],Serverlookup!A:A,Serverlookup!D:D)</f>
        <v>Yes</v>
      </c>
      <c r="T341" t="str">
        <f>_xlfn.XLOOKUP(Table2[[#This Row],[Short Name]],Serverlookup!A:A,Serverlookup!F:F)</f>
        <v>NMA - ITFP NETWORK LAGOS SUPPORT</v>
      </c>
      <c r="U341" t="str">
        <f>IF(ISNA(_xlfn.XLOOKUP(Table2[[#This Row],[Short Name]],PCN!A:A,PCN!A:A)),"No","Yes")</f>
        <v>No</v>
      </c>
    </row>
    <row r="342" spans="1:21" x14ac:dyDescent="0.35">
      <c r="A342" t="s">
        <v>2777</v>
      </c>
      <c r="B342" t="s">
        <v>50</v>
      </c>
      <c r="C342" t="s">
        <v>3308</v>
      </c>
      <c r="D342" t="s">
        <v>3309</v>
      </c>
      <c r="E342" s="2">
        <v>45771</v>
      </c>
      <c r="F342" t="s">
        <v>185</v>
      </c>
      <c r="G342" s="2">
        <v>45771</v>
      </c>
      <c r="H342" t="s">
        <v>3123</v>
      </c>
      <c r="I342" t="s">
        <v>114</v>
      </c>
      <c r="J342" t="s">
        <v>2781</v>
      </c>
      <c r="K342" t="str">
        <f>_xlfn.XLOOKUP(Table2[[#This Row],[Short Name]],Table4[Name],Table4[IP Address])</f>
        <v>146.30.172.196</v>
      </c>
      <c r="L342" t="str">
        <f>_xlfn.XLOOKUP(Table2[[#This Row],[Short Name]],CMDB!A:A,CMDB!G:G)</f>
        <v>Production</v>
      </c>
      <c r="M342" t="str">
        <f>_xlfn.XLOOKUP(Table2[[#This Row],[Short Name]],CMDB!A:A,CMDB!F:F)</f>
        <v>Deployed</v>
      </c>
      <c r="N342" t="s">
        <v>2782</v>
      </c>
      <c r="P342">
        <f>_xlfn.XLOOKUP(Table2[[#This Row],[Short Name]],Serverlookup!A:A,Serverlookup!B:B)</f>
        <v>5046676</v>
      </c>
      <c r="Q342" t="str">
        <f>_xlfn.XLOOKUP(Table2[[#This Row],[Short Name]],Serverlookup!A:A,Serverlookup!C:C)</f>
        <v>Digital Signage</v>
      </c>
      <c r="R342" t="str">
        <f>_xlfn.XLOOKUP(Table2[[#This Row],[Short Name]],Serverlookup!A:A,Serverlookup!E:E)</f>
        <v>eran.jones@chevron.com</v>
      </c>
      <c r="S342" t="str">
        <f>_xlfn.XLOOKUP(Table2[[#This Row],[Short Name]],Serverlookup!A:A,Serverlookup!D:D)</f>
        <v>Yes</v>
      </c>
      <c r="T342" t="str">
        <f>_xlfn.XLOOKUP(Table2[[#This Row],[Short Name]],Serverlookup!A:A,Serverlookup!F:F)</f>
        <v>EMED CORP PLATFORMS</v>
      </c>
      <c r="U342" t="str">
        <f>IF(ISNA(_xlfn.XLOOKUP(Table2[[#This Row],[Short Name]],PCN!A:A,PCN!A:A)),"No","Yes")</f>
        <v>No</v>
      </c>
    </row>
    <row r="343" spans="1:21" x14ac:dyDescent="0.35">
      <c r="A343" t="s">
        <v>2777</v>
      </c>
      <c r="B343" t="s">
        <v>50</v>
      </c>
      <c r="C343" t="s">
        <v>1608</v>
      </c>
      <c r="D343" t="s">
        <v>1609</v>
      </c>
      <c r="E343" s="2">
        <v>45770</v>
      </c>
      <c r="F343" t="s">
        <v>185</v>
      </c>
      <c r="G343" s="2">
        <v>45771</v>
      </c>
      <c r="H343" t="s">
        <v>2801</v>
      </c>
      <c r="I343" t="s">
        <v>66</v>
      </c>
      <c r="J343" t="s">
        <v>2781</v>
      </c>
      <c r="K343" t="str">
        <f>_xlfn.XLOOKUP(Table2[[#This Row],[Short Name]],Table4[Name],Table4[IP Address])</f>
        <v>10.69.208.4</v>
      </c>
      <c r="L343" t="str">
        <f>_xlfn.XLOOKUP(Table2[[#This Row],[Short Name]],CMDB!A:A,CMDB!G:G)</f>
        <v>Production</v>
      </c>
      <c r="M343" t="str">
        <f>_xlfn.XLOOKUP(Table2[[#This Row],[Short Name]],CMDB!A:A,CMDB!F:F)</f>
        <v>Deployed</v>
      </c>
      <c r="N343" t="s">
        <v>2782</v>
      </c>
      <c r="P343">
        <f>_xlfn.XLOOKUP(Table2[[#This Row],[Short Name]],Serverlookup!A:A,Serverlookup!B:B)</f>
        <v>5047012</v>
      </c>
      <c r="Q343" t="str">
        <f>_xlfn.XLOOKUP(Table2[[#This Row],[Short Name]],Serverlookup!A:A,Serverlookup!C:C)</f>
        <v>Integrity Elements</v>
      </c>
      <c r="R343" t="str">
        <f>_xlfn.XLOOKUP(Table2[[#This Row],[Short Name]],Serverlookup!A:A,Serverlookup!E:E)</f>
        <v>Damian.Ling@chevron.com</v>
      </c>
      <c r="S343" t="str">
        <f>_xlfn.XLOOKUP(Table2[[#This Row],[Short Name]],Serverlookup!A:A,Serverlookup!D:D)</f>
        <v>Yes</v>
      </c>
      <c r="T343" t="str">
        <f>_xlfn.XLOOKUP(Table2[[#This Row],[Short Name]],Serverlookup!A:A,Serverlookup!F:F)</f>
        <v>SURFACE-MI-FIXED EQUIPMENT AND PIPELINES</v>
      </c>
      <c r="U343" t="str">
        <f>IF(ISNA(_xlfn.XLOOKUP(Table2[[#This Row],[Short Name]],PCN!A:A,PCN!A:A)),"No","Yes")</f>
        <v>No</v>
      </c>
    </row>
    <row r="344" spans="1:21" x14ac:dyDescent="0.35">
      <c r="A344" t="s">
        <v>2777</v>
      </c>
      <c r="B344" t="s">
        <v>50</v>
      </c>
      <c r="C344" t="s">
        <v>2453</v>
      </c>
      <c r="D344" t="s">
        <v>2454</v>
      </c>
      <c r="E344" s="2">
        <v>45771</v>
      </c>
      <c r="F344" t="s">
        <v>185</v>
      </c>
      <c r="G344" s="2">
        <v>45771</v>
      </c>
      <c r="H344" t="s">
        <v>3310</v>
      </c>
      <c r="I344" t="s">
        <v>66</v>
      </c>
      <c r="J344" t="s">
        <v>2781</v>
      </c>
      <c r="K344" t="str">
        <f>_xlfn.XLOOKUP(Table2[[#This Row],[Short Name]],Table4[Name],Table4[IP Address])</f>
        <v>10.74.68.199</v>
      </c>
      <c r="L344" t="str">
        <f>_xlfn.XLOOKUP(Table2[[#This Row],[Short Name]],CMDB!A:A,CMDB!G:G)</f>
        <v>QA/Test</v>
      </c>
      <c r="M344" t="str">
        <f>_xlfn.XLOOKUP(Table2[[#This Row],[Short Name]],CMDB!A:A,CMDB!F:F)</f>
        <v>Deployed</v>
      </c>
      <c r="N344" t="s">
        <v>2782</v>
      </c>
      <c r="P344">
        <f>_xlfn.XLOOKUP(Table2[[#This Row],[Short Name]],Serverlookup!A:A,Serverlookup!B:B)</f>
        <v>3059756</v>
      </c>
      <c r="Q344" t="str">
        <f>_xlfn.XLOOKUP(Table2[[#This Row],[Short Name]],Serverlookup!A:A,Serverlookup!C:C)</f>
        <v xml:space="preserve">Predix </v>
      </c>
      <c r="R344" t="str">
        <f>_xlfn.XLOOKUP(Table2[[#This Row],[Short Name]],Serverlookup!A:A,Serverlookup!E:E)</f>
        <v>Pandiarajan.Ravaneswaran@chevron.com</v>
      </c>
      <c r="S344" t="str">
        <f>_xlfn.XLOOKUP(Table2[[#This Row],[Short Name]],Serverlookup!A:A,Serverlookup!D:D)</f>
        <v>Yes</v>
      </c>
      <c r="T344" t="str">
        <f>_xlfn.XLOOKUP(Table2[[#This Row],[Short Name]],Serverlookup!A:A,Serverlookup!F:F)</f>
        <v>SURFACE-APPLICATION SUPPORT-POD MI-ART2</v>
      </c>
      <c r="U344" t="str">
        <f>IF(ISNA(_xlfn.XLOOKUP(Table2[[#This Row],[Short Name]],PCN!A:A,PCN!A:A)),"No","Yes")</f>
        <v>No</v>
      </c>
    </row>
    <row r="345" spans="1:21" x14ac:dyDescent="0.35">
      <c r="A345" t="s">
        <v>2777</v>
      </c>
      <c r="B345" t="s">
        <v>50</v>
      </c>
      <c r="C345" t="s">
        <v>1794</v>
      </c>
      <c r="D345" t="s">
        <v>1794</v>
      </c>
      <c r="E345" s="2">
        <v>45766</v>
      </c>
      <c r="F345" t="s">
        <v>185</v>
      </c>
      <c r="G345" s="2">
        <v>45771</v>
      </c>
      <c r="H345" t="s">
        <v>3241</v>
      </c>
      <c r="I345" t="s">
        <v>49</v>
      </c>
      <c r="J345" t="s">
        <v>2781</v>
      </c>
      <c r="K345" t="str">
        <f>_xlfn.XLOOKUP(Table2[[#This Row],[Short Name]],Table4[Name],Table4[IP Address])</f>
        <v>10.75.48.30</v>
      </c>
      <c r="L345" t="str">
        <f>_xlfn.XLOOKUP(Table2[[#This Row],[Short Name]],CMDB!A:A,CMDB!G:G)</f>
        <v>Other</v>
      </c>
      <c r="M345" t="str">
        <f>_xlfn.XLOOKUP(Table2[[#This Row],[Short Name]],CMDB!A:A,CMDB!F:F)</f>
        <v>Deployed</v>
      </c>
      <c r="N345" t="s">
        <v>2782</v>
      </c>
      <c r="P345">
        <f>_xlfn.XLOOKUP(Table2[[#This Row],[Short Name]],Serverlookup!A:A,Serverlookup!B:B)</f>
        <v>5052750</v>
      </c>
      <c r="Q345" t="str">
        <f>_xlfn.XLOOKUP(Table2[[#This Row],[Short Name]],Serverlookup!A:A,Serverlookup!C:C)</f>
        <v>Chevron Filesystem Utility</v>
      </c>
      <c r="R345" t="str">
        <f>_xlfn.XLOOKUP(Table2[[#This Row],[Short Name]],Serverlookup!A:A,Serverlookup!E:E)</f>
        <v>etorres@chevron.com</v>
      </c>
      <c r="S345" t="str">
        <f>_xlfn.XLOOKUP(Table2[[#This Row],[Short Name]],Serverlookup!A:A,Serverlookup!D:D)</f>
        <v>Yes</v>
      </c>
      <c r="T345" t="str">
        <f>_xlfn.XLOOKUP(Table2[[#This Row],[Short Name]],Serverlookup!A:A,Serverlookup!F:F)</f>
        <v>SUBSURFACE – APD – I&amp;M – DATA FACTORY</v>
      </c>
      <c r="U345" t="str">
        <f>IF(ISNA(_xlfn.XLOOKUP(Table2[[#This Row],[Short Name]],PCN!A:A,PCN!A:A)),"No","Yes")</f>
        <v>No</v>
      </c>
    </row>
    <row r="346" spans="1:21" x14ac:dyDescent="0.35">
      <c r="A346" t="s">
        <v>2777</v>
      </c>
      <c r="B346" t="s">
        <v>50</v>
      </c>
      <c r="C346" t="s">
        <v>1795</v>
      </c>
      <c r="D346" t="s">
        <v>1795</v>
      </c>
      <c r="E346" s="1">
        <v>45757</v>
      </c>
      <c r="F346" t="s">
        <v>185</v>
      </c>
      <c r="G346" s="1">
        <v>45759</v>
      </c>
      <c r="H346" t="s">
        <v>2801</v>
      </c>
      <c r="I346" t="s">
        <v>49</v>
      </c>
      <c r="J346" t="s">
        <v>2781</v>
      </c>
      <c r="K346" t="str">
        <f>_xlfn.XLOOKUP(Table2[[#This Row],[Short Name]],Table4[Name],Table4[IP Address])</f>
        <v>10.75.56.53</v>
      </c>
      <c r="L346" t="str">
        <f>_xlfn.XLOOKUP(Table2[[#This Row],[Short Name]],CMDB!A:A,CMDB!G:G)</f>
        <v>Development</v>
      </c>
      <c r="M346" t="str">
        <f>_xlfn.XLOOKUP(Table2[[#This Row],[Short Name]],CMDB!A:A,CMDB!F:F)</f>
        <v>In Maintenance</v>
      </c>
      <c r="N346" t="s">
        <v>2782</v>
      </c>
      <c r="P346">
        <f>_xlfn.XLOOKUP(Table2[[#This Row],[Short Name]],Serverlookup!A:A,Serverlookup!B:B)</f>
        <v>5052750</v>
      </c>
      <c r="Q346" t="str">
        <f>_xlfn.XLOOKUP(Table2[[#This Row],[Short Name]],Serverlookup!A:A,Serverlookup!C:C)</f>
        <v>Chevron Filesystem Utility</v>
      </c>
      <c r="R346" t="str">
        <f>_xlfn.XLOOKUP(Table2[[#This Row],[Short Name]],Serverlookup!A:A,Serverlookup!E:E)</f>
        <v>etorres@chevron.com</v>
      </c>
      <c r="S346" t="str">
        <f>_xlfn.XLOOKUP(Table2[[#This Row],[Short Name]],Serverlookup!A:A,Serverlookup!D:D)</f>
        <v>Yes</v>
      </c>
      <c r="T346" t="str">
        <f>_xlfn.XLOOKUP(Table2[[#This Row],[Short Name]],Serverlookup!A:A,Serverlookup!F:F)</f>
        <v>SUBSURFACE – APD – I&amp;M – DATA FACTORY</v>
      </c>
      <c r="U346" t="str">
        <f>IF(ISNA(_xlfn.XLOOKUP(Table2[[#This Row],[Short Name]],PCN!A:A,PCN!A:A)),"No","Yes")</f>
        <v>No</v>
      </c>
    </row>
    <row r="347" spans="1:21" x14ac:dyDescent="0.35">
      <c r="A347" t="s">
        <v>2777</v>
      </c>
      <c r="B347" t="s">
        <v>50</v>
      </c>
      <c r="C347" t="s">
        <v>3311</v>
      </c>
      <c r="D347" t="s">
        <v>3312</v>
      </c>
      <c r="E347" s="1">
        <v>45770</v>
      </c>
      <c r="F347" t="s">
        <v>185</v>
      </c>
      <c r="G347" s="1">
        <v>45771</v>
      </c>
      <c r="H347" t="s">
        <v>2888</v>
      </c>
      <c r="I347" t="s">
        <v>49</v>
      </c>
      <c r="J347" t="s">
        <v>2781</v>
      </c>
      <c r="K347" t="str">
        <f>_xlfn.XLOOKUP(Table2[[#This Row],[Short Name]],Table4[Name],Table4[IP Address])</f>
        <v>146.40.164.50</v>
      </c>
      <c r="L347" t="str">
        <f>_xlfn.XLOOKUP(Table2[[#This Row],[Short Name]],CMDB!A:A,CMDB!G:G)</f>
        <v>Development</v>
      </c>
      <c r="M347" t="str">
        <f>_xlfn.XLOOKUP(Table2[[#This Row],[Short Name]],CMDB!A:A,CMDB!F:F)</f>
        <v>Retired</v>
      </c>
      <c r="N347" t="s">
        <v>2782</v>
      </c>
      <c r="P347">
        <f>_xlfn.XLOOKUP(Table2[[#This Row],[Short Name]],Serverlookup!A:A,Serverlookup!B:B)</f>
        <v>5047702</v>
      </c>
      <c r="Q347" t="str">
        <f>_xlfn.XLOOKUP(Table2[[#This Row],[Short Name]],Serverlookup!A:A,Serverlookup!C:C)</f>
        <v xml:space="preserve">Centum VP (APST) </v>
      </c>
      <c r="R347" t="str">
        <f>_xlfn.XLOOKUP(Table2[[#This Row],[Short Name]],Serverlookup!A:A,Serverlookup!E:E)</f>
        <v>EbyGeorge@chevron.com</v>
      </c>
      <c r="S347" t="str">
        <f>_xlfn.XLOOKUP(Table2[[#This Row],[Short Name]],Serverlookup!A:A,Serverlookup!D:D)</f>
        <v>Yes</v>
      </c>
      <c r="T347" t="str">
        <f>_xlfn.XLOOKUP(Table2[[#This Row],[Short Name]],Serverlookup!A:A,Serverlookup!F:F)</f>
        <v>ABU - PCN SUPPORT</v>
      </c>
      <c r="U347" t="str">
        <f>IF(ISNA(_xlfn.XLOOKUP(Table2[[#This Row],[Short Name]],PCN!A:A,PCN!A:A)),"No","Yes")</f>
        <v>No</v>
      </c>
    </row>
    <row r="348" spans="1:21" x14ac:dyDescent="0.35">
      <c r="A348" t="s">
        <v>2777</v>
      </c>
      <c r="B348" t="s">
        <v>50</v>
      </c>
      <c r="C348" t="s">
        <v>3313</v>
      </c>
      <c r="D348" t="s">
        <v>1803</v>
      </c>
      <c r="E348" s="1">
        <v>45770</v>
      </c>
      <c r="F348" t="s">
        <v>185</v>
      </c>
      <c r="G348" s="1">
        <v>45771</v>
      </c>
      <c r="H348" t="s">
        <v>3314</v>
      </c>
      <c r="I348" t="s">
        <v>49</v>
      </c>
      <c r="J348" t="s">
        <v>2781</v>
      </c>
      <c r="K348" t="str">
        <f>_xlfn.XLOOKUP(Table2[[#This Row],[Short Name]],Table4[Name],Table4[IP Address])</f>
        <v>146.40.164.34</v>
      </c>
      <c r="L348" t="str">
        <f>_xlfn.XLOOKUP(Table2[[#This Row],[Short Name]],CMDB!A:A,CMDB!G:G)</f>
        <v>Development</v>
      </c>
      <c r="M348" t="str">
        <f>_xlfn.XLOOKUP(Table2[[#This Row],[Short Name]],CMDB!A:A,CMDB!F:F)</f>
        <v>Deployed</v>
      </c>
      <c r="N348" t="s">
        <v>2782</v>
      </c>
      <c r="P348">
        <f>_xlfn.XLOOKUP(Table2[[#This Row],[Short Name]],Serverlookup!A:A,Serverlookup!B:B)</f>
        <v>21940</v>
      </c>
      <c r="Q348" t="str">
        <f>_xlfn.XLOOKUP(Table2[[#This Row],[Short Name]],Serverlookup!A:A,Serverlookup!C:C)</f>
        <v xml:space="preserve">PI Suite </v>
      </c>
      <c r="R348" t="str">
        <f>_xlfn.XLOOKUP(Table2[[#This Row],[Short Name]],Serverlookup!A:A,Serverlookup!E:E)</f>
        <v>fraser.fleming@chevron.com</v>
      </c>
      <c r="S348" t="str">
        <f>_xlfn.XLOOKUP(Table2[[#This Row],[Short Name]],Serverlookup!A:A,Serverlookup!D:D)</f>
        <v>Yes</v>
      </c>
      <c r="T348" t="str">
        <f>_xlfn.XLOOKUP(Table2[[#This Row],[Short Name]],Serverlookup!A:A,Serverlookup!F:F)</f>
        <v>ABU - PCN SUPPORT</v>
      </c>
      <c r="U348" t="str">
        <f>IF(ISNA(_xlfn.XLOOKUP(Table2[[#This Row],[Short Name]],PCN!A:A,PCN!A:A)),"No","Yes")</f>
        <v>No</v>
      </c>
    </row>
    <row r="349" spans="1:21" x14ac:dyDescent="0.35">
      <c r="A349" t="s">
        <v>2777</v>
      </c>
      <c r="B349" t="s">
        <v>50</v>
      </c>
      <c r="C349" t="s">
        <v>3315</v>
      </c>
      <c r="D349" t="s">
        <v>3316</v>
      </c>
      <c r="E349" s="2">
        <v>45771</v>
      </c>
      <c r="F349" t="s">
        <v>185</v>
      </c>
      <c r="G349" s="2">
        <v>45771</v>
      </c>
      <c r="H349" t="s">
        <v>3317</v>
      </c>
      <c r="I349" t="s">
        <v>49</v>
      </c>
      <c r="J349" t="s">
        <v>2781</v>
      </c>
      <c r="K349" t="str">
        <f>_xlfn.XLOOKUP(Table2[[#This Row],[Short Name]],Table4[Name],Table4[IP Address])</f>
        <v>146.29.178.36</v>
      </c>
      <c r="L349" t="str">
        <f>_xlfn.XLOOKUP(Table2[[#This Row],[Short Name]],CMDB!A:A,CMDB!G:G)</f>
        <v>Production</v>
      </c>
      <c r="M349" t="str">
        <f>_xlfn.XLOOKUP(Table2[[#This Row],[Short Name]],CMDB!A:A,CMDB!F:F)</f>
        <v>Deployed</v>
      </c>
      <c r="N349" t="s">
        <v>2782</v>
      </c>
      <c r="P349">
        <f>_xlfn.XLOOKUP(Table2[[#This Row],[Short Name]],Serverlookup!A:A,Serverlookup!B:B)</f>
        <v>21940</v>
      </c>
      <c r="Q349" t="str">
        <f>_xlfn.XLOOKUP(Table2[[#This Row],[Short Name]],Serverlookup!A:A,Serverlookup!C:C)</f>
        <v xml:space="preserve">PI Suite </v>
      </c>
      <c r="R349" t="str">
        <f>_xlfn.XLOOKUP(Table2[[#This Row],[Short Name]],Serverlookup!A:A,Serverlookup!E:E)</f>
        <v>fraser.fleming@chevron.com</v>
      </c>
      <c r="S349" t="str">
        <f>_xlfn.XLOOKUP(Table2[[#This Row],[Short Name]],Serverlookup!A:A,Serverlookup!D:D)</f>
        <v>Yes</v>
      </c>
      <c r="T349" t="str">
        <f>_xlfn.XLOOKUP(Table2[[#This Row],[Short Name]],Serverlookup!A:A,Serverlookup!F:F)</f>
        <v>ABU - PCN SUPPORT</v>
      </c>
      <c r="U349" t="str">
        <f>IF(ISNA(_xlfn.XLOOKUP(Table2[[#This Row],[Short Name]],PCN!A:A,PCN!A:A)),"No","Yes")</f>
        <v>No</v>
      </c>
    </row>
    <row r="350" spans="1:21" x14ac:dyDescent="0.35">
      <c r="A350" t="s">
        <v>2777</v>
      </c>
      <c r="B350" t="s">
        <v>50</v>
      </c>
      <c r="C350" t="s">
        <v>3318</v>
      </c>
      <c r="D350" t="s">
        <v>3319</v>
      </c>
      <c r="E350" s="1">
        <v>45770</v>
      </c>
      <c r="F350" t="s">
        <v>185</v>
      </c>
      <c r="G350" s="1">
        <v>45771</v>
      </c>
      <c r="H350" t="s">
        <v>3228</v>
      </c>
      <c r="I350" t="s">
        <v>49</v>
      </c>
      <c r="J350" t="s">
        <v>2781</v>
      </c>
      <c r="K350" t="str">
        <f>_xlfn.XLOOKUP(Table2[[#This Row],[Short Name]],Table4[Name],Table4[IP Address])</f>
        <v>146.40.161.67</v>
      </c>
      <c r="L350" t="str">
        <f>_xlfn.XLOOKUP(Table2[[#This Row],[Short Name]],CMDB!A:A,CMDB!G:G)</f>
        <v>Production</v>
      </c>
      <c r="M350" t="str">
        <f>_xlfn.XLOOKUP(Table2[[#This Row],[Short Name]],CMDB!A:A,CMDB!F:F)</f>
        <v>Deployed</v>
      </c>
      <c r="N350" t="s">
        <v>2782</v>
      </c>
      <c r="P350">
        <f>_xlfn.XLOOKUP(Table2[[#This Row],[Short Name]],Serverlookup!A:A,Serverlookup!B:B)</f>
        <v>21940</v>
      </c>
      <c r="Q350" t="str">
        <f>_xlfn.XLOOKUP(Table2[[#This Row],[Short Name]],Serverlookup!A:A,Serverlookup!C:C)</f>
        <v xml:space="preserve">PI Suite </v>
      </c>
      <c r="R350" t="str">
        <f>_xlfn.XLOOKUP(Table2[[#This Row],[Short Name]],Serverlookup!A:A,Serverlookup!E:E)</f>
        <v>fraser.fleming@chevron.com</v>
      </c>
      <c r="S350" t="str">
        <f>_xlfn.XLOOKUP(Table2[[#This Row],[Short Name]],Serverlookup!A:A,Serverlookup!D:D)</f>
        <v>Yes</v>
      </c>
      <c r="T350" t="str">
        <f>_xlfn.XLOOKUP(Table2[[#This Row],[Short Name]],Serverlookup!A:A,Serverlookup!F:F)</f>
        <v>ABU - PCN SUPPORT</v>
      </c>
      <c r="U350" t="str">
        <f>IF(ISNA(_xlfn.XLOOKUP(Table2[[#This Row],[Short Name]],PCN!A:A,PCN!A:A)),"No","Yes")</f>
        <v>No</v>
      </c>
    </row>
    <row r="351" spans="1:21" x14ac:dyDescent="0.35">
      <c r="A351" t="s">
        <v>2777</v>
      </c>
      <c r="B351" t="s">
        <v>50</v>
      </c>
      <c r="C351" t="s">
        <v>1762</v>
      </c>
      <c r="D351" t="s">
        <v>1763</v>
      </c>
      <c r="E351" s="2">
        <v>45770</v>
      </c>
      <c r="F351" t="s">
        <v>185</v>
      </c>
      <c r="G351" s="2">
        <v>45771</v>
      </c>
      <c r="H351" t="s">
        <v>2803</v>
      </c>
      <c r="I351" t="s">
        <v>49</v>
      </c>
      <c r="J351" t="s">
        <v>2781</v>
      </c>
      <c r="K351" t="str">
        <f>_xlfn.XLOOKUP(Table2[[#This Row],[Short Name]],Table4[Name],Table4[IP Address])</f>
        <v>134.248.110.53</v>
      </c>
      <c r="L351" t="str">
        <f>_xlfn.XLOOKUP(Table2[[#This Row],[Short Name]],CMDB!A:A,CMDB!G:G)</f>
        <v>Production</v>
      </c>
      <c r="M351" t="str">
        <f>_xlfn.XLOOKUP(Table2[[#This Row],[Short Name]],CMDB!A:A,CMDB!F:F)</f>
        <v>Deployed</v>
      </c>
      <c r="N351" t="s">
        <v>2782</v>
      </c>
      <c r="P351">
        <f>_xlfn.XLOOKUP(Table2[[#This Row],[Short Name]],Serverlookup!A:A,Serverlookup!B:B)</f>
        <v>21613</v>
      </c>
      <c r="Q351" t="str">
        <f>_xlfn.XLOOKUP(Table2[[#This Row],[Short Name]],Serverlookup!A:A,Serverlookup!C:C)</f>
        <v xml:space="preserve">ETSA (ABU) &amp; (APST) </v>
      </c>
      <c r="R351" t="str">
        <f>_xlfn.XLOOKUP(Table2[[#This Row],[Short Name]],Serverlookup!A:A,Serverlookup!E:E)</f>
        <v>EbyGeorge@chevron.com</v>
      </c>
      <c r="S351" t="str">
        <f>_xlfn.XLOOKUP(Table2[[#This Row],[Short Name]],Serverlookup!A:A,Serverlookup!D:D)</f>
        <v>Yes</v>
      </c>
      <c r="T351" t="str">
        <f>_xlfn.XLOOKUP(Table2[[#This Row],[Short Name]],Serverlookup!A:A,Serverlookup!F:F)</f>
        <v>ABU - PCN SUPPORT</v>
      </c>
      <c r="U351" t="str">
        <f>IF(ISNA(_xlfn.XLOOKUP(Table2[[#This Row],[Short Name]],PCN!A:A,PCN!A:A)),"No","Yes")</f>
        <v>No</v>
      </c>
    </row>
    <row r="352" spans="1:21" x14ac:dyDescent="0.35">
      <c r="A352" t="s">
        <v>2777</v>
      </c>
      <c r="B352" t="s">
        <v>50</v>
      </c>
      <c r="C352" t="s">
        <v>1764</v>
      </c>
      <c r="D352" t="s">
        <v>1765</v>
      </c>
      <c r="E352" s="1">
        <v>45770</v>
      </c>
      <c r="F352" t="s">
        <v>185</v>
      </c>
      <c r="G352" s="1">
        <v>45771</v>
      </c>
      <c r="H352" t="s">
        <v>2803</v>
      </c>
      <c r="I352" t="s">
        <v>49</v>
      </c>
      <c r="J352" t="s">
        <v>2781</v>
      </c>
      <c r="K352" t="str">
        <f>_xlfn.XLOOKUP(Table2[[#This Row],[Short Name]],Table4[Name],Table4[IP Address])</f>
        <v>146.29.178.59</v>
      </c>
      <c r="L352" t="str">
        <f>_xlfn.XLOOKUP(Table2[[#This Row],[Short Name]],CMDB!A:A,CMDB!G:G)</f>
        <v>Production</v>
      </c>
      <c r="M352" t="str">
        <f>_xlfn.XLOOKUP(Table2[[#This Row],[Short Name]],CMDB!A:A,CMDB!F:F)</f>
        <v>Deployed</v>
      </c>
      <c r="N352" t="s">
        <v>2782</v>
      </c>
      <c r="P352">
        <f>_xlfn.XLOOKUP(Table2[[#This Row],[Short Name]],Serverlookup!A:A,Serverlookup!B:B)</f>
        <v>21613</v>
      </c>
      <c r="Q352" t="str">
        <f>_xlfn.XLOOKUP(Table2[[#This Row],[Short Name]],Serverlookup!A:A,Serverlookup!C:C)</f>
        <v xml:space="preserve">ETSA (ABU) &amp; (APST) </v>
      </c>
      <c r="R352" t="str">
        <f>_xlfn.XLOOKUP(Table2[[#This Row],[Short Name]],Serverlookup!A:A,Serverlookup!E:E)</f>
        <v>EbyGeorge@chevron.com</v>
      </c>
      <c r="S352" t="str">
        <f>_xlfn.XLOOKUP(Table2[[#This Row],[Short Name]],Serverlookup!A:A,Serverlookup!D:D)</f>
        <v>Yes</v>
      </c>
      <c r="T352" t="str">
        <f>_xlfn.XLOOKUP(Table2[[#This Row],[Short Name]],Serverlookup!A:A,Serverlookup!F:F)</f>
        <v>ABU - PCN SUPPORT</v>
      </c>
      <c r="U352" t="str">
        <f>IF(ISNA(_xlfn.XLOOKUP(Table2[[#This Row],[Short Name]],PCN!A:A,PCN!A:A)),"No","Yes")</f>
        <v>No</v>
      </c>
    </row>
    <row r="353" spans="1:21" x14ac:dyDescent="0.35">
      <c r="A353" t="s">
        <v>2777</v>
      </c>
      <c r="B353" t="s">
        <v>50</v>
      </c>
      <c r="C353" t="s">
        <v>1828</v>
      </c>
      <c r="D353" t="s">
        <v>1829</v>
      </c>
      <c r="E353" s="2">
        <v>45770</v>
      </c>
      <c r="F353" t="s">
        <v>185</v>
      </c>
      <c r="G353" s="2">
        <v>45771</v>
      </c>
      <c r="H353" t="s">
        <v>3320</v>
      </c>
      <c r="I353" t="s">
        <v>49</v>
      </c>
      <c r="J353" t="s">
        <v>2781</v>
      </c>
      <c r="K353" t="str">
        <f>_xlfn.XLOOKUP(Table2[[#This Row],[Short Name]],Table4[Name],Table4[IP Address])</f>
        <v>146.29.178.56</v>
      </c>
      <c r="L353" t="str">
        <f>_xlfn.XLOOKUP(Table2[[#This Row],[Short Name]],CMDB!A:A,CMDB!G:G)</f>
        <v>Production</v>
      </c>
      <c r="M353" t="str">
        <f>_xlfn.XLOOKUP(Table2[[#This Row],[Short Name]],CMDB!A:A,CMDB!F:F)</f>
        <v>Deployed</v>
      </c>
      <c r="N353" t="s">
        <v>2782</v>
      </c>
      <c r="P353">
        <f>_xlfn.XLOOKUP(Table2[[#This Row],[Short Name]],Serverlookup!A:A,Serverlookup!B:B)</f>
        <v>21940</v>
      </c>
      <c r="Q353" t="str">
        <f>_xlfn.XLOOKUP(Table2[[#This Row],[Short Name]],Serverlookup!A:A,Serverlookup!C:C)</f>
        <v xml:space="preserve">PI Suite </v>
      </c>
      <c r="R353" t="str">
        <f>_xlfn.XLOOKUP(Table2[[#This Row],[Short Name]],Serverlookup!A:A,Serverlookup!E:E)</f>
        <v>fraser.fleming@chevron.com</v>
      </c>
      <c r="S353" t="str">
        <f>_xlfn.XLOOKUP(Table2[[#This Row],[Short Name]],Serverlookup!A:A,Serverlookup!D:D)</f>
        <v>Yes</v>
      </c>
      <c r="T353" t="str">
        <f>_xlfn.XLOOKUP(Table2[[#This Row],[Short Name]],Serverlookup!A:A,Serverlookup!F:F)</f>
        <v>ABU - PCN SUPPORT</v>
      </c>
      <c r="U353" t="str">
        <f>IF(ISNA(_xlfn.XLOOKUP(Table2[[#This Row],[Short Name]],PCN!A:A,PCN!A:A)),"No","Yes")</f>
        <v>No</v>
      </c>
    </row>
    <row r="354" spans="1:21" x14ac:dyDescent="0.35">
      <c r="A354" t="s">
        <v>2777</v>
      </c>
      <c r="B354" t="s">
        <v>50</v>
      </c>
      <c r="C354" t="s">
        <v>633</v>
      </c>
      <c r="D354" t="s">
        <v>634</v>
      </c>
      <c r="E354" s="2">
        <v>45771</v>
      </c>
      <c r="F354" t="s">
        <v>185</v>
      </c>
      <c r="G354" s="2">
        <v>45771</v>
      </c>
      <c r="H354" t="s">
        <v>3228</v>
      </c>
      <c r="I354" t="s">
        <v>49</v>
      </c>
      <c r="J354" t="s">
        <v>2781</v>
      </c>
      <c r="K354" t="str">
        <f>_xlfn.XLOOKUP(Table2[[#This Row],[Short Name]],Table4[Name],Table4[IP Address])</f>
        <v>146.29.178.37</v>
      </c>
      <c r="L354" t="str">
        <f>_xlfn.XLOOKUP(Table2[[#This Row],[Short Name]],CMDB!A:A,CMDB!G:G)</f>
        <v>Production</v>
      </c>
      <c r="M354" t="str">
        <f>_xlfn.XLOOKUP(Table2[[#This Row],[Short Name]],CMDB!A:A,CMDB!F:F)</f>
        <v>Deployed</v>
      </c>
      <c r="N354" t="s">
        <v>2782</v>
      </c>
      <c r="P354">
        <f>_xlfn.XLOOKUP(Table2[[#This Row],[Short Name]],Serverlookup!A:A,Serverlookup!B:B)</f>
        <v>21940</v>
      </c>
      <c r="Q354" t="str">
        <f>_xlfn.XLOOKUP(Table2[[#This Row],[Short Name]],Serverlookup!A:A,Serverlookup!C:C)</f>
        <v xml:space="preserve">PI Suite </v>
      </c>
      <c r="R354" t="str">
        <f>_xlfn.XLOOKUP(Table2[[#This Row],[Short Name]],Serverlookup!A:A,Serverlookup!E:E)</f>
        <v>fraser.fleming@chevron.com</v>
      </c>
      <c r="S354" t="str">
        <f>_xlfn.XLOOKUP(Table2[[#This Row],[Short Name]],Serverlookup!A:A,Serverlookup!D:D)</f>
        <v>Yes</v>
      </c>
      <c r="T354" t="str">
        <f>_xlfn.XLOOKUP(Table2[[#This Row],[Short Name]],Serverlookup!A:A,Serverlookup!F:F)</f>
        <v>ABU - PCN SUPPORT</v>
      </c>
      <c r="U354" t="str">
        <f>IF(ISNA(_xlfn.XLOOKUP(Table2[[#This Row],[Short Name]],PCN!A:A,PCN!A:A)),"No","Yes")</f>
        <v>No</v>
      </c>
    </row>
    <row r="355" spans="1:21" x14ac:dyDescent="0.35">
      <c r="A355" t="s">
        <v>2777</v>
      </c>
      <c r="B355" t="s">
        <v>50</v>
      </c>
      <c r="C355" t="s">
        <v>1832</v>
      </c>
      <c r="D355" t="s">
        <v>1833</v>
      </c>
      <c r="E355" s="2">
        <v>45771</v>
      </c>
      <c r="F355" t="s">
        <v>185</v>
      </c>
      <c r="G355" s="2">
        <v>45771</v>
      </c>
      <c r="H355" t="s">
        <v>2789</v>
      </c>
      <c r="I355" t="s">
        <v>49</v>
      </c>
      <c r="J355" t="s">
        <v>2781</v>
      </c>
      <c r="K355" t="str">
        <f>_xlfn.XLOOKUP(Table2[[#This Row],[Short Name]],Table4[Name],Table4[IP Address])</f>
        <v>146.29.167.144</v>
      </c>
      <c r="L355" t="str">
        <f>_xlfn.XLOOKUP(Table2[[#This Row],[Short Name]],CMDB!A:A,CMDB!G:G)</f>
        <v>Production</v>
      </c>
      <c r="M355" t="str">
        <f>_xlfn.XLOOKUP(Table2[[#This Row],[Short Name]],CMDB!A:A,CMDB!F:F)</f>
        <v>Deployed</v>
      </c>
      <c r="N355" t="s">
        <v>2782</v>
      </c>
      <c r="P355">
        <f>_xlfn.XLOOKUP(Table2[[#This Row],[Short Name]],Serverlookup!A:A,Serverlookup!B:B)</f>
        <v>5045488</v>
      </c>
      <c r="Q355" t="str">
        <f>_xlfn.XLOOKUP(Table2[[#This Row],[Short Name]],Serverlookup!A:A,Serverlookup!C:C)</f>
        <v xml:space="preserve">PeerSync </v>
      </c>
      <c r="R355" t="str">
        <f>_xlfn.XLOOKUP(Table2[[#This Row],[Short Name]],Serverlookup!A:A,Serverlookup!E:E)</f>
        <v>fraser.fleming@chevron.com</v>
      </c>
      <c r="S355" t="str">
        <f>_xlfn.XLOOKUP(Table2[[#This Row],[Short Name]],Serverlookup!A:A,Serverlookup!D:D)</f>
        <v>Yes</v>
      </c>
      <c r="T355" t="str">
        <f>_xlfn.XLOOKUP(Table2[[#This Row],[Short Name]],Serverlookup!A:A,Serverlookup!F:F)</f>
        <v>ABU - PCN SUPPORT</v>
      </c>
      <c r="U355" t="str">
        <f>IF(ISNA(_xlfn.XLOOKUP(Table2[[#This Row],[Short Name]],PCN!A:A,PCN!A:A)),"No","Yes")</f>
        <v>No</v>
      </c>
    </row>
    <row r="356" spans="1:21" x14ac:dyDescent="0.35">
      <c r="A356" t="s">
        <v>2777</v>
      </c>
      <c r="B356" t="s">
        <v>50</v>
      </c>
      <c r="C356" t="s">
        <v>1857</v>
      </c>
      <c r="D356" t="s">
        <v>1858</v>
      </c>
      <c r="E356" s="2">
        <v>45711</v>
      </c>
      <c r="F356" t="s">
        <v>185</v>
      </c>
      <c r="G356" s="2">
        <v>45771</v>
      </c>
      <c r="H356" t="s">
        <v>2886</v>
      </c>
      <c r="I356" t="s">
        <v>66</v>
      </c>
      <c r="J356" t="s">
        <v>2781</v>
      </c>
      <c r="K356" t="str">
        <f>_xlfn.XLOOKUP(Table2[[#This Row],[Short Name]],Table4[Name],Table4[IP Address])</f>
        <v>146.40.164.88</v>
      </c>
      <c r="L356" t="str">
        <f>_xlfn.XLOOKUP(Table2[[#This Row],[Short Name]],CMDB!A:A,CMDB!G:G)</f>
        <v>Development</v>
      </c>
      <c r="M356" t="str">
        <f>_xlfn.XLOOKUP(Table2[[#This Row],[Short Name]],CMDB!A:A,CMDB!F:F)</f>
        <v>Deployed</v>
      </c>
      <c r="N356" t="s">
        <v>1116</v>
      </c>
      <c r="O356" t="s">
        <v>1859</v>
      </c>
      <c r="P356">
        <f>_xlfn.XLOOKUP(Table2[[#This Row],[Short Name]],Serverlookup!A:A,Serverlookup!B:B)</f>
        <v>5037100</v>
      </c>
      <c r="Q356" t="str">
        <f>_xlfn.XLOOKUP(Table2[[#This Row],[Short Name]],Serverlookup!A:A,Serverlookup!C:C)</f>
        <v xml:space="preserve">PI Suite </v>
      </c>
      <c r="R356" t="str">
        <f>_xlfn.XLOOKUP(Table2[[#This Row],[Short Name]],Serverlookup!A:A,Serverlookup!E:E)</f>
        <v>fraser.fleming@chevron.com</v>
      </c>
      <c r="S356" t="s">
        <v>1116</v>
      </c>
      <c r="T356" t="str">
        <f>_xlfn.XLOOKUP(Table2[[#This Row],[Short Name]],Serverlookup!A:A,Serverlookup!F:F)</f>
        <v>ABU - PCN SUPPORT</v>
      </c>
      <c r="U356" t="str">
        <f>IF(ISNA(_xlfn.XLOOKUP(Table2[[#This Row],[Short Name]],PCN!A:A,PCN!A:A)),"No","Yes")</f>
        <v>Yes</v>
      </c>
    </row>
    <row r="357" spans="1:21" x14ac:dyDescent="0.35">
      <c r="A357" t="s">
        <v>2777</v>
      </c>
      <c r="B357" t="s">
        <v>50</v>
      </c>
      <c r="C357" t="s">
        <v>3321</v>
      </c>
      <c r="D357" t="s">
        <v>3322</v>
      </c>
      <c r="E357" s="1">
        <v>45770</v>
      </c>
      <c r="F357" t="s">
        <v>185</v>
      </c>
      <c r="G357" s="1">
        <v>45771</v>
      </c>
      <c r="H357" t="s">
        <v>2887</v>
      </c>
      <c r="I357" t="s">
        <v>49</v>
      </c>
      <c r="J357" t="s">
        <v>2781</v>
      </c>
      <c r="K357" t="str">
        <f>_xlfn.XLOOKUP(Table2[[#This Row],[Short Name]],Table4[Name],Table4[IP Address])</f>
        <v>146.40.164.38</v>
      </c>
      <c r="L357" t="str">
        <f>_xlfn.XLOOKUP(Table2[[#This Row],[Short Name]],CMDB!A:A,CMDB!G:G)</f>
        <v>Development</v>
      </c>
      <c r="M357" t="str">
        <f>_xlfn.XLOOKUP(Table2[[#This Row],[Short Name]],CMDB!A:A,CMDB!F:F)</f>
        <v>Deployed</v>
      </c>
      <c r="N357" t="s">
        <v>2782</v>
      </c>
      <c r="P357">
        <f>_xlfn.XLOOKUP(Table2[[#This Row],[Short Name]],Serverlookup!A:A,Serverlookup!B:B)</f>
        <v>21940</v>
      </c>
      <c r="Q357" t="str">
        <f>_xlfn.XLOOKUP(Table2[[#This Row],[Short Name]],Serverlookup!A:A,Serverlookup!C:C)</f>
        <v xml:space="preserve">PI Suite </v>
      </c>
      <c r="R357" t="str">
        <f>_xlfn.XLOOKUP(Table2[[#This Row],[Short Name]],Serverlookup!A:A,Serverlookup!E:E)</f>
        <v>fraser.fleming@chevron.com</v>
      </c>
      <c r="S357" t="str">
        <f>_xlfn.XLOOKUP(Table2[[#This Row],[Short Name]],Serverlookup!A:A,Serverlookup!D:D)</f>
        <v>Yes</v>
      </c>
      <c r="T357" t="str">
        <f>_xlfn.XLOOKUP(Table2[[#This Row],[Short Name]],Serverlookup!A:A,Serverlookup!F:F)</f>
        <v>ABU - PCN SUPPORT</v>
      </c>
      <c r="U357" t="str">
        <f>IF(ISNA(_xlfn.XLOOKUP(Table2[[#This Row],[Short Name]],PCN!A:A,PCN!A:A)),"No","Yes")</f>
        <v>No</v>
      </c>
    </row>
    <row r="358" spans="1:21" x14ac:dyDescent="0.35">
      <c r="A358" t="s">
        <v>2777</v>
      </c>
      <c r="B358" t="s">
        <v>50</v>
      </c>
      <c r="C358" t="s">
        <v>3323</v>
      </c>
      <c r="D358" t="s">
        <v>3324</v>
      </c>
      <c r="E358" s="2">
        <v>45771</v>
      </c>
      <c r="F358" t="s">
        <v>185</v>
      </c>
      <c r="G358" s="2">
        <v>45771</v>
      </c>
      <c r="H358" t="s">
        <v>2803</v>
      </c>
      <c r="I358" t="s">
        <v>49</v>
      </c>
      <c r="J358" t="s">
        <v>2781</v>
      </c>
      <c r="K358" t="str">
        <f>_xlfn.XLOOKUP(Table2[[#This Row],[Short Name]],Table4[Name],Table4[IP Address])</f>
        <v>146.40.164.92</v>
      </c>
      <c r="L358" t="str">
        <f>_xlfn.XLOOKUP(Table2[[#This Row],[Short Name]],CMDB!A:A,CMDB!G:G)</f>
        <v>Production</v>
      </c>
      <c r="M358" t="str">
        <f>_xlfn.XLOOKUP(Table2[[#This Row],[Short Name]],CMDB!A:A,CMDB!F:F)</f>
        <v>Retired</v>
      </c>
      <c r="N358" t="s">
        <v>2782</v>
      </c>
      <c r="P358">
        <f>_xlfn.XLOOKUP(Table2[[#This Row],[Short Name]],Serverlookup!A:A,Serverlookup!B:B)</f>
        <v>5037100</v>
      </c>
      <c r="Q358" t="str">
        <f>_xlfn.XLOOKUP(Table2[[#This Row],[Short Name]],Serverlookup!A:A,Serverlookup!C:C)</f>
        <v xml:space="preserve">PI Suite </v>
      </c>
      <c r="R358" t="str">
        <f>_xlfn.XLOOKUP(Table2[[#This Row],[Short Name]],Serverlookup!A:A,Serverlookup!E:E)</f>
        <v>fraser.fleming@chevron.com</v>
      </c>
      <c r="S358" t="str">
        <f>_xlfn.XLOOKUP(Table2[[#This Row],[Short Name]],Serverlookup!A:A,Serverlookup!D:D)</f>
        <v>Yes</v>
      </c>
      <c r="T358" t="str">
        <f>_xlfn.XLOOKUP(Table2[[#This Row],[Short Name]],Serverlookup!A:A,Serverlookup!F:F)</f>
        <v>ABU - PCN SUPPORT</v>
      </c>
      <c r="U358" t="str">
        <f>IF(ISNA(_xlfn.XLOOKUP(Table2[[#This Row],[Short Name]],PCN!A:A,PCN!A:A)),"No","Yes")</f>
        <v>No</v>
      </c>
    </row>
    <row r="359" spans="1:21" x14ac:dyDescent="0.35">
      <c r="A359" t="s">
        <v>2777</v>
      </c>
      <c r="B359" t="s">
        <v>50</v>
      </c>
      <c r="C359" t="s">
        <v>1836</v>
      </c>
      <c r="D359" t="s">
        <v>1837</v>
      </c>
      <c r="E359" s="1">
        <v>45770</v>
      </c>
      <c r="F359" t="s">
        <v>185</v>
      </c>
      <c r="G359" s="1">
        <v>45771</v>
      </c>
      <c r="H359" t="s">
        <v>3325</v>
      </c>
      <c r="I359" t="s">
        <v>49</v>
      </c>
      <c r="J359" t="s">
        <v>2781</v>
      </c>
      <c r="K359" t="str">
        <f>_xlfn.XLOOKUP(Table2[[#This Row],[Short Name]],Table4[Name],Table4[IP Address])</f>
        <v>10.70.176.31</v>
      </c>
      <c r="L359" t="str">
        <f>_xlfn.XLOOKUP(Table2[[#This Row],[Short Name]],CMDB!A:A,CMDB!G:G)</f>
        <v>Production</v>
      </c>
      <c r="M359" t="str">
        <f>_xlfn.XLOOKUP(Table2[[#This Row],[Short Name]],CMDB!A:A,CMDB!F:F)</f>
        <v>Deployed</v>
      </c>
      <c r="N359" t="s">
        <v>2782</v>
      </c>
      <c r="P359">
        <f>_xlfn.XLOOKUP(Table2[[#This Row],[Short Name]],Serverlookup!A:A,Serverlookup!B:B)</f>
        <v>20305</v>
      </c>
      <c r="Q359" t="str">
        <f>_xlfn.XLOOKUP(Table2[[#This Row],[Short Name]],Serverlookup!A:A,Serverlookup!C:C)</f>
        <v xml:space="preserve">FlexNet Manager for Engineering Applications </v>
      </c>
      <c r="R359" t="str">
        <f>_xlfn.XLOOKUP(Table2[[#This Row],[Short Name]],Serverlookup!A:A,Serverlookup!E:E)</f>
        <v>fred.xu@chevron.com</v>
      </c>
      <c r="S359" t="str">
        <f>_xlfn.XLOOKUP(Table2[[#This Row],[Short Name]],Serverlookup!A:A,Serverlookup!D:D)</f>
        <v>Yes</v>
      </c>
      <c r="T359" t="str">
        <f>_xlfn.XLOOKUP(Table2[[#This Row],[Short Name]],Serverlookup!A:A,Serverlookup!F:F)</f>
        <v>CTC - HPC - TRIAGE</v>
      </c>
      <c r="U359" t="str">
        <f>IF(ISNA(_xlfn.XLOOKUP(Table2[[#This Row],[Short Name]],PCN!A:A,PCN!A:A)),"No","Yes")</f>
        <v>No</v>
      </c>
    </row>
    <row r="360" spans="1:21" x14ac:dyDescent="0.35">
      <c r="A360" t="s">
        <v>2777</v>
      </c>
      <c r="B360" t="s">
        <v>50</v>
      </c>
      <c r="C360" t="s">
        <v>1838</v>
      </c>
      <c r="D360" t="s">
        <v>1839</v>
      </c>
      <c r="E360" s="1">
        <v>45770</v>
      </c>
      <c r="F360" t="s">
        <v>185</v>
      </c>
      <c r="G360" s="1">
        <v>45771</v>
      </c>
      <c r="H360" t="s">
        <v>2790</v>
      </c>
      <c r="I360" t="s">
        <v>49</v>
      </c>
      <c r="J360" t="s">
        <v>2781</v>
      </c>
      <c r="K360" t="str">
        <f>_xlfn.XLOOKUP(Table2[[#This Row],[Short Name]],Table4[Name],Table4[IP Address])</f>
        <v>10.71.64.35</v>
      </c>
      <c r="L360" t="str">
        <f>_xlfn.XLOOKUP(Table2[[#This Row],[Short Name]],CMDB!A:A,CMDB!G:G)</f>
        <v>Production</v>
      </c>
      <c r="M360" t="str">
        <f>_xlfn.XLOOKUP(Table2[[#This Row],[Short Name]],CMDB!A:A,CMDB!F:F)</f>
        <v>Deployed</v>
      </c>
      <c r="N360" t="s">
        <v>2782</v>
      </c>
      <c r="P360">
        <f>_xlfn.XLOOKUP(Table2[[#This Row],[Short Name]],Serverlookup!A:A,Serverlookup!B:B)</f>
        <v>3510</v>
      </c>
      <c r="Q360" t="str">
        <f>_xlfn.XLOOKUP(Table2[[#This Row],[Short Name]],Serverlookup!A:A,Serverlookup!C:C)</f>
        <v xml:space="preserve">Global Analytics and Risk Management (GARM)  </v>
      </c>
      <c r="R360" t="str">
        <f>_xlfn.XLOOKUP(Table2[[#This Row],[Short Name]],Serverlookup!A:A,Serverlookup!E:E)</f>
        <v>FSaubon@chevron.com</v>
      </c>
      <c r="S360" t="str">
        <f>_xlfn.XLOOKUP(Table2[[#This Row],[Short Name]],Serverlookup!A:A,Serverlookup!D:D)</f>
        <v>Yes</v>
      </c>
      <c r="T360" t="str">
        <f>_xlfn.XLOOKUP(Table2[[#This Row],[Short Name]],Serverlookup!A:A,Serverlookup!F:F)</f>
        <v>SPM-MARKET RISK-APPLICATION SUPPORT</v>
      </c>
      <c r="U360" t="str">
        <f>IF(ISNA(_xlfn.XLOOKUP(Table2[[#This Row],[Short Name]],PCN!A:A,PCN!A:A)),"No","Yes")</f>
        <v>No</v>
      </c>
    </row>
    <row r="361" spans="1:21" x14ac:dyDescent="0.35">
      <c r="A361" t="s">
        <v>2777</v>
      </c>
      <c r="B361" t="s">
        <v>50</v>
      </c>
      <c r="C361" t="s">
        <v>1840</v>
      </c>
      <c r="D361" t="s">
        <v>1841</v>
      </c>
      <c r="E361" s="2">
        <v>45770</v>
      </c>
      <c r="F361" t="s">
        <v>185</v>
      </c>
      <c r="G361" s="2">
        <v>45771</v>
      </c>
      <c r="H361" t="s">
        <v>3326</v>
      </c>
      <c r="I361" t="s">
        <v>49</v>
      </c>
      <c r="J361" t="s">
        <v>2781</v>
      </c>
      <c r="K361" t="str">
        <f>_xlfn.XLOOKUP(Table2[[#This Row],[Short Name]],Table4[Name],Table4[IP Address])</f>
        <v>10.71.64.36</v>
      </c>
      <c r="L361" t="str">
        <f>_xlfn.XLOOKUP(Table2[[#This Row],[Short Name]],CMDB!A:A,CMDB!G:G)</f>
        <v>Production</v>
      </c>
      <c r="M361" t="str">
        <f>_xlfn.XLOOKUP(Table2[[#This Row],[Short Name]],CMDB!A:A,CMDB!F:F)</f>
        <v>Deployed</v>
      </c>
      <c r="N361" t="s">
        <v>2782</v>
      </c>
      <c r="P361">
        <f>_xlfn.XLOOKUP(Table2[[#This Row],[Short Name]],Serverlookup!A:A,Serverlookup!B:B)</f>
        <v>3510</v>
      </c>
      <c r="Q361" t="str">
        <f>_xlfn.XLOOKUP(Table2[[#This Row],[Short Name]],Serverlookup!A:A,Serverlookup!C:C)</f>
        <v xml:space="preserve">Global Analytics and Risk Management (GARM)  </v>
      </c>
      <c r="R361" t="str">
        <f>_xlfn.XLOOKUP(Table2[[#This Row],[Short Name]],Serverlookup!A:A,Serverlookup!E:E)</f>
        <v>FSaubon@chevron.com</v>
      </c>
      <c r="S361" t="str">
        <f>_xlfn.XLOOKUP(Table2[[#This Row],[Short Name]],Serverlookup!A:A,Serverlookup!D:D)</f>
        <v>Yes</v>
      </c>
      <c r="T361" t="str">
        <f>_xlfn.XLOOKUP(Table2[[#This Row],[Short Name]],Serverlookup!A:A,Serverlookup!F:F)</f>
        <v>SPM-MARKET RISK-APPLICATION SUPPORT</v>
      </c>
      <c r="U361" t="str">
        <f>IF(ISNA(_xlfn.XLOOKUP(Table2[[#This Row],[Short Name]],PCN!A:A,PCN!A:A)),"No","Yes")</f>
        <v>No</v>
      </c>
    </row>
    <row r="362" spans="1:21" x14ac:dyDescent="0.35">
      <c r="A362" t="s">
        <v>2777</v>
      </c>
      <c r="B362" t="s">
        <v>50</v>
      </c>
      <c r="C362" t="s">
        <v>1016</v>
      </c>
      <c r="D362" t="s">
        <v>1017</v>
      </c>
      <c r="E362" s="1">
        <v>45770</v>
      </c>
      <c r="F362" t="s">
        <v>185</v>
      </c>
      <c r="G362" s="1">
        <v>45771</v>
      </c>
      <c r="H362" t="s">
        <v>3327</v>
      </c>
      <c r="I362" t="s">
        <v>49</v>
      </c>
      <c r="J362" t="s">
        <v>2781</v>
      </c>
      <c r="K362" t="str">
        <f>_xlfn.XLOOKUP(Table2[[#This Row],[Short Name]],Table4[Name],Table4[IP Address])</f>
        <v>10.74.84.5</v>
      </c>
      <c r="L362" t="str">
        <f>_xlfn.XLOOKUP(Table2[[#This Row],[Short Name]],CMDB!A:A,CMDB!G:G)</f>
        <v>Development</v>
      </c>
      <c r="M362" t="str">
        <f>_xlfn.XLOOKUP(Table2[[#This Row],[Short Name]],CMDB!A:A,CMDB!F:F)</f>
        <v>Deployed</v>
      </c>
      <c r="N362" t="s">
        <v>2782</v>
      </c>
      <c r="P362">
        <f>_xlfn.XLOOKUP(Table2[[#This Row],[Short Name]],Serverlookup!A:A,Serverlookup!B:B)</f>
        <v>3138</v>
      </c>
      <c r="Q362" t="str">
        <f>_xlfn.XLOOKUP(Table2[[#This Row],[Short Name]],Serverlookup!A:A,Serverlookup!C:C)</f>
        <v xml:space="preserve">Planning Workspace </v>
      </c>
      <c r="R362" t="str">
        <f>_xlfn.XLOOKUP(Table2[[#This Row],[Short Name]],Serverlookup!A:A,Serverlookup!E:E)</f>
        <v>Furqaan@chevron.com</v>
      </c>
      <c r="S362" t="str">
        <f>_xlfn.XLOOKUP(Table2[[#This Row],[Short Name]],Serverlookup!A:A,Serverlookup!D:D)</f>
        <v>Yes</v>
      </c>
      <c r="T362" t="str">
        <f>_xlfn.XLOOKUP(Table2[[#This Row],[Short Name]],Serverlookup!A:A,Serverlookup!F:F)</f>
        <v>CSCM - MSP - PLAN</v>
      </c>
      <c r="U362" t="str">
        <f>IF(ISNA(_xlfn.XLOOKUP(Table2[[#This Row],[Short Name]],PCN!A:A,PCN!A:A)),"No","Yes")</f>
        <v>No</v>
      </c>
    </row>
    <row r="363" spans="1:21" x14ac:dyDescent="0.35">
      <c r="A363" t="s">
        <v>2777</v>
      </c>
      <c r="B363" t="s">
        <v>50</v>
      </c>
      <c r="C363" t="s">
        <v>1572</v>
      </c>
      <c r="D363" t="s">
        <v>1573</v>
      </c>
      <c r="E363" s="2">
        <v>45771</v>
      </c>
      <c r="F363" t="s">
        <v>185</v>
      </c>
      <c r="G363" s="2">
        <v>45771</v>
      </c>
      <c r="H363" t="s">
        <v>2790</v>
      </c>
      <c r="I363" t="s">
        <v>49</v>
      </c>
      <c r="J363" t="s">
        <v>2781</v>
      </c>
      <c r="K363" t="str">
        <f>_xlfn.XLOOKUP(Table2[[#This Row],[Short Name]],Table4[Name],Table4[IP Address])</f>
        <v>10.74.84.10</v>
      </c>
      <c r="L363" t="str">
        <f>_xlfn.XLOOKUP(Table2[[#This Row],[Short Name]],CMDB!A:A,CMDB!G:G)</f>
        <v>Development</v>
      </c>
      <c r="M363" t="str">
        <f>_xlfn.XLOOKUP(Table2[[#This Row],[Short Name]],CMDB!A:A,CMDB!F:F)</f>
        <v>Deployed</v>
      </c>
      <c r="N363" t="s">
        <v>2782</v>
      </c>
      <c r="P363">
        <f>_xlfn.XLOOKUP(Table2[[#This Row],[Short Name]],Serverlookup!A:A,Serverlookup!B:B)</f>
        <v>3138</v>
      </c>
      <c r="Q363" t="str">
        <f>_xlfn.XLOOKUP(Table2[[#This Row],[Short Name]],Serverlookup!A:A,Serverlookup!C:C)</f>
        <v xml:space="preserve">Planning Workspace </v>
      </c>
      <c r="R363" t="str">
        <f>_xlfn.XLOOKUP(Table2[[#This Row],[Short Name]],Serverlookup!A:A,Serverlookup!E:E)</f>
        <v>NEETAAGGARWAL@chevron.com</v>
      </c>
      <c r="S363" t="str">
        <f>_xlfn.XLOOKUP(Table2[[#This Row],[Short Name]],Serverlookup!A:A,Serverlookup!D:D)</f>
        <v>Yes</v>
      </c>
      <c r="T363" t="str">
        <f>_xlfn.XLOOKUP(Table2[[#This Row],[Short Name]],Serverlookup!A:A,Serverlookup!F:F)</f>
        <v>CSCM - MSP - PLAN</v>
      </c>
      <c r="U363" t="str">
        <f>IF(ISNA(_xlfn.XLOOKUP(Table2[[#This Row],[Short Name]],PCN!A:A,PCN!A:A)),"No","Yes")</f>
        <v>No</v>
      </c>
    </row>
    <row r="364" spans="1:21" x14ac:dyDescent="0.35">
      <c r="A364" t="s">
        <v>2777</v>
      </c>
      <c r="B364" t="s">
        <v>50</v>
      </c>
      <c r="C364" t="s">
        <v>1578</v>
      </c>
      <c r="D364" t="s">
        <v>1579</v>
      </c>
      <c r="E364" s="2">
        <v>45770</v>
      </c>
      <c r="F364" t="s">
        <v>185</v>
      </c>
      <c r="G364" s="2">
        <v>45771</v>
      </c>
      <c r="H364" t="s">
        <v>2888</v>
      </c>
      <c r="I364" t="s">
        <v>49</v>
      </c>
      <c r="J364" t="s">
        <v>2781</v>
      </c>
      <c r="K364" t="str">
        <f>_xlfn.XLOOKUP(Table2[[#This Row],[Short Name]],Table4[Name],Table4[IP Address])</f>
        <v>10.74.80.10</v>
      </c>
      <c r="L364" t="str">
        <f>_xlfn.XLOOKUP(Table2[[#This Row],[Short Name]],CMDB!A:A,CMDB!G:G)</f>
        <v>Production</v>
      </c>
      <c r="M364" t="str">
        <f>_xlfn.XLOOKUP(Table2[[#This Row],[Short Name]],CMDB!A:A,CMDB!F:F)</f>
        <v>Deployed</v>
      </c>
      <c r="N364" t="s">
        <v>2782</v>
      </c>
      <c r="P364">
        <f>_xlfn.XLOOKUP(Table2[[#This Row],[Short Name]],Serverlookup!A:A,Serverlookup!B:B)</f>
        <v>3138</v>
      </c>
      <c r="Q364" t="str">
        <f>_xlfn.XLOOKUP(Table2[[#This Row],[Short Name]],Serverlookup!A:A,Serverlookup!C:C)</f>
        <v xml:space="preserve">Planning Workspace </v>
      </c>
      <c r="R364" t="str">
        <f>_xlfn.XLOOKUP(Table2[[#This Row],[Short Name]],Serverlookup!A:A,Serverlookup!E:E)</f>
        <v>NEETAAGGARWAL@chevron.com</v>
      </c>
      <c r="S364" t="str">
        <f>_xlfn.XLOOKUP(Table2[[#This Row],[Short Name]],Serverlookup!A:A,Serverlookup!D:D)</f>
        <v>Yes</v>
      </c>
      <c r="T364" t="str">
        <f>_xlfn.XLOOKUP(Table2[[#This Row],[Short Name]],Serverlookup!A:A,Serverlookup!F:F)</f>
        <v>CSCM - MSP - PLAN</v>
      </c>
      <c r="U364" t="str">
        <f>IF(ISNA(_xlfn.XLOOKUP(Table2[[#This Row],[Short Name]],PCN!A:A,PCN!A:A)),"No","Yes")</f>
        <v>No</v>
      </c>
    </row>
    <row r="365" spans="1:21" x14ac:dyDescent="0.35">
      <c r="A365" t="s">
        <v>2777</v>
      </c>
      <c r="B365" t="s">
        <v>50</v>
      </c>
      <c r="C365" t="s">
        <v>1580</v>
      </c>
      <c r="D365" t="s">
        <v>1581</v>
      </c>
      <c r="E365" s="1">
        <v>45770</v>
      </c>
      <c r="F365" t="s">
        <v>185</v>
      </c>
      <c r="G365" s="1">
        <v>45771</v>
      </c>
      <c r="H365" t="s">
        <v>2997</v>
      </c>
      <c r="I365" t="s">
        <v>49</v>
      </c>
      <c r="J365" t="s">
        <v>2781</v>
      </c>
      <c r="K365" t="str">
        <f>_xlfn.XLOOKUP(Table2[[#This Row],[Short Name]],Table4[Name],Table4[IP Address])</f>
        <v>10.74.84.27</v>
      </c>
      <c r="L365" t="str">
        <f>_xlfn.XLOOKUP(Table2[[#This Row],[Short Name]],CMDB!A:A,CMDB!G:G)</f>
        <v>QA/Test</v>
      </c>
      <c r="M365" t="str">
        <f>_xlfn.XLOOKUP(Table2[[#This Row],[Short Name]],CMDB!A:A,CMDB!F:F)</f>
        <v>Deployed</v>
      </c>
      <c r="N365" t="s">
        <v>2782</v>
      </c>
      <c r="P365">
        <f>_xlfn.XLOOKUP(Table2[[#This Row],[Short Name]],Serverlookup!A:A,Serverlookup!B:B)</f>
        <v>3138</v>
      </c>
      <c r="Q365" t="str">
        <f>_xlfn.XLOOKUP(Table2[[#This Row],[Short Name]],Serverlookup!A:A,Serverlookup!C:C)</f>
        <v xml:space="preserve">Planning Workspace </v>
      </c>
      <c r="R365" t="str">
        <f>_xlfn.XLOOKUP(Table2[[#This Row],[Short Name]],Serverlookup!A:A,Serverlookup!E:E)</f>
        <v>NEETAAGGARWAL@chevron.com</v>
      </c>
      <c r="S365" t="str">
        <f>_xlfn.XLOOKUP(Table2[[#This Row],[Short Name]],Serverlookup!A:A,Serverlookup!D:D)</f>
        <v>Yes</v>
      </c>
      <c r="T365" t="str">
        <f>_xlfn.XLOOKUP(Table2[[#This Row],[Short Name]],Serverlookup!A:A,Serverlookup!F:F)</f>
        <v>CSCM - MSP - PLAN</v>
      </c>
      <c r="U365" t="str">
        <f>IF(ISNA(_xlfn.XLOOKUP(Table2[[#This Row],[Short Name]],PCN!A:A,PCN!A:A)),"No","Yes")</f>
        <v>No</v>
      </c>
    </row>
    <row r="366" spans="1:21" x14ac:dyDescent="0.35">
      <c r="A366" t="s">
        <v>2777</v>
      </c>
      <c r="B366" t="s">
        <v>50</v>
      </c>
      <c r="C366" t="s">
        <v>785</v>
      </c>
      <c r="D366" t="s">
        <v>786</v>
      </c>
      <c r="E366" s="2">
        <v>45771</v>
      </c>
      <c r="F366" t="s">
        <v>185</v>
      </c>
      <c r="G366" s="2">
        <v>45771</v>
      </c>
      <c r="H366" t="s">
        <v>3328</v>
      </c>
      <c r="I366" t="s">
        <v>101</v>
      </c>
      <c r="J366" t="s">
        <v>2781</v>
      </c>
      <c r="K366" t="str">
        <f>_xlfn.XLOOKUP(Table2[[#This Row],[Short Name]],Table4[Name],Table4[IP Address])</f>
        <v>10.73.116.28</v>
      </c>
      <c r="L366" t="str">
        <f>_xlfn.XLOOKUP(Table2[[#This Row],[Short Name]],CMDB!A:A,CMDB!G:G)</f>
        <v>Development</v>
      </c>
      <c r="M366" t="str">
        <f>_xlfn.XLOOKUP(Table2[[#This Row],[Short Name]],CMDB!A:A,CMDB!F:F)</f>
        <v>Deployed</v>
      </c>
      <c r="N366" t="s">
        <v>2782</v>
      </c>
      <c r="P366">
        <f>_xlfn.XLOOKUP(Table2[[#This Row],[Short Name]],Serverlookup!A:A,Serverlookup!B:B)</f>
        <v>5063480</v>
      </c>
      <c r="Q366" t="str">
        <f>_xlfn.XLOOKUP(Table2[[#This Row],[Short Name]],Serverlookup!A:A,Serverlookup!C:C)</f>
        <v>MCBU GIS IMT (Integrated Mapping Tool)</v>
      </c>
      <c r="R366" t="str">
        <f>_xlfn.XLOOKUP(Table2[[#This Row],[Short Name]],Serverlookup!A:A,Serverlookup!E:E)</f>
        <v>ganesh.palaniappan@chevron.com</v>
      </c>
      <c r="S366" t="str">
        <f>_xlfn.XLOOKUP(Table2[[#This Row],[Short Name]],Serverlookup!A:A,Serverlookup!D:D)</f>
        <v>Yes</v>
      </c>
      <c r="T366" t="str">
        <f>_xlfn.XLOOKUP(Table2[[#This Row],[Short Name]],Serverlookup!A:A,Serverlookup!F:F)</f>
        <v>IT DATA AND INSIGHTS - GIS</v>
      </c>
      <c r="U366" t="str">
        <f>IF(ISNA(_xlfn.XLOOKUP(Table2[[#This Row],[Short Name]],PCN!A:A,PCN!A:A)),"No","Yes")</f>
        <v>No</v>
      </c>
    </row>
    <row r="367" spans="1:21" x14ac:dyDescent="0.35">
      <c r="A367" t="s">
        <v>2777</v>
      </c>
      <c r="B367" t="s">
        <v>50</v>
      </c>
      <c r="C367" t="s">
        <v>930</v>
      </c>
      <c r="D367" t="s">
        <v>931</v>
      </c>
      <c r="E367" s="1">
        <v>45771</v>
      </c>
      <c r="F367" t="s">
        <v>54</v>
      </c>
      <c r="G367" s="1">
        <v>45771</v>
      </c>
      <c r="H367" t="s">
        <v>3329</v>
      </c>
      <c r="I367" t="s">
        <v>101</v>
      </c>
      <c r="J367" t="s">
        <v>2781</v>
      </c>
      <c r="K367" t="str">
        <f>_xlfn.XLOOKUP(Table2[[#This Row],[Short Name]],Table4[Name],Table4[IP Address])</f>
        <v>10.73.112.9</v>
      </c>
      <c r="L367" t="str">
        <f>_xlfn.XLOOKUP(Table2[[#This Row],[Short Name]],CMDB!A:A,CMDB!G:G)</f>
        <v>Production</v>
      </c>
      <c r="M367" t="str">
        <f>_xlfn.XLOOKUP(Table2[[#This Row],[Short Name]],CMDB!A:A,CMDB!F:F)</f>
        <v>Deployed</v>
      </c>
      <c r="N367" t="s">
        <v>2782</v>
      </c>
      <c r="P367">
        <f>_xlfn.XLOOKUP(Table2[[#This Row],[Short Name]],Serverlookup!A:A,Serverlookup!B:B)</f>
        <v>5063480</v>
      </c>
      <c r="Q367" t="str">
        <f>_xlfn.XLOOKUP(Table2[[#This Row],[Short Name]],Serverlookup!A:A,Serverlookup!C:C)</f>
        <v>MCBU GIS IMT (Integrated Mapping Tool)</v>
      </c>
      <c r="R367" t="str">
        <f>_xlfn.XLOOKUP(Table2[[#This Row],[Short Name]],Serverlookup!A:A,Serverlookup!E:E)</f>
        <v>ganesh.palaniappan@chevron.com</v>
      </c>
      <c r="S367" t="str">
        <f>_xlfn.XLOOKUP(Table2[[#This Row],[Short Name]],Serverlookup!A:A,Serverlookup!D:D)</f>
        <v>Yes</v>
      </c>
      <c r="T367" t="str">
        <f>_xlfn.XLOOKUP(Table2[[#This Row],[Short Name]],Serverlookup!A:A,Serverlookup!F:F)</f>
        <v>IT DATA AND INSIGHTS - GIS</v>
      </c>
      <c r="U367" t="str">
        <f>IF(ISNA(_xlfn.XLOOKUP(Table2[[#This Row],[Short Name]],PCN!A:A,PCN!A:A)),"No","Yes")</f>
        <v>No</v>
      </c>
    </row>
    <row r="368" spans="1:21" x14ac:dyDescent="0.35">
      <c r="A368" t="s">
        <v>2777</v>
      </c>
      <c r="B368" t="s">
        <v>50</v>
      </c>
      <c r="C368" t="s">
        <v>99</v>
      </c>
      <c r="D368" t="s">
        <v>100</v>
      </c>
      <c r="E368" s="2">
        <v>45771</v>
      </c>
      <c r="F368" t="s">
        <v>54</v>
      </c>
      <c r="G368" s="2">
        <v>45771</v>
      </c>
      <c r="H368" t="s">
        <v>3330</v>
      </c>
      <c r="I368" t="s">
        <v>101</v>
      </c>
      <c r="J368" t="s">
        <v>2781</v>
      </c>
      <c r="K368" t="str">
        <f>_xlfn.XLOOKUP(Table2[[#This Row],[Short Name]],Table4[Name],Table4[IP Address])</f>
        <v>10.73.112.27</v>
      </c>
      <c r="L368" t="str">
        <f>_xlfn.XLOOKUP(Table2[[#This Row],[Short Name]],CMDB!A:A,CMDB!G:G)</f>
        <v>Production</v>
      </c>
      <c r="M368" t="str">
        <f>_xlfn.XLOOKUP(Table2[[#This Row],[Short Name]],CMDB!A:A,CMDB!F:F)</f>
        <v>Deployed</v>
      </c>
      <c r="N368" t="s">
        <v>2782</v>
      </c>
      <c r="P368">
        <f>_xlfn.XLOOKUP(Table2[[#This Row],[Short Name]],Serverlookup!A:A,Serverlookup!B:B)</f>
        <v>5063480</v>
      </c>
      <c r="Q368" t="str">
        <f>_xlfn.XLOOKUP(Table2[[#This Row],[Short Name]],Serverlookup!A:A,Serverlookup!C:C)</f>
        <v>MCBU GIS IMT (Integrated Mapping Tool)</v>
      </c>
      <c r="R368" t="str">
        <f>_xlfn.XLOOKUP(Table2[[#This Row],[Short Name]],Serverlookup!A:A,Serverlookup!E:E)</f>
        <v>ganesh.palaniappan@chevron.com</v>
      </c>
      <c r="S368" t="str">
        <f>_xlfn.XLOOKUP(Table2[[#This Row],[Short Name]],Serverlookup!A:A,Serverlookup!D:D)</f>
        <v>Yes</v>
      </c>
      <c r="T368" t="str">
        <f>_xlfn.XLOOKUP(Table2[[#This Row],[Short Name]],Serverlookup!A:A,Serverlookup!F:F)</f>
        <v>IT DATA AND INSIGHTS - GIS</v>
      </c>
      <c r="U368" t="str">
        <f>IF(ISNA(_xlfn.XLOOKUP(Table2[[#This Row],[Short Name]],PCN!A:A,PCN!A:A)),"No","Yes")</f>
        <v>No</v>
      </c>
    </row>
    <row r="369" spans="1:21" x14ac:dyDescent="0.35">
      <c r="A369" t="s">
        <v>2777</v>
      </c>
      <c r="B369" t="s">
        <v>50</v>
      </c>
      <c r="C369" t="s">
        <v>1532</v>
      </c>
      <c r="D369" t="s">
        <v>1533</v>
      </c>
      <c r="E369" s="1">
        <v>45770</v>
      </c>
      <c r="F369" t="s">
        <v>185</v>
      </c>
      <c r="G369" s="1">
        <v>45771</v>
      </c>
      <c r="H369" t="s">
        <v>3331</v>
      </c>
      <c r="I369" t="s">
        <v>66</v>
      </c>
      <c r="J369" t="s">
        <v>2781</v>
      </c>
      <c r="K369" t="str">
        <f>_xlfn.XLOOKUP(Table2[[#This Row],[Short Name]],Table4[Name],Table4[IP Address])</f>
        <v>136.171.187.54</v>
      </c>
      <c r="L369" t="str">
        <f>_xlfn.XLOOKUP(Table2[[#This Row],[Short Name]],CMDB!A:A,CMDB!G:G)</f>
        <v>Production</v>
      </c>
      <c r="M369" t="str">
        <f>_xlfn.XLOOKUP(Table2[[#This Row],[Short Name]],CMDB!A:A,CMDB!F:F)</f>
        <v>Deployed</v>
      </c>
      <c r="N369" t="s">
        <v>2782</v>
      </c>
      <c r="P369">
        <f>_xlfn.XLOOKUP(Table2[[#This Row],[Short Name]],Serverlookup!A:A,Serverlookup!B:B)</f>
        <v>5057021</v>
      </c>
      <c r="Q369" t="str">
        <f>_xlfn.XLOOKUP(Table2[[#This Row],[Short Name]],Serverlookup!A:A,Serverlookup!C:C)</f>
        <v xml:space="preserve">Delinea Secret Server </v>
      </c>
      <c r="R369" t="str">
        <f>_xlfn.XLOOKUP(Table2[[#This Row],[Short Name]],Serverlookup!A:A,Serverlookup!E:E)</f>
        <v>Gary.Bulik@chevron.com</v>
      </c>
      <c r="S369" t="str">
        <f>_xlfn.XLOOKUP(Table2[[#This Row],[Short Name]],Serverlookup!A:A,Serverlookup!D:D)</f>
        <v>Yes</v>
      </c>
      <c r="T369" t="str">
        <f>_xlfn.XLOOKUP(Table2[[#This Row],[Short Name]],Serverlookup!A:A,Serverlookup!F:F)</f>
        <v>IAM APPLICATIONS</v>
      </c>
      <c r="U369" t="str">
        <f>IF(ISNA(_xlfn.XLOOKUP(Table2[[#This Row],[Short Name]],PCN!A:A,PCN!A:A)),"No","Yes")</f>
        <v>No</v>
      </c>
    </row>
    <row r="370" spans="1:21" x14ac:dyDescent="0.35">
      <c r="A370" t="s">
        <v>2777</v>
      </c>
      <c r="B370" t="s">
        <v>50</v>
      </c>
      <c r="C370" t="s">
        <v>3332</v>
      </c>
      <c r="D370" t="s">
        <v>3333</v>
      </c>
      <c r="E370" s="1">
        <v>45765</v>
      </c>
      <c r="F370" t="s">
        <v>185</v>
      </c>
      <c r="G370" s="1">
        <v>45766</v>
      </c>
      <c r="H370" t="s">
        <v>3331</v>
      </c>
      <c r="I370" t="s">
        <v>66</v>
      </c>
      <c r="J370" t="s">
        <v>2781</v>
      </c>
      <c r="K370" t="str">
        <f>_xlfn.XLOOKUP(Table2[[#This Row],[Short Name]],Table4[Name],Table4[IP Address])</f>
        <v>10.76.157.43</v>
      </c>
      <c r="L370" t="str">
        <f>_xlfn.XLOOKUP(Table2[[#This Row],[Short Name]],CMDB!A:A,CMDB!G:G)</f>
        <v>Development</v>
      </c>
      <c r="M370" t="str">
        <f>_xlfn.XLOOKUP(Table2[[#This Row],[Short Name]],CMDB!A:A,CMDB!F:F)</f>
        <v>Retired</v>
      </c>
      <c r="N370" t="s">
        <v>2782</v>
      </c>
      <c r="P370">
        <f>_xlfn.XLOOKUP(Table2[[#This Row],[Short Name]],Serverlookup!A:A,Serverlookup!B:B)</f>
        <v>5057021</v>
      </c>
      <c r="Q370" t="str">
        <f>_xlfn.XLOOKUP(Table2[[#This Row],[Short Name]],Serverlookup!A:A,Serverlookup!C:C)</f>
        <v xml:space="preserve">Delinea Secret Server </v>
      </c>
      <c r="R370" t="str">
        <f>_xlfn.XLOOKUP(Table2[[#This Row],[Short Name]],Serverlookup!A:A,Serverlookup!E:E)</f>
        <v>gary.bulik@chevron.com</v>
      </c>
      <c r="S370" t="str">
        <f>_xlfn.XLOOKUP(Table2[[#This Row],[Short Name]],Serverlookup!A:A,Serverlookup!D:D)</f>
        <v>Yes</v>
      </c>
      <c r="T370" t="str">
        <f>_xlfn.XLOOKUP(Table2[[#This Row],[Short Name]],Serverlookup!A:A,Serverlookup!F:F)</f>
        <v>IAM APPLICATIONS</v>
      </c>
      <c r="U370" t="str">
        <f>IF(ISNA(_xlfn.XLOOKUP(Table2[[#This Row],[Short Name]],PCN!A:A,PCN!A:A)),"No","Yes")</f>
        <v>No</v>
      </c>
    </row>
    <row r="371" spans="1:21" x14ac:dyDescent="0.35">
      <c r="A371" t="s">
        <v>2777</v>
      </c>
      <c r="B371" t="s">
        <v>50</v>
      </c>
      <c r="C371" t="s">
        <v>3334</v>
      </c>
      <c r="D371" t="s">
        <v>3335</v>
      </c>
      <c r="E371" s="2">
        <v>45770</v>
      </c>
      <c r="F371" t="s">
        <v>185</v>
      </c>
      <c r="G371" s="2">
        <v>45771</v>
      </c>
      <c r="H371" t="s">
        <v>3336</v>
      </c>
      <c r="I371" t="s">
        <v>49</v>
      </c>
      <c r="J371" t="s">
        <v>2781</v>
      </c>
      <c r="K371" t="str">
        <f>_xlfn.XLOOKUP(Table2[[#This Row],[Short Name]],Table4[Name],Table4[IP Address])</f>
        <v>10.74.72.5</v>
      </c>
      <c r="L371" t="str">
        <f>_xlfn.XLOOKUP(Table2[[#This Row],[Short Name]],CMDB!A:A,CMDB!G:G)</f>
        <v>Production</v>
      </c>
      <c r="M371" t="str">
        <f>_xlfn.XLOOKUP(Table2[[#This Row],[Short Name]],CMDB!A:A,CMDB!F:F)</f>
        <v>Deployed</v>
      </c>
      <c r="N371" t="s">
        <v>2782</v>
      </c>
      <c r="P371">
        <f>_xlfn.XLOOKUP(Table2[[#This Row],[Short Name]],Serverlookup!A:A,Serverlookup!B:B)</f>
        <v>5053686</v>
      </c>
      <c r="Q371" t="str">
        <f>_xlfn.XLOOKUP(Table2[[#This Row],[Short Name]],Serverlookup!A:A,Serverlookup!C:C)</f>
        <v xml:space="preserve">AML (AMADAS) </v>
      </c>
      <c r="R371" t="str">
        <f>_xlfn.XLOOKUP(Table2[[#This Row],[Short Name]],Serverlookup!A:A,Serverlookup!E:E)</f>
        <v>Pandiarajan.Ravaneswaran@chevron.com</v>
      </c>
      <c r="S371" t="str">
        <f>_xlfn.XLOOKUP(Table2[[#This Row],[Short Name]],Serverlookup!A:A,Serverlookup!D:D)</f>
        <v>Yes</v>
      </c>
      <c r="T371" t="str">
        <f>_xlfn.XLOOKUP(Table2[[#This Row],[Short Name]],Serverlookup!A:A,Serverlookup!F:F)</f>
        <v>SURFACE-APPLICATION SUPPORT-POD MI-ART2</v>
      </c>
      <c r="U371" t="str">
        <f>IF(ISNA(_xlfn.XLOOKUP(Table2[[#This Row],[Short Name]],PCN!A:A,PCN!A:A)),"No","Yes")</f>
        <v>No</v>
      </c>
    </row>
    <row r="372" spans="1:21" x14ac:dyDescent="0.35">
      <c r="A372" t="s">
        <v>2777</v>
      </c>
      <c r="B372" t="s">
        <v>50</v>
      </c>
      <c r="C372" t="s">
        <v>2551</v>
      </c>
      <c r="D372" t="s">
        <v>2552</v>
      </c>
      <c r="E372" s="1">
        <v>45770</v>
      </c>
      <c r="F372" t="s">
        <v>185</v>
      </c>
      <c r="G372" s="1">
        <v>45771</v>
      </c>
      <c r="H372" t="s">
        <v>2803</v>
      </c>
      <c r="I372" t="s">
        <v>49</v>
      </c>
      <c r="J372" t="s">
        <v>2781</v>
      </c>
      <c r="K372" t="str">
        <f>_xlfn.XLOOKUP(Table2[[#This Row],[Short Name]],Table4[Name],Table4[IP Address])</f>
        <v>10.74.76.4</v>
      </c>
      <c r="L372" t="str">
        <f>_xlfn.XLOOKUP(Table2[[#This Row],[Short Name]],CMDB!A:A,CMDB!G:G)</f>
        <v>QA/Test</v>
      </c>
      <c r="M372" t="str">
        <f>_xlfn.XLOOKUP(Table2[[#This Row],[Short Name]],CMDB!A:A,CMDB!F:F)</f>
        <v>Retired</v>
      </c>
      <c r="N372" t="s">
        <v>2782</v>
      </c>
      <c r="P372">
        <f>_xlfn.XLOOKUP(Table2[[#This Row],[Short Name]],Serverlookup!A:A,Serverlookup!B:B)</f>
        <v>5053686</v>
      </c>
      <c r="Q372" t="str">
        <f>_xlfn.XLOOKUP(Table2[[#This Row],[Short Name]],Serverlookup!A:A,Serverlookup!C:C)</f>
        <v xml:space="preserve">AML (AMADAS) </v>
      </c>
      <c r="R372" t="str">
        <f>_xlfn.XLOOKUP(Table2[[#This Row],[Short Name]],Serverlookup!A:A,Serverlookup!E:E)</f>
        <v>Pandiarajan.Ravaneswaran@chevron.com</v>
      </c>
      <c r="S372" t="str">
        <f>_xlfn.XLOOKUP(Table2[[#This Row],[Short Name]],Serverlookup!A:A,Serverlookup!D:D)</f>
        <v>Yes</v>
      </c>
      <c r="T372" t="str">
        <f>_xlfn.XLOOKUP(Table2[[#This Row],[Short Name]],Serverlookup!A:A,Serverlookup!F:F)</f>
        <v>SURFACE-APPLICATION SUPPORT-POD MI-ART2</v>
      </c>
      <c r="U372" t="str">
        <f>IF(ISNA(_xlfn.XLOOKUP(Table2[[#This Row],[Short Name]],PCN!A:A,PCN!A:A)),"No","Yes")</f>
        <v>No</v>
      </c>
    </row>
    <row r="373" spans="1:21" x14ac:dyDescent="0.35">
      <c r="A373" t="s">
        <v>2777</v>
      </c>
      <c r="B373" t="s">
        <v>50</v>
      </c>
      <c r="C373" t="s">
        <v>2372</v>
      </c>
      <c r="D373" t="s">
        <v>2373</v>
      </c>
      <c r="E373" s="1">
        <v>45771</v>
      </c>
      <c r="F373" t="s">
        <v>54</v>
      </c>
      <c r="G373" s="1">
        <v>45771</v>
      </c>
      <c r="H373" t="s">
        <v>2887</v>
      </c>
      <c r="I373" t="s">
        <v>49</v>
      </c>
      <c r="J373" t="s">
        <v>2781</v>
      </c>
      <c r="K373" t="str">
        <f>_xlfn.XLOOKUP(Table2[[#This Row],[Short Name]],Table4[Name],Table4[IP Address])</f>
        <v>10.71.64.27</v>
      </c>
      <c r="L373" t="str">
        <f>_xlfn.XLOOKUP(Table2[[#This Row],[Short Name]],CMDB!A:A,CMDB!G:G)</f>
        <v>Production</v>
      </c>
      <c r="M373" t="str">
        <f>_xlfn.XLOOKUP(Table2[[#This Row],[Short Name]],CMDB!A:A,CMDB!F:F)</f>
        <v>Deployed</v>
      </c>
      <c r="N373" t="s">
        <v>2782</v>
      </c>
      <c r="P373">
        <f>_xlfn.XLOOKUP(Table2[[#This Row],[Short Name]],Serverlookup!A:A,Serverlookup!B:B)</f>
        <v>1500000639</v>
      </c>
      <c r="Q373" t="str">
        <f>_xlfn.XLOOKUP(Table2[[#This Row],[Short Name]],Serverlookup!A:A,Serverlookup!C:C)</f>
        <v xml:space="preserve">Cloud Shared SSRS Service Instance </v>
      </c>
      <c r="R373" t="str">
        <f>_xlfn.XLOOKUP(Table2[[#This Row],[Short Name]],Serverlookup!A:A,Serverlookup!E:E)</f>
        <v>Pandiarajan.Ravaneswaran@chevron.com</v>
      </c>
      <c r="S373" t="str">
        <f>_xlfn.XLOOKUP(Table2[[#This Row],[Short Name]],Serverlookup!A:A,Serverlookup!D:D)</f>
        <v>Yes</v>
      </c>
      <c r="T373" t="str">
        <f>_xlfn.XLOOKUP(Table2[[#This Row],[Short Name]],Serverlookup!A:A,Serverlookup!F:F)</f>
        <v>SURFACE-APPLICATION SUPPORT-POD MI-ART2</v>
      </c>
      <c r="U373" t="str">
        <f>IF(ISNA(_xlfn.XLOOKUP(Table2[[#This Row],[Short Name]],PCN!A:A,PCN!A:A)),"No","Yes")</f>
        <v>No</v>
      </c>
    </row>
    <row r="374" spans="1:21" x14ac:dyDescent="0.35">
      <c r="A374" t="s">
        <v>2777</v>
      </c>
      <c r="B374" t="s">
        <v>50</v>
      </c>
      <c r="C374" t="s">
        <v>3337</v>
      </c>
      <c r="D374" t="s">
        <v>3338</v>
      </c>
      <c r="E374" s="2">
        <v>45771</v>
      </c>
      <c r="F374" t="s">
        <v>185</v>
      </c>
      <c r="G374" s="2">
        <v>45771</v>
      </c>
      <c r="H374" t="s">
        <v>3339</v>
      </c>
      <c r="I374" t="s">
        <v>114</v>
      </c>
      <c r="J374" t="s">
        <v>2781</v>
      </c>
      <c r="K374" t="str">
        <f>_xlfn.XLOOKUP(Table2[[#This Row],[Short Name]],Table4[Name],Table4[IP Address])</f>
        <v>146.26.230.98</v>
      </c>
      <c r="L374" t="str">
        <f>_xlfn.XLOOKUP(Table2[[#This Row],[Short Name]],CMDB!A:A,CMDB!G:G)</f>
        <v>Development</v>
      </c>
      <c r="M374" t="str">
        <f>_xlfn.XLOOKUP(Table2[[#This Row],[Short Name]],CMDB!A:A,CMDB!F:F)</f>
        <v>Deployed</v>
      </c>
      <c r="N374" t="s">
        <v>2782</v>
      </c>
      <c r="P374">
        <f>_xlfn.XLOOKUP(Table2[[#This Row],[Short Name]],Serverlookup!A:A,Serverlookup!B:B)</f>
        <v>10761</v>
      </c>
      <c r="Q374" t="str">
        <f>_xlfn.XLOOKUP(Table2[[#This Row],[Short Name]],Serverlookup!A:A,Serverlookup!C:C)</f>
        <v xml:space="preserve">TLR </v>
      </c>
      <c r="R374" t="str">
        <f>_xlfn.XLOOKUP(Table2[[#This Row],[Short Name]],Serverlookup!A:A,Serverlookup!E:E)</f>
        <v>Pandiarajan.Ravaneswaran@chevron.com</v>
      </c>
      <c r="S374" t="str">
        <f>_xlfn.XLOOKUP(Table2[[#This Row],[Short Name]],Serverlookup!A:A,Serverlookup!D:D)</f>
        <v>Yes</v>
      </c>
      <c r="T374" t="str">
        <f>_xlfn.XLOOKUP(Table2[[#This Row],[Short Name]],Serverlookup!A:A,Serverlookup!F:F)</f>
        <v>SURFACE-APPLICATION SUPPORT-POD MI-ART2</v>
      </c>
      <c r="U374" t="str">
        <f>IF(ISNA(_xlfn.XLOOKUP(Table2[[#This Row],[Short Name]],PCN!A:A,PCN!A:A)),"No","Yes")</f>
        <v>No</v>
      </c>
    </row>
    <row r="375" spans="1:21" x14ac:dyDescent="0.35">
      <c r="A375" t="s">
        <v>2777</v>
      </c>
      <c r="B375" t="s">
        <v>50</v>
      </c>
      <c r="C375" t="s">
        <v>2349</v>
      </c>
      <c r="D375" t="s">
        <v>2350</v>
      </c>
      <c r="E375" s="1">
        <v>45770</v>
      </c>
      <c r="F375" t="s">
        <v>185</v>
      </c>
      <c r="G375" s="1">
        <v>45771</v>
      </c>
      <c r="H375" t="s">
        <v>3090</v>
      </c>
      <c r="I375" t="s">
        <v>49</v>
      </c>
      <c r="J375" t="s">
        <v>2781</v>
      </c>
      <c r="K375" t="str">
        <f>_xlfn.XLOOKUP(Table2[[#This Row],[Short Name]],Table4[Name],Table4[IP Address])</f>
        <v>134.248.199.78</v>
      </c>
      <c r="L375" t="str">
        <f>_xlfn.XLOOKUP(Table2[[#This Row],[Short Name]],CMDB!A:A,CMDB!G:G)</f>
        <v>Production</v>
      </c>
      <c r="M375" t="str">
        <f>_xlfn.XLOOKUP(Table2[[#This Row],[Short Name]],CMDB!A:A,CMDB!F:F)</f>
        <v>Deployed</v>
      </c>
      <c r="N375" t="s">
        <v>2782</v>
      </c>
      <c r="P375">
        <f>_xlfn.XLOOKUP(Table2[[#This Row],[Short Name]],Serverlookup!A:A,Serverlookup!B:B)</f>
        <v>21433</v>
      </c>
      <c r="Q375" t="str">
        <f>_xlfn.XLOOKUP(Table2[[#This Row],[Short Name]],Serverlookup!A:A,Serverlookup!C:C)</f>
        <v xml:space="preserve">SART Application (Global) </v>
      </c>
      <c r="R375" t="str">
        <f>_xlfn.XLOOKUP(Table2[[#This Row],[Short Name]],Serverlookup!A:A,Serverlookup!E:E)</f>
        <v>Pandiarajan.Ravaneswaran@chevron.com</v>
      </c>
      <c r="S375" t="str">
        <f>_xlfn.XLOOKUP(Table2[[#This Row],[Short Name]],Serverlookup!A:A,Serverlookup!D:D)</f>
        <v>Yes</v>
      </c>
      <c r="T375" t="str">
        <f>_xlfn.XLOOKUP(Table2[[#This Row],[Short Name]],Serverlookup!A:A,Serverlookup!F:F)</f>
        <v>SURFACE-APPLICATION SUPPORT-POD MI-ART1</v>
      </c>
      <c r="U375" t="str">
        <f>IF(ISNA(_xlfn.XLOOKUP(Table2[[#This Row],[Short Name]],PCN!A:A,PCN!A:A)),"No","Yes")</f>
        <v>No</v>
      </c>
    </row>
    <row r="376" spans="1:21" x14ac:dyDescent="0.35">
      <c r="A376" t="s">
        <v>2777</v>
      </c>
      <c r="B376" t="s">
        <v>50</v>
      </c>
      <c r="C376" t="s">
        <v>2353</v>
      </c>
      <c r="D376" t="s">
        <v>2354</v>
      </c>
      <c r="E376" s="1">
        <v>45770</v>
      </c>
      <c r="F376" t="s">
        <v>185</v>
      </c>
      <c r="G376" s="1">
        <v>45771</v>
      </c>
      <c r="H376" t="s">
        <v>3340</v>
      </c>
      <c r="I376" t="s">
        <v>49</v>
      </c>
      <c r="J376" t="s">
        <v>2781</v>
      </c>
      <c r="K376" t="str">
        <f>_xlfn.XLOOKUP(Table2[[#This Row],[Short Name]],Table4[Name],Table4[IP Address])</f>
        <v>10.76.123.87</v>
      </c>
      <c r="L376" t="str">
        <f>_xlfn.XLOOKUP(Table2[[#This Row],[Short Name]],CMDB!A:A,CMDB!G:G)</f>
        <v>Production</v>
      </c>
      <c r="M376" t="str">
        <f>_xlfn.XLOOKUP(Table2[[#This Row],[Short Name]],CMDB!A:A,CMDB!F:F)</f>
        <v>Deployed</v>
      </c>
      <c r="N376" t="s">
        <v>2782</v>
      </c>
      <c r="P376">
        <f>_xlfn.XLOOKUP(Table2[[#This Row],[Short Name]],Serverlookup!A:A,Serverlookup!B:B)</f>
        <v>21433</v>
      </c>
      <c r="Q376" t="str">
        <f>_xlfn.XLOOKUP(Table2[[#This Row],[Short Name]],Serverlookup!A:A,Serverlookup!C:C)</f>
        <v xml:space="preserve">SART Application (Global) </v>
      </c>
      <c r="R376" t="str">
        <f>_xlfn.XLOOKUP(Table2[[#This Row],[Short Name]],Serverlookup!A:A,Serverlookup!E:E)</f>
        <v>Pandiarajan.Ravaneswaran@chevron.com</v>
      </c>
      <c r="S376" t="str">
        <f>_xlfn.XLOOKUP(Table2[[#This Row],[Short Name]],Serverlookup!A:A,Serverlookup!D:D)</f>
        <v>Yes</v>
      </c>
      <c r="T376" t="str">
        <f>_xlfn.XLOOKUP(Table2[[#This Row],[Short Name]],Serverlookup!A:A,Serverlookup!F:F)</f>
        <v>SURFACE-APPLICATION SUPPORT-POD MI-ART1</v>
      </c>
      <c r="U376" t="str">
        <f>IF(ISNA(_xlfn.XLOOKUP(Table2[[#This Row],[Short Name]],PCN!A:A,PCN!A:A)),"No","Yes")</f>
        <v>No</v>
      </c>
    </row>
    <row r="377" spans="1:21" x14ac:dyDescent="0.35">
      <c r="A377" t="s">
        <v>2777</v>
      </c>
      <c r="B377" t="s">
        <v>50</v>
      </c>
      <c r="C377" t="s">
        <v>2379</v>
      </c>
      <c r="D377" t="s">
        <v>2380</v>
      </c>
      <c r="E377" s="2">
        <v>45771</v>
      </c>
      <c r="F377" t="s">
        <v>185</v>
      </c>
      <c r="G377" s="2">
        <v>45771</v>
      </c>
      <c r="H377" t="s">
        <v>3123</v>
      </c>
      <c r="I377" t="s">
        <v>49</v>
      </c>
      <c r="J377" t="s">
        <v>2781</v>
      </c>
      <c r="K377" t="str">
        <f>_xlfn.XLOOKUP(Table2[[#This Row],[Short Name]],Table4[Name],Table4[IP Address])</f>
        <v>10.76.151.132</v>
      </c>
      <c r="L377" t="str">
        <f>_xlfn.XLOOKUP(Table2[[#This Row],[Short Name]],CMDB!A:A,CMDB!G:G)</f>
        <v>Production</v>
      </c>
      <c r="M377" t="str">
        <f>_xlfn.XLOOKUP(Table2[[#This Row],[Short Name]],CMDB!A:A,CMDB!F:F)</f>
        <v>Deployed</v>
      </c>
      <c r="N377" t="s">
        <v>2782</v>
      </c>
      <c r="P377">
        <f>_xlfn.XLOOKUP(Table2[[#This Row],[Short Name]],Serverlookup!A:A,Serverlookup!B:B)</f>
        <v>20135</v>
      </c>
      <c r="Q377" t="str">
        <f>_xlfn.XLOOKUP(Table2[[#This Row],[Short Name]],Serverlookup!A:A,Serverlookup!C:C)</f>
        <v>Meridium APM Refining (Global)</v>
      </c>
      <c r="R377" t="str">
        <f>_xlfn.XLOOKUP(Table2[[#This Row],[Short Name]],Serverlookup!A:A,Serverlookup!E:E)</f>
        <v>Pandiarajan.Ravaneswaran@chevron.com</v>
      </c>
      <c r="S377" t="str">
        <f>_xlfn.XLOOKUP(Table2[[#This Row],[Short Name]],Serverlookup!A:A,Serverlookup!D:D)</f>
        <v>Yes</v>
      </c>
      <c r="T377" t="str">
        <f>_xlfn.XLOOKUP(Table2[[#This Row],[Short Name]],Serverlookup!A:A,Serverlookup!F:F)</f>
        <v>SURFACE-APPLICATION SUPPORT-POD MI-ART2</v>
      </c>
      <c r="U377" t="str">
        <f>IF(ISNA(_xlfn.XLOOKUP(Table2[[#This Row],[Short Name]],PCN!A:A,PCN!A:A)),"No","Yes")</f>
        <v>No</v>
      </c>
    </row>
    <row r="378" spans="1:21" x14ac:dyDescent="0.35">
      <c r="A378" t="s">
        <v>2777</v>
      </c>
      <c r="B378" t="s">
        <v>50</v>
      </c>
      <c r="C378" t="s">
        <v>2381</v>
      </c>
      <c r="D378" t="s">
        <v>2382</v>
      </c>
      <c r="E378" s="1">
        <v>45770</v>
      </c>
      <c r="F378" t="s">
        <v>185</v>
      </c>
      <c r="G378" s="1">
        <v>45771</v>
      </c>
      <c r="H378" t="s">
        <v>2786</v>
      </c>
      <c r="I378" t="s">
        <v>49</v>
      </c>
      <c r="J378" t="s">
        <v>2781</v>
      </c>
      <c r="K378" t="str">
        <f>_xlfn.XLOOKUP(Table2[[#This Row],[Short Name]],Table4[Name],Table4[IP Address])</f>
        <v>10.76.151.131</v>
      </c>
      <c r="L378" t="str">
        <f>_xlfn.XLOOKUP(Table2[[#This Row],[Short Name]],CMDB!A:A,CMDB!G:G)</f>
        <v>Production</v>
      </c>
      <c r="M378" t="str">
        <f>_xlfn.XLOOKUP(Table2[[#This Row],[Short Name]],CMDB!A:A,CMDB!F:F)</f>
        <v>Deployed</v>
      </c>
      <c r="N378" t="s">
        <v>2782</v>
      </c>
      <c r="P378">
        <f>_xlfn.XLOOKUP(Table2[[#This Row],[Short Name]],Serverlookup!A:A,Serverlookup!B:B)</f>
        <v>20135</v>
      </c>
      <c r="Q378" t="str">
        <f>_xlfn.XLOOKUP(Table2[[#This Row],[Short Name]],Serverlookup!A:A,Serverlookup!C:C)</f>
        <v>Meridium APM Refining (Global)</v>
      </c>
      <c r="R378" t="str">
        <f>_xlfn.XLOOKUP(Table2[[#This Row],[Short Name]],Serverlookup!A:A,Serverlookup!E:E)</f>
        <v>Pandiarajan.Ravaneswaran@chevron.com</v>
      </c>
      <c r="S378" t="str">
        <f>_xlfn.XLOOKUP(Table2[[#This Row],[Short Name]],Serverlookup!A:A,Serverlookup!D:D)</f>
        <v>Yes</v>
      </c>
      <c r="T378" t="str">
        <f>_xlfn.XLOOKUP(Table2[[#This Row],[Short Name]],Serverlookup!A:A,Serverlookup!F:F)</f>
        <v>SURFACE-APPLICATION SUPPORT-POD MI-ART2</v>
      </c>
      <c r="U378" t="str">
        <f>IF(ISNA(_xlfn.XLOOKUP(Table2[[#This Row],[Short Name]],PCN!A:A,PCN!A:A)),"No","Yes")</f>
        <v>No</v>
      </c>
    </row>
    <row r="379" spans="1:21" x14ac:dyDescent="0.35">
      <c r="A379" t="s">
        <v>2777</v>
      </c>
      <c r="B379" t="s">
        <v>50</v>
      </c>
      <c r="C379" t="s">
        <v>2385</v>
      </c>
      <c r="D379" t="s">
        <v>2386</v>
      </c>
      <c r="E379" s="2">
        <v>45770</v>
      </c>
      <c r="F379" t="s">
        <v>185</v>
      </c>
      <c r="G379" s="2">
        <v>45771</v>
      </c>
      <c r="H379" t="s">
        <v>2886</v>
      </c>
      <c r="I379" t="s">
        <v>49</v>
      </c>
      <c r="J379" t="s">
        <v>2781</v>
      </c>
      <c r="K379" t="str">
        <f>_xlfn.XLOOKUP(Table2[[#This Row],[Short Name]],Table4[Name],Table4[IP Address])</f>
        <v>10.76.151.138</v>
      </c>
      <c r="L379" t="str">
        <f>_xlfn.XLOOKUP(Table2[[#This Row],[Short Name]],CMDB!A:A,CMDB!G:G)</f>
        <v>Production</v>
      </c>
      <c r="M379" t="str">
        <f>_xlfn.XLOOKUP(Table2[[#This Row],[Short Name]],CMDB!A:A,CMDB!F:F)</f>
        <v>Deployed</v>
      </c>
      <c r="N379" t="s">
        <v>2782</v>
      </c>
      <c r="P379">
        <f>_xlfn.XLOOKUP(Table2[[#This Row],[Short Name]],Serverlookup!A:A,Serverlookup!B:B)</f>
        <v>20135</v>
      </c>
      <c r="Q379" t="str">
        <f>_xlfn.XLOOKUP(Table2[[#This Row],[Short Name]],Serverlookup!A:A,Serverlookup!C:C)</f>
        <v>Meridium APM Refining (Global)</v>
      </c>
      <c r="R379" t="str">
        <f>_xlfn.XLOOKUP(Table2[[#This Row],[Short Name]],Serverlookup!A:A,Serverlookup!E:E)</f>
        <v>Pandiarajan.Ravaneswaran@chevron.com</v>
      </c>
      <c r="S379" t="str">
        <f>_xlfn.XLOOKUP(Table2[[#This Row],[Short Name]],Serverlookup!A:A,Serverlookup!D:D)</f>
        <v>Yes</v>
      </c>
      <c r="T379" t="str">
        <f>_xlfn.XLOOKUP(Table2[[#This Row],[Short Name]],Serverlookup!A:A,Serverlookup!F:F)</f>
        <v>SURFACE-APPLICATION SUPPORT-POD MI-ART2</v>
      </c>
      <c r="U379" t="str">
        <f>IF(ISNA(_xlfn.XLOOKUP(Table2[[#This Row],[Short Name]],PCN!A:A,PCN!A:A)),"No","Yes")</f>
        <v>No</v>
      </c>
    </row>
    <row r="380" spans="1:21" x14ac:dyDescent="0.35">
      <c r="A380" t="s">
        <v>2777</v>
      </c>
      <c r="B380" t="s">
        <v>50</v>
      </c>
      <c r="C380" t="s">
        <v>2387</v>
      </c>
      <c r="D380" t="s">
        <v>2388</v>
      </c>
      <c r="E380" s="1">
        <v>45771</v>
      </c>
      <c r="F380" t="s">
        <v>185</v>
      </c>
      <c r="G380" s="1">
        <v>45771</v>
      </c>
      <c r="H380" t="s">
        <v>3341</v>
      </c>
      <c r="I380" t="s">
        <v>49</v>
      </c>
      <c r="J380" t="s">
        <v>2781</v>
      </c>
      <c r="K380" t="str">
        <f>_xlfn.XLOOKUP(Table2[[#This Row],[Short Name]],Table4[Name],Table4[IP Address])</f>
        <v>136.171.177.71</v>
      </c>
      <c r="L380" t="str">
        <f>_xlfn.XLOOKUP(Table2[[#This Row],[Short Name]],CMDB!A:A,CMDB!G:G)</f>
        <v>Production</v>
      </c>
      <c r="M380" t="str">
        <f>_xlfn.XLOOKUP(Table2[[#This Row],[Short Name]],CMDB!A:A,CMDB!F:F)</f>
        <v>In Maintenance</v>
      </c>
      <c r="N380" t="s">
        <v>2782</v>
      </c>
      <c r="P380">
        <f>_xlfn.XLOOKUP(Table2[[#This Row],[Short Name]],Serverlookup!A:A,Serverlookup!B:B)</f>
        <v>20575</v>
      </c>
      <c r="Q380" t="str">
        <f>_xlfn.XLOOKUP(Table2[[#This Row],[Short Name]],Serverlookup!A:A,Serverlookup!C:C)</f>
        <v>Meridium APM Oronite</v>
      </c>
      <c r="R380" t="str">
        <f>_xlfn.XLOOKUP(Table2[[#This Row],[Short Name]],Serverlookup!A:A,Serverlookup!E:E)</f>
        <v>Pandiarajan.Ravaneswaran@chevron.com</v>
      </c>
      <c r="S380" t="str">
        <f>_xlfn.XLOOKUP(Table2[[#This Row],[Short Name]],Serverlookup!A:A,Serverlookup!D:D)</f>
        <v>Yes</v>
      </c>
      <c r="T380" t="str">
        <f>_xlfn.XLOOKUP(Table2[[#This Row],[Short Name]],Serverlookup!A:A,Serverlookup!F:F)</f>
        <v>SURFACE-APPLICATION SUPPORT-POD MI-ART2</v>
      </c>
      <c r="U380" t="str">
        <f>IF(ISNA(_xlfn.XLOOKUP(Table2[[#This Row],[Short Name]],PCN!A:A,PCN!A:A)),"No","Yes")</f>
        <v>No</v>
      </c>
    </row>
    <row r="381" spans="1:21" x14ac:dyDescent="0.35">
      <c r="A381" t="s">
        <v>2777</v>
      </c>
      <c r="B381" t="s">
        <v>50</v>
      </c>
      <c r="C381" t="s">
        <v>2389</v>
      </c>
      <c r="D381" t="s">
        <v>2390</v>
      </c>
      <c r="E381" s="2">
        <v>45770</v>
      </c>
      <c r="F381" t="s">
        <v>185</v>
      </c>
      <c r="G381" s="2">
        <v>45771</v>
      </c>
      <c r="H381" t="s">
        <v>2806</v>
      </c>
      <c r="I381" t="s">
        <v>49</v>
      </c>
      <c r="J381" t="s">
        <v>2781</v>
      </c>
      <c r="K381" t="str">
        <f>_xlfn.XLOOKUP(Table2[[#This Row],[Short Name]],Table4[Name],Table4[IP Address])</f>
        <v>146.29.167.145</v>
      </c>
      <c r="L381" t="str">
        <f>_xlfn.XLOOKUP(Table2[[#This Row],[Short Name]],CMDB!A:A,CMDB!G:G)</f>
        <v>Production</v>
      </c>
      <c r="M381" t="str">
        <f>_xlfn.XLOOKUP(Table2[[#This Row],[Short Name]],CMDB!A:A,CMDB!F:F)</f>
        <v>Deployed</v>
      </c>
      <c r="N381" t="s">
        <v>2782</v>
      </c>
      <c r="P381">
        <f>_xlfn.XLOOKUP(Table2[[#This Row],[Short Name]],Serverlookup!A:A,Serverlookup!B:B)</f>
        <v>23381</v>
      </c>
      <c r="Q381" t="str">
        <f>_xlfn.XLOOKUP(Table2[[#This Row],[Short Name]],Serverlookup!A:A,Serverlookup!C:C)</f>
        <v xml:space="preserve">MAINTelligence </v>
      </c>
      <c r="R381" t="str">
        <f>_xlfn.XLOOKUP(Table2[[#This Row],[Short Name]],Serverlookup!A:A,Serverlookup!E:E)</f>
        <v>Pandiarajan.Ravaneswaran@chevron.com</v>
      </c>
      <c r="S381" t="str">
        <f>_xlfn.XLOOKUP(Table2[[#This Row],[Short Name]],Serverlookup!A:A,Serverlookup!D:D)</f>
        <v>Yes</v>
      </c>
      <c r="T381" t="str">
        <f>_xlfn.XLOOKUP(Table2[[#This Row],[Short Name]],Serverlookup!A:A,Serverlookup!F:F)</f>
        <v>SURFACE-APPLICATION SUPPORT-POD MI-ART2</v>
      </c>
      <c r="U381" t="str">
        <f>IF(ISNA(_xlfn.XLOOKUP(Table2[[#This Row],[Short Name]],PCN!A:A,PCN!A:A)),"No","Yes")</f>
        <v>No</v>
      </c>
    </row>
    <row r="382" spans="1:21" x14ac:dyDescent="0.35">
      <c r="A382" t="s">
        <v>2777</v>
      </c>
      <c r="B382" t="s">
        <v>50</v>
      </c>
      <c r="C382" t="s">
        <v>2391</v>
      </c>
      <c r="D382" t="s">
        <v>2392</v>
      </c>
      <c r="E382" s="2">
        <v>45770</v>
      </c>
      <c r="F382" t="s">
        <v>185</v>
      </c>
      <c r="G382" s="2">
        <v>45771</v>
      </c>
      <c r="H382" t="s">
        <v>3310</v>
      </c>
      <c r="I382" t="s">
        <v>66</v>
      </c>
      <c r="J382" t="s">
        <v>2781</v>
      </c>
      <c r="K382" t="str">
        <f>_xlfn.XLOOKUP(Table2[[#This Row],[Short Name]],Table4[Name],Table4[IP Address])</f>
        <v>10.74.68.198</v>
      </c>
      <c r="L382" t="str">
        <f>_xlfn.XLOOKUP(Table2[[#This Row],[Short Name]],CMDB!A:A,CMDB!G:G)</f>
        <v>QA/Test</v>
      </c>
      <c r="M382" t="str">
        <f>_xlfn.XLOOKUP(Table2[[#This Row],[Short Name]],CMDB!A:A,CMDB!F:F)</f>
        <v>Deployed</v>
      </c>
      <c r="N382" t="s">
        <v>2782</v>
      </c>
      <c r="P382">
        <f>_xlfn.XLOOKUP(Table2[[#This Row],[Short Name]],Serverlookup!A:A,Serverlookup!B:B)</f>
        <v>20575</v>
      </c>
      <c r="Q382" t="str">
        <f>_xlfn.XLOOKUP(Table2[[#This Row],[Short Name]],Serverlookup!A:A,Serverlookup!C:C)</f>
        <v xml:space="preserve">Predix APM (Oronite) </v>
      </c>
      <c r="R382" t="str">
        <f>_xlfn.XLOOKUP(Table2[[#This Row],[Short Name]],Serverlookup!A:A,Serverlookup!E:E)</f>
        <v>Pandiarajan.Ravaneswaran@chevron.com</v>
      </c>
      <c r="S382" t="str">
        <f>_xlfn.XLOOKUP(Table2[[#This Row],[Short Name]],Serverlookup!A:A,Serverlookup!D:D)</f>
        <v>Yes</v>
      </c>
      <c r="T382" t="str">
        <f>_xlfn.XLOOKUP(Table2[[#This Row],[Short Name]],Serverlookup!A:A,Serverlookup!F:F)</f>
        <v>SURFACE-APPLICATION SUPPORT-POD MI-ART2</v>
      </c>
      <c r="U382" t="str">
        <f>IF(ISNA(_xlfn.XLOOKUP(Table2[[#This Row],[Short Name]],PCN!A:A,PCN!A:A)),"No","Yes")</f>
        <v>No</v>
      </c>
    </row>
    <row r="383" spans="1:21" x14ac:dyDescent="0.35">
      <c r="A383" t="s">
        <v>2777</v>
      </c>
      <c r="B383" t="s">
        <v>50</v>
      </c>
      <c r="C383" t="s">
        <v>2393</v>
      </c>
      <c r="D383" t="s">
        <v>2394</v>
      </c>
      <c r="E383" s="1">
        <v>45770</v>
      </c>
      <c r="F383" t="s">
        <v>185</v>
      </c>
      <c r="G383" s="1">
        <v>45771</v>
      </c>
      <c r="H383" t="s">
        <v>3342</v>
      </c>
      <c r="I383" t="s">
        <v>66</v>
      </c>
      <c r="J383" t="s">
        <v>2781</v>
      </c>
      <c r="K383" t="str">
        <f>_xlfn.XLOOKUP(Table2[[#This Row],[Short Name]],Table4[Name],Table4[IP Address])</f>
        <v>10.74.64.22</v>
      </c>
      <c r="L383" t="str">
        <f>_xlfn.XLOOKUP(Table2[[#This Row],[Short Name]],CMDB!A:A,CMDB!G:G)</f>
        <v>Production</v>
      </c>
      <c r="M383" t="str">
        <f>_xlfn.XLOOKUP(Table2[[#This Row],[Short Name]],CMDB!A:A,CMDB!F:F)</f>
        <v>Deployed</v>
      </c>
      <c r="N383" t="s">
        <v>2782</v>
      </c>
      <c r="P383">
        <f>_xlfn.XLOOKUP(Table2[[#This Row],[Short Name]],Serverlookup!A:A,Serverlookup!B:B)</f>
        <v>5051674</v>
      </c>
      <c r="Q383" t="str">
        <f>_xlfn.XLOOKUP(Table2[[#This Row],[Short Name]],Serverlookup!A:A,Serverlookup!C:C)</f>
        <v xml:space="preserve">Perception Fleet (Global) </v>
      </c>
      <c r="R383" t="str">
        <f>_xlfn.XLOOKUP(Table2[[#This Row],[Short Name]],Serverlookup!A:A,Serverlookup!E:E)</f>
        <v>Pandiarajan.Ravaneswaran@chevron.com</v>
      </c>
      <c r="S383" t="str">
        <f>_xlfn.XLOOKUP(Table2[[#This Row],[Short Name]],Serverlookup!A:A,Serverlookup!D:D)</f>
        <v>Yes</v>
      </c>
      <c r="T383" t="str">
        <f>_xlfn.XLOOKUP(Table2[[#This Row],[Short Name]],Serverlookup!A:A,Serverlookup!F:F)</f>
        <v>SURFACE-APPLICATION SUPPORT-POD MI-ART2</v>
      </c>
      <c r="U383" t="str">
        <f>IF(ISNA(_xlfn.XLOOKUP(Table2[[#This Row],[Short Name]],PCN!A:A,PCN!A:A)),"No","Yes")</f>
        <v>No</v>
      </c>
    </row>
    <row r="384" spans="1:21" x14ac:dyDescent="0.35">
      <c r="A384" t="s">
        <v>2777</v>
      </c>
      <c r="B384" t="s">
        <v>50</v>
      </c>
      <c r="C384" t="s">
        <v>2403</v>
      </c>
      <c r="D384" t="s">
        <v>2404</v>
      </c>
      <c r="E384" s="2">
        <v>45771</v>
      </c>
      <c r="F384" t="s">
        <v>185</v>
      </c>
      <c r="G384" s="2">
        <v>45771</v>
      </c>
      <c r="H384" t="s">
        <v>3339</v>
      </c>
      <c r="I384" t="s">
        <v>66</v>
      </c>
      <c r="J384" t="s">
        <v>2781</v>
      </c>
      <c r="K384" t="str">
        <f>_xlfn.XLOOKUP(Table2[[#This Row],[Short Name]],Table4[Name],Table4[IP Address])</f>
        <v>10.74.64.23</v>
      </c>
      <c r="L384" t="str">
        <f>_xlfn.XLOOKUP(Table2[[#This Row],[Short Name]],CMDB!A:A,CMDB!G:G)</f>
        <v>Production</v>
      </c>
      <c r="M384" t="str">
        <f>_xlfn.XLOOKUP(Table2[[#This Row],[Short Name]],CMDB!A:A,CMDB!F:F)</f>
        <v>Deployed</v>
      </c>
      <c r="N384" t="s">
        <v>2782</v>
      </c>
      <c r="P384">
        <f>_xlfn.XLOOKUP(Table2[[#This Row],[Short Name]],Serverlookup!A:A,Serverlookup!B:B)</f>
        <v>5051674</v>
      </c>
      <c r="Q384" t="str">
        <f>_xlfn.XLOOKUP(Table2[[#This Row],[Short Name]],Serverlookup!A:A,Serverlookup!C:C)</f>
        <v xml:space="preserve">Perception Fleet (Global) </v>
      </c>
      <c r="R384" t="str">
        <f>_xlfn.XLOOKUP(Table2[[#This Row],[Short Name]],Serverlookup!A:A,Serverlookup!E:E)</f>
        <v>Pandiarajan.Ravaneswaran@chevron.com</v>
      </c>
      <c r="S384" t="str">
        <f>_xlfn.XLOOKUP(Table2[[#This Row],[Short Name]],Serverlookup!A:A,Serverlookup!D:D)</f>
        <v>Yes</v>
      </c>
      <c r="T384" t="str">
        <f>_xlfn.XLOOKUP(Table2[[#This Row],[Short Name]],Serverlookup!A:A,Serverlookup!F:F)</f>
        <v>SURFACE-APPLICATION SUPPORT-POD MI-ART2</v>
      </c>
      <c r="U384" t="str">
        <f>IF(ISNA(_xlfn.XLOOKUP(Table2[[#This Row],[Short Name]],PCN!A:A,PCN!A:A)),"No","Yes")</f>
        <v>No</v>
      </c>
    </row>
    <row r="385" spans="1:21" x14ac:dyDescent="0.35">
      <c r="A385" t="s">
        <v>2777</v>
      </c>
      <c r="B385" t="s">
        <v>50</v>
      </c>
      <c r="C385" t="s">
        <v>2407</v>
      </c>
      <c r="D385" t="s">
        <v>2408</v>
      </c>
      <c r="E385" s="2">
        <v>45770</v>
      </c>
      <c r="F385" t="s">
        <v>185</v>
      </c>
      <c r="G385" s="2">
        <v>45771</v>
      </c>
      <c r="H385" t="s">
        <v>3299</v>
      </c>
      <c r="I385" t="s">
        <v>49</v>
      </c>
      <c r="J385" t="s">
        <v>2781</v>
      </c>
      <c r="K385" t="str">
        <f>_xlfn.XLOOKUP(Table2[[#This Row],[Short Name]],Table4[Name],Table4[IP Address])</f>
        <v>10.74.64.28</v>
      </c>
      <c r="L385" t="str">
        <f>_xlfn.XLOOKUP(Table2[[#This Row],[Short Name]],CMDB!A:A,CMDB!G:G)</f>
        <v>Production</v>
      </c>
      <c r="M385" t="str">
        <f>_xlfn.XLOOKUP(Table2[[#This Row],[Short Name]],CMDB!A:A,CMDB!F:F)</f>
        <v>Retired</v>
      </c>
      <c r="N385" t="s">
        <v>2782</v>
      </c>
      <c r="P385">
        <f>_xlfn.XLOOKUP(Table2[[#This Row],[Short Name]],Serverlookup!A:A,Serverlookup!B:B)</f>
        <v>21768</v>
      </c>
      <c r="Q385" t="str">
        <f>_xlfn.XLOOKUP(Table2[[#This Row],[Short Name]],Serverlookup!A:A,Serverlookup!C:C)</f>
        <v xml:space="preserve">SmartSignal </v>
      </c>
      <c r="R385" t="str">
        <f>_xlfn.XLOOKUP(Table2[[#This Row],[Short Name]],Serverlookup!A:A,Serverlookup!E:E)</f>
        <v>Pandiarajan.Ravaneswaran@chevron.com</v>
      </c>
      <c r="S385" t="str">
        <f>_xlfn.XLOOKUP(Table2[[#This Row],[Short Name]],Serverlookup!A:A,Serverlookup!D:D)</f>
        <v>Yes</v>
      </c>
      <c r="T385" t="str">
        <f>_xlfn.XLOOKUP(Table2[[#This Row],[Short Name]],Serverlookup!A:A,Serverlookup!F:F)</f>
        <v>SURFACE-APPLICATION SUPPORT-POD MI-ART2</v>
      </c>
      <c r="U385" t="str">
        <f>IF(ISNA(_xlfn.XLOOKUP(Table2[[#This Row],[Short Name]],PCN!A:A,PCN!A:A)),"No","Yes")</f>
        <v>No</v>
      </c>
    </row>
    <row r="386" spans="1:21" x14ac:dyDescent="0.35">
      <c r="A386" t="s">
        <v>2777</v>
      </c>
      <c r="B386" t="s">
        <v>50</v>
      </c>
      <c r="C386" t="s">
        <v>2411</v>
      </c>
      <c r="D386" t="s">
        <v>2412</v>
      </c>
      <c r="E386" s="1">
        <v>45770</v>
      </c>
      <c r="F386" t="s">
        <v>185</v>
      </c>
      <c r="G386" s="1">
        <v>45771</v>
      </c>
      <c r="H386" t="s">
        <v>3343</v>
      </c>
      <c r="I386" t="s">
        <v>49</v>
      </c>
      <c r="J386" t="s">
        <v>2781</v>
      </c>
      <c r="K386" t="str">
        <f>_xlfn.XLOOKUP(Table2[[#This Row],[Short Name]],Table4[Name],Table4[IP Address])</f>
        <v>10.69.80.24</v>
      </c>
      <c r="L386" t="str">
        <f>_xlfn.XLOOKUP(Table2[[#This Row],[Short Name]],CMDB!A:A,CMDB!G:G)</f>
        <v>Production</v>
      </c>
      <c r="M386" t="str">
        <f>_xlfn.XLOOKUP(Table2[[#This Row],[Short Name]],CMDB!A:A,CMDB!F:F)</f>
        <v>Deployed</v>
      </c>
      <c r="N386" t="s">
        <v>2782</v>
      </c>
      <c r="P386">
        <f>_xlfn.XLOOKUP(Table2[[#This Row],[Short Name]],Serverlookup!A:A,Serverlookup!B:B)</f>
        <v>5038986</v>
      </c>
      <c r="Q386" t="str">
        <f>_xlfn.XLOOKUP(Table2[[#This Row],[Short Name]],Serverlookup!A:A,Serverlookup!C:C)</f>
        <v xml:space="preserve">IPS </v>
      </c>
      <c r="R386" t="str">
        <f>_xlfn.XLOOKUP(Table2[[#This Row],[Short Name]],Serverlookup!A:A,Serverlookup!E:E)</f>
        <v>Pandiarajan.Ravaneswaran@chevron.com</v>
      </c>
      <c r="S386" t="str">
        <f>_xlfn.XLOOKUP(Table2[[#This Row],[Short Name]],Serverlookup!A:A,Serverlookup!D:D)</f>
        <v>Yes</v>
      </c>
      <c r="T386" t="str">
        <f>_xlfn.XLOOKUP(Table2[[#This Row],[Short Name]],Serverlookup!A:A,Serverlookup!F:F)</f>
        <v>SURFACE-APPLICATION SUPPORT-POD MI-ART2</v>
      </c>
      <c r="U386" t="str">
        <f>IF(ISNA(_xlfn.XLOOKUP(Table2[[#This Row],[Short Name]],PCN!A:A,PCN!A:A)),"No","Yes")</f>
        <v>No</v>
      </c>
    </row>
    <row r="387" spans="1:21" x14ac:dyDescent="0.35">
      <c r="A387" t="s">
        <v>2777</v>
      </c>
      <c r="B387" t="s">
        <v>50</v>
      </c>
      <c r="C387" t="s">
        <v>2421</v>
      </c>
      <c r="D387" t="s">
        <v>2422</v>
      </c>
      <c r="E387" s="2">
        <v>45770</v>
      </c>
      <c r="F387" t="s">
        <v>185</v>
      </c>
      <c r="G387" s="2">
        <v>45771</v>
      </c>
      <c r="H387" t="s">
        <v>3344</v>
      </c>
      <c r="I387" t="s">
        <v>49</v>
      </c>
      <c r="J387" t="s">
        <v>2781</v>
      </c>
      <c r="K387" t="str">
        <f>_xlfn.XLOOKUP(Table2[[#This Row],[Short Name]],Table4[Name],Table4[IP Address])</f>
        <v>10.69.80.25</v>
      </c>
      <c r="L387" t="str">
        <f>_xlfn.XLOOKUP(Table2[[#This Row],[Short Name]],CMDB!A:A,CMDB!G:G)</f>
        <v>Production</v>
      </c>
      <c r="M387" t="str">
        <f>_xlfn.XLOOKUP(Table2[[#This Row],[Short Name]],CMDB!A:A,CMDB!F:F)</f>
        <v>Deployed</v>
      </c>
      <c r="N387" t="s">
        <v>2782</v>
      </c>
      <c r="P387">
        <f>_xlfn.XLOOKUP(Table2[[#This Row],[Short Name]],Serverlookup!A:A,Serverlookup!B:B)</f>
        <v>5038986</v>
      </c>
      <c r="Q387" t="str">
        <f>_xlfn.XLOOKUP(Table2[[#This Row],[Short Name]],Serverlookup!A:A,Serverlookup!C:C)</f>
        <v xml:space="preserve">IPS </v>
      </c>
      <c r="R387" t="str">
        <f>_xlfn.XLOOKUP(Table2[[#This Row],[Short Name]],Serverlookup!A:A,Serverlookup!E:E)</f>
        <v>Pandiarajan.Ravaneswaran@chevron.com</v>
      </c>
      <c r="S387" t="str">
        <f>_xlfn.XLOOKUP(Table2[[#This Row],[Short Name]],Serverlookup!A:A,Serverlookup!D:D)</f>
        <v>Yes</v>
      </c>
      <c r="T387" t="str">
        <f>_xlfn.XLOOKUP(Table2[[#This Row],[Short Name]],Serverlookup!A:A,Serverlookup!F:F)</f>
        <v>SURFACE-APPLICATION SUPPORT-POD MI-ART2</v>
      </c>
      <c r="U387" t="str">
        <f>IF(ISNA(_xlfn.XLOOKUP(Table2[[#This Row],[Short Name]],PCN!A:A,PCN!A:A)),"No","Yes")</f>
        <v>No</v>
      </c>
    </row>
    <row r="388" spans="1:21" x14ac:dyDescent="0.35">
      <c r="A388" t="s">
        <v>2777</v>
      </c>
      <c r="B388" t="s">
        <v>50</v>
      </c>
      <c r="C388" t="s">
        <v>2423</v>
      </c>
      <c r="D388" t="s">
        <v>2424</v>
      </c>
      <c r="E388" s="1">
        <v>45770</v>
      </c>
      <c r="F388" t="s">
        <v>185</v>
      </c>
      <c r="G388" s="1">
        <v>45771</v>
      </c>
      <c r="H388" t="s">
        <v>2885</v>
      </c>
      <c r="I388" t="s">
        <v>49</v>
      </c>
      <c r="J388" t="s">
        <v>2781</v>
      </c>
      <c r="K388" t="str">
        <f>_xlfn.XLOOKUP(Table2[[#This Row],[Short Name]],Table4[Name],Table4[IP Address])</f>
        <v>10.69.88.52</v>
      </c>
      <c r="L388" t="str">
        <f>_xlfn.XLOOKUP(Table2[[#This Row],[Short Name]],CMDB!A:A,CMDB!G:G)</f>
        <v>QA/Test</v>
      </c>
      <c r="M388" t="str">
        <f>_xlfn.XLOOKUP(Table2[[#This Row],[Short Name]],CMDB!A:A,CMDB!F:F)</f>
        <v>Deployed</v>
      </c>
      <c r="N388" t="s">
        <v>2782</v>
      </c>
      <c r="P388">
        <f>_xlfn.XLOOKUP(Table2[[#This Row],[Short Name]],Serverlookup!A:A,Serverlookup!B:B)</f>
        <v>5038986</v>
      </c>
      <c r="Q388" t="str">
        <f>_xlfn.XLOOKUP(Table2[[#This Row],[Short Name]],Serverlookup!A:A,Serverlookup!C:C)</f>
        <v xml:space="preserve">IPS </v>
      </c>
      <c r="R388" t="str">
        <f>_xlfn.XLOOKUP(Table2[[#This Row],[Short Name]],Serverlookup!A:A,Serverlookup!E:E)</f>
        <v>Pandiarajan.Ravaneswaran@chevron.com</v>
      </c>
      <c r="S388" t="str">
        <f>_xlfn.XLOOKUP(Table2[[#This Row],[Short Name]],Serverlookup!A:A,Serverlookup!D:D)</f>
        <v>Yes</v>
      </c>
      <c r="T388" t="str">
        <f>_xlfn.XLOOKUP(Table2[[#This Row],[Short Name]],Serverlookup!A:A,Serverlookup!F:F)</f>
        <v>SURFACE-APPLICATION SUPPORT-POD MI-ART2</v>
      </c>
      <c r="U388" t="str">
        <f>IF(ISNA(_xlfn.XLOOKUP(Table2[[#This Row],[Short Name]],PCN!A:A,PCN!A:A)),"No","Yes")</f>
        <v>No</v>
      </c>
    </row>
    <row r="389" spans="1:21" x14ac:dyDescent="0.35">
      <c r="A389" t="s">
        <v>2777</v>
      </c>
      <c r="B389" t="s">
        <v>50</v>
      </c>
      <c r="C389" t="s">
        <v>2425</v>
      </c>
      <c r="D389" t="s">
        <v>2426</v>
      </c>
      <c r="E389" s="2">
        <v>45770</v>
      </c>
      <c r="F389" t="s">
        <v>185</v>
      </c>
      <c r="G389" s="2">
        <v>45771</v>
      </c>
      <c r="H389" t="s">
        <v>3017</v>
      </c>
      <c r="I389" t="s">
        <v>49</v>
      </c>
      <c r="J389" t="s">
        <v>2781</v>
      </c>
      <c r="K389" t="str">
        <f>_xlfn.XLOOKUP(Table2[[#This Row],[Short Name]],Table4[Name],Table4[IP Address])</f>
        <v>10.69.88.37</v>
      </c>
      <c r="L389" t="str">
        <f>_xlfn.XLOOKUP(Table2[[#This Row],[Short Name]],CMDB!A:A,CMDB!G:G)</f>
        <v>Development</v>
      </c>
      <c r="M389" t="str">
        <f>_xlfn.XLOOKUP(Table2[[#This Row],[Short Name]],CMDB!A:A,CMDB!F:F)</f>
        <v>In Maintenance</v>
      </c>
      <c r="N389" t="s">
        <v>2782</v>
      </c>
      <c r="P389">
        <f>_xlfn.XLOOKUP(Table2[[#This Row],[Short Name]],Serverlookup!A:A,Serverlookup!B:B)</f>
        <v>17004</v>
      </c>
      <c r="Q389" t="str">
        <f>_xlfn.XLOOKUP(Table2[[#This Row],[Short Name]],Serverlookup!A:A,Serverlookup!C:C)</f>
        <v xml:space="preserve">SmartSignal </v>
      </c>
      <c r="R389" t="str">
        <f>_xlfn.XLOOKUP(Table2[[#This Row],[Short Name]],Serverlookup!A:A,Serverlookup!E:E)</f>
        <v>Pandiarajan.Ravaneswaran@chevron.com</v>
      </c>
      <c r="S389" t="str">
        <f>_xlfn.XLOOKUP(Table2[[#This Row],[Short Name]],Serverlookup!A:A,Serverlookup!D:D)</f>
        <v>Yes</v>
      </c>
      <c r="T389" t="str">
        <f>_xlfn.XLOOKUP(Table2[[#This Row],[Short Name]],Serverlookup!A:A,Serverlookup!F:F)</f>
        <v>SURFACE-APPLICATION SUPPORT-POD MI-ART2</v>
      </c>
      <c r="U389" t="str">
        <f>IF(ISNA(_xlfn.XLOOKUP(Table2[[#This Row],[Short Name]],PCN!A:A,PCN!A:A)),"No","Yes")</f>
        <v>No</v>
      </c>
    </row>
    <row r="390" spans="1:21" x14ac:dyDescent="0.35">
      <c r="A390" t="s">
        <v>2777</v>
      </c>
      <c r="B390" t="s">
        <v>50</v>
      </c>
      <c r="C390" t="s">
        <v>2455</v>
      </c>
      <c r="D390" t="s">
        <v>2456</v>
      </c>
      <c r="E390" s="1">
        <v>45771</v>
      </c>
      <c r="F390" t="s">
        <v>185</v>
      </c>
      <c r="G390" s="1">
        <v>45771</v>
      </c>
      <c r="H390" t="s">
        <v>2997</v>
      </c>
      <c r="I390" t="s">
        <v>49</v>
      </c>
      <c r="J390" t="s">
        <v>2781</v>
      </c>
      <c r="K390" t="str">
        <f>_xlfn.XLOOKUP(Table2[[#This Row],[Short Name]],Table4[Name],Table4[IP Address])</f>
        <v>10.74.64.15</v>
      </c>
      <c r="L390" t="str">
        <f>_xlfn.XLOOKUP(Table2[[#This Row],[Short Name]],CMDB!A:A,CMDB!G:G)</f>
        <v>Production</v>
      </c>
      <c r="M390" t="str">
        <f>_xlfn.XLOOKUP(Table2[[#This Row],[Short Name]],CMDB!A:A,CMDB!F:F)</f>
        <v>Retired</v>
      </c>
      <c r="N390" t="s">
        <v>2782</v>
      </c>
      <c r="P390">
        <f>_xlfn.XLOOKUP(Table2[[#This Row],[Short Name]],Serverlookup!A:A,Serverlookup!B:B)</f>
        <v>16656</v>
      </c>
      <c r="Q390" t="str">
        <f>_xlfn.XLOOKUP(Table2[[#This Row],[Short Name]],Serverlookup!A:A,Serverlookup!C:C)</f>
        <v xml:space="preserve">SmartSignal </v>
      </c>
      <c r="R390" t="str">
        <f>_xlfn.XLOOKUP(Table2[[#This Row],[Short Name]],Serverlookup!A:A,Serverlookup!E:E)</f>
        <v>Pandiarajan.Ravaneswaran@chevron.com</v>
      </c>
      <c r="S390" t="str">
        <f>_xlfn.XLOOKUP(Table2[[#This Row],[Short Name]],Serverlookup!A:A,Serverlookup!D:D)</f>
        <v>Yes</v>
      </c>
      <c r="T390" t="str">
        <f>_xlfn.XLOOKUP(Table2[[#This Row],[Short Name]],Serverlookup!A:A,Serverlookup!F:F)</f>
        <v>SURFACE-APPLICATION SUPPORT-POD MI-ART2</v>
      </c>
      <c r="U390" t="str">
        <f>IF(ISNA(_xlfn.XLOOKUP(Table2[[#This Row],[Short Name]],PCN!A:A,PCN!A:A)),"No","Yes")</f>
        <v>No</v>
      </c>
    </row>
    <row r="391" spans="1:21" x14ac:dyDescent="0.35">
      <c r="A391" t="s">
        <v>2777</v>
      </c>
      <c r="B391" t="s">
        <v>50</v>
      </c>
      <c r="C391" t="s">
        <v>2357</v>
      </c>
      <c r="D391" t="s">
        <v>2358</v>
      </c>
      <c r="E391" s="2">
        <v>45771</v>
      </c>
      <c r="F391" t="s">
        <v>185</v>
      </c>
      <c r="G391" s="2">
        <v>45771</v>
      </c>
      <c r="H391" t="s">
        <v>3345</v>
      </c>
      <c r="I391" t="s">
        <v>49</v>
      </c>
      <c r="J391" t="s">
        <v>2781</v>
      </c>
      <c r="K391" t="str">
        <f>_xlfn.XLOOKUP(Table2[[#This Row],[Short Name]],Table4[Name],Table4[IP Address])</f>
        <v>10.73.196.18</v>
      </c>
      <c r="L391" t="str">
        <f>_xlfn.XLOOKUP(Table2[[#This Row],[Short Name]],CMDB!A:A,CMDB!G:G)</f>
        <v>Development</v>
      </c>
      <c r="M391" t="str">
        <f>_xlfn.XLOOKUP(Table2[[#This Row],[Short Name]],CMDB!A:A,CMDB!F:F)</f>
        <v>Deployed</v>
      </c>
      <c r="N391" t="s">
        <v>2782</v>
      </c>
      <c r="P391">
        <f>_xlfn.XLOOKUP(Table2[[#This Row],[Short Name]],Serverlookup!A:A,Serverlookup!B:B)</f>
        <v>18757</v>
      </c>
      <c r="Q391" t="str">
        <f>_xlfn.XLOOKUP(Table2[[#This Row],[Short Name]],Serverlookup!A:A,Serverlookup!C:C)</f>
        <v xml:space="preserve">Turn Around Cost Control (TACC) </v>
      </c>
      <c r="R391" t="str">
        <f>_xlfn.XLOOKUP(Table2[[#This Row],[Short Name]],Serverlookup!A:A,Serverlookup!E:E)</f>
        <v>Pandiarajan.Ravaneswaran@chevron.com</v>
      </c>
      <c r="S391" t="str">
        <f>_xlfn.XLOOKUP(Table2[[#This Row],[Short Name]],Serverlookup!A:A,Serverlookup!D:D)</f>
        <v>Yes</v>
      </c>
      <c r="T391" t="str">
        <f>_xlfn.XLOOKUP(Table2[[#This Row],[Short Name]],Serverlookup!A:A,Serverlookup!F:F)</f>
        <v>SURFACE-APPLICATION SUPPORT-POD MI-ART1</v>
      </c>
      <c r="U391" t="str">
        <f>IF(ISNA(_xlfn.XLOOKUP(Table2[[#This Row],[Short Name]],PCN!A:A,PCN!A:A)),"No","Yes")</f>
        <v>No</v>
      </c>
    </row>
    <row r="392" spans="1:21" x14ac:dyDescent="0.35">
      <c r="A392" t="s">
        <v>2777</v>
      </c>
      <c r="B392" t="s">
        <v>50</v>
      </c>
      <c r="C392" t="s">
        <v>2359</v>
      </c>
      <c r="D392" t="s">
        <v>2360</v>
      </c>
      <c r="E392" s="1">
        <v>45770</v>
      </c>
      <c r="F392" t="s">
        <v>185</v>
      </c>
      <c r="G392" s="1">
        <v>45771</v>
      </c>
      <c r="H392" t="s">
        <v>2785</v>
      </c>
      <c r="I392" t="s">
        <v>49</v>
      </c>
      <c r="J392" t="s">
        <v>2781</v>
      </c>
      <c r="K392" t="str">
        <f>_xlfn.XLOOKUP(Table2[[#This Row],[Short Name]],Table4[Name],Table4[IP Address])</f>
        <v>10.73.192.14</v>
      </c>
      <c r="L392" t="str">
        <f>_xlfn.XLOOKUP(Table2[[#This Row],[Short Name]],CMDB!A:A,CMDB!G:G)</f>
        <v>Production</v>
      </c>
      <c r="M392" t="str">
        <f>_xlfn.XLOOKUP(Table2[[#This Row],[Short Name]],CMDB!A:A,CMDB!F:F)</f>
        <v>Deployed</v>
      </c>
      <c r="N392" t="s">
        <v>2782</v>
      </c>
      <c r="P392">
        <f>_xlfn.XLOOKUP(Table2[[#This Row],[Short Name]],Serverlookup!A:A,Serverlookup!B:B)</f>
        <v>18757</v>
      </c>
      <c r="Q392" t="str">
        <f>_xlfn.XLOOKUP(Table2[[#This Row],[Short Name]],Serverlookup!A:A,Serverlookup!C:C)</f>
        <v xml:space="preserve">Turn Around Cost Control (TACC) </v>
      </c>
      <c r="R392" t="str">
        <f>_xlfn.XLOOKUP(Table2[[#This Row],[Short Name]],Serverlookup!A:A,Serverlookup!E:E)</f>
        <v>Pandiarajan.Ravaneswaran@chevron.com</v>
      </c>
      <c r="S392" t="str">
        <f>_xlfn.XLOOKUP(Table2[[#This Row],[Short Name]],Serverlookup!A:A,Serverlookup!D:D)</f>
        <v>Yes</v>
      </c>
      <c r="T392" t="str">
        <f>_xlfn.XLOOKUP(Table2[[#This Row],[Short Name]],Serverlookup!A:A,Serverlookup!F:F)</f>
        <v>SURFACE-APPLICATION SUPPORT-POD MI-ART1</v>
      </c>
      <c r="U392" t="str">
        <f>IF(ISNA(_xlfn.XLOOKUP(Table2[[#This Row],[Short Name]],PCN!A:A,PCN!A:A)),"No","Yes")</f>
        <v>No</v>
      </c>
    </row>
    <row r="393" spans="1:21" x14ac:dyDescent="0.35">
      <c r="A393" t="s">
        <v>2777</v>
      </c>
      <c r="B393" t="s">
        <v>50</v>
      </c>
      <c r="C393" t="s">
        <v>2370</v>
      </c>
      <c r="D393" t="s">
        <v>2371</v>
      </c>
      <c r="E393" s="2">
        <v>45771</v>
      </c>
      <c r="F393" t="s">
        <v>185</v>
      </c>
      <c r="G393" s="2">
        <v>45771</v>
      </c>
      <c r="H393" t="s">
        <v>2888</v>
      </c>
      <c r="I393" t="s">
        <v>49</v>
      </c>
      <c r="J393" t="s">
        <v>2781</v>
      </c>
      <c r="K393" t="str">
        <f>_xlfn.XLOOKUP(Table2[[#This Row],[Short Name]],Table4[Name],Table4[IP Address])</f>
        <v>10.73.192.10</v>
      </c>
      <c r="L393" t="str">
        <f>_xlfn.XLOOKUP(Table2[[#This Row],[Short Name]],CMDB!A:A,CMDB!G:G)</f>
        <v>Production</v>
      </c>
      <c r="M393" t="str">
        <f>_xlfn.XLOOKUP(Table2[[#This Row],[Short Name]],CMDB!A:A,CMDB!F:F)</f>
        <v>Deployed</v>
      </c>
      <c r="N393" t="s">
        <v>2782</v>
      </c>
      <c r="P393">
        <f>_xlfn.XLOOKUP(Table2[[#This Row],[Short Name]],Serverlookup!A:A,Serverlookup!B:B)</f>
        <v>18757</v>
      </c>
      <c r="Q393" t="str">
        <f>_xlfn.XLOOKUP(Table2[[#This Row],[Short Name]],Serverlookup!A:A,Serverlookup!C:C)</f>
        <v xml:space="preserve">Turn Around Cost Control (TACC) </v>
      </c>
      <c r="R393" t="str">
        <f>_xlfn.XLOOKUP(Table2[[#This Row],[Short Name]],Serverlookup!A:A,Serverlookup!E:E)</f>
        <v>Pandiarajan.Ravaneswaran@chevron.com</v>
      </c>
      <c r="S393" t="str">
        <f>_xlfn.XLOOKUP(Table2[[#This Row],[Short Name]],Serverlookup!A:A,Serverlookup!D:D)</f>
        <v>Yes</v>
      </c>
      <c r="T393" t="str">
        <f>_xlfn.XLOOKUP(Table2[[#This Row],[Short Name]],Serverlookup!A:A,Serverlookup!F:F)</f>
        <v>SURFACE-APPLICATION SUPPORT-POD MI-ART1</v>
      </c>
      <c r="U393" t="str">
        <f>IF(ISNA(_xlfn.XLOOKUP(Table2[[#This Row],[Short Name]],PCN!A:A,PCN!A:A)),"No","Yes")</f>
        <v>No</v>
      </c>
    </row>
    <row r="394" spans="1:21" x14ac:dyDescent="0.35">
      <c r="A394" t="s">
        <v>2777</v>
      </c>
      <c r="B394" t="s">
        <v>50</v>
      </c>
      <c r="C394" t="s">
        <v>2405</v>
      </c>
      <c r="D394" t="s">
        <v>2406</v>
      </c>
      <c r="E394" s="1">
        <v>45758</v>
      </c>
      <c r="F394" t="s">
        <v>185</v>
      </c>
      <c r="G394" s="1">
        <v>45759</v>
      </c>
      <c r="H394" t="s">
        <v>2801</v>
      </c>
      <c r="I394" t="s">
        <v>49</v>
      </c>
      <c r="J394" t="s">
        <v>2781</v>
      </c>
      <c r="K394" t="str">
        <f>_xlfn.XLOOKUP(Table2[[#This Row],[Short Name]],Table4[Name],Table4[IP Address])</f>
        <v>10.74.68.40</v>
      </c>
      <c r="L394" t="str">
        <f>_xlfn.XLOOKUP(Table2[[#This Row],[Short Name]],CMDB!A:A,CMDB!G:G)</f>
        <v>QA/Test</v>
      </c>
      <c r="M394" t="str">
        <f>_xlfn.XLOOKUP(Table2[[#This Row],[Short Name]],CMDB!A:A,CMDB!F:F)</f>
        <v>Retired</v>
      </c>
      <c r="N394" t="s">
        <v>2782</v>
      </c>
      <c r="P394">
        <f>_xlfn.XLOOKUP(Table2[[#This Row],[Short Name]],Serverlookup!A:A,Serverlookup!B:B)</f>
        <v>20575</v>
      </c>
      <c r="Q394" t="str">
        <f>_xlfn.XLOOKUP(Table2[[#This Row],[Short Name]],Serverlookup!A:A,Serverlookup!C:C)</f>
        <v xml:space="preserve">Predix APM (Oronite) </v>
      </c>
      <c r="R394" t="str">
        <f>_xlfn.XLOOKUP(Table2[[#This Row],[Short Name]],Serverlookup!A:A,Serverlookup!E:E)</f>
        <v>Pandiarajan.Ravaneswaran@chevron.com</v>
      </c>
      <c r="S394" t="str">
        <f>_xlfn.XLOOKUP(Table2[[#This Row],[Short Name]],Serverlookup!A:A,Serverlookup!D:D)</f>
        <v>Yes</v>
      </c>
      <c r="T394" t="str">
        <f>_xlfn.XLOOKUP(Table2[[#This Row],[Short Name]],Serverlookup!A:A,Serverlookup!F:F)</f>
        <v>SURFACE-APPLICATION SUPPORT-POD MI-ART2</v>
      </c>
      <c r="U394" t="str">
        <f>IF(ISNA(_xlfn.XLOOKUP(Table2[[#This Row],[Short Name]],PCN!A:A,PCN!A:A)),"No","Yes")</f>
        <v>No</v>
      </c>
    </row>
    <row r="395" spans="1:21" x14ac:dyDescent="0.35">
      <c r="A395" t="s">
        <v>2777</v>
      </c>
      <c r="B395" t="s">
        <v>50</v>
      </c>
      <c r="C395" t="s">
        <v>2377</v>
      </c>
      <c r="D395" t="s">
        <v>2378</v>
      </c>
      <c r="E395" s="1">
        <v>45759</v>
      </c>
      <c r="F395" t="s">
        <v>185</v>
      </c>
      <c r="G395" s="1">
        <v>45759</v>
      </c>
      <c r="H395" t="s">
        <v>2801</v>
      </c>
      <c r="I395" t="s">
        <v>49</v>
      </c>
      <c r="J395" t="s">
        <v>2781</v>
      </c>
      <c r="K395" t="str">
        <f>_xlfn.XLOOKUP(Table2[[#This Row],[Short Name]],Table4[Name],Table4[IP Address])</f>
        <v>10.74.68.63</v>
      </c>
      <c r="L395" t="str">
        <f>_xlfn.XLOOKUP(Table2[[#This Row],[Short Name]],CMDB!A:A,CMDB!G:G)</f>
        <v>QA/Test</v>
      </c>
      <c r="M395" t="str">
        <f>_xlfn.XLOOKUP(Table2[[#This Row],[Short Name]],CMDB!A:A,CMDB!F:F)</f>
        <v>Retired</v>
      </c>
      <c r="N395" t="s">
        <v>2782</v>
      </c>
      <c r="P395">
        <f>_xlfn.XLOOKUP(Table2[[#This Row],[Short Name]],Serverlookup!A:A,Serverlookup!B:B)</f>
        <v>21768</v>
      </c>
      <c r="Q395" t="str">
        <f>_xlfn.XLOOKUP(Table2[[#This Row],[Short Name]],Serverlookup!A:A,Serverlookup!C:C)</f>
        <v xml:space="preserve">SmartSignal </v>
      </c>
      <c r="R395" t="str">
        <f>_xlfn.XLOOKUP(Table2[[#This Row],[Short Name]],Serverlookup!A:A,Serverlookup!E:E)</f>
        <v>Pandiarajan.Ravaneswaran@chevron.com</v>
      </c>
      <c r="S395" t="str">
        <f>_xlfn.XLOOKUP(Table2[[#This Row],[Short Name]],Serverlookup!A:A,Serverlookup!D:D)</f>
        <v>Yes</v>
      </c>
      <c r="T395" t="str">
        <f>_xlfn.XLOOKUP(Table2[[#This Row],[Short Name]],Serverlookup!A:A,Serverlookup!F:F)</f>
        <v>SURFACE-APPLICATION SUPPORT-POD MI-ART2</v>
      </c>
      <c r="U395" t="str">
        <f>IF(ISNA(_xlfn.XLOOKUP(Table2[[#This Row],[Short Name]],PCN!A:A,PCN!A:A)),"No","Yes")</f>
        <v>No</v>
      </c>
    </row>
    <row r="396" spans="1:21" x14ac:dyDescent="0.35">
      <c r="A396" t="s">
        <v>2777</v>
      </c>
      <c r="B396" t="s">
        <v>50</v>
      </c>
      <c r="C396" t="s">
        <v>2759</v>
      </c>
      <c r="D396" t="s">
        <v>2760</v>
      </c>
      <c r="E396" s="1">
        <v>45755</v>
      </c>
      <c r="F396" t="s">
        <v>185</v>
      </c>
      <c r="G396" s="1">
        <v>45755</v>
      </c>
      <c r="H396" t="s">
        <v>2885</v>
      </c>
      <c r="I396" t="s">
        <v>49</v>
      </c>
      <c r="J396" t="s">
        <v>2781</v>
      </c>
      <c r="K396" t="str">
        <f>_xlfn.XLOOKUP(Table2[[#This Row],[Short Name]],Table4[Name],Table4[IP Address])</f>
        <v>10.74.64.18</v>
      </c>
      <c r="L396" t="str">
        <f>_xlfn.XLOOKUP(Table2[[#This Row],[Short Name]],CMDB!A:A,CMDB!G:G)</f>
        <v>Production</v>
      </c>
      <c r="M396" t="str">
        <f>_xlfn.XLOOKUP(Table2[[#This Row],[Short Name]],CMDB!A:A,CMDB!F:F)</f>
        <v>Retired</v>
      </c>
      <c r="N396" t="s">
        <v>2782</v>
      </c>
      <c r="P396">
        <f>_xlfn.XLOOKUP(Table2[[#This Row],[Short Name]],Serverlookup!A:A,Serverlookup!B:B)</f>
        <v>20575</v>
      </c>
      <c r="Q396" t="str">
        <f>_xlfn.XLOOKUP(Table2[[#This Row],[Short Name]],Serverlookup!A:A,Serverlookup!C:C)</f>
        <v xml:space="preserve">Meridium APM Oronite </v>
      </c>
      <c r="R396" t="str">
        <f>_xlfn.XLOOKUP(Table2[[#This Row],[Short Name]],Serverlookup!A:A,Serverlookup!E:E)</f>
        <v>Pandiarajan.Ravaneswaran@chevron.com</v>
      </c>
      <c r="S396" t="str">
        <f>_xlfn.XLOOKUP(Table2[[#This Row],[Short Name]],Serverlookup!A:A,Serverlookup!D:D)</f>
        <v>Yes</v>
      </c>
      <c r="T396" t="str">
        <f>_xlfn.XLOOKUP(Table2[[#This Row],[Short Name]],Serverlookup!A:A,Serverlookup!F:F)</f>
        <v>SURFACE-APPLICATION SUPPORT-POD MI-ART2</v>
      </c>
      <c r="U396" t="str">
        <f>IF(ISNA(_xlfn.XLOOKUP(Table2[[#This Row],[Short Name]],PCN!A:A,PCN!A:A)),"No","Yes")</f>
        <v>No</v>
      </c>
    </row>
    <row r="397" spans="1:21" x14ac:dyDescent="0.35">
      <c r="A397" t="s">
        <v>2777</v>
      </c>
      <c r="B397" t="s">
        <v>50</v>
      </c>
      <c r="C397" t="s">
        <v>3346</v>
      </c>
      <c r="D397" t="s">
        <v>3347</v>
      </c>
      <c r="E397" s="2">
        <v>45696</v>
      </c>
      <c r="F397" t="s">
        <v>185</v>
      </c>
      <c r="G397" s="2">
        <v>45716</v>
      </c>
      <c r="H397" t="s">
        <v>3348</v>
      </c>
      <c r="I397" t="s">
        <v>49</v>
      </c>
      <c r="J397" t="s">
        <v>2781</v>
      </c>
      <c r="K397" t="e">
        <f>_xlfn.XLOOKUP(Table2[[#This Row],[Short Name]],Table4[Name],Table4[IP Address])</f>
        <v>#N/A</v>
      </c>
      <c r="L397" t="e">
        <f>_xlfn.XLOOKUP(Table2[[#This Row],[Short Name]],CMDB!A:A,CMDB!G:G)</f>
        <v>#N/A</v>
      </c>
      <c r="M397" t="e">
        <f>_xlfn.XLOOKUP(Table2[[#This Row],[Short Name]],CMDB!A:A,CMDB!F:F)</f>
        <v>#N/A</v>
      </c>
      <c r="N397" t="s">
        <v>2782</v>
      </c>
      <c r="P397">
        <f>_xlfn.XLOOKUP(Table2[[#This Row],[Short Name]],Serverlookup!A:A,Serverlookup!B:B)</f>
        <v>21783</v>
      </c>
      <c r="Q397" t="str">
        <f>_xlfn.XLOOKUP(Table2[[#This Row],[Short Name]],Serverlookup!A:A,Serverlookup!C:C)</f>
        <v xml:space="preserve">SmartSignal </v>
      </c>
      <c r="R397" t="str">
        <f>_xlfn.XLOOKUP(Table2[[#This Row],[Short Name]],Serverlookup!A:A,Serverlookup!E:E)</f>
        <v>Pandiarajan.Ravaneswaran@chevron.com</v>
      </c>
      <c r="S397" t="str">
        <f>_xlfn.XLOOKUP(Table2[[#This Row],[Short Name]],Serverlookup!A:A,Serverlookup!D:D)</f>
        <v>Yes</v>
      </c>
      <c r="T397" t="str">
        <f>_xlfn.XLOOKUP(Table2[[#This Row],[Short Name]],Serverlookup!A:A,Serverlookup!F:F)</f>
        <v>SURFACE-APPLICATION SUPPORT-POD MI-ART2</v>
      </c>
      <c r="U397" t="str">
        <f>IF(ISNA(_xlfn.XLOOKUP(Table2[[#This Row],[Short Name]],PCN!A:A,PCN!A:A)),"No","Yes")</f>
        <v>No</v>
      </c>
    </row>
    <row r="398" spans="1:21" x14ac:dyDescent="0.35">
      <c r="A398" t="s">
        <v>2777</v>
      </c>
      <c r="B398" t="s">
        <v>50</v>
      </c>
      <c r="C398" t="s">
        <v>3349</v>
      </c>
      <c r="D398" t="s">
        <v>3350</v>
      </c>
      <c r="E398" s="1"/>
      <c r="F398" t="s">
        <v>859</v>
      </c>
      <c r="G398" s="1">
        <v>45715</v>
      </c>
      <c r="H398" t="s">
        <v>3351</v>
      </c>
      <c r="I398" t="s">
        <v>49</v>
      </c>
      <c r="J398" t="s">
        <v>2781</v>
      </c>
      <c r="K398" t="e">
        <f>_xlfn.XLOOKUP(Table2[[#This Row],[Short Name]],Table4[Name],Table4[IP Address])</f>
        <v>#N/A</v>
      </c>
      <c r="L398" t="e">
        <f>_xlfn.XLOOKUP(Table2[[#This Row],[Short Name]],CMDB!A:A,CMDB!G:G)</f>
        <v>#N/A</v>
      </c>
      <c r="M398" t="e">
        <f>_xlfn.XLOOKUP(Table2[[#This Row],[Short Name]],CMDB!A:A,CMDB!F:F)</f>
        <v>#N/A</v>
      </c>
      <c r="N398" t="s">
        <v>2782</v>
      </c>
      <c r="P398">
        <f>_xlfn.XLOOKUP(Table2[[#This Row],[Short Name]],Serverlookup!A:A,Serverlookup!B:B)</f>
        <v>17004</v>
      </c>
      <c r="Q398" t="str">
        <f>_xlfn.XLOOKUP(Table2[[#This Row],[Short Name]],Serverlookup!A:A,Serverlookup!C:C)</f>
        <v xml:space="preserve">SmartSignal </v>
      </c>
      <c r="R398" t="str">
        <f>_xlfn.XLOOKUP(Table2[[#This Row],[Short Name]],Serverlookup!A:A,Serverlookup!E:E)</f>
        <v>Pandiarajan.Ravaneswaran@chevron.com</v>
      </c>
      <c r="S398" t="str">
        <f>_xlfn.XLOOKUP(Table2[[#This Row],[Short Name]],Serverlookup!A:A,Serverlookup!D:D)</f>
        <v>Yes</v>
      </c>
      <c r="T398" t="str">
        <f>_xlfn.XLOOKUP(Table2[[#This Row],[Short Name]],Serverlookup!A:A,Serverlookup!F:F)</f>
        <v>SURFACE-APPLICATION SUPPORT-POD MI-ART2</v>
      </c>
      <c r="U398" t="str">
        <f>IF(ISNA(_xlfn.XLOOKUP(Table2[[#This Row],[Short Name]],PCN!A:A,PCN!A:A)),"No","Yes")</f>
        <v>No</v>
      </c>
    </row>
    <row r="399" spans="1:21" x14ac:dyDescent="0.35">
      <c r="A399" t="s">
        <v>2777</v>
      </c>
      <c r="B399" t="s">
        <v>50</v>
      </c>
      <c r="C399" t="s">
        <v>2515</v>
      </c>
      <c r="D399" t="s">
        <v>2516</v>
      </c>
      <c r="E399" s="2">
        <v>45771</v>
      </c>
      <c r="F399" t="s">
        <v>773</v>
      </c>
      <c r="G399" s="2">
        <v>45771</v>
      </c>
      <c r="H399" t="s">
        <v>2886</v>
      </c>
      <c r="I399" t="s">
        <v>141</v>
      </c>
      <c r="J399" t="s">
        <v>2781</v>
      </c>
      <c r="K399" t="str">
        <f>_xlfn.XLOOKUP(Table2[[#This Row],[Short Name]],Table4[Name],Table4[IP Address])</f>
        <v>146.28.155.82</v>
      </c>
      <c r="L399" t="str">
        <f>_xlfn.XLOOKUP(Table2[[#This Row],[Short Name]],CMDB!A:A,CMDB!G:G)</f>
        <v>Production</v>
      </c>
      <c r="M399" t="str">
        <f>_xlfn.XLOOKUP(Table2[[#This Row],[Short Name]],CMDB!A:A,CMDB!F:F)</f>
        <v>Deployed</v>
      </c>
      <c r="N399" t="s">
        <v>2782</v>
      </c>
      <c r="P399">
        <f>_xlfn.XLOOKUP(Table2[[#This Row],[Short Name]],Serverlookup!A:A,Serverlookup!B:B)</f>
        <v>3075111</v>
      </c>
      <c r="Q399" t="str">
        <f>_xlfn.XLOOKUP(Table2[[#This Row],[Short Name]],Serverlookup!A:A,Serverlookup!C:C)</f>
        <v xml:space="preserve">Utility Servers </v>
      </c>
      <c r="R399" t="str">
        <f>_xlfn.XLOOKUP(Table2[[#This Row],[Short Name]],Serverlookup!A:A,Serverlookup!E:E)</f>
        <v>Ghodrat.Azimian@chevron.com</v>
      </c>
      <c r="S399" t="str">
        <f>_xlfn.XLOOKUP(Table2[[#This Row],[Short Name]],Serverlookup!A:A,Serverlookup!D:D)</f>
        <v>Yes</v>
      </c>
      <c r="T399" t="str">
        <f>_xlfn.XLOOKUP(Table2[[#This Row],[Short Name]],Serverlookup!A:A,Serverlookup!F:F)</f>
        <v>ETC - DT&amp;S - INFORMATION DELIVERY SYSTEMS</v>
      </c>
      <c r="U399" t="str">
        <f>IF(ISNA(_xlfn.XLOOKUP(Table2[[#This Row],[Short Name]],PCN!A:A,PCN!A:A)),"No","Yes")</f>
        <v>No</v>
      </c>
    </row>
    <row r="400" spans="1:21" x14ac:dyDescent="0.35">
      <c r="A400" t="s">
        <v>2777</v>
      </c>
      <c r="B400" t="s">
        <v>50</v>
      </c>
      <c r="C400" t="s">
        <v>2339</v>
      </c>
      <c r="D400" t="s">
        <v>2340</v>
      </c>
      <c r="E400" s="2"/>
      <c r="F400" t="s">
        <v>947</v>
      </c>
      <c r="G400" s="2">
        <v>45763</v>
      </c>
      <c r="H400" t="s">
        <v>2803</v>
      </c>
      <c r="I400" t="s">
        <v>49</v>
      </c>
      <c r="J400" t="s">
        <v>2781</v>
      </c>
      <c r="K400" t="str">
        <f>_xlfn.XLOOKUP(Table2[[#This Row],[Short Name]],Table4[Name],Table4[IP Address])</f>
        <v>10.73.148.23</v>
      </c>
      <c r="L400" t="str">
        <f>_xlfn.XLOOKUP(Table2[[#This Row],[Short Name]],CMDB!A:A,CMDB!G:G)</f>
        <v>Development</v>
      </c>
      <c r="M400" t="str">
        <f>_xlfn.XLOOKUP(Table2[[#This Row],[Short Name]],CMDB!A:A,CMDB!F:F)</f>
        <v>Retired</v>
      </c>
      <c r="N400" t="s">
        <v>2782</v>
      </c>
      <c r="P400">
        <f>_xlfn.XLOOKUP(Table2[[#This Row],[Short Name]],Serverlookup!A:A,Serverlookup!B:B)</f>
        <v>18840</v>
      </c>
      <c r="Q400" t="str">
        <f>_xlfn.XLOOKUP(Table2[[#This Row],[Short Name]],Serverlookup!A:A,Serverlookup!C:C)</f>
        <v xml:space="preserve">COMOS </v>
      </c>
      <c r="R400" t="str">
        <f>_xlfn.XLOOKUP(Table2[[#This Row],[Short Name]],Serverlookup!A:A,Serverlookup!E:E)</f>
        <v>Ghodrat.Azimian@chevron.com</v>
      </c>
      <c r="S400" t="str">
        <f>_xlfn.XLOOKUP(Table2[[#This Row],[Short Name]],Serverlookup!A:A,Serverlookup!D:D)</f>
        <v>Yes</v>
      </c>
      <c r="T400" t="str">
        <f>_xlfn.XLOOKUP(Table2[[#This Row],[Short Name]],Serverlookup!A:A,Serverlookup!F:F)</f>
        <v>ETC - DT&amp;S - INFORMATION DELIVERY SYSTEMS</v>
      </c>
      <c r="U400" t="str">
        <f>IF(ISNA(_xlfn.XLOOKUP(Table2[[#This Row],[Short Name]],PCN!A:A,PCN!A:A)),"No","Yes")</f>
        <v>No</v>
      </c>
    </row>
    <row r="401" spans="1:21" x14ac:dyDescent="0.35">
      <c r="A401" t="s">
        <v>2777</v>
      </c>
      <c r="B401" t="s">
        <v>50</v>
      </c>
      <c r="C401" t="s">
        <v>1924</v>
      </c>
      <c r="D401" t="s">
        <v>1925</v>
      </c>
      <c r="E401" s="1">
        <v>45755</v>
      </c>
      <c r="F401" t="s">
        <v>185</v>
      </c>
      <c r="G401" s="1">
        <v>45759</v>
      </c>
      <c r="H401" t="s">
        <v>3320</v>
      </c>
      <c r="I401" t="s">
        <v>49</v>
      </c>
      <c r="J401" t="s">
        <v>2781</v>
      </c>
      <c r="K401" t="str">
        <f>_xlfn.XLOOKUP(Table2[[#This Row],[Short Name]],Table4[Name],Table4[IP Address])</f>
        <v>10.70.184.129</v>
      </c>
      <c r="L401" t="str">
        <f>_xlfn.XLOOKUP(Table2[[#This Row],[Short Name]],CMDB!A:A,CMDB!G:G)</f>
        <v>Development</v>
      </c>
      <c r="M401" t="str">
        <f>_xlfn.XLOOKUP(Table2[[#This Row],[Short Name]],CMDB!A:A,CMDB!F:F)</f>
        <v>In Maintenance</v>
      </c>
      <c r="N401" t="s">
        <v>2782</v>
      </c>
      <c r="P401">
        <f>_xlfn.XLOOKUP(Table2[[#This Row],[Short Name]],Serverlookup!A:A,Serverlookup!B:B)</f>
        <v>1112927</v>
      </c>
      <c r="Q401" t="str">
        <f>_xlfn.XLOOKUP(Table2[[#This Row],[Short Name]],Serverlookup!A:A,Serverlookup!C:C)</f>
        <v xml:space="preserve">StarLims11 </v>
      </c>
      <c r="R401" t="str">
        <f>_xlfn.XLOOKUP(Table2[[#This Row],[Short Name]],Serverlookup!A:A,Serverlookup!E:E)</f>
        <v>Ghodrat.Azimian@chevron.com</v>
      </c>
      <c r="S401" t="str">
        <f>_xlfn.XLOOKUP(Table2[[#This Row],[Short Name]],Serverlookup!A:A,Serverlookup!D:D)</f>
        <v>Yes</v>
      </c>
      <c r="T401" t="str">
        <f>_xlfn.XLOOKUP(Table2[[#This Row],[Short Name]],Serverlookup!A:A,Serverlookup!F:F)</f>
        <v>Not Found</v>
      </c>
      <c r="U401" t="str">
        <f>IF(ISNA(_xlfn.XLOOKUP(Table2[[#This Row],[Short Name]],PCN!A:A,PCN!A:A)),"No","Yes")</f>
        <v>No</v>
      </c>
    </row>
    <row r="402" spans="1:21" x14ac:dyDescent="0.35">
      <c r="A402" t="s">
        <v>2777</v>
      </c>
      <c r="B402" t="s">
        <v>50</v>
      </c>
      <c r="C402" t="s">
        <v>3352</v>
      </c>
      <c r="D402" t="s">
        <v>3353</v>
      </c>
      <c r="E402" s="1">
        <v>45734</v>
      </c>
      <c r="F402" t="s">
        <v>185</v>
      </c>
      <c r="G402" s="1">
        <v>45734</v>
      </c>
      <c r="H402" t="s">
        <v>3354</v>
      </c>
      <c r="I402" t="s">
        <v>114</v>
      </c>
      <c r="J402" t="s">
        <v>2781</v>
      </c>
      <c r="K402" t="e">
        <f>_xlfn.XLOOKUP(Table2[[#This Row],[Short Name]],Table4[Name],Table4[IP Address])</f>
        <v>#N/A</v>
      </c>
      <c r="L402" t="e">
        <f>_xlfn.XLOOKUP(Table2[[#This Row],[Short Name]],CMDB!A:A,CMDB!G:G)</f>
        <v>#N/A</v>
      </c>
      <c r="M402" t="e">
        <f>_xlfn.XLOOKUP(Table2[[#This Row],[Short Name]],CMDB!A:A,CMDB!F:F)</f>
        <v>#N/A</v>
      </c>
      <c r="N402" t="s">
        <v>2782</v>
      </c>
      <c r="P402">
        <f>_xlfn.XLOOKUP(Table2[[#This Row],[Short Name]],Serverlookup!A:A,Serverlookup!B:B)</f>
        <v>18840</v>
      </c>
      <c r="Q402" t="str">
        <f>_xlfn.XLOOKUP(Table2[[#This Row],[Short Name]],Serverlookup!A:A,Serverlookup!C:C)</f>
        <v xml:space="preserve">COMOS </v>
      </c>
      <c r="R402" t="str">
        <f>_xlfn.XLOOKUP(Table2[[#This Row],[Short Name]],Serverlookup!A:A,Serverlookup!E:E)</f>
        <v>Ghodrat.Azimian@chevron.com</v>
      </c>
      <c r="S402" t="str">
        <f>_xlfn.XLOOKUP(Table2[[#This Row],[Short Name]],Serverlookup!A:A,Serverlookup!D:D)</f>
        <v>Yes</v>
      </c>
      <c r="T402" t="str">
        <f>_xlfn.XLOOKUP(Table2[[#This Row],[Short Name]],Serverlookup!A:A,Serverlookup!F:F)</f>
        <v>ETC - DT&amp;S - INFORMATION DELIVERY SYSTEMS</v>
      </c>
      <c r="U402" t="str">
        <f>IF(ISNA(_xlfn.XLOOKUP(Table2[[#This Row],[Short Name]],PCN!A:A,PCN!A:A)),"No","Yes")</f>
        <v>No</v>
      </c>
    </row>
    <row r="403" spans="1:21" x14ac:dyDescent="0.35">
      <c r="A403" t="s">
        <v>2777</v>
      </c>
      <c r="B403" t="s">
        <v>50</v>
      </c>
      <c r="C403" t="s">
        <v>583</v>
      </c>
      <c r="D403" t="s">
        <v>584</v>
      </c>
      <c r="E403" s="1">
        <v>45770</v>
      </c>
      <c r="F403" t="s">
        <v>185</v>
      </c>
      <c r="G403" s="1">
        <v>45771</v>
      </c>
      <c r="H403" t="s">
        <v>3355</v>
      </c>
      <c r="I403" t="s">
        <v>49</v>
      </c>
      <c r="J403" t="s">
        <v>2781</v>
      </c>
      <c r="K403" t="str">
        <f>_xlfn.XLOOKUP(Table2[[#This Row],[Short Name]],Table4[Name],Table4[IP Address])</f>
        <v>10.76.126.90</v>
      </c>
      <c r="L403" t="str">
        <f>_xlfn.XLOOKUP(Table2[[#This Row],[Short Name]],CMDB!A:A,CMDB!G:G)</f>
        <v>Development</v>
      </c>
      <c r="M403" t="str">
        <f>_xlfn.XLOOKUP(Table2[[#This Row],[Short Name]],CMDB!A:A,CMDB!F:F)</f>
        <v>Deployed</v>
      </c>
      <c r="N403" t="s">
        <v>2782</v>
      </c>
      <c r="P403">
        <f>_xlfn.XLOOKUP(Table2[[#This Row],[Short Name]],Serverlookup!A:A,Serverlookup!B:B)</f>
        <v>21056</v>
      </c>
      <c r="Q403" t="str">
        <f>_xlfn.XLOOKUP(Table2[[#This Row],[Short Name]],Serverlookup!A:A,Serverlookup!C:C)</f>
        <v xml:space="preserve">LeakDAS (Global) </v>
      </c>
      <c r="R403" t="str">
        <f>_xlfn.XLOOKUP(Table2[[#This Row],[Short Name]],Serverlookup!A:A,Serverlookup!E:E)</f>
        <v>GJSG@chevron.com</v>
      </c>
      <c r="S403" t="str">
        <f>_xlfn.XLOOKUP(Table2[[#This Row],[Short Name]],Serverlookup!A:A,Serverlookup!D:D)</f>
        <v>Yes</v>
      </c>
      <c r="T403" t="str">
        <f>_xlfn.XLOOKUP(Table2[[#This Row],[Short Name]],Serverlookup!A:A,Serverlookup!F:F)</f>
        <v>HSE - ENV &amp; SUSTAIN - MSP SUPPORT</v>
      </c>
      <c r="U403" t="str">
        <f>IF(ISNA(_xlfn.XLOOKUP(Table2[[#This Row],[Short Name]],PCN!A:A,PCN!A:A)),"No","Yes")</f>
        <v>No</v>
      </c>
    </row>
    <row r="404" spans="1:21" x14ac:dyDescent="0.35">
      <c r="A404" t="s">
        <v>2777</v>
      </c>
      <c r="B404" t="s">
        <v>50</v>
      </c>
      <c r="C404" t="s">
        <v>575</v>
      </c>
      <c r="D404" t="s">
        <v>576</v>
      </c>
      <c r="E404" s="1">
        <v>45758</v>
      </c>
      <c r="F404" t="s">
        <v>185</v>
      </c>
      <c r="G404" s="1">
        <v>45759</v>
      </c>
      <c r="H404" t="s">
        <v>2801</v>
      </c>
      <c r="I404" t="s">
        <v>49</v>
      </c>
      <c r="J404" t="s">
        <v>2781</v>
      </c>
      <c r="K404" t="str">
        <f>_xlfn.XLOOKUP(Table2[[#This Row],[Short Name]],Table4[Name],Table4[IP Address])</f>
        <v>10.75.72.14</v>
      </c>
      <c r="L404" t="str">
        <f>_xlfn.XLOOKUP(Table2[[#This Row],[Short Name]],CMDB!A:A,CMDB!G:G)</f>
        <v>Development</v>
      </c>
      <c r="M404" t="str">
        <f>_xlfn.XLOOKUP(Table2[[#This Row],[Short Name]],CMDB!A:A,CMDB!F:F)</f>
        <v>Retired</v>
      </c>
      <c r="N404" t="s">
        <v>2782</v>
      </c>
      <c r="P404">
        <f>_xlfn.XLOOKUP(Table2[[#This Row],[Short Name]],Serverlookup!A:A,Serverlookup!B:B)</f>
        <v>3054608</v>
      </c>
      <c r="Q404" t="str">
        <f>_xlfn.XLOOKUP(Table2[[#This Row],[Short Name]],Serverlookup!A:A,Serverlookup!C:C)</f>
        <v>EPA TRI Reporting Tool</v>
      </c>
      <c r="R404" t="str">
        <f>_xlfn.XLOOKUP(Table2[[#This Row],[Short Name]],Serverlookup!A:A,Serverlookup!E:E)</f>
        <v>GJSG@chevron.com</v>
      </c>
      <c r="S404" t="str">
        <f>_xlfn.XLOOKUP(Table2[[#This Row],[Short Name]],Serverlookup!A:A,Serverlookup!D:D)</f>
        <v>Yes</v>
      </c>
      <c r="T404" t="str">
        <f>_xlfn.XLOOKUP(Table2[[#This Row],[Short Name]],Serverlookup!A:A,Serverlookup!F:F)</f>
        <v>HSE - ENV &amp; SUSTAIN - MSP SUPPORT</v>
      </c>
      <c r="U404" t="str">
        <f>IF(ISNA(_xlfn.XLOOKUP(Table2[[#This Row],[Short Name]],PCN!A:A,PCN!A:A)),"No","Yes")</f>
        <v>No</v>
      </c>
    </row>
    <row r="405" spans="1:21" x14ac:dyDescent="0.35">
      <c r="A405" t="s">
        <v>2777</v>
      </c>
      <c r="B405" t="s">
        <v>50</v>
      </c>
      <c r="C405" t="s">
        <v>1548</v>
      </c>
      <c r="D405" t="s">
        <v>1549</v>
      </c>
      <c r="E405" s="1">
        <v>45757</v>
      </c>
      <c r="F405" t="s">
        <v>185</v>
      </c>
      <c r="G405" s="1">
        <v>45759</v>
      </c>
      <c r="H405" t="s">
        <v>2887</v>
      </c>
      <c r="I405" t="s">
        <v>49</v>
      </c>
      <c r="J405" t="s">
        <v>2781</v>
      </c>
      <c r="K405" t="str">
        <f>_xlfn.XLOOKUP(Table2[[#This Row],[Short Name]],Table4[Name],Table4[IP Address])</f>
        <v>10.75.56.31</v>
      </c>
      <c r="L405" t="str">
        <f>_xlfn.XLOOKUP(Table2[[#This Row],[Short Name]],CMDB!A:A,CMDB!G:G)</f>
        <v>Development</v>
      </c>
      <c r="M405" t="str">
        <f>_xlfn.XLOOKUP(Table2[[#This Row],[Short Name]],CMDB!A:A,CMDB!F:F)</f>
        <v>In Maintenance</v>
      </c>
      <c r="N405" t="s">
        <v>2782</v>
      </c>
      <c r="P405">
        <f>_xlfn.XLOOKUP(Table2[[#This Row],[Short Name]],Serverlookup!A:A,Serverlookup!B:B)</f>
        <v>5055452</v>
      </c>
      <c r="Q405" t="str">
        <f>_xlfn.XLOOKUP(Table2[[#This Row],[Short Name]],Serverlookup!A:A,Serverlookup!C:C)</f>
        <v xml:space="preserve">Well Reliability Tracking System (WRTS) </v>
      </c>
      <c r="R405" t="str">
        <f>_xlfn.XLOOKUP(Table2[[#This Row],[Short Name]],Serverlookup!A:A,Serverlookup!E:E)</f>
        <v>gonzalo.garcia@chevron.com</v>
      </c>
      <c r="S405" t="str">
        <f>_xlfn.XLOOKUP(Table2[[#This Row],[Short Name]],Serverlookup!A:A,Serverlookup!D:D)</f>
        <v>Yes</v>
      </c>
      <c r="T405" t="str">
        <f>_xlfn.XLOOKUP(Table2[[#This Row],[Short Name]],Serverlookup!A:A,Serverlookup!F:F)</f>
        <v>SUBSURFACE - RUN &amp; MAINTAIN - LTI</v>
      </c>
      <c r="U405" t="str">
        <f>IF(ISNA(_xlfn.XLOOKUP(Table2[[#This Row],[Short Name]],PCN!A:A,PCN!A:A)),"No","Yes")</f>
        <v>No</v>
      </c>
    </row>
    <row r="406" spans="1:21" x14ac:dyDescent="0.35">
      <c r="A406" t="s">
        <v>2777</v>
      </c>
      <c r="B406" t="s">
        <v>50</v>
      </c>
      <c r="C406" t="s">
        <v>1550</v>
      </c>
      <c r="D406" t="s">
        <v>1551</v>
      </c>
      <c r="E406" s="2">
        <v>45770</v>
      </c>
      <c r="F406" t="s">
        <v>185</v>
      </c>
      <c r="G406" s="2">
        <v>45771</v>
      </c>
      <c r="H406" t="s">
        <v>3356</v>
      </c>
      <c r="I406" t="s">
        <v>49</v>
      </c>
      <c r="J406" t="s">
        <v>2781</v>
      </c>
      <c r="K406" t="str">
        <f>_xlfn.XLOOKUP(Table2[[#This Row],[Short Name]],Table4[Name],Table4[IP Address])</f>
        <v>10.76.126.195</v>
      </c>
      <c r="L406" t="str">
        <f>_xlfn.XLOOKUP(Table2[[#This Row],[Short Name]],CMDB!A:A,CMDB!G:G)</f>
        <v>Development</v>
      </c>
      <c r="M406" t="str">
        <f>_xlfn.XLOOKUP(Table2[[#This Row],[Short Name]],CMDB!A:A,CMDB!F:F)</f>
        <v>Being Decommissioned</v>
      </c>
      <c r="N406" t="s">
        <v>2782</v>
      </c>
      <c r="P406">
        <f>_xlfn.XLOOKUP(Table2[[#This Row],[Short Name]],Serverlookup!A:A,Serverlookup!B:B)</f>
        <v>21018</v>
      </c>
      <c r="Q406" t="str">
        <f>_xlfn.XLOOKUP(Table2[[#This Row],[Short Name]],Serverlookup!A:A,Serverlookup!C:C)</f>
        <v xml:space="preserve">Chevron Time Management (CTM) </v>
      </c>
      <c r="R406" t="str">
        <f>_xlfn.XLOOKUP(Table2[[#This Row],[Short Name]],Serverlookup!A:A,Serverlookup!E:E)</f>
        <v>gregg.ruben@chevron.com</v>
      </c>
      <c r="S406" t="str">
        <f>_xlfn.XLOOKUP(Table2[[#This Row],[Short Name]],Serverlookup!A:A,Serverlookup!D:D)</f>
        <v>Yes</v>
      </c>
      <c r="T406" t="str">
        <f>_xlfn.XLOOKUP(Table2[[#This Row],[Short Name]],Serverlookup!A:A,Serverlookup!F:F)</f>
        <v>HR DIGITAL PLATFORM - WORKFORCE MANAGEMENT</v>
      </c>
      <c r="U406" t="str">
        <f>IF(ISNA(_xlfn.XLOOKUP(Table2[[#This Row],[Short Name]],PCN!A:A,PCN!A:A)),"No","Yes")</f>
        <v>No</v>
      </c>
    </row>
    <row r="407" spans="1:21" x14ac:dyDescent="0.35">
      <c r="A407" t="s">
        <v>2777</v>
      </c>
      <c r="B407" t="s">
        <v>50</v>
      </c>
      <c r="C407" t="s">
        <v>1552</v>
      </c>
      <c r="D407" t="s">
        <v>1553</v>
      </c>
      <c r="E407" s="2">
        <v>45771</v>
      </c>
      <c r="F407" t="s">
        <v>185</v>
      </c>
      <c r="G407" s="2">
        <v>45771</v>
      </c>
      <c r="H407" t="s">
        <v>3356</v>
      </c>
      <c r="I407" t="s">
        <v>49</v>
      </c>
      <c r="J407" t="s">
        <v>2781</v>
      </c>
      <c r="K407" t="str">
        <f>_xlfn.XLOOKUP(Table2[[#This Row],[Short Name]],Table4[Name],Table4[IP Address])</f>
        <v>10.76.126.193</v>
      </c>
      <c r="L407" t="str">
        <f>_xlfn.XLOOKUP(Table2[[#This Row],[Short Name]],CMDB!A:A,CMDB!G:G)</f>
        <v>Development</v>
      </c>
      <c r="M407" t="str">
        <f>_xlfn.XLOOKUP(Table2[[#This Row],[Short Name]],CMDB!A:A,CMDB!F:F)</f>
        <v>Deployed</v>
      </c>
      <c r="N407" t="s">
        <v>2782</v>
      </c>
      <c r="P407">
        <f>_xlfn.XLOOKUP(Table2[[#This Row],[Short Name]],Serverlookup!A:A,Serverlookup!B:B)</f>
        <v>21018</v>
      </c>
      <c r="Q407" t="str">
        <f>_xlfn.XLOOKUP(Table2[[#This Row],[Short Name]],Serverlookup!A:A,Serverlookup!C:C)</f>
        <v xml:space="preserve">Chevron Time Management (CTM) </v>
      </c>
      <c r="R407" t="str">
        <f>_xlfn.XLOOKUP(Table2[[#This Row],[Short Name]],Serverlookup!A:A,Serverlookup!E:E)</f>
        <v>gregg.ruben@chevron.com</v>
      </c>
      <c r="S407" t="str">
        <f>_xlfn.XLOOKUP(Table2[[#This Row],[Short Name]],Serverlookup!A:A,Serverlookup!D:D)</f>
        <v>Yes</v>
      </c>
      <c r="T407" t="str">
        <f>_xlfn.XLOOKUP(Table2[[#This Row],[Short Name]],Serverlookup!A:A,Serverlookup!F:F)</f>
        <v>HR DIGITAL PLATFORM - WORKFORCE MANAGEMENT</v>
      </c>
      <c r="U407" t="str">
        <f>IF(ISNA(_xlfn.XLOOKUP(Table2[[#This Row],[Short Name]],PCN!A:A,PCN!A:A)),"No","Yes")</f>
        <v>No</v>
      </c>
    </row>
    <row r="408" spans="1:21" x14ac:dyDescent="0.35">
      <c r="A408" t="s">
        <v>2777</v>
      </c>
      <c r="B408" t="s">
        <v>50</v>
      </c>
      <c r="C408" t="s">
        <v>1554</v>
      </c>
      <c r="D408" t="s">
        <v>1555</v>
      </c>
      <c r="E408" s="2">
        <v>45770</v>
      </c>
      <c r="F408" t="s">
        <v>185</v>
      </c>
      <c r="G408" s="2">
        <v>45771</v>
      </c>
      <c r="H408" t="s">
        <v>3314</v>
      </c>
      <c r="I408" t="s">
        <v>49</v>
      </c>
      <c r="J408" t="s">
        <v>2781</v>
      </c>
      <c r="K408" t="str">
        <f>_xlfn.XLOOKUP(Table2[[#This Row],[Short Name]],Table4[Name],Table4[IP Address])</f>
        <v>10.76.126.190</v>
      </c>
      <c r="L408" t="str">
        <f>_xlfn.XLOOKUP(Table2[[#This Row],[Short Name]],CMDB!A:A,CMDB!G:G)</f>
        <v>Development</v>
      </c>
      <c r="M408" t="str">
        <f>_xlfn.XLOOKUP(Table2[[#This Row],[Short Name]],CMDB!A:A,CMDB!F:F)</f>
        <v>Deployed</v>
      </c>
      <c r="N408" t="s">
        <v>2782</v>
      </c>
      <c r="P408">
        <f>_xlfn.XLOOKUP(Table2[[#This Row],[Short Name]],Serverlookup!A:A,Serverlookup!B:B)</f>
        <v>21018</v>
      </c>
      <c r="Q408" t="str">
        <f>_xlfn.XLOOKUP(Table2[[#This Row],[Short Name]],Serverlookup!A:A,Serverlookup!C:C)</f>
        <v xml:space="preserve">Chevron Time Management (CTM) </v>
      </c>
      <c r="R408" t="str">
        <f>_xlfn.XLOOKUP(Table2[[#This Row],[Short Name]],Serverlookup!A:A,Serverlookup!E:E)</f>
        <v>gregg.ruben@chevron.com</v>
      </c>
      <c r="S408" t="str">
        <f>_xlfn.XLOOKUP(Table2[[#This Row],[Short Name]],Serverlookup!A:A,Serverlookup!D:D)</f>
        <v>Yes</v>
      </c>
      <c r="T408" t="str">
        <f>_xlfn.XLOOKUP(Table2[[#This Row],[Short Name]],Serverlookup!A:A,Serverlookup!F:F)</f>
        <v>HR DIGITAL PLATFORM - WORKFORCE MANAGEMENT</v>
      </c>
      <c r="U408" t="str">
        <f>IF(ISNA(_xlfn.XLOOKUP(Table2[[#This Row],[Short Name]],PCN!A:A,PCN!A:A)),"No","Yes")</f>
        <v>No</v>
      </c>
    </row>
    <row r="409" spans="1:21" x14ac:dyDescent="0.35">
      <c r="A409" t="s">
        <v>2777</v>
      </c>
      <c r="B409" t="s">
        <v>50</v>
      </c>
      <c r="C409" t="s">
        <v>3357</v>
      </c>
      <c r="D409" t="s">
        <v>3358</v>
      </c>
      <c r="E409" s="1">
        <v>45700</v>
      </c>
      <c r="F409" t="s">
        <v>185</v>
      </c>
      <c r="G409" s="1">
        <v>45712</v>
      </c>
      <c r="H409" t="s">
        <v>3356</v>
      </c>
      <c r="I409" t="s">
        <v>49</v>
      </c>
      <c r="J409" t="s">
        <v>2781</v>
      </c>
      <c r="K409" t="e">
        <f>_xlfn.XLOOKUP(Table2[[#This Row],[Short Name]],Table4[Name],Table4[IP Address])</f>
        <v>#N/A</v>
      </c>
      <c r="L409" t="e">
        <f>_xlfn.XLOOKUP(Table2[[#This Row],[Short Name]],CMDB!A:A,CMDB!G:G)</f>
        <v>#N/A</v>
      </c>
      <c r="M409" t="e">
        <f>_xlfn.XLOOKUP(Table2[[#This Row],[Short Name]],CMDB!A:A,CMDB!F:F)</f>
        <v>#N/A</v>
      </c>
      <c r="N409" t="s">
        <v>2782</v>
      </c>
      <c r="P409">
        <f>_xlfn.XLOOKUP(Table2[[#This Row],[Short Name]],Serverlookup!A:A,Serverlookup!B:B)</f>
        <v>21018</v>
      </c>
      <c r="Q409" t="str">
        <f>_xlfn.XLOOKUP(Table2[[#This Row],[Short Name]],Serverlookup!A:A,Serverlookup!C:C)</f>
        <v xml:space="preserve">Chevron Time Management (CTM) </v>
      </c>
      <c r="R409" t="str">
        <f>_xlfn.XLOOKUP(Table2[[#This Row],[Short Name]],Serverlookup!A:A,Serverlookup!E:E)</f>
        <v>gregg.ruben@chevron.com</v>
      </c>
      <c r="S409" t="str">
        <f>_xlfn.XLOOKUP(Table2[[#This Row],[Short Name]],Serverlookup!A:A,Serverlookup!D:D)</f>
        <v>Yes</v>
      </c>
      <c r="T409" t="str">
        <f>_xlfn.XLOOKUP(Table2[[#This Row],[Short Name]],Serverlookup!A:A,Serverlookup!F:F)</f>
        <v>HR DIGITAL PLATFORM - WORKFORCE MANAGEMENT</v>
      </c>
      <c r="U409" t="str">
        <f>IF(ISNA(_xlfn.XLOOKUP(Table2[[#This Row],[Short Name]],PCN!A:A,PCN!A:A)),"No","Yes")</f>
        <v>No</v>
      </c>
    </row>
    <row r="410" spans="1:21" x14ac:dyDescent="0.35">
      <c r="A410" t="s">
        <v>2777</v>
      </c>
      <c r="B410" t="s">
        <v>50</v>
      </c>
      <c r="C410" t="s">
        <v>1877</v>
      </c>
      <c r="D410" t="s">
        <v>1878</v>
      </c>
      <c r="E410" s="2">
        <v>45771</v>
      </c>
      <c r="F410" t="s">
        <v>185</v>
      </c>
      <c r="G410" s="2">
        <v>45771</v>
      </c>
      <c r="H410" t="s">
        <v>2944</v>
      </c>
      <c r="I410" t="s">
        <v>114</v>
      </c>
      <c r="J410" t="s">
        <v>2781</v>
      </c>
      <c r="K410" t="str">
        <f>_xlfn.XLOOKUP(Table2[[#This Row],[Short Name]],Table4[Name],Table4[IP Address])</f>
        <v>146.39.15.196</v>
      </c>
      <c r="L410" t="str">
        <f>_xlfn.XLOOKUP(Table2[[#This Row],[Short Name]],CMDB!A:A,CMDB!G:G)</f>
        <v>Production</v>
      </c>
      <c r="M410" t="str">
        <f>_xlfn.XLOOKUP(Table2[[#This Row],[Short Name]],CMDB!A:A,CMDB!F:F)</f>
        <v>Deployed</v>
      </c>
      <c r="N410" t="s">
        <v>2782</v>
      </c>
      <c r="P410">
        <f>_xlfn.XLOOKUP(Table2[[#This Row],[Short Name]],Serverlookup!A:A,Serverlookup!B:B)</f>
        <v>3059608</v>
      </c>
      <c r="Q410" t="str">
        <f>_xlfn.XLOOKUP(Table2[[#This Row],[Short Name]],Serverlookup!A:A,Serverlookup!C:C)</f>
        <v>ITFP DFS Service</v>
      </c>
      <c r="R410" t="str">
        <f>_xlfn.XLOOKUP(Table2[[#This Row],[Short Name]],Serverlookup!A:A,Serverlookup!E:E)</f>
        <v>Matias.Maguicha@chevron.com</v>
      </c>
      <c r="S410" t="str">
        <f>_xlfn.XLOOKUP(Table2[[#This Row],[Short Name]],Serverlookup!A:A,Serverlookup!D:D)</f>
        <v>Yes</v>
      </c>
      <c r="T410" t="str">
        <f>_xlfn.XLOOKUP(Table2[[#This Row],[Short Name]],Serverlookup!A:A,Serverlookup!F:F)</f>
        <v>CLOUD WINDOWS OPERATIONS</v>
      </c>
      <c r="U410" t="str">
        <f>IF(ISNA(_xlfn.XLOOKUP(Table2[[#This Row],[Short Name]],PCN!A:A,PCN!A:A)),"No","Yes")</f>
        <v>No</v>
      </c>
    </row>
    <row r="411" spans="1:21" x14ac:dyDescent="0.35">
      <c r="A411" t="s">
        <v>2777</v>
      </c>
      <c r="B411" t="s">
        <v>50</v>
      </c>
      <c r="C411" t="s">
        <v>1556</v>
      </c>
      <c r="D411" t="s">
        <v>1557</v>
      </c>
      <c r="E411" s="2">
        <v>45770</v>
      </c>
      <c r="F411" t="s">
        <v>185</v>
      </c>
      <c r="G411" s="2">
        <v>45771</v>
      </c>
      <c r="H411" t="s">
        <v>3090</v>
      </c>
      <c r="I411" t="s">
        <v>49</v>
      </c>
      <c r="J411" t="s">
        <v>2781</v>
      </c>
      <c r="K411" t="str">
        <f>_xlfn.XLOOKUP(Table2[[#This Row],[Short Name]],Table4[Name],Table4[IP Address])</f>
        <v>10.71.64.15</v>
      </c>
      <c r="L411" t="str">
        <f>_xlfn.XLOOKUP(Table2[[#This Row],[Short Name]],CMDB!A:A,CMDB!G:G)</f>
        <v>Production</v>
      </c>
      <c r="M411" t="str">
        <f>_xlfn.XLOOKUP(Table2[[#This Row],[Short Name]],CMDB!A:A,CMDB!F:F)</f>
        <v>Deployed</v>
      </c>
      <c r="N411" t="s">
        <v>2782</v>
      </c>
      <c r="P411">
        <f>_xlfn.XLOOKUP(Table2[[#This Row],[Short Name]],Serverlookup!A:A,Serverlookup!B:B)</f>
        <v>25739</v>
      </c>
      <c r="Q411" t="str">
        <f>_xlfn.XLOOKUP(Table2[[#This Row],[Short Name]],Serverlookup!A:A,Serverlookup!C:C)</f>
        <v xml:space="preserve">MCBU </v>
      </c>
      <c r="R411" t="str">
        <f>_xlfn.XLOOKUP(Table2[[#This Row],[Short Name]],Serverlookup!A:A,Serverlookup!E:E)</f>
        <v>Guillermo.Gonzalez@chevron.com</v>
      </c>
      <c r="S411" t="str">
        <f>_xlfn.XLOOKUP(Table2[[#This Row],[Short Name]],Serverlookup!A:A,Serverlookup!D:D)</f>
        <v>Yes</v>
      </c>
      <c r="T411" t="str">
        <f>_xlfn.XLOOKUP(Table2[[#This Row],[Short Name]],Serverlookup!A:A,Serverlookup!F:F)</f>
        <v>CTC IT - DATA AND INSIGHTS WEST DW - RUN AND MAINTAIN</v>
      </c>
      <c r="U411" t="str">
        <f>IF(ISNA(_xlfn.XLOOKUP(Table2[[#This Row],[Short Name]],PCN!A:A,PCN!A:A)),"No","Yes")</f>
        <v>No</v>
      </c>
    </row>
    <row r="412" spans="1:21" x14ac:dyDescent="0.35">
      <c r="A412" t="s">
        <v>2777</v>
      </c>
      <c r="B412" t="s">
        <v>50</v>
      </c>
      <c r="C412" t="s">
        <v>1842</v>
      </c>
      <c r="D412" t="s">
        <v>1843</v>
      </c>
      <c r="E412" s="2">
        <v>45771</v>
      </c>
      <c r="F412" t="s">
        <v>185</v>
      </c>
      <c r="G412" s="2">
        <v>45771</v>
      </c>
      <c r="H412" t="s">
        <v>2888</v>
      </c>
      <c r="I412" t="s">
        <v>49</v>
      </c>
      <c r="J412" t="s">
        <v>2781</v>
      </c>
      <c r="K412" t="str">
        <f>_xlfn.XLOOKUP(Table2[[#This Row],[Short Name]],Table4[Name],Table4[IP Address])</f>
        <v>136.171.88.77</v>
      </c>
      <c r="L412" t="str">
        <f>_xlfn.XLOOKUP(Table2[[#This Row],[Short Name]],CMDB!A:A,CMDB!G:G)</f>
        <v>Production</v>
      </c>
      <c r="M412" t="str">
        <f>_xlfn.XLOOKUP(Table2[[#This Row],[Short Name]],CMDB!A:A,CMDB!F:F)</f>
        <v>Deployed</v>
      </c>
      <c r="N412" t="s">
        <v>2782</v>
      </c>
      <c r="P412">
        <f>_xlfn.XLOOKUP(Table2[[#This Row],[Short Name]],Serverlookup!A:A,Serverlookup!B:B)</f>
        <v>1500000190</v>
      </c>
      <c r="Q412" t="str">
        <f>_xlfn.XLOOKUP(Table2[[#This Row],[Short Name]],Serverlookup!A:A,Serverlookup!C:C)</f>
        <v xml:space="preserve">CADI </v>
      </c>
      <c r="R412" t="str">
        <f>_xlfn.XLOOKUP(Table2[[#This Row],[Short Name]],Serverlookup!A:A,Serverlookup!E:E)</f>
        <v>Guillermo.Gonzalez@chevron.com / VamshiBandaru@chevron.com / AHXT@chevron.com</v>
      </c>
      <c r="S412" t="str">
        <f>_xlfn.XLOOKUP(Table2[[#This Row],[Short Name]],Serverlookup!A:A,Serverlookup!D:D)</f>
        <v>Yes</v>
      </c>
      <c r="T412" t="str">
        <f>_xlfn.XLOOKUP(Table2[[#This Row],[Short Name]],Serverlookup!A:A,Serverlookup!F:F)</f>
        <v>CTC IT - DATA AND INSIGHTS WEST DW - RUN AND MAINTAIN</v>
      </c>
      <c r="U412" t="str">
        <f>IF(ISNA(_xlfn.XLOOKUP(Table2[[#This Row],[Short Name]],PCN!A:A,PCN!A:A)),"No","Yes")</f>
        <v>No</v>
      </c>
    </row>
    <row r="413" spans="1:21" x14ac:dyDescent="0.35">
      <c r="A413" t="s">
        <v>2777</v>
      </c>
      <c r="B413" t="s">
        <v>50</v>
      </c>
      <c r="C413" t="s">
        <v>3359</v>
      </c>
      <c r="D413" t="s">
        <v>3360</v>
      </c>
      <c r="E413" s="1">
        <v>45771</v>
      </c>
      <c r="F413" t="s">
        <v>185</v>
      </c>
      <c r="G413" s="1">
        <v>45771</v>
      </c>
      <c r="H413" t="s">
        <v>3154</v>
      </c>
      <c r="I413" t="s">
        <v>114</v>
      </c>
      <c r="J413" t="s">
        <v>2781</v>
      </c>
      <c r="K413" t="str">
        <f>_xlfn.XLOOKUP(Table2[[#This Row],[Short Name]],Table4[Name],Table4[IP Address])</f>
        <v>146.30.178.163</v>
      </c>
      <c r="L413" t="str">
        <f>_xlfn.XLOOKUP(Table2[[#This Row],[Short Name]],CMDB!A:A,CMDB!G:G)</f>
        <v>Production</v>
      </c>
      <c r="M413" t="str">
        <f>_xlfn.XLOOKUP(Table2[[#This Row],[Short Name]],CMDB!A:A,CMDB!F:F)</f>
        <v>Deployed</v>
      </c>
      <c r="N413" t="s">
        <v>2782</v>
      </c>
      <c r="P413">
        <f>_xlfn.XLOOKUP(Table2[[#This Row],[Short Name]],Serverlookup!A:A,Serverlookup!B:B)</f>
        <v>5046714</v>
      </c>
      <c r="Q413" t="str">
        <f>_xlfn.XLOOKUP(Table2[[#This Row],[Short Name]],Serverlookup!A:A,Serverlookup!C:C)</f>
        <v>Waterfall</v>
      </c>
      <c r="R413" t="str">
        <f>_xlfn.XLOOKUP(Table2[[#This Row],[Short Name]],Serverlookup!A:A,Serverlookup!E:E)</f>
        <v>guy.oz@chevron.com</v>
      </c>
      <c r="S413" t="str">
        <f>_xlfn.XLOOKUP(Table2[[#This Row],[Short Name]],Serverlookup!A:A,Serverlookup!D:D)</f>
        <v>Yes</v>
      </c>
      <c r="T413" t="str">
        <f>_xlfn.XLOOKUP(Table2[[#This Row],[Short Name]],Serverlookup!A:A,Serverlookup!F:F)</f>
        <v>EMED IRSM - INFORMATION SECURITY</v>
      </c>
      <c r="U413" t="str">
        <f>IF(ISNA(_xlfn.XLOOKUP(Table2[[#This Row],[Short Name]],PCN!A:A,PCN!A:A)),"No","Yes")</f>
        <v>No</v>
      </c>
    </row>
    <row r="414" spans="1:21" x14ac:dyDescent="0.35">
      <c r="A414" t="s">
        <v>2777</v>
      </c>
      <c r="B414" t="s">
        <v>50</v>
      </c>
      <c r="C414" t="s">
        <v>1452</v>
      </c>
      <c r="D414" t="s">
        <v>1453</v>
      </c>
      <c r="E414" s="2">
        <v>45770</v>
      </c>
      <c r="F414" t="s">
        <v>185</v>
      </c>
      <c r="G414" s="2">
        <v>45771</v>
      </c>
      <c r="H414" t="s">
        <v>2886</v>
      </c>
      <c r="I414" t="s">
        <v>141</v>
      </c>
      <c r="J414" t="s">
        <v>2781</v>
      </c>
      <c r="K414" t="str">
        <f>_xlfn.XLOOKUP(Table2[[#This Row],[Short Name]],Table4[Name],Table4[IP Address])</f>
        <v>146.30.170.43</v>
      </c>
      <c r="L414" t="str">
        <f>_xlfn.XLOOKUP(Table2[[#This Row],[Short Name]],CMDB!A:A,CMDB!G:G)</f>
        <v>Production</v>
      </c>
      <c r="M414" t="str">
        <f>_xlfn.XLOOKUP(Table2[[#This Row],[Short Name]],CMDB!A:A,CMDB!F:F)</f>
        <v>Deployed</v>
      </c>
      <c r="N414" t="s">
        <v>2782</v>
      </c>
      <c r="P414">
        <f>_xlfn.XLOOKUP(Table2[[#This Row],[Short Name]],Serverlookup!A:A,Serverlookup!B:B)</f>
        <v>5046714</v>
      </c>
      <c r="Q414" t="str">
        <f>_xlfn.XLOOKUP(Table2[[#This Row],[Short Name]],Serverlookup!A:A,Serverlookup!C:C)</f>
        <v>Waterfall</v>
      </c>
      <c r="R414" t="str">
        <f>_xlfn.XLOOKUP(Table2[[#This Row],[Short Name]],Serverlookup!A:A,Serverlookup!E:E)</f>
        <v>guy.oz@chevron.com</v>
      </c>
      <c r="S414" t="str">
        <f>_xlfn.XLOOKUP(Table2[[#This Row],[Short Name]],Serverlookup!A:A,Serverlookup!D:D)</f>
        <v>Yes</v>
      </c>
      <c r="T414" t="str">
        <f>_xlfn.XLOOKUP(Table2[[#This Row],[Short Name]],Serverlookup!A:A,Serverlookup!F:F)</f>
        <v>EMED IRSM - INFORMATION SECURITY</v>
      </c>
      <c r="U414" t="str">
        <f>IF(ISNA(_xlfn.XLOOKUP(Table2[[#This Row],[Short Name]],PCN!A:A,PCN!A:A)),"No","Yes")</f>
        <v>No</v>
      </c>
    </row>
    <row r="415" spans="1:21" x14ac:dyDescent="0.35">
      <c r="A415" t="s">
        <v>2777</v>
      </c>
      <c r="B415" t="s">
        <v>50</v>
      </c>
      <c r="C415" t="s">
        <v>1848</v>
      </c>
      <c r="D415" t="s">
        <v>1849</v>
      </c>
      <c r="E415" s="1">
        <v>45771</v>
      </c>
      <c r="F415" t="s">
        <v>185</v>
      </c>
      <c r="G415" s="1">
        <v>45771</v>
      </c>
      <c r="H415" t="s">
        <v>2795</v>
      </c>
      <c r="I415" t="s">
        <v>66</v>
      </c>
      <c r="J415" t="s">
        <v>2781</v>
      </c>
      <c r="K415" t="str">
        <f>_xlfn.XLOOKUP(Table2[[#This Row],[Short Name]],Table4[Name],Table4[IP Address])</f>
        <v>146.30.172.126</v>
      </c>
      <c r="L415" t="str">
        <f>_xlfn.XLOOKUP(Table2[[#This Row],[Short Name]],CMDB!A:A,CMDB!G:G)</f>
        <v>Production</v>
      </c>
      <c r="M415" t="str">
        <f>_xlfn.XLOOKUP(Table2[[#This Row],[Short Name]],CMDB!A:A,CMDB!F:F)</f>
        <v>Deployed</v>
      </c>
      <c r="N415" t="s">
        <v>2782</v>
      </c>
      <c r="P415">
        <f>_xlfn.XLOOKUP(Table2[[#This Row],[Short Name]],Serverlookup!A:A,Serverlookup!B:B)</f>
        <v>5046714</v>
      </c>
      <c r="Q415" t="str">
        <f>_xlfn.XLOOKUP(Table2[[#This Row],[Short Name]],Serverlookup!A:A,Serverlookup!C:C)</f>
        <v>Waterfall</v>
      </c>
      <c r="R415" t="str">
        <f>_xlfn.XLOOKUP(Table2[[#This Row],[Short Name]],Serverlookup!A:A,Serverlookup!E:E)</f>
        <v>guy.oz@chevron.com</v>
      </c>
      <c r="S415" t="str">
        <f>_xlfn.XLOOKUP(Table2[[#This Row],[Short Name]],Serverlookup!A:A,Serverlookup!D:D)</f>
        <v>Yes</v>
      </c>
      <c r="T415" t="str">
        <f>_xlfn.XLOOKUP(Table2[[#This Row],[Short Name]],Serverlookup!A:A,Serverlookup!F:F)</f>
        <v>EMED IRSM - INFORMATION SECURITY</v>
      </c>
      <c r="U415" t="str">
        <f>IF(ISNA(_xlfn.XLOOKUP(Table2[[#This Row],[Short Name]],PCN!A:A,PCN!A:A)),"No","Yes")</f>
        <v>No</v>
      </c>
    </row>
    <row r="416" spans="1:21" x14ac:dyDescent="0.35">
      <c r="A416" t="s">
        <v>2777</v>
      </c>
      <c r="B416" t="s">
        <v>50</v>
      </c>
      <c r="C416" t="s">
        <v>3361</v>
      </c>
      <c r="D416" t="s">
        <v>3362</v>
      </c>
      <c r="E416" s="1">
        <v>45771</v>
      </c>
      <c r="F416" t="s">
        <v>773</v>
      </c>
      <c r="G416" s="1">
        <v>45771</v>
      </c>
      <c r="H416" t="s">
        <v>2786</v>
      </c>
      <c r="I416" t="s">
        <v>114</v>
      </c>
      <c r="J416" t="s">
        <v>2781</v>
      </c>
      <c r="K416" t="str">
        <f>_xlfn.XLOOKUP(Table2[[#This Row],[Short Name]],Table4[Name],Table4[IP Address])</f>
        <v>146.30.178.162</v>
      </c>
      <c r="L416" t="str">
        <f>_xlfn.XLOOKUP(Table2[[#This Row],[Short Name]],CMDB!A:A,CMDB!G:G)</f>
        <v>Production</v>
      </c>
      <c r="M416" t="str">
        <f>_xlfn.XLOOKUP(Table2[[#This Row],[Short Name]],CMDB!A:A,CMDB!F:F)</f>
        <v>Deployed</v>
      </c>
      <c r="N416" t="s">
        <v>2782</v>
      </c>
      <c r="P416">
        <f>_xlfn.XLOOKUP(Table2[[#This Row],[Short Name]],Serverlookup!A:A,Serverlookup!B:B)</f>
        <v>5046714</v>
      </c>
      <c r="Q416" t="str">
        <f>_xlfn.XLOOKUP(Table2[[#This Row],[Short Name]],Serverlookup!A:A,Serverlookup!C:C)</f>
        <v>Waterfall</v>
      </c>
      <c r="R416" t="str">
        <f>_xlfn.XLOOKUP(Table2[[#This Row],[Short Name]],Serverlookup!A:A,Serverlookup!E:E)</f>
        <v>guy.oz@chevron.com</v>
      </c>
      <c r="S416" t="str">
        <f>_xlfn.XLOOKUP(Table2[[#This Row],[Short Name]],Serverlookup!A:A,Serverlookup!D:D)</f>
        <v>Yes</v>
      </c>
      <c r="T416" t="str">
        <f>_xlfn.XLOOKUP(Table2[[#This Row],[Short Name]],Serverlookup!A:A,Serverlookup!F:F)</f>
        <v>EMED IRSM - INFORMATION SECURITY</v>
      </c>
      <c r="U416" t="str">
        <f>IF(ISNA(_xlfn.XLOOKUP(Table2[[#This Row],[Short Name]],PCN!A:A,PCN!A:A)),"No","Yes")</f>
        <v>No</v>
      </c>
    </row>
    <row r="417" spans="1:21" x14ac:dyDescent="0.35">
      <c r="A417" t="s">
        <v>2777</v>
      </c>
      <c r="B417" t="s">
        <v>50</v>
      </c>
      <c r="C417" t="s">
        <v>3363</v>
      </c>
      <c r="D417" t="s">
        <v>3364</v>
      </c>
      <c r="E417" s="1">
        <v>45750</v>
      </c>
      <c r="F417" t="s">
        <v>185</v>
      </c>
      <c r="G417" s="1">
        <v>45771</v>
      </c>
      <c r="H417" t="s">
        <v>3081</v>
      </c>
      <c r="I417" t="s">
        <v>141</v>
      </c>
      <c r="J417" t="s">
        <v>2781</v>
      </c>
      <c r="K417" t="str">
        <f>_xlfn.XLOOKUP(Table2[[#This Row],[Short Name]],Table4[Name],Table4[IP Address])</f>
        <v>146.25.74.67</v>
      </c>
      <c r="L417" t="str">
        <f>_xlfn.XLOOKUP(Table2[[#This Row],[Short Name]],CMDB!A:A,CMDB!G:G)</f>
        <v>Production</v>
      </c>
      <c r="M417" t="str">
        <f>_xlfn.XLOOKUP(Table2[[#This Row],[Short Name]],CMDB!A:A,CMDB!F:F)</f>
        <v>Deployed</v>
      </c>
      <c r="N417" t="s">
        <v>2782</v>
      </c>
      <c r="P417">
        <f>_xlfn.XLOOKUP(Table2[[#This Row],[Short Name]],Serverlookup!A:A,Serverlookup!B:B)</f>
        <v>1500000123</v>
      </c>
      <c r="Q417" t="str">
        <f>_xlfn.XLOOKUP(Table2[[#This Row],[Short Name]],Serverlookup!A:A,Serverlookup!C:C)</f>
        <v xml:space="preserve">Honeywell Uniformance Insight </v>
      </c>
      <c r="R417" t="str">
        <f>_xlfn.XLOOKUP(Table2[[#This Row],[Short Name]],Serverlookup!A:A,Serverlookup!E:E)</f>
        <v>GuyDavis@chevron.com</v>
      </c>
      <c r="S417" t="str">
        <f>_xlfn.XLOOKUP(Table2[[#This Row],[Short Name]],Serverlookup!A:A,Serverlookup!D:D)</f>
        <v>Yes</v>
      </c>
      <c r="T417" t="str">
        <f>_xlfn.XLOOKUP(Table2[[#This Row],[Short Name]],Serverlookup!A:A,Serverlookup!F:F)</f>
        <v>DS - ORONITE - AMR IT - OPERATIONS OP</v>
      </c>
      <c r="U417" t="str">
        <f>IF(ISNA(_xlfn.XLOOKUP(Table2[[#This Row],[Short Name]],PCN!A:A,PCN!A:A)),"No","Yes")</f>
        <v>No</v>
      </c>
    </row>
    <row r="418" spans="1:21" x14ac:dyDescent="0.35">
      <c r="A418" t="s">
        <v>2777</v>
      </c>
      <c r="B418" t="s">
        <v>50</v>
      </c>
      <c r="C418" t="s">
        <v>3365</v>
      </c>
      <c r="D418" t="s">
        <v>3366</v>
      </c>
      <c r="E418" s="2">
        <v>45770</v>
      </c>
      <c r="F418" t="s">
        <v>185</v>
      </c>
      <c r="G418" s="2">
        <v>45771</v>
      </c>
      <c r="H418" t="s">
        <v>3367</v>
      </c>
      <c r="I418" t="s">
        <v>49</v>
      </c>
      <c r="J418" t="s">
        <v>2781</v>
      </c>
      <c r="K418" t="str">
        <f>_xlfn.XLOOKUP(Table2[[#This Row],[Short Name]],Table4[Name],Table4[IP Address])</f>
        <v>10.68.249.10</v>
      </c>
      <c r="L418" t="str">
        <f>_xlfn.XLOOKUP(Table2[[#This Row],[Short Name]],CMDB!A:A,CMDB!G:G)</f>
        <v>Production</v>
      </c>
      <c r="M418" t="str">
        <f>_xlfn.XLOOKUP(Table2[[#This Row],[Short Name]],CMDB!A:A,CMDB!F:F)</f>
        <v>Deployed</v>
      </c>
      <c r="N418" t="s">
        <v>2782</v>
      </c>
      <c r="P418">
        <f>_xlfn.XLOOKUP(Table2[[#This Row],[Short Name]],Serverlookup!A:A,Serverlookup!B:B)</f>
        <v>10161</v>
      </c>
      <c r="Q418" t="str">
        <f>_xlfn.XLOOKUP(Table2[[#This Row],[Short Name]],Serverlookup!A:A,Serverlookup!C:C)</f>
        <v xml:space="preserve">Adlib </v>
      </c>
      <c r="R418" t="str">
        <f>_xlfn.XLOOKUP(Table2[[#This Row],[Short Name]],Serverlookup!A:A,Serverlookup!E:E)</f>
        <v>Hakimbo@chevron.com</v>
      </c>
      <c r="S418" t="str">
        <f>_xlfn.XLOOKUP(Table2[[#This Row],[Short Name]],Serverlookup!A:A,Serverlookup!D:D)</f>
        <v>Yes</v>
      </c>
      <c r="T418" t="str">
        <f>_xlfn.XLOOKUP(Table2[[#This Row],[Short Name]],Serverlookup!A:A,Serverlookup!F:F)</f>
        <v>Not Found</v>
      </c>
      <c r="U418" t="str">
        <f>IF(ISNA(_xlfn.XLOOKUP(Table2[[#This Row],[Short Name]],PCN!A:A,PCN!A:A)),"No","Yes")</f>
        <v>No</v>
      </c>
    </row>
    <row r="419" spans="1:21" x14ac:dyDescent="0.35">
      <c r="A419" t="s">
        <v>2777</v>
      </c>
      <c r="B419" t="s">
        <v>50</v>
      </c>
      <c r="C419" t="s">
        <v>1866</v>
      </c>
      <c r="D419" t="s">
        <v>1867</v>
      </c>
      <c r="E419" s="2">
        <v>45771</v>
      </c>
      <c r="F419" t="s">
        <v>185</v>
      </c>
      <c r="G419" s="2">
        <v>45771</v>
      </c>
      <c r="H419" t="s">
        <v>3314</v>
      </c>
      <c r="I419" t="s">
        <v>49</v>
      </c>
      <c r="J419" t="s">
        <v>2781</v>
      </c>
      <c r="K419" t="str">
        <f>_xlfn.XLOOKUP(Table2[[#This Row],[Short Name]],Table4[Name],Table4[IP Address])</f>
        <v>10.67.196.49</v>
      </c>
      <c r="L419" t="str">
        <f>_xlfn.XLOOKUP(Table2[[#This Row],[Short Name]],CMDB!A:A,CMDB!G:G)</f>
        <v>Development</v>
      </c>
      <c r="M419" t="str">
        <f>_xlfn.XLOOKUP(Table2[[#This Row],[Short Name]],CMDB!A:A,CMDB!F:F)</f>
        <v>Deployed</v>
      </c>
      <c r="N419" t="s">
        <v>2782</v>
      </c>
      <c r="P419">
        <f>_xlfn.XLOOKUP(Table2[[#This Row],[Short Name]],Serverlookup!A:A,Serverlookup!B:B)</f>
        <v>1500000613</v>
      </c>
      <c r="Q419" t="str">
        <f>_xlfn.XLOOKUP(Table2[[#This Row],[Short Name]],Serverlookup!A:A,Serverlookup!C:C)</f>
        <v xml:space="preserve">ABU IPM Reporting Server </v>
      </c>
      <c r="R419" t="str">
        <f>_xlfn.XLOOKUP(Table2[[#This Row],[Short Name]],Serverlookup!A:A,Serverlookup!E:E)</f>
        <v>Indra.Lott@chevron.com</v>
      </c>
      <c r="S419" t="str">
        <f>_xlfn.XLOOKUP(Table2[[#This Row],[Short Name]],Serverlookup!A:A,Serverlookup!D:D)</f>
        <v>Yes</v>
      </c>
      <c r="T419" t="str">
        <f>_xlfn.XLOOKUP(Table2[[#This Row],[Short Name]],Serverlookup!A:A,Serverlookup!F:F)</f>
        <v>SURFACE-APPLICATION SUPPORT-POD1B</v>
      </c>
      <c r="U419" t="str">
        <f>IF(ISNA(_xlfn.XLOOKUP(Table2[[#This Row],[Short Name]],PCN!A:A,PCN!A:A)),"No","Yes")</f>
        <v>No</v>
      </c>
    </row>
    <row r="420" spans="1:21" x14ac:dyDescent="0.35">
      <c r="A420" t="s">
        <v>2777</v>
      </c>
      <c r="B420" t="s">
        <v>50</v>
      </c>
      <c r="C420" t="s">
        <v>1868</v>
      </c>
      <c r="D420" t="s">
        <v>1869</v>
      </c>
      <c r="E420" s="2">
        <v>45771</v>
      </c>
      <c r="F420" t="s">
        <v>185</v>
      </c>
      <c r="G420" s="2">
        <v>45771</v>
      </c>
      <c r="H420" t="s">
        <v>3123</v>
      </c>
      <c r="I420" t="s">
        <v>49</v>
      </c>
      <c r="J420" t="s">
        <v>2781</v>
      </c>
      <c r="K420" t="str">
        <f>_xlfn.XLOOKUP(Table2[[#This Row],[Short Name]],Table4[Name],Table4[IP Address])</f>
        <v>10.67.191.97</v>
      </c>
      <c r="L420" t="str">
        <f>_xlfn.XLOOKUP(Table2[[#This Row],[Short Name]],CMDB!A:A,CMDB!G:G)</f>
        <v>Production</v>
      </c>
      <c r="M420" t="str">
        <f>_xlfn.XLOOKUP(Table2[[#This Row],[Short Name]],CMDB!A:A,CMDB!F:F)</f>
        <v>Deployed</v>
      </c>
      <c r="N420" t="s">
        <v>2782</v>
      </c>
      <c r="P420">
        <f>_xlfn.XLOOKUP(Table2[[#This Row],[Short Name]],Serverlookup!A:A,Serverlookup!B:B)</f>
        <v>1500000613</v>
      </c>
      <c r="Q420" t="str">
        <f>_xlfn.XLOOKUP(Table2[[#This Row],[Short Name]],Serverlookup!A:A,Serverlookup!C:C)</f>
        <v xml:space="preserve">ABU IPM Reporting Server </v>
      </c>
      <c r="R420" t="str">
        <f>_xlfn.XLOOKUP(Table2[[#This Row],[Short Name]],Serverlookup!A:A,Serverlookup!E:E)</f>
        <v>Indra.Lott@chevron.com</v>
      </c>
      <c r="S420" t="str">
        <f>_xlfn.XLOOKUP(Table2[[#This Row],[Short Name]],Serverlookup!A:A,Serverlookup!D:D)</f>
        <v>Yes</v>
      </c>
      <c r="T420" t="str">
        <f>_xlfn.XLOOKUP(Table2[[#This Row],[Short Name]],Serverlookup!A:A,Serverlookup!F:F)</f>
        <v>SURFACE-APPLICATION SUPPORT-POD1B</v>
      </c>
      <c r="U420" t="str">
        <f>IF(ISNA(_xlfn.XLOOKUP(Table2[[#This Row],[Short Name]],PCN!A:A,PCN!A:A)),"No","Yes")</f>
        <v>No</v>
      </c>
    </row>
    <row r="421" spans="1:21" x14ac:dyDescent="0.35">
      <c r="A421" t="s">
        <v>2777</v>
      </c>
      <c r="B421" t="s">
        <v>50</v>
      </c>
      <c r="C421" t="s">
        <v>1862</v>
      </c>
      <c r="D421" t="s">
        <v>1863</v>
      </c>
      <c r="E421" s="1">
        <v>45771</v>
      </c>
      <c r="F421" t="s">
        <v>773</v>
      </c>
      <c r="G421" s="1">
        <v>45771</v>
      </c>
      <c r="H421" t="s">
        <v>2806</v>
      </c>
      <c r="I421" t="s">
        <v>49</v>
      </c>
      <c r="J421" t="s">
        <v>2781</v>
      </c>
      <c r="K421" t="str">
        <f>_xlfn.XLOOKUP(Table2[[#This Row],[Short Name]],Table4[Name],Table4[IP Address])</f>
        <v>146.46.160.121</v>
      </c>
      <c r="L421" t="str">
        <f>_xlfn.XLOOKUP(Table2[[#This Row],[Short Name]],CMDB!A:A,CMDB!G:G)</f>
        <v>Production</v>
      </c>
      <c r="M421" t="str">
        <f>_xlfn.XLOOKUP(Table2[[#This Row],[Short Name]],CMDB!A:A,CMDB!F:F)</f>
        <v>Deployed</v>
      </c>
      <c r="N421" t="s">
        <v>2782</v>
      </c>
      <c r="P421">
        <f>_xlfn.XLOOKUP(Table2[[#This Row],[Short Name]],Serverlookup!A:A,Serverlookup!B:B)</f>
        <v>22526</v>
      </c>
      <c r="Q421" t="str">
        <f>_xlfn.XLOOKUP(Table2[[#This Row],[Short Name]],Serverlookup!A:A,Serverlookup!C:C)</f>
        <v>Domgas Nominations Portal (ABU</v>
      </c>
      <c r="R421" t="str">
        <f>_xlfn.XLOOKUP(Table2[[#This Row],[Short Name]],Serverlookup!A:A,Serverlookup!E:E)</f>
        <v>hetvishah@chevron.com</v>
      </c>
      <c r="S421" t="str">
        <f>_xlfn.XLOOKUP(Table2[[#This Row],[Short Name]],Serverlookup!A:A,Serverlookup!D:D)</f>
        <v>Yes</v>
      </c>
      <c r="T421" t="str">
        <f>_xlfn.XLOOKUP(Table2[[#This Row],[Short Name]],Serverlookup!A:A,Serverlookup!F:F)</f>
        <v>SURFACE-APPLICATION SUPPORT-POD1B</v>
      </c>
      <c r="U421" t="str">
        <f>IF(ISNA(_xlfn.XLOOKUP(Table2[[#This Row],[Short Name]],PCN!A:A,PCN!A:A)),"No","Yes")</f>
        <v>No</v>
      </c>
    </row>
    <row r="422" spans="1:21" x14ac:dyDescent="0.35">
      <c r="A422" t="s">
        <v>2777</v>
      </c>
      <c r="B422" t="s">
        <v>50</v>
      </c>
      <c r="C422" t="s">
        <v>2680</v>
      </c>
      <c r="D422" t="s">
        <v>2681</v>
      </c>
      <c r="E422" s="2">
        <v>45764</v>
      </c>
      <c r="F422" t="s">
        <v>185</v>
      </c>
      <c r="G422" s="2">
        <v>45764</v>
      </c>
      <c r="H422" t="s">
        <v>3299</v>
      </c>
      <c r="I422" t="s">
        <v>49</v>
      </c>
      <c r="J422" t="s">
        <v>2781</v>
      </c>
      <c r="K422" t="str">
        <f>_xlfn.XLOOKUP(Table2[[#This Row],[Short Name]],Table4[Name],Table4[IP Address])</f>
        <v>146.40.164.80</v>
      </c>
      <c r="L422" t="str">
        <f>_xlfn.XLOOKUP(Table2[[#This Row],[Short Name]],CMDB!A:A,CMDB!G:G)</f>
        <v>Development</v>
      </c>
      <c r="M422" t="str">
        <f>_xlfn.XLOOKUP(Table2[[#This Row],[Short Name]],CMDB!A:A,CMDB!F:F)</f>
        <v>Retired</v>
      </c>
      <c r="N422" t="s">
        <v>2782</v>
      </c>
      <c r="P422">
        <f>_xlfn.XLOOKUP(Table2[[#This Row],[Short Name]],Serverlookup!A:A,Serverlookup!B:B)</f>
        <v>20447</v>
      </c>
      <c r="Q422" t="str">
        <f>_xlfn.XLOOKUP(Table2[[#This Row],[Short Name]],Serverlookup!A:A,Serverlookup!C:C)</f>
        <v>Capacity &amp; Production Planning (ABU</v>
      </c>
      <c r="R422" t="str">
        <f>_xlfn.XLOOKUP(Table2[[#This Row],[Short Name]],Serverlookup!A:A,Serverlookup!E:E)</f>
        <v>DNLZ@chevron.com</v>
      </c>
      <c r="S422" t="str">
        <f>_xlfn.XLOOKUP(Table2[[#This Row],[Short Name]],Serverlookup!A:A,Serverlookup!D:D)</f>
        <v>Yes</v>
      </c>
      <c r="T422" t="str">
        <f>_xlfn.XLOOKUP(Table2[[#This Row],[Short Name]],Serverlookup!A:A,Serverlookup!F:F)</f>
        <v>SURFACE-APPLICATION SUPPORT-POD1B</v>
      </c>
      <c r="U422" t="str">
        <f>IF(ISNA(_xlfn.XLOOKUP(Table2[[#This Row],[Short Name]],PCN!A:A,PCN!A:A)),"No","Yes")</f>
        <v>No</v>
      </c>
    </row>
    <row r="423" spans="1:21" x14ac:dyDescent="0.35">
      <c r="A423" t="s">
        <v>2777</v>
      </c>
      <c r="B423" t="s">
        <v>50</v>
      </c>
      <c r="C423" t="s">
        <v>3368</v>
      </c>
      <c r="D423" t="s">
        <v>3369</v>
      </c>
      <c r="E423" s="2">
        <v>45770</v>
      </c>
      <c r="F423" t="s">
        <v>185</v>
      </c>
      <c r="G423" s="2">
        <v>45771</v>
      </c>
      <c r="H423" t="s">
        <v>2906</v>
      </c>
      <c r="I423" t="s">
        <v>66</v>
      </c>
      <c r="J423" t="s">
        <v>2781</v>
      </c>
      <c r="K423" t="str">
        <f>_xlfn.XLOOKUP(Table2[[#This Row],[Short Name]],Table4[Name],Table4[IP Address])</f>
        <v>136.171.170.240</v>
      </c>
      <c r="L423" t="str">
        <f>_xlfn.XLOOKUP(Table2[[#This Row],[Short Name]],CMDB!A:A,CMDB!G:G)</f>
        <v>Development</v>
      </c>
      <c r="M423" t="str">
        <f>_xlfn.XLOOKUP(Table2[[#This Row],[Short Name]],CMDB!A:A,CMDB!F:F)</f>
        <v>Deployed</v>
      </c>
      <c r="N423" t="s">
        <v>2782</v>
      </c>
      <c r="P423">
        <f>_xlfn.XLOOKUP(Table2[[#This Row],[Short Name]],Serverlookup!A:A,Serverlookup!B:B)</f>
        <v>1500002084</v>
      </c>
      <c r="Q423" t="str">
        <f>_xlfn.XLOOKUP(Table2[[#This Row],[Short Name]],Serverlookup!A:A,Serverlookup!C:C)</f>
        <v>PI Vision</v>
      </c>
      <c r="R423" t="str">
        <f>_xlfn.XLOOKUP(Table2[[#This Row],[Short Name]],Serverlookup!A:A,Serverlookup!E:E)</f>
        <v>hongmei.ren@chevron.com</v>
      </c>
      <c r="S423" t="str">
        <f>_xlfn.XLOOKUP(Table2[[#This Row],[Short Name]],Serverlookup!A:A,Serverlookup!D:D)</f>
        <v>Yes</v>
      </c>
      <c r="T423">
        <f>_xlfn.XLOOKUP(Table2[[#This Row],[Short Name]],Serverlookup!A:A,Serverlookup!F:F)</f>
        <v>0</v>
      </c>
      <c r="U423" t="str">
        <f>IF(ISNA(_xlfn.XLOOKUP(Table2[[#This Row],[Short Name]],PCN!A:A,PCN!A:A)),"No","Yes")</f>
        <v>No</v>
      </c>
    </row>
    <row r="424" spans="1:21" x14ac:dyDescent="0.35">
      <c r="A424" t="s">
        <v>2777</v>
      </c>
      <c r="B424" t="s">
        <v>50</v>
      </c>
      <c r="C424" t="s">
        <v>291</v>
      </c>
      <c r="D424" t="s">
        <v>292</v>
      </c>
      <c r="E424" s="1">
        <v>45771</v>
      </c>
      <c r="F424" t="s">
        <v>185</v>
      </c>
      <c r="G424" s="1">
        <v>45771</v>
      </c>
      <c r="H424" t="s">
        <v>2894</v>
      </c>
      <c r="I424" t="s">
        <v>66</v>
      </c>
      <c r="J424" t="s">
        <v>2781</v>
      </c>
      <c r="K424" t="str">
        <f>_xlfn.XLOOKUP(Table2[[#This Row],[Short Name]],Table4[Name],Table4[IP Address])</f>
        <v>136.171.170.61</v>
      </c>
      <c r="L424" t="str">
        <f>_xlfn.XLOOKUP(Table2[[#This Row],[Short Name]],CMDB!A:A,CMDB!G:G)</f>
        <v>Development</v>
      </c>
      <c r="M424" t="str">
        <f>_xlfn.XLOOKUP(Table2[[#This Row],[Short Name]],CMDB!A:A,CMDB!F:F)</f>
        <v>Deployed</v>
      </c>
      <c r="N424" t="s">
        <v>2782</v>
      </c>
      <c r="P424">
        <f>_xlfn.XLOOKUP(Table2[[#This Row],[Short Name]],Serverlookup!A:A,Serverlookup!B:B)</f>
        <v>1500002084</v>
      </c>
      <c r="Q424" t="str">
        <f>_xlfn.XLOOKUP(Table2[[#This Row],[Short Name]],Serverlookup!A:A,Serverlookup!C:C)</f>
        <v>PI Vision</v>
      </c>
      <c r="R424" t="str">
        <f>_xlfn.XLOOKUP(Table2[[#This Row],[Short Name]],Serverlookup!A:A,Serverlookup!E:E)</f>
        <v>hongmei.ren@chevron.com</v>
      </c>
      <c r="S424" t="str">
        <f>_xlfn.XLOOKUP(Table2[[#This Row],[Short Name]],Serverlookup!A:A,Serverlookup!D:D)</f>
        <v>Yes</v>
      </c>
      <c r="T424" t="str">
        <f>_xlfn.XLOOKUP(Table2[[#This Row],[Short Name]],Serverlookup!A:A,Serverlookup!F:F)</f>
        <v>CTC-FDS OSISOFT PI DATA HISTORIAN SUPPORT</v>
      </c>
      <c r="U424" t="str">
        <f>IF(ISNA(_xlfn.XLOOKUP(Table2[[#This Row],[Short Name]],PCN!A:A,PCN!A:A)),"No","Yes")</f>
        <v>No</v>
      </c>
    </row>
    <row r="425" spans="1:21" x14ac:dyDescent="0.35">
      <c r="A425" t="s">
        <v>2777</v>
      </c>
      <c r="B425" t="s">
        <v>50</v>
      </c>
      <c r="C425" t="s">
        <v>3370</v>
      </c>
      <c r="D425" t="s">
        <v>3371</v>
      </c>
      <c r="E425" s="2">
        <v>45771</v>
      </c>
      <c r="F425" t="s">
        <v>185</v>
      </c>
      <c r="G425" s="2">
        <v>45771</v>
      </c>
      <c r="H425" t="s">
        <v>3372</v>
      </c>
      <c r="I425" t="s">
        <v>114</v>
      </c>
      <c r="J425" t="s">
        <v>2781</v>
      </c>
      <c r="K425" t="e">
        <f>_xlfn.XLOOKUP(Table2[[#This Row],[Short Name]],Table4[Name],Table4[IP Address])</f>
        <v>#N/A</v>
      </c>
      <c r="L425" t="e">
        <f>_xlfn.XLOOKUP(Table2[[#This Row],[Short Name]],CMDB!A:A,CMDB!G:G)</f>
        <v>#N/A</v>
      </c>
      <c r="M425" t="e">
        <f>_xlfn.XLOOKUP(Table2[[#This Row],[Short Name]],CMDB!A:A,CMDB!F:F)</f>
        <v>#N/A</v>
      </c>
      <c r="N425" t="s">
        <v>2782</v>
      </c>
      <c r="P425">
        <f>_xlfn.XLOOKUP(Table2[[#This Row],[Short Name]],Serverlookup!A:A,Serverlookup!B:B)</f>
        <v>1500002084</v>
      </c>
      <c r="Q425" t="str">
        <f>_xlfn.XLOOKUP(Table2[[#This Row],[Short Name]],Serverlookup!A:A,Serverlookup!C:C)</f>
        <v>PI Vision</v>
      </c>
      <c r="R425" t="str">
        <f>_xlfn.XLOOKUP(Table2[[#This Row],[Short Name]],Serverlookup!A:A,Serverlookup!E:E)</f>
        <v>hongmei.ren@chevron.com</v>
      </c>
      <c r="S425" t="str">
        <f>_xlfn.XLOOKUP(Table2[[#This Row],[Short Name]],Serverlookup!A:A,Serverlookup!D:D)</f>
        <v>Yes</v>
      </c>
      <c r="T425" t="str">
        <f>_xlfn.XLOOKUP(Table2[[#This Row],[Short Name]],Serverlookup!A:A,Serverlookup!F:F)</f>
        <v>CTC-FDS OSISOFT PI DATA HISTORIAN SUPPORT</v>
      </c>
      <c r="U425" t="str">
        <f>IF(ISNA(_xlfn.XLOOKUP(Table2[[#This Row],[Short Name]],PCN!A:A,PCN!A:A)),"No","Yes")</f>
        <v>No</v>
      </c>
    </row>
    <row r="426" spans="1:21" x14ac:dyDescent="0.35">
      <c r="A426" t="s">
        <v>2777</v>
      </c>
      <c r="B426" t="s">
        <v>50</v>
      </c>
      <c r="C426" t="s">
        <v>3373</v>
      </c>
      <c r="D426" t="s">
        <v>3374</v>
      </c>
      <c r="E426" s="1">
        <v>45770</v>
      </c>
      <c r="F426" t="s">
        <v>185</v>
      </c>
      <c r="G426" s="1">
        <v>45771</v>
      </c>
      <c r="H426" t="s">
        <v>2888</v>
      </c>
      <c r="I426" t="s">
        <v>141</v>
      </c>
      <c r="J426" t="s">
        <v>2781</v>
      </c>
      <c r="K426" t="str">
        <f>_xlfn.XLOOKUP(Table2[[#This Row],[Short Name]],Table4[Name],Table4[IP Address])</f>
        <v>146.30.170.26</v>
      </c>
      <c r="L426" t="str">
        <f>_xlfn.XLOOKUP(Table2[[#This Row],[Short Name]],CMDB!A:A,CMDB!G:G)</f>
        <v>Production</v>
      </c>
      <c r="M426" t="str">
        <f>_xlfn.XLOOKUP(Table2[[#This Row],[Short Name]],CMDB!A:A,CMDB!F:F)</f>
        <v>Deployed</v>
      </c>
      <c r="N426" t="s">
        <v>2782</v>
      </c>
      <c r="P426">
        <f>_xlfn.XLOOKUP(Table2[[#This Row],[Short Name]],Serverlookup!A:A,Serverlookup!B:B)</f>
        <v>5058039</v>
      </c>
      <c r="Q426" t="str">
        <f>_xlfn.XLOOKUP(Table2[[#This Row],[Short Name]],Serverlookup!A:A,Serverlookup!C:C)</f>
        <v xml:space="preserve">PI Suite (EMED) </v>
      </c>
      <c r="R426" t="str">
        <f>_xlfn.XLOOKUP(Table2[[#This Row],[Short Name]],Serverlookup!A:A,Serverlookup!E:E)</f>
        <v>ilan.goichman@chevron.com</v>
      </c>
      <c r="S426" t="str">
        <f>_xlfn.XLOOKUP(Table2[[#This Row],[Short Name]],Serverlookup!A:A,Serverlookup!D:D)</f>
        <v>Yes</v>
      </c>
      <c r="T426" t="str">
        <f>_xlfn.XLOOKUP(Table2[[#This Row],[Short Name]],Serverlookup!A:A,Serverlookup!F:F)</f>
        <v>EMED SURFACE</v>
      </c>
      <c r="U426" t="str">
        <f>IF(ISNA(_xlfn.XLOOKUP(Table2[[#This Row],[Short Name]],PCN!A:A,PCN!A:A)),"No","Yes")</f>
        <v>No</v>
      </c>
    </row>
    <row r="427" spans="1:21" x14ac:dyDescent="0.35">
      <c r="A427" t="s">
        <v>2777</v>
      </c>
      <c r="B427" t="s">
        <v>50</v>
      </c>
      <c r="C427" t="s">
        <v>3375</v>
      </c>
      <c r="D427" t="s">
        <v>3376</v>
      </c>
      <c r="E427" s="2">
        <v>45770</v>
      </c>
      <c r="F427" t="s">
        <v>185</v>
      </c>
      <c r="G427" s="2">
        <v>45771</v>
      </c>
      <c r="H427" t="s">
        <v>3377</v>
      </c>
      <c r="I427" t="s">
        <v>66</v>
      </c>
      <c r="J427" t="s">
        <v>2781</v>
      </c>
      <c r="K427" t="str">
        <f>_xlfn.XLOOKUP(Table2[[#This Row],[Short Name]],Table4[Name],Table4[IP Address])</f>
        <v>146.30.172.2</v>
      </c>
      <c r="L427" t="str">
        <f>_xlfn.XLOOKUP(Table2[[#This Row],[Short Name]],CMDB!A:A,CMDB!G:G)</f>
        <v>Production</v>
      </c>
      <c r="M427" t="str">
        <f>_xlfn.XLOOKUP(Table2[[#This Row],[Short Name]],CMDB!A:A,CMDB!F:F)</f>
        <v>Deployed</v>
      </c>
      <c r="N427" t="s">
        <v>2782</v>
      </c>
      <c r="P427">
        <f>_xlfn.XLOOKUP(Table2[[#This Row],[Short Name]],Serverlookup!A:A,Serverlookup!B:B)</f>
        <v>5058045</v>
      </c>
      <c r="Q427" t="str">
        <f>_xlfn.XLOOKUP(Table2[[#This Row],[Short Name]],Serverlookup!A:A,Serverlookup!C:C)</f>
        <v xml:space="preserve">PI Suite (EMED) </v>
      </c>
      <c r="R427" t="str">
        <f>_xlfn.XLOOKUP(Table2[[#This Row],[Short Name]],Serverlookup!A:A,Serverlookup!E:E)</f>
        <v>ilan.goichman@chevron.com</v>
      </c>
      <c r="S427" t="str">
        <f>_xlfn.XLOOKUP(Table2[[#This Row],[Short Name]],Serverlookup!A:A,Serverlookup!D:D)</f>
        <v>Yes</v>
      </c>
      <c r="T427" t="str">
        <f>_xlfn.XLOOKUP(Table2[[#This Row],[Short Name]],Serverlookup!A:A,Serverlookup!F:F)</f>
        <v>EMED SURFACE</v>
      </c>
      <c r="U427" t="str">
        <f>IF(ISNA(_xlfn.XLOOKUP(Table2[[#This Row],[Short Name]],PCN!A:A,PCN!A:A)),"No","Yes")</f>
        <v>No</v>
      </c>
    </row>
    <row r="428" spans="1:21" x14ac:dyDescent="0.35">
      <c r="A428" t="s">
        <v>2777</v>
      </c>
      <c r="B428" t="s">
        <v>50</v>
      </c>
      <c r="C428" t="s">
        <v>3378</v>
      </c>
      <c r="D428" t="s">
        <v>3379</v>
      </c>
      <c r="E428" s="2">
        <v>45771</v>
      </c>
      <c r="F428" t="s">
        <v>185</v>
      </c>
      <c r="G428" s="2">
        <v>45771</v>
      </c>
      <c r="H428" t="s">
        <v>2821</v>
      </c>
      <c r="I428" t="s">
        <v>141</v>
      </c>
      <c r="J428" t="s">
        <v>2781</v>
      </c>
      <c r="K428" t="str">
        <f>_xlfn.XLOOKUP(Table2[[#This Row],[Short Name]],Table4[Name],Table4[IP Address])</f>
        <v>146.30.172.28</v>
      </c>
      <c r="L428" t="str">
        <f>_xlfn.XLOOKUP(Table2[[#This Row],[Short Name]],CMDB!A:A,CMDB!G:G)</f>
        <v>Production</v>
      </c>
      <c r="M428" t="str">
        <f>_xlfn.XLOOKUP(Table2[[#This Row],[Short Name]],CMDB!A:A,CMDB!F:F)</f>
        <v>Deployed</v>
      </c>
      <c r="N428" t="s">
        <v>2782</v>
      </c>
      <c r="P428">
        <f>_xlfn.XLOOKUP(Table2[[#This Row],[Short Name]],Serverlookup!A:A,Serverlookup!B:B)</f>
        <v>5057677</v>
      </c>
      <c r="Q428" t="str">
        <f>_xlfn.XLOOKUP(Table2[[#This Row],[Short Name]],Serverlookup!A:A,Serverlookup!C:C)</f>
        <v xml:space="preserve">EMED PI </v>
      </c>
      <c r="R428" t="str">
        <f>_xlfn.XLOOKUP(Table2[[#This Row],[Short Name]],Serverlookup!A:A,Serverlookup!E:E)</f>
        <v>ilan.goichman@chevron.com</v>
      </c>
      <c r="S428" t="str">
        <f>_xlfn.XLOOKUP(Table2[[#This Row],[Short Name]],Serverlookup!A:A,Serverlookup!D:D)</f>
        <v>Yes</v>
      </c>
      <c r="T428" t="str">
        <f>_xlfn.XLOOKUP(Table2[[#This Row],[Short Name]],Serverlookup!A:A,Serverlookup!F:F)</f>
        <v>Not Found</v>
      </c>
      <c r="U428" t="str">
        <f>IF(ISNA(_xlfn.XLOOKUP(Table2[[#This Row],[Short Name]],PCN!A:A,PCN!A:A)),"No","Yes")</f>
        <v>No</v>
      </c>
    </row>
    <row r="429" spans="1:21" x14ac:dyDescent="0.35">
      <c r="A429" t="s">
        <v>2777</v>
      </c>
      <c r="B429" t="s">
        <v>50</v>
      </c>
      <c r="C429" t="s">
        <v>3380</v>
      </c>
      <c r="D429" t="s">
        <v>3381</v>
      </c>
      <c r="E429" s="1">
        <v>45770</v>
      </c>
      <c r="F429" t="s">
        <v>185</v>
      </c>
      <c r="G429" s="1">
        <v>45771</v>
      </c>
      <c r="H429" t="s">
        <v>3382</v>
      </c>
      <c r="I429" t="s">
        <v>141</v>
      </c>
      <c r="J429" t="s">
        <v>2781</v>
      </c>
      <c r="K429" t="str">
        <f>_xlfn.XLOOKUP(Table2[[#This Row],[Short Name]],Table4[Name],Table4[IP Address])</f>
        <v>146.30.172.36</v>
      </c>
      <c r="L429" t="str">
        <f>_xlfn.XLOOKUP(Table2[[#This Row],[Short Name]],CMDB!A:A,CMDB!G:G)</f>
        <v>Production</v>
      </c>
      <c r="M429" t="str">
        <f>_xlfn.XLOOKUP(Table2[[#This Row],[Short Name]],CMDB!A:A,CMDB!F:F)</f>
        <v>Deployed</v>
      </c>
      <c r="N429" t="s">
        <v>2782</v>
      </c>
      <c r="P429">
        <f>_xlfn.XLOOKUP(Table2[[#This Row],[Short Name]],Serverlookup!A:A,Serverlookup!B:B)</f>
        <v>5058045</v>
      </c>
      <c r="Q429" t="str">
        <f>_xlfn.XLOOKUP(Table2[[#This Row],[Short Name]],Serverlookup!A:A,Serverlookup!C:C)</f>
        <v xml:space="preserve">PI Suite (EMED) </v>
      </c>
      <c r="R429" t="str">
        <f>_xlfn.XLOOKUP(Table2[[#This Row],[Short Name]],Serverlookup!A:A,Serverlookup!E:E)</f>
        <v>ilan.goichman@chevron.com</v>
      </c>
      <c r="S429" t="str">
        <f>_xlfn.XLOOKUP(Table2[[#This Row],[Short Name]],Serverlookup!A:A,Serverlookup!D:D)</f>
        <v>Yes</v>
      </c>
      <c r="T429" t="str">
        <f>_xlfn.XLOOKUP(Table2[[#This Row],[Short Name]],Serverlookup!A:A,Serverlookup!F:F)</f>
        <v>EMED SURFACE</v>
      </c>
      <c r="U429" t="str">
        <f>IF(ISNA(_xlfn.XLOOKUP(Table2[[#This Row],[Short Name]],PCN!A:A,PCN!A:A)),"No","Yes")</f>
        <v>No</v>
      </c>
    </row>
    <row r="430" spans="1:21" x14ac:dyDescent="0.35">
      <c r="A430" t="s">
        <v>2777</v>
      </c>
      <c r="B430" t="s">
        <v>50</v>
      </c>
      <c r="C430" t="s">
        <v>3383</v>
      </c>
      <c r="D430" t="s">
        <v>3384</v>
      </c>
      <c r="E430" s="2">
        <v>45771</v>
      </c>
      <c r="F430" t="s">
        <v>185</v>
      </c>
      <c r="G430" s="2">
        <v>45771</v>
      </c>
      <c r="H430" t="s">
        <v>3377</v>
      </c>
      <c r="I430" t="s">
        <v>141</v>
      </c>
      <c r="J430" t="s">
        <v>2781</v>
      </c>
      <c r="K430" t="str">
        <f>_xlfn.XLOOKUP(Table2[[#This Row],[Short Name]],Table4[Name],Table4[IP Address])</f>
        <v>146.30.172.30</v>
      </c>
      <c r="L430" t="str">
        <f>_xlfn.XLOOKUP(Table2[[#This Row],[Short Name]],CMDB!A:A,CMDB!G:G)</f>
        <v>Production</v>
      </c>
      <c r="M430" t="str">
        <f>_xlfn.XLOOKUP(Table2[[#This Row],[Short Name]],CMDB!A:A,CMDB!F:F)</f>
        <v>Deployed</v>
      </c>
      <c r="N430" t="s">
        <v>2782</v>
      </c>
      <c r="P430">
        <f>_xlfn.XLOOKUP(Table2[[#This Row],[Short Name]],Serverlookup!A:A,Serverlookup!B:B)</f>
        <v>5057677</v>
      </c>
      <c r="Q430" t="str">
        <f>_xlfn.XLOOKUP(Table2[[#This Row],[Short Name]],Serverlookup!A:A,Serverlookup!C:C)</f>
        <v xml:space="preserve">EMED PI </v>
      </c>
      <c r="R430" t="str">
        <f>_xlfn.XLOOKUP(Table2[[#This Row],[Short Name]],Serverlookup!A:A,Serverlookup!E:E)</f>
        <v>ilan.goichman@chevron.com</v>
      </c>
      <c r="S430" t="str">
        <f>_xlfn.XLOOKUP(Table2[[#This Row],[Short Name]],Serverlookup!A:A,Serverlookup!D:D)</f>
        <v>Yes</v>
      </c>
      <c r="T430" t="str">
        <f>_xlfn.XLOOKUP(Table2[[#This Row],[Short Name]],Serverlookup!A:A,Serverlookup!F:F)</f>
        <v>Not Found</v>
      </c>
      <c r="U430" t="str">
        <f>IF(ISNA(_xlfn.XLOOKUP(Table2[[#This Row],[Short Name]],PCN!A:A,PCN!A:A)),"No","Yes")</f>
        <v>No</v>
      </c>
    </row>
    <row r="431" spans="1:21" x14ac:dyDescent="0.35">
      <c r="A431" t="s">
        <v>2777</v>
      </c>
      <c r="B431" t="s">
        <v>50</v>
      </c>
      <c r="C431" t="s">
        <v>3385</v>
      </c>
      <c r="D431" t="s">
        <v>3386</v>
      </c>
      <c r="E431" s="1">
        <v>45771</v>
      </c>
      <c r="F431" t="s">
        <v>185</v>
      </c>
      <c r="G431" s="1">
        <v>45771</v>
      </c>
      <c r="H431" t="s">
        <v>2795</v>
      </c>
      <c r="I431" t="s">
        <v>66</v>
      </c>
      <c r="J431" t="s">
        <v>2781</v>
      </c>
      <c r="K431" t="str">
        <f>_xlfn.XLOOKUP(Table2[[#This Row],[Short Name]],Table4[Name],Table4[IP Address])</f>
        <v>146.30.172.29</v>
      </c>
      <c r="L431" t="str">
        <f>_xlfn.XLOOKUP(Table2[[#This Row],[Short Name]],CMDB!A:A,CMDB!G:G)</f>
        <v>Production</v>
      </c>
      <c r="M431" t="str">
        <f>_xlfn.XLOOKUP(Table2[[#This Row],[Short Name]],CMDB!A:A,CMDB!F:F)</f>
        <v>Deployed</v>
      </c>
      <c r="N431" t="s">
        <v>2782</v>
      </c>
      <c r="P431">
        <f>_xlfn.XLOOKUP(Table2[[#This Row],[Short Name]],Serverlookup!A:A,Serverlookup!B:B)</f>
        <v>5058045</v>
      </c>
      <c r="Q431" t="str">
        <f>_xlfn.XLOOKUP(Table2[[#This Row],[Short Name]],Serverlookup!A:A,Serverlookup!C:C)</f>
        <v xml:space="preserve">PI Suite (EMED) </v>
      </c>
      <c r="R431" t="str">
        <f>_xlfn.XLOOKUP(Table2[[#This Row],[Short Name]],Serverlookup!A:A,Serverlookup!E:E)</f>
        <v>ilan.goichman@chevron.com</v>
      </c>
      <c r="S431" t="str">
        <f>_xlfn.XLOOKUP(Table2[[#This Row],[Short Name]],Serverlookup!A:A,Serverlookup!D:D)</f>
        <v>Yes</v>
      </c>
      <c r="T431" t="str">
        <f>_xlfn.XLOOKUP(Table2[[#This Row],[Short Name]],Serverlookup!A:A,Serverlookup!F:F)</f>
        <v>EMED SURFACE</v>
      </c>
      <c r="U431" t="str">
        <f>IF(ISNA(_xlfn.XLOOKUP(Table2[[#This Row],[Short Name]],PCN!A:A,PCN!A:A)),"No","Yes")</f>
        <v>No</v>
      </c>
    </row>
    <row r="432" spans="1:21" x14ac:dyDescent="0.35">
      <c r="A432" t="s">
        <v>2777</v>
      </c>
      <c r="B432" t="s">
        <v>50</v>
      </c>
      <c r="C432" t="s">
        <v>3387</v>
      </c>
      <c r="D432" t="s">
        <v>3388</v>
      </c>
      <c r="E432" s="2">
        <v>45770</v>
      </c>
      <c r="F432" t="s">
        <v>185</v>
      </c>
      <c r="G432" s="2">
        <v>45771</v>
      </c>
      <c r="H432" t="s">
        <v>2821</v>
      </c>
      <c r="I432" t="s">
        <v>141</v>
      </c>
      <c r="J432" t="s">
        <v>2781</v>
      </c>
      <c r="K432" t="str">
        <f>_xlfn.XLOOKUP(Table2[[#This Row],[Short Name]],Table4[Name],Table4[IP Address])</f>
        <v>146.30.178.188</v>
      </c>
      <c r="L432" t="str">
        <f>_xlfn.XLOOKUP(Table2[[#This Row],[Short Name]],CMDB!A:A,CMDB!G:G)</f>
        <v>Production</v>
      </c>
      <c r="M432" t="str">
        <f>_xlfn.XLOOKUP(Table2[[#This Row],[Short Name]],CMDB!A:A,CMDB!F:F)</f>
        <v>Deployed</v>
      </c>
      <c r="N432" t="s">
        <v>2782</v>
      </c>
      <c r="P432">
        <f>_xlfn.XLOOKUP(Table2[[#This Row],[Short Name]],Serverlookup!A:A,Serverlookup!B:B)</f>
        <v>5058031</v>
      </c>
      <c r="Q432" t="str">
        <f>_xlfn.XLOOKUP(Table2[[#This Row],[Short Name]],Serverlookup!A:A,Serverlookup!C:C)</f>
        <v xml:space="preserve">PI Suite (EMED) </v>
      </c>
      <c r="R432" t="str">
        <f>_xlfn.XLOOKUP(Table2[[#This Row],[Short Name]],Serverlookup!A:A,Serverlookup!E:E)</f>
        <v>ilan.goichman@chevron.com</v>
      </c>
      <c r="S432" t="str">
        <f>_xlfn.XLOOKUP(Table2[[#This Row],[Short Name]],Serverlookup!A:A,Serverlookup!D:D)</f>
        <v>Yes</v>
      </c>
      <c r="T432" t="str">
        <f>_xlfn.XLOOKUP(Table2[[#This Row],[Short Name]],Serverlookup!A:A,Serverlookup!F:F)</f>
        <v>EMED SURFACE</v>
      </c>
      <c r="U432" t="str">
        <f>IF(ISNA(_xlfn.XLOOKUP(Table2[[#This Row],[Short Name]],PCN!A:A,PCN!A:A)),"No","Yes")</f>
        <v>No</v>
      </c>
    </row>
    <row r="433" spans="1:21" x14ac:dyDescent="0.35">
      <c r="A433" t="s">
        <v>2777</v>
      </c>
      <c r="B433" t="s">
        <v>50</v>
      </c>
      <c r="C433" t="s">
        <v>3389</v>
      </c>
      <c r="D433" t="s">
        <v>3390</v>
      </c>
      <c r="E433" s="1">
        <v>45770</v>
      </c>
      <c r="F433" t="s">
        <v>185</v>
      </c>
      <c r="G433" s="1">
        <v>45771</v>
      </c>
      <c r="H433" t="s">
        <v>2785</v>
      </c>
      <c r="I433" t="s">
        <v>114</v>
      </c>
      <c r="J433" t="s">
        <v>2781</v>
      </c>
      <c r="K433" t="str">
        <f>_xlfn.XLOOKUP(Table2[[#This Row],[Short Name]],Table4[Name],Table4[IP Address])</f>
        <v>146.30.178.175</v>
      </c>
      <c r="L433" t="str">
        <f>_xlfn.XLOOKUP(Table2[[#This Row],[Short Name]],CMDB!A:A,CMDB!G:G)</f>
        <v>Production</v>
      </c>
      <c r="M433" t="str">
        <f>_xlfn.XLOOKUP(Table2[[#This Row],[Short Name]],CMDB!A:A,CMDB!F:F)</f>
        <v>Deployed</v>
      </c>
      <c r="N433" t="s">
        <v>2782</v>
      </c>
      <c r="P433">
        <f>_xlfn.XLOOKUP(Table2[[#This Row],[Short Name]],Serverlookup!A:A,Serverlookup!B:B)</f>
        <v>5058031</v>
      </c>
      <c r="Q433" t="str">
        <f>_xlfn.XLOOKUP(Table2[[#This Row],[Short Name]],Serverlookup!A:A,Serverlookup!C:C)</f>
        <v xml:space="preserve">PI Suite (EMED) </v>
      </c>
      <c r="R433" t="str">
        <f>_xlfn.XLOOKUP(Table2[[#This Row],[Short Name]],Serverlookup!A:A,Serverlookup!E:E)</f>
        <v>ilan.goichman@chevron.com</v>
      </c>
      <c r="S433" t="str">
        <f>_xlfn.XLOOKUP(Table2[[#This Row],[Short Name]],Serverlookup!A:A,Serverlookup!D:D)</f>
        <v>Yes</v>
      </c>
      <c r="T433" t="str">
        <f>_xlfn.XLOOKUP(Table2[[#This Row],[Short Name]],Serverlookup!A:A,Serverlookup!F:F)</f>
        <v>EMED SURFACE</v>
      </c>
      <c r="U433" t="str">
        <f>IF(ISNA(_xlfn.XLOOKUP(Table2[[#This Row],[Short Name]],PCN!A:A,PCN!A:A)),"No","Yes")</f>
        <v>No</v>
      </c>
    </row>
    <row r="434" spans="1:21" x14ac:dyDescent="0.35">
      <c r="A434" t="s">
        <v>2777</v>
      </c>
      <c r="B434" t="s">
        <v>50</v>
      </c>
      <c r="C434" t="s">
        <v>3391</v>
      </c>
      <c r="D434" t="s">
        <v>3392</v>
      </c>
      <c r="E434" s="1">
        <v>45769</v>
      </c>
      <c r="F434" t="s">
        <v>185</v>
      </c>
      <c r="G434" s="1">
        <v>45771</v>
      </c>
      <c r="H434" t="s">
        <v>2795</v>
      </c>
      <c r="I434" t="s">
        <v>141</v>
      </c>
      <c r="J434" t="s">
        <v>2781</v>
      </c>
      <c r="K434" t="str">
        <f>_xlfn.XLOOKUP(Table2[[#This Row],[Short Name]],Table4[Name],Table4[IP Address])</f>
        <v>146.30.177.146</v>
      </c>
      <c r="L434" t="str">
        <f>_xlfn.XLOOKUP(Table2[[#This Row],[Short Name]],CMDB!A:A,CMDB!G:G)</f>
        <v>Production</v>
      </c>
      <c r="M434" t="str">
        <f>_xlfn.XLOOKUP(Table2[[#This Row],[Short Name]],CMDB!A:A,CMDB!F:F)</f>
        <v>Deployed</v>
      </c>
      <c r="N434" t="s">
        <v>2782</v>
      </c>
      <c r="P434">
        <f>_xlfn.XLOOKUP(Table2[[#This Row],[Short Name]],Serverlookup!A:A,Serverlookup!B:B)</f>
        <v>5058033</v>
      </c>
      <c r="Q434" t="str">
        <f>_xlfn.XLOOKUP(Table2[[#This Row],[Short Name]],Serverlookup!A:A,Serverlookup!C:C)</f>
        <v xml:space="preserve">PI Suite (EMED) </v>
      </c>
      <c r="R434" t="str">
        <f>_xlfn.XLOOKUP(Table2[[#This Row],[Short Name]],Serverlookup!A:A,Serverlookup!E:E)</f>
        <v>ilan.goichman@chevron.com</v>
      </c>
      <c r="S434" t="str">
        <f>_xlfn.XLOOKUP(Table2[[#This Row],[Short Name]],Serverlookup!A:A,Serverlookup!D:D)</f>
        <v>Yes</v>
      </c>
      <c r="T434" t="str">
        <f>_xlfn.XLOOKUP(Table2[[#This Row],[Short Name]],Serverlookup!A:A,Serverlookup!F:F)</f>
        <v>EMED SURFACE</v>
      </c>
      <c r="U434" t="str">
        <f>IF(ISNA(_xlfn.XLOOKUP(Table2[[#This Row],[Short Name]],PCN!A:A,PCN!A:A)),"No","Yes")</f>
        <v>No</v>
      </c>
    </row>
    <row r="435" spans="1:21" x14ac:dyDescent="0.35">
      <c r="A435" t="s">
        <v>2777</v>
      </c>
      <c r="B435" t="s">
        <v>50</v>
      </c>
      <c r="C435" t="s">
        <v>1870</v>
      </c>
      <c r="D435" t="s">
        <v>1870</v>
      </c>
      <c r="E435" s="2">
        <v>45770</v>
      </c>
      <c r="F435" t="s">
        <v>185</v>
      </c>
      <c r="G435" s="2">
        <v>45771</v>
      </c>
      <c r="H435" t="s">
        <v>3393</v>
      </c>
      <c r="I435" t="s">
        <v>101</v>
      </c>
      <c r="J435" t="s">
        <v>2781</v>
      </c>
      <c r="K435" t="str">
        <f>_xlfn.XLOOKUP(Table2[[#This Row],[Short Name]],Table4[Name],Table4[IP Address])</f>
        <v>10.75.104.104</v>
      </c>
      <c r="L435" t="str">
        <f>_xlfn.XLOOKUP(Table2[[#This Row],[Short Name]],CMDB!A:A,CMDB!G:G)</f>
        <v>QA/Test</v>
      </c>
      <c r="M435" t="str">
        <f>_xlfn.XLOOKUP(Table2[[#This Row],[Short Name]],CMDB!A:A,CMDB!F:F)</f>
        <v>Deployed</v>
      </c>
      <c r="N435" t="s">
        <v>2782</v>
      </c>
      <c r="P435">
        <f>_xlfn.XLOOKUP(Table2[[#This Row],[Short Name]],Serverlookup!A:A,Serverlookup!B:B)</f>
        <v>5048770</v>
      </c>
      <c r="Q435" t="str">
        <f>_xlfn.XLOOKUP(Table2[[#This Row],[Short Name]],Serverlookup!A:A,Serverlookup!C:C)</f>
        <v>Digital Twin Rich Media</v>
      </c>
      <c r="R435" t="str">
        <f>_xlfn.XLOOKUP(Table2[[#This Row],[Short Name]],Serverlookup!A:A,Serverlookup!E:E)</f>
        <v>ildemar.ferreira@chevron.com</v>
      </c>
      <c r="S435" t="str">
        <f>_xlfn.XLOOKUP(Table2[[#This Row],[Short Name]],Serverlookup!A:A,Serverlookup!D:D)</f>
        <v>Yes</v>
      </c>
      <c r="T435" t="str">
        <f>_xlfn.XLOOKUP(Table2[[#This Row],[Short Name]],Serverlookup!A:A,Serverlookup!F:F)</f>
        <v>ITFP  - OT - DTRM - OPERATIONS SUPPORT</v>
      </c>
      <c r="U435" t="str">
        <f>IF(ISNA(_xlfn.XLOOKUP(Table2[[#This Row],[Short Name]],PCN!A:A,PCN!A:A)),"No","Yes")</f>
        <v>No</v>
      </c>
    </row>
    <row r="436" spans="1:21" x14ac:dyDescent="0.35">
      <c r="A436" t="s">
        <v>2777</v>
      </c>
      <c r="B436" t="s">
        <v>50</v>
      </c>
      <c r="C436" t="s">
        <v>3394</v>
      </c>
      <c r="D436" t="s">
        <v>3394</v>
      </c>
      <c r="E436" s="2">
        <v>45770</v>
      </c>
      <c r="F436" t="s">
        <v>185</v>
      </c>
      <c r="G436" s="2">
        <v>45771</v>
      </c>
      <c r="H436" t="s">
        <v>3395</v>
      </c>
      <c r="I436" t="s">
        <v>101</v>
      </c>
      <c r="J436" t="s">
        <v>2781</v>
      </c>
      <c r="K436" t="str">
        <f>_xlfn.XLOOKUP(Table2[[#This Row],[Short Name]],Table4[Name],Table4[IP Address])</f>
        <v>172.18.0.7</v>
      </c>
      <c r="L436" t="str">
        <f>_xlfn.XLOOKUP(Table2[[#This Row],[Short Name]],CMDB!A:A,CMDB!G:G)</f>
        <v/>
      </c>
      <c r="M436" t="str">
        <f>_xlfn.XLOOKUP(Table2[[#This Row],[Short Name]],CMDB!A:A,CMDB!F:F)</f>
        <v>Deployed</v>
      </c>
      <c r="N436" t="s">
        <v>2782</v>
      </c>
      <c r="P436" t="str">
        <f>_xlfn.XLOOKUP(Table2[[#This Row],[Short Name]],Serverlookup!A:A,Serverlookup!B:B)</f>
        <v>Not Found</v>
      </c>
      <c r="Q436" t="str">
        <f>_xlfn.XLOOKUP(Table2[[#This Row],[Short Name]],Serverlookup!A:A,Serverlookup!C:C)</f>
        <v>Not Found</v>
      </c>
      <c r="R436" t="str">
        <f>_xlfn.XLOOKUP(Table2[[#This Row],[Short Name]],Serverlookup!A:A,Serverlookup!E:E)</f>
        <v>innovationlab@chevron.com</v>
      </c>
      <c r="S436" t="str">
        <f>_xlfn.XLOOKUP(Table2[[#This Row],[Short Name]],Serverlookup!A:A,Serverlookup!D:D)</f>
        <v>Yes</v>
      </c>
      <c r="T436">
        <f>_xlfn.XLOOKUP(Table2[[#This Row],[Short Name]],Serverlookup!A:A,Serverlookup!F:F)</f>
        <v>0</v>
      </c>
      <c r="U436" t="str">
        <f>IF(ISNA(_xlfn.XLOOKUP(Table2[[#This Row],[Short Name]],PCN!A:A,PCN!A:A)),"No","Yes")</f>
        <v>No</v>
      </c>
    </row>
    <row r="437" spans="1:21" x14ac:dyDescent="0.35">
      <c r="A437" t="s">
        <v>2777</v>
      </c>
      <c r="B437" t="s">
        <v>50</v>
      </c>
      <c r="C437" t="s">
        <v>3396</v>
      </c>
      <c r="D437" t="s">
        <v>3396</v>
      </c>
      <c r="E437" s="1">
        <v>45770</v>
      </c>
      <c r="F437" t="s">
        <v>185</v>
      </c>
      <c r="G437" s="1">
        <v>45771</v>
      </c>
      <c r="H437" t="s">
        <v>3397</v>
      </c>
      <c r="I437" t="s">
        <v>101</v>
      </c>
      <c r="J437" t="s">
        <v>2781</v>
      </c>
      <c r="K437" t="str">
        <f>_xlfn.XLOOKUP(Table2[[#This Row],[Short Name]],Table4[Name],Table4[IP Address])</f>
        <v>172.18.0.5</v>
      </c>
      <c r="L437" t="str">
        <f>_xlfn.XLOOKUP(Table2[[#This Row],[Short Name]],CMDB!A:A,CMDB!G:G)</f>
        <v/>
      </c>
      <c r="M437" t="str">
        <f>_xlfn.XLOOKUP(Table2[[#This Row],[Short Name]],CMDB!A:A,CMDB!F:F)</f>
        <v>Deployed</v>
      </c>
      <c r="N437" t="s">
        <v>2782</v>
      </c>
      <c r="P437" t="str">
        <f>_xlfn.XLOOKUP(Table2[[#This Row],[Short Name]],Serverlookup!A:A,Serverlookup!B:B)</f>
        <v>Not Found</v>
      </c>
      <c r="Q437" t="str">
        <f>_xlfn.XLOOKUP(Table2[[#This Row],[Short Name]],Serverlookup!A:A,Serverlookup!C:C)</f>
        <v>Not Found</v>
      </c>
      <c r="R437" t="str">
        <f>_xlfn.XLOOKUP(Table2[[#This Row],[Short Name]],Serverlookup!A:A,Serverlookup!E:E)</f>
        <v>innovationlab@chevron.com</v>
      </c>
      <c r="S437" t="str">
        <f>_xlfn.XLOOKUP(Table2[[#This Row],[Short Name]],Serverlookup!A:A,Serverlookup!D:D)</f>
        <v>Yes</v>
      </c>
      <c r="T437">
        <f>_xlfn.XLOOKUP(Table2[[#This Row],[Short Name]],Serverlookup!A:A,Serverlookup!F:F)</f>
        <v>0</v>
      </c>
      <c r="U437" t="str">
        <f>IF(ISNA(_xlfn.XLOOKUP(Table2[[#This Row],[Short Name]],PCN!A:A,PCN!A:A)),"No","Yes")</f>
        <v>No</v>
      </c>
    </row>
    <row r="438" spans="1:21" x14ac:dyDescent="0.35">
      <c r="A438" t="s">
        <v>2777</v>
      </c>
      <c r="B438" t="s">
        <v>50</v>
      </c>
      <c r="C438" t="s">
        <v>2099</v>
      </c>
      <c r="D438" t="s">
        <v>2100</v>
      </c>
      <c r="E438" s="1">
        <v>45771</v>
      </c>
      <c r="F438" t="s">
        <v>185</v>
      </c>
      <c r="G438" s="1">
        <v>45771</v>
      </c>
      <c r="H438" t="s">
        <v>2885</v>
      </c>
      <c r="I438" t="s">
        <v>49</v>
      </c>
      <c r="J438" t="s">
        <v>2781</v>
      </c>
      <c r="K438" t="str">
        <f>_xlfn.XLOOKUP(Table2[[#This Row],[Short Name]],Table4[Name],Table4[IP Address])</f>
        <v>146.38.53.188</v>
      </c>
      <c r="L438" t="str">
        <f>_xlfn.XLOOKUP(Table2[[#This Row],[Short Name]],CMDB!A:A,CMDB!G:G)</f>
        <v>Production</v>
      </c>
      <c r="M438" t="str">
        <f>_xlfn.XLOOKUP(Table2[[#This Row],[Short Name]],CMDB!A:A,CMDB!F:F)</f>
        <v>Retired</v>
      </c>
      <c r="N438" t="s">
        <v>2782</v>
      </c>
      <c r="P438">
        <f>_xlfn.XLOOKUP(Table2[[#This Row],[Short Name]],Serverlookup!A:A,Serverlookup!B:B)</f>
        <v>5045698</v>
      </c>
      <c r="Q438" t="str">
        <f>_xlfn.XLOOKUP(Table2[[#This Row],[Short Name]],Serverlookup!A:A,Serverlookup!C:C)</f>
        <v xml:space="preserve">JDE Hubble </v>
      </c>
      <c r="R438" t="str">
        <f>_xlfn.XLOOKUP(Table2[[#This Row],[Short Name]],Serverlookup!A:A,Serverlookup!E:E)</f>
        <v>IOnyemere@chevron.com</v>
      </c>
      <c r="S438" t="str">
        <f>_xlfn.XLOOKUP(Table2[[#This Row],[Short Name]],Serverlookup!A:A,Serverlookup!D:D)</f>
        <v>Yes</v>
      </c>
      <c r="T438" t="str">
        <f>_xlfn.XLOOKUP(Table2[[#This Row],[Short Name]],Serverlookup!A:A,Serverlookup!F:F)</f>
        <v>NMA - CROSSPLATFORM JDE APPLICATION SUPPORT</v>
      </c>
      <c r="U438" t="str">
        <f>IF(ISNA(_xlfn.XLOOKUP(Table2[[#This Row],[Short Name]],PCN!A:A,PCN!A:A)),"No","Yes")</f>
        <v>No</v>
      </c>
    </row>
    <row r="439" spans="1:21" x14ac:dyDescent="0.35">
      <c r="A439" t="s">
        <v>2777</v>
      </c>
      <c r="B439" t="s">
        <v>50</v>
      </c>
      <c r="C439" t="s">
        <v>3398</v>
      </c>
      <c r="D439" t="s">
        <v>3399</v>
      </c>
      <c r="E439" s="2">
        <v>45770</v>
      </c>
      <c r="F439" t="s">
        <v>185</v>
      </c>
      <c r="G439" s="2">
        <v>45771</v>
      </c>
      <c r="H439" t="s">
        <v>3400</v>
      </c>
      <c r="I439" t="s">
        <v>49</v>
      </c>
      <c r="J439" t="s">
        <v>2781</v>
      </c>
      <c r="K439" t="str">
        <f>_xlfn.XLOOKUP(Table2[[#This Row],[Short Name]],Table4[Name],Table4[IP Address])</f>
        <v>146.38.53.189</v>
      </c>
      <c r="L439" t="str">
        <f>_xlfn.XLOOKUP(Table2[[#This Row],[Short Name]],CMDB!A:A,CMDB!G:G)</f>
        <v>Production</v>
      </c>
      <c r="M439" t="str">
        <f>_xlfn.XLOOKUP(Table2[[#This Row],[Short Name]],CMDB!A:A,CMDB!F:F)</f>
        <v>Retired</v>
      </c>
      <c r="N439" t="s">
        <v>2782</v>
      </c>
      <c r="P439">
        <f>_xlfn.XLOOKUP(Table2[[#This Row],[Short Name]],Serverlookup!A:A,Serverlookup!B:B)</f>
        <v>5045698</v>
      </c>
      <c r="Q439" t="str">
        <f>_xlfn.XLOOKUP(Table2[[#This Row],[Short Name]],Serverlookup!A:A,Serverlookup!C:C)</f>
        <v xml:space="preserve">JDE Hubble </v>
      </c>
      <c r="R439" t="str">
        <f>_xlfn.XLOOKUP(Table2[[#This Row],[Short Name]],Serverlookup!A:A,Serverlookup!E:E)</f>
        <v>IOnyemere@chevron.com</v>
      </c>
      <c r="S439" t="str">
        <f>_xlfn.XLOOKUP(Table2[[#This Row],[Short Name]],Serverlookup!A:A,Serverlookup!D:D)</f>
        <v>Yes</v>
      </c>
      <c r="T439" t="str">
        <f>_xlfn.XLOOKUP(Table2[[#This Row],[Short Name]],Serverlookup!A:A,Serverlookup!F:F)</f>
        <v>NMA - CROSSPLATFORM JDE APPLICATION SUPPORT</v>
      </c>
      <c r="U439" t="str">
        <f>IF(ISNA(_xlfn.XLOOKUP(Table2[[#This Row],[Short Name]],PCN!A:A,PCN!A:A)),"No","Yes")</f>
        <v>No</v>
      </c>
    </row>
    <row r="440" spans="1:21" x14ac:dyDescent="0.35">
      <c r="A440" t="s">
        <v>2777</v>
      </c>
      <c r="B440" t="s">
        <v>50</v>
      </c>
      <c r="C440" t="s">
        <v>2103</v>
      </c>
      <c r="D440" t="s">
        <v>2104</v>
      </c>
      <c r="E440" s="1">
        <v>45771</v>
      </c>
      <c r="F440" t="s">
        <v>185</v>
      </c>
      <c r="G440" s="1">
        <v>45771</v>
      </c>
      <c r="H440" t="s">
        <v>3299</v>
      </c>
      <c r="I440" t="s">
        <v>49</v>
      </c>
      <c r="J440" t="s">
        <v>2781</v>
      </c>
      <c r="K440" t="str">
        <f>_xlfn.XLOOKUP(Table2[[#This Row],[Short Name]],Table4[Name],Table4[IP Address])</f>
        <v>146.38.53.190</v>
      </c>
      <c r="L440" t="str">
        <f>_xlfn.XLOOKUP(Table2[[#This Row],[Short Name]],CMDB!A:A,CMDB!G:G)</f>
        <v>Production</v>
      </c>
      <c r="M440" t="str">
        <f>_xlfn.XLOOKUP(Table2[[#This Row],[Short Name]],CMDB!A:A,CMDB!F:F)</f>
        <v>Retired</v>
      </c>
      <c r="N440" t="s">
        <v>2782</v>
      </c>
      <c r="P440">
        <f>_xlfn.XLOOKUP(Table2[[#This Row],[Short Name]],Serverlookup!A:A,Serverlookup!B:B)</f>
        <v>5045698</v>
      </c>
      <c r="Q440" t="str">
        <f>_xlfn.XLOOKUP(Table2[[#This Row],[Short Name]],Serverlookup!A:A,Serverlookup!C:C)</f>
        <v xml:space="preserve">JDE Hubble </v>
      </c>
      <c r="R440" t="str">
        <f>_xlfn.XLOOKUP(Table2[[#This Row],[Short Name]],Serverlookup!A:A,Serverlookup!E:E)</f>
        <v>IOnyemere@chevron.com</v>
      </c>
      <c r="S440" t="str">
        <f>_xlfn.XLOOKUP(Table2[[#This Row],[Short Name]],Serverlookup!A:A,Serverlookup!D:D)</f>
        <v>Yes</v>
      </c>
      <c r="T440" t="str">
        <f>_xlfn.XLOOKUP(Table2[[#This Row],[Short Name]],Serverlookup!A:A,Serverlookup!F:F)</f>
        <v>NMA - CROSSPLATFORM JDE APPLICATION SUPPORT</v>
      </c>
      <c r="U440" t="str">
        <f>IF(ISNA(_xlfn.XLOOKUP(Table2[[#This Row],[Short Name]],PCN!A:A,PCN!A:A)),"No","Yes")</f>
        <v>No</v>
      </c>
    </row>
    <row r="441" spans="1:21" x14ac:dyDescent="0.35">
      <c r="A441" t="s">
        <v>2777</v>
      </c>
      <c r="B441" t="s">
        <v>50</v>
      </c>
      <c r="C441" t="s">
        <v>3401</v>
      </c>
      <c r="D441" t="s">
        <v>3402</v>
      </c>
      <c r="E441" s="1">
        <v>45770</v>
      </c>
      <c r="F441" t="s">
        <v>185</v>
      </c>
      <c r="G441" s="1">
        <v>45771</v>
      </c>
      <c r="H441" t="s">
        <v>3403</v>
      </c>
      <c r="I441" t="s">
        <v>114</v>
      </c>
      <c r="J441" t="s">
        <v>2781</v>
      </c>
      <c r="K441" t="str">
        <f>_xlfn.XLOOKUP(Table2[[#This Row],[Short Name]],Table4[Name],Table4[IP Address])</f>
        <v>146.25.65.14</v>
      </c>
      <c r="L441" t="str">
        <f>_xlfn.XLOOKUP(Table2[[#This Row],[Short Name]],CMDB!A:A,CMDB!G:G)</f>
        <v>Production</v>
      </c>
      <c r="M441" t="str">
        <f>_xlfn.XLOOKUP(Table2[[#This Row],[Short Name]],CMDB!A:A,CMDB!F:F)</f>
        <v>Deployed</v>
      </c>
      <c r="N441" t="s">
        <v>2782</v>
      </c>
      <c r="P441">
        <f>_xlfn.XLOOKUP(Table2[[#This Row],[Short Name]],Serverlookup!A:A,Serverlookup!B:B)</f>
        <v>3071354</v>
      </c>
      <c r="Q441" t="str">
        <f>_xlfn.XLOOKUP(Table2[[#This Row],[Short Name]],Serverlookup!A:A,Serverlookup!C:C)</f>
        <v xml:space="preserve">DHCP </v>
      </c>
      <c r="R441" t="str">
        <f>_xlfn.XLOOKUP(Table2[[#This Row],[Short Name]],Serverlookup!A:A,Serverlookup!E:E)</f>
        <v>ITFP-MS-AppTech-Team@chevron.com</v>
      </c>
      <c r="S441" t="str">
        <f>_xlfn.XLOOKUP(Table2[[#This Row],[Short Name]],Serverlookup!A:A,Serverlookup!D:D)</f>
        <v>Yes</v>
      </c>
      <c r="T441" t="str">
        <f>_xlfn.XLOOKUP(Table2[[#This Row],[Short Name]],Serverlookup!A:A,Serverlookup!F:F)</f>
        <v>NETWORK - DDI&amp;LB - OPERATIONS</v>
      </c>
      <c r="U441" t="str">
        <f>IF(ISNA(_xlfn.XLOOKUP(Table2[[#This Row],[Short Name]],PCN!A:A,PCN!A:A)),"No","Yes")</f>
        <v>No</v>
      </c>
    </row>
    <row r="442" spans="1:21" x14ac:dyDescent="0.35">
      <c r="A442" t="s">
        <v>2777</v>
      </c>
      <c r="B442" t="s">
        <v>50</v>
      </c>
      <c r="C442" t="s">
        <v>3404</v>
      </c>
      <c r="D442" t="s">
        <v>3404</v>
      </c>
      <c r="E442" s="1">
        <v>45770</v>
      </c>
      <c r="F442" t="s">
        <v>185</v>
      </c>
      <c r="G442" s="1">
        <v>45771</v>
      </c>
      <c r="H442" t="s">
        <v>3405</v>
      </c>
      <c r="I442" t="s">
        <v>66</v>
      </c>
      <c r="J442" t="s">
        <v>2781</v>
      </c>
      <c r="K442" t="str">
        <f>_xlfn.XLOOKUP(Table2[[#This Row],[Short Name]],Table4[Name],Table4[IP Address])</f>
        <v>146.23.251.141</v>
      </c>
      <c r="L442" t="str">
        <f>_xlfn.XLOOKUP(Table2[[#This Row],[Short Name]],CMDB!A:A,CMDB!G:G)</f>
        <v>Production</v>
      </c>
      <c r="M442" t="str">
        <f>_xlfn.XLOOKUP(Table2[[#This Row],[Short Name]],CMDB!A:A,CMDB!F:F)</f>
        <v>Deployed</v>
      </c>
      <c r="N442" t="s">
        <v>2782</v>
      </c>
      <c r="P442">
        <f>_xlfn.XLOOKUP(Table2[[#This Row],[Short Name]],Serverlookup!A:A,Serverlookup!B:B)</f>
        <v>3143</v>
      </c>
      <c r="Q442" t="str">
        <f>_xlfn.XLOOKUP(Table2[[#This Row],[Short Name]],Serverlookup!A:A,Serverlookup!C:C)</f>
        <v>DNS</v>
      </c>
      <c r="R442" t="str">
        <f>_xlfn.XLOOKUP(Table2[[#This Row],[Short Name]],Serverlookup!A:A,Serverlookup!E:E)</f>
        <v>ITFP-MS-AppTech-Team@chevron.com</v>
      </c>
      <c r="S442" t="str">
        <f>_xlfn.XLOOKUP(Table2[[#This Row],[Short Name]],Serverlookup!A:A,Serverlookup!D:D)</f>
        <v>Yes</v>
      </c>
      <c r="T442" t="str">
        <f>_xlfn.XLOOKUP(Table2[[#This Row],[Short Name]],Serverlookup!A:A,Serverlookup!F:F)</f>
        <v>NETWORK - DDI&amp;LB - OPERATIONS</v>
      </c>
      <c r="U442" t="str">
        <f>IF(ISNA(_xlfn.XLOOKUP(Table2[[#This Row],[Short Name]],PCN!A:A,PCN!A:A)),"No","Yes")</f>
        <v>No</v>
      </c>
    </row>
    <row r="443" spans="1:21" x14ac:dyDescent="0.35">
      <c r="A443" t="s">
        <v>2777</v>
      </c>
      <c r="B443" t="s">
        <v>50</v>
      </c>
      <c r="C443" t="s">
        <v>1613</v>
      </c>
      <c r="D443" t="s">
        <v>1614</v>
      </c>
      <c r="E443" s="2">
        <v>45770</v>
      </c>
      <c r="F443" t="s">
        <v>185</v>
      </c>
      <c r="G443" s="2">
        <v>45771</v>
      </c>
      <c r="H443" t="s">
        <v>3406</v>
      </c>
      <c r="I443" t="s">
        <v>49</v>
      </c>
      <c r="J443" t="s">
        <v>2781</v>
      </c>
      <c r="K443" t="str">
        <f>_xlfn.XLOOKUP(Table2[[#This Row],[Short Name]],Table4[Name],Table4[IP Address])</f>
        <v>146.29.24.34</v>
      </c>
      <c r="L443" t="str">
        <f>_xlfn.XLOOKUP(Table2[[#This Row],[Short Name]],CMDB!A:A,CMDB!G:G)</f>
        <v>Production</v>
      </c>
      <c r="M443" t="str">
        <f>_xlfn.XLOOKUP(Table2[[#This Row],[Short Name]],CMDB!A:A,CMDB!F:F)</f>
        <v>Deployed</v>
      </c>
      <c r="N443" t="s">
        <v>2782</v>
      </c>
      <c r="P443">
        <f>_xlfn.XLOOKUP(Table2[[#This Row],[Short Name]],Serverlookup!A:A,Serverlookup!B:B)</f>
        <v>3071354</v>
      </c>
      <c r="Q443" t="str">
        <f>_xlfn.XLOOKUP(Table2[[#This Row],[Short Name]],Serverlookup!A:A,Serverlookup!C:C)</f>
        <v xml:space="preserve">DHCP </v>
      </c>
      <c r="R443" t="str">
        <f>_xlfn.XLOOKUP(Table2[[#This Row],[Short Name]],Serverlookup!A:A,Serverlookup!E:E)</f>
        <v>ITFP-MS-AppTech-Team@chevron.com</v>
      </c>
      <c r="S443" t="str">
        <f>_xlfn.XLOOKUP(Table2[[#This Row],[Short Name]],Serverlookup!A:A,Serverlookup!D:D)</f>
        <v>Yes</v>
      </c>
      <c r="T443" t="str">
        <f>_xlfn.XLOOKUP(Table2[[#This Row],[Short Name]],Serverlookup!A:A,Serverlookup!F:F)</f>
        <v>NETWORK - DDI&amp;LB - OPERATIONS</v>
      </c>
      <c r="U443" t="str">
        <f>IF(ISNA(_xlfn.XLOOKUP(Table2[[#This Row],[Short Name]],PCN!A:A,PCN!A:A)),"No","Yes")</f>
        <v>No</v>
      </c>
    </row>
    <row r="444" spans="1:21" x14ac:dyDescent="0.35">
      <c r="A444" t="s">
        <v>2777</v>
      </c>
      <c r="B444" t="s">
        <v>50</v>
      </c>
      <c r="C444" t="s">
        <v>3407</v>
      </c>
      <c r="D444" t="s">
        <v>3408</v>
      </c>
      <c r="E444" s="2">
        <v>45770</v>
      </c>
      <c r="F444" t="s">
        <v>185</v>
      </c>
      <c r="G444" s="2">
        <v>45771</v>
      </c>
      <c r="H444" t="s">
        <v>3409</v>
      </c>
      <c r="I444" t="s">
        <v>66</v>
      </c>
      <c r="J444" t="s">
        <v>2781</v>
      </c>
      <c r="K444" t="str">
        <f>_xlfn.XLOOKUP(Table2[[#This Row],[Short Name]],Table4[Name],Table4[IP Address])</f>
        <v>146.22.3.10</v>
      </c>
      <c r="L444" t="str">
        <f>_xlfn.XLOOKUP(Table2[[#This Row],[Short Name]],CMDB!A:A,CMDB!G:G)</f>
        <v>Production</v>
      </c>
      <c r="M444" t="str">
        <f>_xlfn.XLOOKUP(Table2[[#This Row],[Short Name]],CMDB!A:A,CMDB!F:F)</f>
        <v>Deployed</v>
      </c>
      <c r="N444" t="s">
        <v>2782</v>
      </c>
      <c r="P444">
        <f>_xlfn.XLOOKUP(Table2[[#This Row],[Short Name]],Serverlookup!A:A,Serverlookup!B:B)</f>
        <v>3071354</v>
      </c>
      <c r="Q444" t="str">
        <f>_xlfn.XLOOKUP(Table2[[#This Row],[Short Name]],Serverlookup!A:A,Serverlookup!C:C)</f>
        <v xml:space="preserve">DHCP </v>
      </c>
      <c r="R444" t="str">
        <f>_xlfn.XLOOKUP(Table2[[#This Row],[Short Name]],Serverlookup!A:A,Serverlookup!E:E)</f>
        <v>ITFP-MS-AppTech-Team@chevron.com</v>
      </c>
      <c r="S444" t="str">
        <f>_xlfn.XLOOKUP(Table2[[#This Row],[Short Name]],Serverlookup!A:A,Serverlookup!D:D)</f>
        <v>Yes</v>
      </c>
      <c r="T444" t="str">
        <f>_xlfn.XLOOKUP(Table2[[#This Row],[Short Name]],Serverlookup!A:A,Serverlookup!F:F)</f>
        <v>NETWORK - DDI&amp;LB - OPERATIONS</v>
      </c>
      <c r="U444" t="str">
        <f>IF(ISNA(_xlfn.XLOOKUP(Table2[[#This Row],[Short Name]],PCN!A:A,PCN!A:A)),"No","Yes")</f>
        <v>No</v>
      </c>
    </row>
    <row r="445" spans="1:21" x14ac:dyDescent="0.35">
      <c r="A445" t="s">
        <v>2777</v>
      </c>
      <c r="B445" t="s">
        <v>50</v>
      </c>
      <c r="C445" t="s">
        <v>3410</v>
      </c>
      <c r="D445" t="s">
        <v>3411</v>
      </c>
      <c r="E445" s="2">
        <v>45770</v>
      </c>
      <c r="F445" t="s">
        <v>185</v>
      </c>
      <c r="G445" s="2">
        <v>45771</v>
      </c>
      <c r="H445" t="s">
        <v>3412</v>
      </c>
      <c r="I445" t="s">
        <v>49</v>
      </c>
      <c r="J445" t="s">
        <v>2781</v>
      </c>
      <c r="K445" t="str">
        <f>_xlfn.XLOOKUP(Table2[[#This Row],[Short Name]],Table4[Name],Table4[IP Address])</f>
        <v>146.38.89.6</v>
      </c>
      <c r="L445" t="str">
        <f>_xlfn.XLOOKUP(Table2[[#This Row],[Short Name]],CMDB!A:A,CMDB!G:G)</f>
        <v>Production</v>
      </c>
      <c r="M445" t="str">
        <f>_xlfn.XLOOKUP(Table2[[#This Row],[Short Name]],CMDB!A:A,CMDB!F:F)</f>
        <v>Deployed</v>
      </c>
      <c r="N445" t="s">
        <v>2782</v>
      </c>
      <c r="P445">
        <f>_xlfn.XLOOKUP(Table2[[#This Row],[Short Name]],Serverlookup!A:A,Serverlookup!B:B)</f>
        <v>3143</v>
      </c>
      <c r="Q445" t="str">
        <f>_xlfn.XLOOKUP(Table2[[#This Row],[Short Name]],Serverlookup!A:A,Serverlookup!C:C)</f>
        <v>DNS</v>
      </c>
      <c r="R445" t="str">
        <f>_xlfn.XLOOKUP(Table2[[#This Row],[Short Name]],Serverlookup!A:A,Serverlookup!E:E)</f>
        <v>ITFP-MS-AppTech-Team@chevron.com</v>
      </c>
      <c r="S445" t="str">
        <f>_xlfn.XLOOKUP(Table2[[#This Row],[Short Name]],Serverlookup!A:A,Serverlookup!D:D)</f>
        <v>Yes</v>
      </c>
      <c r="T445" t="str">
        <f>_xlfn.XLOOKUP(Table2[[#This Row],[Short Name]],Serverlookup!A:A,Serverlookup!F:F)</f>
        <v>NETWORK - DDI&amp;LB - OPERATIONS</v>
      </c>
      <c r="U445" t="str">
        <f>IF(ISNA(_xlfn.XLOOKUP(Table2[[#This Row],[Short Name]],PCN!A:A,PCN!A:A)),"No","Yes")</f>
        <v>No</v>
      </c>
    </row>
    <row r="446" spans="1:21" x14ac:dyDescent="0.35">
      <c r="A446" t="s">
        <v>2777</v>
      </c>
      <c r="B446" t="s">
        <v>50</v>
      </c>
      <c r="C446" t="s">
        <v>3413</v>
      </c>
      <c r="D446" t="s">
        <v>3414</v>
      </c>
      <c r="E446" s="2">
        <v>45771</v>
      </c>
      <c r="F446" t="s">
        <v>185</v>
      </c>
      <c r="G446" s="2">
        <v>45771</v>
      </c>
      <c r="H446" t="s">
        <v>3415</v>
      </c>
      <c r="I446" t="s">
        <v>66</v>
      </c>
      <c r="J446" t="s">
        <v>2781</v>
      </c>
      <c r="K446" t="str">
        <f>_xlfn.XLOOKUP(Table2[[#This Row],[Short Name]],Table4[Name],Table4[IP Address])</f>
        <v>146.42.156.104</v>
      </c>
      <c r="L446" t="str">
        <f>_xlfn.XLOOKUP(Table2[[#This Row],[Short Name]],CMDB!A:A,CMDB!G:G)</f>
        <v>Production</v>
      </c>
      <c r="M446" t="str">
        <f>_xlfn.XLOOKUP(Table2[[#This Row],[Short Name]],CMDB!A:A,CMDB!F:F)</f>
        <v>Deployed</v>
      </c>
      <c r="N446" t="s">
        <v>2782</v>
      </c>
      <c r="P446">
        <f>_xlfn.XLOOKUP(Table2[[#This Row],[Short Name]],Serverlookup!A:A,Serverlookup!B:B)</f>
        <v>3143</v>
      </c>
      <c r="Q446" t="str">
        <f>_xlfn.XLOOKUP(Table2[[#This Row],[Short Name]],Serverlookup!A:A,Serverlookup!C:C)</f>
        <v>DNS</v>
      </c>
      <c r="R446" t="str">
        <f>_xlfn.XLOOKUP(Table2[[#This Row],[Short Name]],Serverlookup!A:A,Serverlookup!E:E)</f>
        <v>ITFP-MS-AppTech-Team@chevron.com</v>
      </c>
      <c r="S446" t="str">
        <f>_xlfn.XLOOKUP(Table2[[#This Row],[Short Name]],Serverlookup!A:A,Serverlookup!D:D)</f>
        <v>Yes</v>
      </c>
      <c r="T446" t="str">
        <f>_xlfn.XLOOKUP(Table2[[#This Row],[Short Name]],Serverlookup!A:A,Serverlookup!F:F)</f>
        <v>NETWORK - DDI&amp;LB - OPERATIONS</v>
      </c>
      <c r="U446" t="str">
        <f>IF(ISNA(_xlfn.XLOOKUP(Table2[[#This Row],[Short Name]],PCN!A:A,PCN!A:A)),"No","Yes")</f>
        <v>No</v>
      </c>
    </row>
    <row r="447" spans="1:21" x14ac:dyDescent="0.35">
      <c r="A447" t="s">
        <v>2777</v>
      </c>
      <c r="B447" t="s">
        <v>50</v>
      </c>
      <c r="C447" t="s">
        <v>3416</v>
      </c>
      <c r="D447" t="s">
        <v>3417</v>
      </c>
      <c r="E447" s="2">
        <v>45771</v>
      </c>
      <c r="F447" t="s">
        <v>185</v>
      </c>
      <c r="G447" s="2">
        <v>45771</v>
      </c>
      <c r="H447" t="s">
        <v>3418</v>
      </c>
      <c r="I447" t="s">
        <v>114</v>
      </c>
      <c r="J447" t="s">
        <v>2781</v>
      </c>
      <c r="K447" t="str">
        <f>_xlfn.XLOOKUP(Table2[[#This Row],[Short Name]],Table4[Name],Table4[IP Address])</f>
        <v>146.26.230.31</v>
      </c>
      <c r="L447" t="str">
        <f>_xlfn.XLOOKUP(Table2[[#This Row],[Short Name]],CMDB!A:A,CMDB!G:G)</f>
        <v>Production</v>
      </c>
      <c r="M447" t="str">
        <f>_xlfn.XLOOKUP(Table2[[#This Row],[Short Name]],CMDB!A:A,CMDB!F:F)</f>
        <v>Deployed</v>
      </c>
      <c r="N447" t="s">
        <v>2782</v>
      </c>
      <c r="P447">
        <f>_xlfn.XLOOKUP(Table2[[#This Row],[Short Name]],Serverlookup!A:A,Serverlookup!B:B)</f>
        <v>3143</v>
      </c>
      <c r="Q447" t="str">
        <f>_xlfn.XLOOKUP(Table2[[#This Row],[Short Name]],Serverlookup!A:A,Serverlookup!C:C)</f>
        <v>DNS</v>
      </c>
      <c r="R447" t="str">
        <f>_xlfn.XLOOKUP(Table2[[#This Row],[Short Name]],Serverlookup!A:A,Serverlookup!E:E)</f>
        <v>ITFP-MS-AppTech-Team@chevron.com</v>
      </c>
      <c r="S447" t="str">
        <f>_xlfn.XLOOKUP(Table2[[#This Row],[Short Name]],Serverlookup!A:A,Serverlookup!D:D)</f>
        <v>Yes</v>
      </c>
      <c r="T447" t="str">
        <f>_xlfn.XLOOKUP(Table2[[#This Row],[Short Name]],Serverlookup!A:A,Serverlookup!F:F)</f>
        <v>NETWORK - DDI&amp;LB - OPERATIONS</v>
      </c>
      <c r="U447" t="str">
        <f>IF(ISNA(_xlfn.XLOOKUP(Table2[[#This Row],[Short Name]],PCN!A:A,PCN!A:A)),"No","Yes")</f>
        <v>No</v>
      </c>
    </row>
    <row r="448" spans="1:21" x14ac:dyDescent="0.35">
      <c r="A448" t="s">
        <v>2777</v>
      </c>
      <c r="B448" t="s">
        <v>50</v>
      </c>
      <c r="C448" t="s">
        <v>3419</v>
      </c>
      <c r="D448" t="s">
        <v>3420</v>
      </c>
      <c r="E448" s="1">
        <v>45770</v>
      </c>
      <c r="F448" t="s">
        <v>185</v>
      </c>
      <c r="G448" s="1">
        <v>45771</v>
      </c>
      <c r="H448" t="s">
        <v>3041</v>
      </c>
      <c r="I448" t="s">
        <v>49</v>
      </c>
      <c r="J448" t="s">
        <v>2781</v>
      </c>
      <c r="K448" t="str">
        <f>_xlfn.XLOOKUP(Table2[[#This Row],[Short Name]],Table4[Name],Table4[IP Address])</f>
        <v>146.40.173.199</v>
      </c>
      <c r="L448" t="str">
        <f>_xlfn.XLOOKUP(Table2[[#This Row],[Short Name]],CMDB!A:A,CMDB!G:G)</f>
        <v>Production</v>
      </c>
      <c r="M448" t="str">
        <f>_xlfn.XLOOKUP(Table2[[#This Row],[Short Name]],CMDB!A:A,CMDB!F:F)</f>
        <v>Deployed</v>
      </c>
      <c r="N448" t="s">
        <v>2782</v>
      </c>
      <c r="P448">
        <f>_xlfn.XLOOKUP(Table2[[#This Row],[Short Name]],Serverlookup!A:A,Serverlookup!B:B)</f>
        <v>3071354</v>
      </c>
      <c r="Q448" t="str">
        <f>_xlfn.XLOOKUP(Table2[[#This Row],[Short Name]],Serverlookup!A:A,Serverlookup!C:C)</f>
        <v xml:space="preserve">DHCP </v>
      </c>
      <c r="R448" t="str">
        <f>_xlfn.XLOOKUP(Table2[[#This Row],[Short Name]],Serverlookup!A:A,Serverlookup!E:E)</f>
        <v>ITFP-MS-AppTech-Team@chevron.com</v>
      </c>
      <c r="S448" t="str">
        <f>_xlfn.XLOOKUP(Table2[[#This Row],[Short Name]],Serverlookup!A:A,Serverlookup!D:D)</f>
        <v>Yes</v>
      </c>
      <c r="T448" t="str">
        <f>_xlfn.XLOOKUP(Table2[[#This Row],[Short Name]],Serverlookup!A:A,Serverlookup!F:F)</f>
        <v>NETWORK - DDI&amp;LB - OPERATIONS</v>
      </c>
      <c r="U448" t="str">
        <f>IF(ISNA(_xlfn.XLOOKUP(Table2[[#This Row],[Short Name]],PCN!A:A,PCN!A:A)),"No","Yes")</f>
        <v>No</v>
      </c>
    </row>
    <row r="449" spans="1:21" x14ac:dyDescent="0.35">
      <c r="A449" t="s">
        <v>2777</v>
      </c>
      <c r="B449" t="s">
        <v>50</v>
      </c>
      <c r="C449" t="s">
        <v>3421</v>
      </c>
      <c r="D449" t="s">
        <v>3422</v>
      </c>
      <c r="E449" s="2">
        <v>45771</v>
      </c>
      <c r="F449" t="s">
        <v>185</v>
      </c>
      <c r="G449" s="2">
        <v>45771</v>
      </c>
      <c r="H449" t="s">
        <v>3423</v>
      </c>
      <c r="I449" t="s">
        <v>66</v>
      </c>
      <c r="J449" t="s">
        <v>2781</v>
      </c>
      <c r="K449" t="str">
        <f>_xlfn.XLOOKUP(Table2[[#This Row],[Short Name]],Table4[Name],Table4[IP Address])</f>
        <v>146.23.41.11</v>
      </c>
      <c r="L449" t="str">
        <f>_xlfn.XLOOKUP(Table2[[#This Row],[Short Name]],CMDB!A:A,CMDB!G:G)</f>
        <v>Production</v>
      </c>
      <c r="M449" t="str">
        <f>_xlfn.XLOOKUP(Table2[[#This Row],[Short Name]],CMDB!A:A,CMDB!F:F)</f>
        <v>Deployed</v>
      </c>
      <c r="N449" t="s">
        <v>2782</v>
      </c>
      <c r="P449">
        <f>_xlfn.XLOOKUP(Table2[[#This Row],[Short Name]],Serverlookup!A:A,Serverlookup!B:B)</f>
        <v>3143</v>
      </c>
      <c r="Q449" t="str">
        <f>_xlfn.XLOOKUP(Table2[[#This Row],[Short Name]],Serverlookup!A:A,Serverlookup!C:C)</f>
        <v>DNS</v>
      </c>
      <c r="R449" t="str">
        <f>_xlfn.XLOOKUP(Table2[[#This Row],[Short Name]],Serverlookup!A:A,Serverlookup!E:E)</f>
        <v>ITFP-MS-AppTech-Team@chevron.com</v>
      </c>
      <c r="S449" t="str">
        <f>_xlfn.XLOOKUP(Table2[[#This Row],[Short Name]],Serverlookup!A:A,Serverlookup!D:D)</f>
        <v>Yes</v>
      </c>
      <c r="T449" t="str">
        <f>_xlfn.XLOOKUP(Table2[[#This Row],[Short Name]],Serverlookup!A:A,Serverlookup!F:F)</f>
        <v>NETWORK - DDI&amp;LB - OPERATIONS</v>
      </c>
      <c r="U449" t="str">
        <f>IF(ISNA(_xlfn.XLOOKUP(Table2[[#This Row],[Short Name]],PCN!A:A,PCN!A:A)),"No","Yes")</f>
        <v>No</v>
      </c>
    </row>
    <row r="450" spans="1:21" x14ac:dyDescent="0.35">
      <c r="A450" t="s">
        <v>2777</v>
      </c>
      <c r="B450" t="s">
        <v>50</v>
      </c>
      <c r="C450" t="s">
        <v>3424</v>
      </c>
      <c r="D450" t="s">
        <v>3425</v>
      </c>
      <c r="E450" s="1">
        <v>45770</v>
      </c>
      <c r="F450" t="s">
        <v>185</v>
      </c>
      <c r="G450" s="1">
        <v>45771</v>
      </c>
      <c r="H450" t="s">
        <v>2801</v>
      </c>
      <c r="I450" t="s">
        <v>66</v>
      </c>
      <c r="J450" t="s">
        <v>2781</v>
      </c>
      <c r="K450" t="str">
        <f>_xlfn.XLOOKUP(Table2[[#This Row],[Short Name]],Table4[Name],Table4[IP Address])</f>
        <v>146.22.21.10</v>
      </c>
      <c r="L450" t="str">
        <f>_xlfn.XLOOKUP(Table2[[#This Row],[Short Name]],CMDB!A:A,CMDB!G:G)</f>
        <v>Production</v>
      </c>
      <c r="M450" t="str">
        <f>_xlfn.XLOOKUP(Table2[[#This Row],[Short Name]],CMDB!A:A,CMDB!F:F)</f>
        <v>Deployed</v>
      </c>
      <c r="N450" t="s">
        <v>2782</v>
      </c>
      <c r="P450">
        <f>_xlfn.XLOOKUP(Table2[[#This Row],[Short Name]],Serverlookup!A:A,Serverlookup!B:B)</f>
        <v>3071354</v>
      </c>
      <c r="Q450" t="str">
        <f>_xlfn.XLOOKUP(Table2[[#This Row],[Short Name]],Serverlookup!A:A,Serverlookup!C:C)</f>
        <v xml:space="preserve">DHCP </v>
      </c>
      <c r="R450" t="str">
        <f>_xlfn.XLOOKUP(Table2[[#This Row],[Short Name]],Serverlookup!A:A,Serverlookup!E:E)</f>
        <v>ITFP-MS-AppTech-Team@chevron.com</v>
      </c>
      <c r="S450" t="str">
        <f>_xlfn.XLOOKUP(Table2[[#This Row],[Short Name]],Serverlookup!A:A,Serverlookup!D:D)</f>
        <v>Yes</v>
      </c>
      <c r="T450" t="str">
        <f>_xlfn.XLOOKUP(Table2[[#This Row],[Short Name]],Serverlookup!A:A,Serverlookup!F:F)</f>
        <v>NETWORK - DDI&amp;LB - OPERATIONS</v>
      </c>
      <c r="U450" t="str">
        <f>IF(ISNA(_xlfn.XLOOKUP(Table2[[#This Row],[Short Name]],PCN!A:A,PCN!A:A)),"No","Yes")</f>
        <v>No</v>
      </c>
    </row>
    <row r="451" spans="1:21" x14ac:dyDescent="0.35">
      <c r="A451" t="s">
        <v>2777</v>
      </c>
      <c r="B451" t="s">
        <v>50</v>
      </c>
      <c r="C451" t="s">
        <v>1663</v>
      </c>
      <c r="D451" t="s">
        <v>1664</v>
      </c>
      <c r="E451" s="2">
        <v>45771</v>
      </c>
      <c r="F451" t="s">
        <v>185</v>
      </c>
      <c r="G451" s="2">
        <v>45771</v>
      </c>
      <c r="H451" t="s">
        <v>3426</v>
      </c>
      <c r="I451" t="s">
        <v>49</v>
      </c>
      <c r="J451" t="s">
        <v>2781</v>
      </c>
      <c r="K451" t="str">
        <f>_xlfn.XLOOKUP(Table2[[#This Row],[Short Name]],Table4[Name],Table4[IP Address])</f>
        <v>10.67.197.31</v>
      </c>
      <c r="L451" t="str">
        <f>_xlfn.XLOOKUP(Table2[[#This Row],[Short Name]],CMDB!A:A,CMDB!G:G)</f>
        <v>Production</v>
      </c>
      <c r="M451" t="str">
        <f>_xlfn.XLOOKUP(Table2[[#This Row],[Short Name]],CMDB!A:A,CMDB!F:F)</f>
        <v>Deployed</v>
      </c>
      <c r="N451" t="s">
        <v>2782</v>
      </c>
      <c r="P451">
        <f>_xlfn.XLOOKUP(Table2[[#This Row],[Short Name]],Serverlookup!A:A,Serverlookup!B:B)</f>
        <v>3143</v>
      </c>
      <c r="Q451" t="str">
        <f>_xlfn.XLOOKUP(Table2[[#This Row],[Short Name]],Serverlookup!A:A,Serverlookup!C:C)</f>
        <v>DNS</v>
      </c>
      <c r="R451" t="str">
        <f>_xlfn.XLOOKUP(Table2[[#This Row],[Short Name]],Serverlookup!A:A,Serverlookup!E:E)</f>
        <v>ITFP-MS-AppTech-Team@chevron.com</v>
      </c>
      <c r="S451" t="str">
        <f>_xlfn.XLOOKUP(Table2[[#This Row],[Short Name]],Serverlookup!A:A,Serverlookup!D:D)</f>
        <v>Yes</v>
      </c>
      <c r="T451" t="str">
        <f>_xlfn.XLOOKUP(Table2[[#This Row],[Short Name]],Serverlookup!A:A,Serverlookup!F:F)</f>
        <v>NETWORK - DDI&amp;LB - OPERATIONS</v>
      </c>
      <c r="U451" t="str">
        <f>IF(ISNA(_xlfn.XLOOKUP(Table2[[#This Row],[Short Name]],PCN!A:A,PCN!A:A)),"No","Yes")</f>
        <v>No</v>
      </c>
    </row>
    <row r="452" spans="1:21" x14ac:dyDescent="0.35">
      <c r="A452" t="s">
        <v>2777</v>
      </c>
      <c r="B452" t="s">
        <v>50</v>
      </c>
      <c r="C452" t="s">
        <v>988</v>
      </c>
      <c r="D452" t="s">
        <v>989</v>
      </c>
      <c r="E452" s="2">
        <v>45655</v>
      </c>
      <c r="F452" t="s">
        <v>859</v>
      </c>
      <c r="G452" s="2">
        <v>45771</v>
      </c>
      <c r="H452" t="s">
        <v>3427</v>
      </c>
      <c r="I452" t="s">
        <v>66</v>
      </c>
      <c r="J452" t="s">
        <v>2781</v>
      </c>
      <c r="K452" t="str">
        <f>_xlfn.XLOOKUP(Table2[[#This Row],[Short Name]],Table4[Name],Table4[IP Address])</f>
        <v>146.30.172.5</v>
      </c>
      <c r="L452" t="str">
        <f>_xlfn.XLOOKUP(Table2[[#This Row],[Short Name]],CMDB!A:A,CMDB!G:G)</f>
        <v>Production</v>
      </c>
      <c r="M452" t="str">
        <f>_xlfn.XLOOKUP(Table2[[#This Row],[Short Name]],CMDB!A:A,CMDB!F:F)</f>
        <v>Deployed</v>
      </c>
      <c r="N452" t="s">
        <v>2782</v>
      </c>
      <c r="P452">
        <f>_xlfn.XLOOKUP(Table2[[#This Row],[Short Name]],Serverlookup!A:A,Serverlookup!B:B)</f>
        <v>3071354</v>
      </c>
      <c r="Q452" t="str">
        <f>_xlfn.XLOOKUP(Table2[[#This Row],[Short Name]],Serverlookup!A:A,Serverlookup!C:C)</f>
        <v xml:space="preserve">DHCP </v>
      </c>
      <c r="R452" t="str">
        <f>_xlfn.XLOOKUP(Table2[[#This Row],[Short Name]],Serverlookup!A:A,Serverlookup!E:E)</f>
        <v>ITFP-MS-AppTech-Team@chevron.com</v>
      </c>
      <c r="S452" t="str">
        <f>_xlfn.XLOOKUP(Table2[[#This Row],[Short Name]],Serverlookup!A:A,Serverlookup!D:D)</f>
        <v>Yes</v>
      </c>
      <c r="T452" t="str">
        <f>_xlfn.XLOOKUP(Table2[[#This Row],[Short Name]],Serverlookup!A:A,Serverlookup!F:F)</f>
        <v>NETWORK - DDI&amp;LB - OPERATIONS</v>
      </c>
      <c r="U452" t="str">
        <f>IF(ISNA(_xlfn.XLOOKUP(Table2[[#This Row],[Short Name]],PCN!A:A,PCN!A:A)),"No","Yes")</f>
        <v>No</v>
      </c>
    </row>
    <row r="453" spans="1:21" x14ac:dyDescent="0.35">
      <c r="A453" t="s">
        <v>2777</v>
      </c>
      <c r="B453" t="s">
        <v>50</v>
      </c>
      <c r="C453" t="s">
        <v>1667</v>
      </c>
      <c r="D453" t="s">
        <v>1668</v>
      </c>
      <c r="E453" s="1">
        <v>45770</v>
      </c>
      <c r="F453" t="s">
        <v>185</v>
      </c>
      <c r="G453" s="1">
        <v>45771</v>
      </c>
      <c r="H453" t="s">
        <v>3428</v>
      </c>
      <c r="I453" t="s">
        <v>49</v>
      </c>
      <c r="J453" t="s">
        <v>2781</v>
      </c>
      <c r="K453" t="str">
        <f>_xlfn.XLOOKUP(Table2[[#This Row],[Short Name]],Table4[Name],Table4[IP Address])</f>
        <v>146.36.82.8</v>
      </c>
      <c r="L453" t="str">
        <f>_xlfn.XLOOKUP(Table2[[#This Row],[Short Name]],CMDB!A:A,CMDB!G:G)</f>
        <v>Production</v>
      </c>
      <c r="M453" t="str">
        <f>_xlfn.XLOOKUP(Table2[[#This Row],[Short Name]],CMDB!A:A,CMDB!F:F)</f>
        <v>Deployed</v>
      </c>
      <c r="N453" t="s">
        <v>2782</v>
      </c>
      <c r="P453">
        <f>_xlfn.XLOOKUP(Table2[[#This Row],[Short Name]],Serverlookup!A:A,Serverlookup!B:B)</f>
        <v>3143</v>
      </c>
      <c r="Q453" t="str">
        <f>_xlfn.XLOOKUP(Table2[[#This Row],[Short Name]],Serverlookup!A:A,Serverlookup!C:C)</f>
        <v>DNS</v>
      </c>
      <c r="R453" t="str">
        <f>_xlfn.XLOOKUP(Table2[[#This Row],[Short Name]],Serverlookup!A:A,Serverlookup!E:E)</f>
        <v>ITFP-MS-AppTech-Team@chevron.com</v>
      </c>
      <c r="S453" t="str">
        <f>_xlfn.XLOOKUP(Table2[[#This Row],[Short Name]],Serverlookup!A:A,Serverlookup!D:D)</f>
        <v>Yes</v>
      </c>
      <c r="T453" t="str">
        <f>_xlfn.XLOOKUP(Table2[[#This Row],[Short Name]],Serverlookup!A:A,Serverlookup!F:F)</f>
        <v>NETWORK - DDI&amp;LB - OPERATIONS</v>
      </c>
      <c r="U453" t="str">
        <f>IF(ISNA(_xlfn.XLOOKUP(Table2[[#This Row],[Short Name]],PCN!A:A,PCN!A:A)),"No","Yes")</f>
        <v>No</v>
      </c>
    </row>
    <row r="454" spans="1:21" x14ac:dyDescent="0.35">
      <c r="A454" t="s">
        <v>2777</v>
      </c>
      <c r="B454" t="s">
        <v>50</v>
      </c>
      <c r="C454" t="s">
        <v>3429</v>
      </c>
      <c r="D454" t="s">
        <v>3429</v>
      </c>
      <c r="E454" s="1">
        <v>45771</v>
      </c>
      <c r="F454" t="s">
        <v>185</v>
      </c>
      <c r="G454" s="1">
        <v>45771</v>
      </c>
      <c r="H454" t="s">
        <v>2795</v>
      </c>
      <c r="I454" t="s">
        <v>66</v>
      </c>
      <c r="J454" t="s">
        <v>2781</v>
      </c>
      <c r="K454" t="str">
        <f>_xlfn.XLOOKUP(Table2[[#This Row],[Short Name]],Table4[Name],Table4[IP Address])</f>
        <v>146.23.43.10</v>
      </c>
      <c r="L454" t="str">
        <f>_xlfn.XLOOKUP(Table2[[#This Row],[Short Name]],CMDB!A:A,CMDB!G:G)</f>
        <v>Production</v>
      </c>
      <c r="M454" t="str">
        <f>_xlfn.XLOOKUP(Table2[[#This Row],[Short Name]],CMDB!A:A,CMDB!F:F)</f>
        <v>Deployed</v>
      </c>
      <c r="N454" t="s">
        <v>2782</v>
      </c>
      <c r="P454">
        <f>_xlfn.XLOOKUP(Table2[[#This Row],[Short Name]],Serverlookup!A:A,Serverlookup!B:B)</f>
        <v>3143</v>
      </c>
      <c r="Q454" t="str">
        <f>_xlfn.XLOOKUP(Table2[[#This Row],[Short Name]],Serverlookup!A:A,Serverlookup!C:C)</f>
        <v>DNS</v>
      </c>
      <c r="R454" t="str">
        <f>_xlfn.XLOOKUP(Table2[[#This Row],[Short Name]],Serverlookup!A:A,Serverlookup!E:E)</f>
        <v>ITFP-MS-AppTech-Team@chevron.com</v>
      </c>
      <c r="S454" t="str">
        <f>_xlfn.XLOOKUP(Table2[[#This Row],[Short Name]],Serverlookup!A:A,Serverlookup!D:D)</f>
        <v>Yes</v>
      </c>
      <c r="T454" t="str">
        <f>_xlfn.XLOOKUP(Table2[[#This Row],[Short Name]],Serverlookup!A:A,Serverlookup!F:F)</f>
        <v>NETWORK - DDI&amp;LB - OPERATIONS</v>
      </c>
      <c r="U454" t="str">
        <f>IF(ISNA(_xlfn.XLOOKUP(Table2[[#This Row],[Short Name]],PCN!A:A,PCN!A:A)),"No","Yes")</f>
        <v>No</v>
      </c>
    </row>
    <row r="455" spans="1:21" x14ac:dyDescent="0.35">
      <c r="A455" t="s">
        <v>2777</v>
      </c>
      <c r="B455" t="s">
        <v>50</v>
      </c>
      <c r="C455" t="s">
        <v>3430</v>
      </c>
      <c r="D455" t="s">
        <v>3430</v>
      </c>
      <c r="E455" s="2">
        <v>45771</v>
      </c>
      <c r="F455" t="s">
        <v>185</v>
      </c>
      <c r="G455" s="2">
        <v>45771</v>
      </c>
      <c r="H455" t="s">
        <v>2830</v>
      </c>
      <c r="I455" t="s">
        <v>66</v>
      </c>
      <c r="J455" t="s">
        <v>2781</v>
      </c>
      <c r="K455" t="str">
        <f>_xlfn.XLOOKUP(Table2[[#This Row],[Short Name]],Table4[Name],Table4[IP Address])</f>
        <v>146.23.43.11</v>
      </c>
      <c r="L455" t="str">
        <f>_xlfn.XLOOKUP(Table2[[#This Row],[Short Name]],CMDB!A:A,CMDB!G:G)</f>
        <v>Production</v>
      </c>
      <c r="M455" t="str">
        <f>_xlfn.XLOOKUP(Table2[[#This Row],[Short Name]],CMDB!A:A,CMDB!F:F)</f>
        <v>Deployed</v>
      </c>
      <c r="N455" t="s">
        <v>2782</v>
      </c>
      <c r="P455">
        <f>_xlfn.XLOOKUP(Table2[[#This Row],[Short Name]],Serverlookup!A:A,Serverlookup!B:B)</f>
        <v>3143</v>
      </c>
      <c r="Q455" t="str">
        <f>_xlfn.XLOOKUP(Table2[[#This Row],[Short Name]],Serverlookup!A:A,Serverlookup!C:C)</f>
        <v>DNS</v>
      </c>
      <c r="R455" t="str">
        <f>_xlfn.XLOOKUP(Table2[[#This Row],[Short Name]],Serverlookup!A:A,Serverlookup!E:E)</f>
        <v>ITFP-MS-AppTech-Team@chevron.com</v>
      </c>
      <c r="S455" t="str">
        <f>_xlfn.XLOOKUP(Table2[[#This Row],[Short Name]],Serverlookup!A:A,Serverlookup!D:D)</f>
        <v>Yes</v>
      </c>
      <c r="T455" t="str">
        <f>_xlfn.XLOOKUP(Table2[[#This Row],[Short Name]],Serverlookup!A:A,Serverlookup!F:F)</f>
        <v>NETWORK - DDI&amp;LB - OPERATIONS</v>
      </c>
      <c r="U455" t="str">
        <f>IF(ISNA(_xlfn.XLOOKUP(Table2[[#This Row],[Short Name]],PCN!A:A,PCN!A:A)),"No","Yes")</f>
        <v>No</v>
      </c>
    </row>
    <row r="456" spans="1:21" x14ac:dyDescent="0.35">
      <c r="A456" t="s">
        <v>2777</v>
      </c>
      <c r="B456" t="s">
        <v>50</v>
      </c>
      <c r="C456" t="s">
        <v>3431</v>
      </c>
      <c r="D456" t="s">
        <v>3432</v>
      </c>
      <c r="E456" s="2">
        <v>45769</v>
      </c>
      <c r="F456" t="s">
        <v>185</v>
      </c>
      <c r="G456" s="2">
        <v>45771</v>
      </c>
      <c r="H456" t="s">
        <v>2795</v>
      </c>
      <c r="I456" t="s">
        <v>66</v>
      </c>
      <c r="J456" t="s">
        <v>2781</v>
      </c>
      <c r="K456" t="str">
        <f>_xlfn.XLOOKUP(Table2[[#This Row],[Short Name]],Table4[Name],Table4[IP Address])</f>
        <v>146.22.1.10</v>
      </c>
      <c r="L456" t="str">
        <f>_xlfn.XLOOKUP(Table2[[#This Row],[Short Name]],CMDB!A:A,CMDB!G:G)</f>
        <v>Production</v>
      </c>
      <c r="M456" t="str">
        <f>_xlfn.XLOOKUP(Table2[[#This Row],[Short Name]],CMDB!A:A,CMDB!F:F)</f>
        <v>Deployed</v>
      </c>
      <c r="N456" t="s">
        <v>2782</v>
      </c>
      <c r="P456">
        <f>_xlfn.XLOOKUP(Table2[[#This Row],[Short Name]],Serverlookup!A:A,Serverlookup!B:B)</f>
        <v>3071354</v>
      </c>
      <c r="Q456" t="str">
        <f>_xlfn.XLOOKUP(Table2[[#This Row],[Short Name]],Serverlookup!A:A,Serverlookup!C:C)</f>
        <v xml:space="preserve">DHCP </v>
      </c>
      <c r="R456" t="str">
        <f>_xlfn.XLOOKUP(Table2[[#This Row],[Short Name]],Serverlookup!A:A,Serverlookup!E:E)</f>
        <v>ITFP-MS-AppTech-Team@chevron.com</v>
      </c>
      <c r="S456" t="str">
        <f>_xlfn.XLOOKUP(Table2[[#This Row],[Short Name]],Serverlookup!A:A,Serverlookup!D:D)</f>
        <v>Yes</v>
      </c>
      <c r="T456" t="str">
        <f>_xlfn.XLOOKUP(Table2[[#This Row],[Short Name]],Serverlookup!A:A,Serverlookup!F:F)</f>
        <v>NETWORK - DDI&amp;LB - OPERATIONS</v>
      </c>
      <c r="U456" t="str">
        <f>IF(ISNA(_xlfn.XLOOKUP(Table2[[#This Row],[Short Name]],PCN!A:A,PCN!A:A)),"No","Yes")</f>
        <v>No</v>
      </c>
    </row>
    <row r="457" spans="1:21" x14ac:dyDescent="0.35">
      <c r="A457" t="s">
        <v>2777</v>
      </c>
      <c r="B457" t="s">
        <v>50</v>
      </c>
      <c r="C457" t="s">
        <v>3433</v>
      </c>
      <c r="D457" t="s">
        <v>3434</v>
      </c>
      <c r="E457" s="1">
        <v>45768</v>
      </c>
      <c r="F457" t="s">
        <v>185</v>
      </c>
      <c r="G457" s="1">
        <v>45771</v>
      </c>
      <c r="H457" t="s">
        <v>2795</v>
      </c>
      <c r="I457" t="s">
        <v>66</v>
      </c>
      <c r="J457" t="s">
        <v>2781</v>
      </c>
      <c r="K457" t="str">
        <f>_xlfn.XLOOKUP(Table2[[#This Row],[Short Name]],Table4[Name],Table4[IP Address])</f>
        <v>146.23.13.11</v>
      </c>
      <c r="L457" t="str">
        <f>_xlfn.XLOOKUP(Table2[[#This Row],[Short Name]],CMDB!A:A,CMDB!G:G)</f>
        <v>Production</v>
      </c>
      <c r="M457" t="str">
        <f>_xlfn.XLOOKUP(Table2[[#This Row],[Short Name]],CMDB!A:A,CMDB!F:F)</f>
        <v>Deployed</v>
      </c>
      <c r="N457" t="s">
        <v>2782</v>
      </c>
      <c r="P457">
        <f>_xlfn.XLOOKUP(Table2[[#This Row],[Short Name]],Serverlookup!A:A,Serverlookup!B:B)</f>
        <v>3143</v>
      </c>
      <c r="Q457" t="str">
        <f>_xlfn.XLOOKUP(Table2[[#This Row],[Short Name]],Serverlookup!A:A,Serverlookup!C:C)</f>
        <v>DNS</v>
      </c>
      <c r="R457" t="str">
        <f>_xlfn.XLOOKUP(Table2[[#This Row],[Short Name]],Serverlookup!A:A,Serverlookup!E:E)</f>
        <v>ITFP-MS-AppTech-Team@chevron.com</v>
      </c>
      <c r="S457" t="str">
        <f>_xlfn.XLOOKUP(Table2[[#This Row],[Short Name]],Serverlookup!A:A,Serverlookup!D:D)</f>
        <v>Yes</v>
      </c>
      <c r="T457" t="str">
        <f>_xlfn.XLOOKUP(Table2[[#This Row],[Short Name]],Serverlookup!A:A,Serverlookup!F:F)</f>
        <v>NETWORK - DDI&amp;LB - OPERATIONS</v>
      </c>
      <c r="U457" t="str">
        <f>IF(ISNA(_xlfn.XLOOKUP(Table2[[#This Row],[Short Name]],PCN!A:A,PCN!A:A)),"No","Yes")</f>
        <v>No</v>
      </c>
    </row>
    <row r="458" spans="1:21" x14ac:dyDescent="0.35">
      <c r="A458" t="s">
        <v>2777</v>
      </c>
      <c r="B458" t="s">
        <v>50</v>
      </c>
      <c r="C458" t="s">
        <v>3435</v>
      </c>
      <c r="D458" t="s">
        <v>3436</v>
      </c>
      <c r="E458" s="1">
        <v>45770</v>
      </c>
      <c r="F458" t="s">
        <v>185</v>
      </c>
      <c r="G458" s="1">
        <v>45771</v>
      </c>
      <c r="H458" t="s">
        <v>2886</v>
      </c>
      <c r="I458" t="s">
        <v>66</v>
      </c>
      <c r="J458" t="s">
        <v>2781</v>
      </c>
      <c r="K458" t="str">
        <f>_xlfn.XLOOKUP(Table2[[#This Row],[Short Name]],Table4[Name],Table4[IP Address])</f>
        <v>146.22.13.10</v>
      </c>
      <c r="L458" t="str">
        <f>_xlfn.XLOOKUP(Table2[[#This Row],[Short Name]],CMDB!A:A,CMDB!G:G)</f>
        <v>Production</v>
      </c>
      <c r="M458" t="str">
        <f>_xlfn.XLOOKUP(Table2[[#This Row],[Short Name]],CMDB!A:A,CMDB!F:F)</f>
        <v>Deployed</v>
      </c>
      <c r="N458" t="s">
        <v>2782</v>
      </c>
      <c r="P458">
        <f>_xlfn.XLOOKUP(Table2[[#This Row],[Short Name]],Serverlookup!A:A,Serverlookup!B:B)</f>
        <v>3071354</v>
      </c>
      <c r="Q458" t="str">
        <f>_xlfn.XLOOKUP(Table2[[#This Row],[Short Name]],Serverlookup!A:A,Serverlookup!C:C)</f>
        <v xml:space="preserve">DHCP </v>
      </c>
      <c r="R458" t="str">
        <f>_xlfn.XLOOKUP(Table2[[#This Row],[Short Name]],Serverlookup!A:A,Serverlookup!E:E)</f>
        <v>ITFP-MS-AppTech-Team@chevron.com</v>
      </c>
      <c r="S458" t="str">
        <f>_xlfn.XLOOKUP(Table2[[#This Row],[Short Name]],Serverlookup!A:A,Serverlookup!D:D)</f>
        <v>Yes</v>
      </c>
      <c r="T458" t="str">
        <f>_xlfn.XLOOKUP(Table2[[#This Row],[Short Name]],Serverlookup!A:A,Serverlookup!F:F)</f>
        <v>NETWORK - DDI&amp;LB - OPERATIONS</v>
      </c>
      <c r="U458" t="str">
        <f>IF(ISNA(_xlfn.XLOOKUP(Table2[[#This Row],[Short Name]],PCN!A:A,PCN!A:A)),"No","Yes")</f>
        <v>No</v>
      </c>
    </row>
    <row r="459" spans="1:21" x14ac:dyDescent="0.35">
      <c r="A459" t="s">
        <v>2777</v>
      </c>
      <c r="B459" t="s">
        <v>50</v>
      </c>
      <c r="C459" t="s">
        <v>3437</v>
      </c>
      <c r="D459" t="s">
        <v>3438</v>
      </c>
      <c r="E459" s="2">
        <v>45770</v>
      </c>
      <c r="F459" t="s">
        <v>185</v>
      </c>
      <c r="G459" s="2">
        <v>45771</v>
      </c>
      <c r="H459" t="s">
        <v>2803</v>
      </c>
      <c r="I459" t="s">
        <v>66</v>
      </c>
      <c r="J459" t="s">
        <v>2781</v>
      </c>
      <c r="K459" t="str">
        <f>_xlfn.XLOOKUP(Table2[[#This Row],[Short Name]],Table4[Name],Table4[IP Address])</f>
        <v>146.22.9.10</v>
      </c>
      <c r="L459" t="str">
        <f>_xlfn.XLOOKUP(Table2[[#This Row],[Short Name]],CMDB!A:A,CMDB!G:G)</f>
        <v>Production</v>
      </c>
      <c r="M459" t="str">
        <f>_xlfn.XLOOKUP(Table2[[#This Row],[Short Name]],CMDB!A:A,CMDB!F:F)</f>
        <v>Deployed</v>
      </c>
      <c r="N459" t="s">
        <v>2782</v>
      </c>
      <c r="P459">
        <f>_xlfn.XLOOKUP(Table2[[#This Row],[Short Name]],Serverlookup!A:A,Serverlookup!B:B)</f>
        <v>3071354</v>
      </c>
      <c r="Q459" t="str">
        <f>_xlfn.XLOOKUP(Table2[[#This Row],[Short Name]],Serverlookup!A:A,Serverlookup!C:C)</f>
        <v xml:space="preserve">DHCP </v>
      </c>
      <c r="R459" t="str">
        <f>_xlfn.XLOOKUP(Table2[[#This Row],[Short Name]],Serverlookup!A:A,Serverlookup!E:E)</f>
        <v>ITFP-MS-AppTech-Team@chevron.com</v>
      </c>
      <c r="S459" t="str">
        <f>_xlfn.XLOOKUP(Table2[[#This Row],[Short Name]],Serverlookup!A:A,Serverlookup!D:D)</f>
        <v>Yes</v>
      </c>
      <c r="T459" t="str">
        <f>_xlfn.XLOOKUP(Table2[[#This Row],[Short Name]],Serverlookup!A:A,Serverlookup!F:F)</f>
        <v>NETWORK - DDI&amp;LB - OPERATIONS</v>
      </c>
      <c r="U459" t="str">
        <f>IF(ISNA(_xlfn.XLOOKUP(Table2[[#This Row],[Short Name]],PCN!A:A,PCN!A:A)),"No","Yes")</f>
        <v>No</v>
      </c>
    </row>
    <row r="460" spans="1:21" x14ac:dyDescent="0.35">
      <c r="A460" t="s">
        <v>2777</v>
      </c>
      <c r="B460" t="s">
        <v>50</v>
      </c>
      <c r="C460" t="s">
        <v>3439</v>
      </c>
      <c r="D460" t="s">
        <v>3440</v>
      </c>
      <c r="E460" s="2">
        <v>45770</v>
      </c>
      <c r="F460" t="s">
        <v>185</v>
      </c>
      <c r="G460" s="2">
        <v>45771</v>
      </c>
      <c r="H460" t="s">
        <v>2795</v>
      </c>
      <c r="I460" t="s">
        <v>66</v>
      </c>
      <c r="J460" t="s">
        <v>2781</v>
      </c>
      <c r="K460" t="str">
        <f>_xlfn.XLOOKUP(Table2[[#This Row],[Short Name]],Table4[Name],Table4[IP Address])</f>
        <v>146.22.5.10</v>
      </c>
      <c r="L460" t="str">
        <f>_xlfn.XLOOKUP(Table2[[#This Row],[Short Name]],CMDB!A:A,CMDB!G:G)</f>
        <v>Production</v>
      </c>
      <c r="M460" t="str">
        <f>_xlfn.XLOOKUP(Table2[[#This Row],[Short Name]],CMDB!A:A,CMDB!F:F)</f>
        <v>Deployed</v>
      </c>
      <c r="N460" t="s">
        <v>2782</v>
      </c>
      <c r="P460">
        <f>_xlfn.XLOOKUP(Table2[[#This Row],[Short Name]],Serverlookup!A:A,Serverlookup!B:B)</f>
        <v>3071354</v>
      </c>
      <c r="Q460" t="str">
        <f>_xlfn.XLOOKUP(Table2[[#This Row],[Short Name]],Serverlookup!A:A,Serverlookup!C:C)</f>
        <v xml:space="preserve">DHCP </v>
      </c>
      <c r="R460" t="str">
        <f>_xlfn.XLOOKUP(Table2[[#This Row],[Short Name]],Serverlookup!A:A,Serverlookup!E:E)</f>
        <v>ITFP-MS-AppTech-Team@chevron.com</v>
      </c>
      <c r="S460" t="str">
        <f>_xlfn.XLOOKUP(Table2[[#This Row],[Short Name]],Serverlookup!A:A,Serverlookup!D:D)</f>
        <v>Yes</v>
      </c>
      <c r="T460" t="str">
        <f>_xlfn.XLOOKUP(Table2[[#This Row],[Short Name]],Serverlookup!A:A,Serverlookup!F:F)</f>
        <v>NETWORK - DDI&amp;LB - OPERATIONS</v>
      </c>
      <c r="U460" t="str">
        <f>IF(ISNA(_xlfn.XLOOKUP(Table2[[#This Row],[Short Name]],PCN!A:A,PCN!A:A)),"No","Yes")</f>
        <v>No</v>
      </c>
    </row>
    <row r="461" spans="1:21" x14ac:dyDescent="0.35">
      <c r="A461" t="s">
        <v>2777</v>
      </c>
      <c r="B461" t="s">
        <v>50</v>
      </c>
      <c r="C461" t="s">
        <v>3441</v>
      </c>
      <c r="D461" t="s">
        <v>3441</v>
      </c>
      <c r="E461" s="1">
        <v>45771</v>
      </c>
      <c r="F461" t="s">
        <v>185</v>
      </c>
      <c r="G461" s="1">
        <v>45771</v>
      </c>
      <c r="H461" t="s">
        <v>2830</v>
      </c>
      <c r="I461" t="s">
        <v>66</v>
      </c>
      <c r="J461" t="s">
        <v>2781</v>
      </c>
      <c r="K461" t="str">
        <f>_xlfn.XLOOKUP(Table2[[#This Row],[Short Name]],Table4[Name],Table4[IP Address])</f>
        <v>146.23.27.10</v>
      </c>
      <c r="L461" t="str">
        <f>_xlfn.XLOOKUP(Table2[[#This Row],[Short Name]],CMDB!A:A,CMDB!G:G)</f>
        <v>Production</v>
      </c>
      <c r="M461" t="str">
        <f>_xlfn.XLOOKUP(Table2[[#This Row],[Short Name]],CMDB!A:A,CMDB!F:F)</f>
        <v>Deployed</v>
      </c>
      <c r="N461" t="s">
        <v>2782</v>
      </c>
      <c r="P461">
        <f>_xlfn.XLOOKUP(Table2[[#This Row],[Short Name]],Serverlookup!A:A,Serverlookup!B:B)</f>
        <v>3143</v>
      </c>
      <c r="Q461" t="str">
        <f>_xlfn.XLOOKUP(Table2[[#This Row],[Short Name]],Serverlookup!A:A,Serverlookup!C:C)</f>
        <v>DNS</v>
      </c>
      <c r="R461" t="str">
        <f>_xlfn.XLOOKUP(Table2[[#This Row],[Short Name]],Serverlookup!A:A,Serverlookup!E:E)</f>
        <v>ITFP-MS-AppTech-Team@chevron.com</v>
      </c>
      <c r="S461" t="str">
        <f>_xlfn.XLOOKUP(Table2[[#This Row],[Short Name]],Serverlookup!A:A,Serverlookup!D:D)</f>
        <v>Yes</v>
      </c>
      <c r="T461" t="str">
        <f>_xlfn.XLOOKUP(Table2[[#This Row],[Short Name]],Serverlookup!A:A,Serverlookup!F:F)</f>
        <v>NETWORK - DDI&amp;LB - OPERATIONS</v>
      </c>
      <c r="U461" t="str">
        <f>IF(ISNA(_xlfn.XLOOKUP(Table2[[#This Row],[Short Name]],PCN!A:A,PCN!A:A)),"No","Yes")</f>
        <v>No</v>
      </c>
    </row>
    <row r="462" spans="1:21" x14ac:dyDescent="0.35">
      <c r="A462" t="s">
        <v>2777</v>
      </c>
      <c r="B462" t="s">
        <v>50</v>
      </c>
      <c r="C462" t="s">
        <v>3442</v>
      </c>
      <c r="D462" t="s">
        <v>3443</v>
      </c>
      <c r="E462" s="2">
        <v>45771</v>
      </c>
      <c r="F462" t="s">
        <v>185</v>
      </c>
      <c r="G462" s="2">
        <v>45771</v>
      </c>
      <c r="H462" t="s">
        <v>2803</v>
      </c>
      <c r="I462" t="s">
        <v>66</v>
      </c>
      <c r="J462" t="s">
        <v>2781</v>
      </c>
      <c r="K462" t="str">
        <f>_xlfn.XLOOKUP(Table2[[#This Row],[Short Name]],Table4[Name],Table4[IP Address])</f>
        <v>146.22.11.10</v>
      </c>
      <c r="L462" t="str">
        <f>_xlfn.XLOOKUP(Table2[[#This Row],[Short Name]],CMDB!A:A,CMDB!G:G)</f>
        <v>Production</v>
      </c>
      <c r="M462" t="str">
        <f>_xlfn.XLOOKUP(Table2[[#This Row],[Short Name]],CMDB!A:A,CMDB!F:F)</f>
        <v>Deployed</v>
      </c>
      <c r="N462" t="s">
        <v>2782</v>
      </c>
      <c r="P462">
        <f>_xlfn.XLOOKUP(Table2[[#This Row],[Short Name]],Serverlookup!A:A,Serverlookup!B:B)</f>
        <v>3071354</v>
      </c>
      <c r="Q462" t="str">
        <f>_xlfn.XLOOKUP(Table2[[#This Row],[Short Name]],Serverlookup!A:A,Serverlookup!C:C)</f>
        <v xml:space="preserve">DHCP </v>
      </c>
      <c r="R462" t="str">
        <f>_xlfn.XLOOKUP(Table2[[#This Row],[Short Name]],Serverlookup!A:A,Serverlookup!E:E)</f>
        <v>ITFP-MS-AppTech-Team@chevron.com</v>
      </c>
      <c r="S462" t="str">
        <f>_xlfn.XLOOKUP(Table2[[#This Row],[Short Name]],Serverlookup!A:A,Serverlookup!D:D)</f>
        <v>Yes</v>
      </c>
      <c r="T462" t="str">
        <f>_xlfn.XLOOKUP(Table2[[#This Row],[Short Name]],Serverlookup!A:A,Serverlookup!F:F)</f>
        <v>NETWORK - DDI&amp;LB - OPERATIONS</v>
      </c>
      <c r="U462" t="str">
        <f>IF(ISNA(_xlfn.XLOOKUP(Table2[[#This Row],[Short Name]],PCN!A:A,PCN!A:A)),"No","Yes")</f>
        <v>No</v>
      </c>
    </row>
    <row r="463" spans="1:21" x14ac:dyDescent="0.35">
      <c r="A463" t="s">
        <v>2777</v>
      </c>
      <c r="B463" t="s">
        <v>50</v>
      </c>
      <c r="C463" t="s">
        <v>3444</v>
      </c>
      <c r="D463" t="s">
        <v>3444</v>
      </c>
      <c r="E463" s="1">
        <v>45770</v>
      </c>
      <c r="F463" t="s">
        <v>185</v>
      </c>
      <c r="G463" s="1">
        <v>45771</v>
      </c>
      <c r="H463" t="s">
        <v>2830</v>
      </c>
      <c r="I463" t="s">
        <v>66</v>
      </c>
      <c r="J463" t="s">
        <v>2781</v>
      </c>
      <c r="K463" t="str">
        <f>_xlfn.XLOOKUP(Table2[[#This Row],[Short Name]],Table4[Name],Table4[IP Address])</f>
        <v>146.23.175.11</v>
      </c>
      <c r="L463" t="str">
        <f>_xlfn.XLOOKUP(Table2[[#This Row],[Short Name]],CMDB!A:A,CMDB!G:G)</f>
        <v>Production</v>
      </c>
      <c r="M463" t="str">
        <f>_xlfn.XLOOKUP(Table2[[#This Row],[Short Name]],CMDB!A:A,CMDB!F:F)</f>
        <v>Deployed</v>
      </c>
      <c r="N463" t="s">
        <v>2782</v>
      </c>
      <c r="P463">
        <f>_xlfn.XLOOKUP(Table2[[#This Row],[Short Name]],Serverlookup!A:A,Serverlookup!B:B)</f>
        <v>3143</v>
      </c>
      <c r="Q463" t="str">
        <f>_xlfn.XLOOKUP(Table2[[#This Row],[Short Name]],Serverlookup!A:A,Serverlookup!C:C)</f>
        <v>DNS</v>
      </c>
      <c r="R463" t="str">
        <f>_xlfn.XLOOKUP(Table2[[#This Row],[Short Name]],Serverlookup!A:A,Serverlookup!E:E)</f>
        <v>ITFP-MS-AppTech-Team@chevron.com</v>
      </c>
      <c r="S463" t="str">
        <f>_xlfn.XLOOKUP(Table2[[#This Row],[Short Name]],Serverlookup!A:A,Serverlookup!D:D)</f>
        <v>Yes</v>
      </c>
      <c r="T463" t="str">
        <f>_xlfn.XLOOKUP(Table2[[#This Row],[Short Name]],Serverlookup!A:A,Serverlookup!F:F)</f>
        <v>NETWORK - DDI&amp;LB - OPERATIONS</v>
      </c>
      <c r="U463" t="str">
        <f>IF(ISNA(_xlfn.XLOOKUP(Table2[[#This Row],[Short Name]],PCN!A:A,PCN!A:A)),"No","Yes")</f>
        <v>No</v>
      </c>
    </row>
    <row r="464" spans="1:21" x14ac:dyDescent="0.35">
      <c r="A464" t="s">
        <v>2777</v>
      </c>
      <c r="B464" t="s">
        <v>50</v>
      </c>
      <c r="C464" t="s">
        <v>3445</v>
      </c>
      <c r="D464" t="s">
        <v>3446</v>
      </c>
      <c r="E464" s="2">
        <v>45767</v>
      </c>
      <c r="F464" t="s">
        <v>185</v>
      </c>
      <c r="G464" s="2">
        <v>45771</v>
      </c>
      <c r="H464" t="s">
        <v>2789</v>
      </c>
      <c r="I464" t="s">
        <v>114</v>
      </c>
      <c r="J464" t="s">
        <v>2781</v>
      </c>
      <c r="K464" t="str">
        <f>_xlfn.XLOOKUP(Table2[[#This Row],[Short Name]],Table4[Name],Table4[IP Address])</f>
        <v>146.26.230.38</v>
      </c>
      <c r="L464" t="str">
        <f>_xlfn.XLOOKUP(Table2[[#This Row],[Short Name]],CMDB!A:A,CMDB!G:G)</f>
        <v>Production</v>
      </c>
      <c r="M464" t="str">
        <f>_xlfn.XLOOKUP(Table2[[#This Row],[Short Name]],CMDB!A:A,CMDB!F:F)</f>
        <v>Deployed</v>
      </c>
      <c r="N464" t="s">
        <v>2782</v>
      </c>
      <c r="P464">
        <f>_xlfn.XLOOKUP(Table2[[#This Row],[Short Name]],Serverlookup!A:A,Serverlookup!B:B)</f>
        <v>4973</v>
      </c>
      <c r="Q464" t="str">
        <f>_xlfn.XLOOKUP(Table2[[#This Row],[Short Name]],Serverlookup!A:A,Serverlookup!C:C)</f>
        <v xml:space="preserve">Intelatrac (ESE) </v>
      </c>
      <c r="R464" t="str">
        <f>_xlfn.XLOOKUP(Table2[[#This Row],[Short Name]],Serverlookup!A:A,Serverlookup!E:E)</f>
        <v>jagadeeshnellani@chevron.com</v>
      </c>
      <c r="S464" t="str">
        <f>_xlfn.XLOOKUP(Table2[[#This Row],[Short Name]],Serverlookup!A:A,Serverlookup!D:D)</f>
        <v>Yes</v>
      </c>
      <c r="T464" t="str">
        <f>_xlfn.XLOOKUP(Table2[[#This Row],[Short Name]],Serverlookup!A:A,Serverlookup!F:F)</f>
        <v>SURFACE-APPLICATION SUPPORT-POD1C</v>
      </c>
      <c r="U464" t="str">
        <f>IF(ISNA(_xlfn.XLOOKUP(Table2[[#This Row],[Short Name]],PCN!A:A,PCN!A:A)),"No","Yes")</f>
        <v>No</v>
      </c>
    </row>
    <row r="465" spans="1:21" x14ac:dyDescent="0.35">
      <c r="A465" t="s">
        <v>2777</v>
      </c>
      <c r="B465" t="s">
        <v>50</v>
      </c>
      <c r="C465" t="s">
        <v>1697</v>
      </c>
      <c r="D465" t="s">
        <v>1698</v>
      </c>
      <c r="E465" s="1">
        <v>45770</v>
      </c>
      <c r="F465" t="s">
        <v>185</v>
      </c>
      <c r="G465" s="1">
        <v>45771</v>
      </c>
      <c r="H465" t="s">
        <v>3447</v>
      </c>
      <c r="I465" t="s">
        <v>49</v>
      </c>
      <c r="J465" t="s">
        <v>2781</v>
      </c>
      <c r="K465" t="str">
        <f>_xlfn.XLOOKUP(Table2[[#This Row],[Short Name]],Table4[Name],Table4[IP Address])</f>
        <v>10.73.128.11</v>
      </c>
      <c r="L465" t="str">
        <f>_xlfn.XLOOKUP(Table2[[#This Row],[Short Name]],CMDB!A:A,CMDB!G:G)</f>
        <v>Production</v>
      </c>
      <c r="M465" t="str">
        <f>_xlfn.XLOOKUP(Table2[[#This Row],[Short Name]],CMDB!A:A,CMDB!F:F)</f>
        <v>Deployed</v>
      </c>
      <c r="N465" t="s">
        <v>2782</v>
      </c>
      <c r="P465">
        <f>_xlfn.XLOOKUP(Table2[[#This Row],[Short Name]],Serverlookup!A:A,Serverlookup!B:B)</f>
        <v>12710</v>
      </c>
      <c r="Q465" t="str">
        <f>_xlfn.XLOOKUP(Table2[[#This Row],[Short Name]],Serverlookup!A:A,Serverlookup!C:C)</f>
        <v xml:space="preserve">Intelatrac (SJV) </v>
      </c>
      <c r="R465" t="str">
        <f>_xlfn.XLOOKUP(Table2[[#This Row],[Short Name]],Serverlookup!A:A,Serverlookup!E:E)</f>
        <v>jagadeeshnellani@chevron.com</v>
      </c>
      <c r="S465" t="str">
        <f>_xlfn.XLOOKUP(Table2[[#This Row],[Short Name]],Serverlookup!A:A,Serverlookup!D:D)</f>
        <v>Yes</v>
      </c>
      <c r="T465" t="str">
        <f>_xlfn.XLOOKUP(Table2[[#This Row],[Short Name]],Serverlookup!A:A,Serverlookup!F:F)</f>
        <v>SURFACE-APPLICATION SUPPORT-POD1C</v>
      </c>
      <c r="U465" t="str">
        <f>IF(ISNA(_xlfn.XLOOKUP(Table2[[#This Row],[Short Name]],PCN!A:A,PCN!A:A)),"No","Yes")</f>
        <v>No</v>
      </c>
    </row>
    <row r="466" spans="1:21" x14ac:dyDescent="0.35">
      <c r="A466" t="s">
        <v>2777</v>
      </c>
      <c r="B466" t="s">
        <v>50</v>
      </c>
      <c r="C466" t="s">
        <v>1699</v>
      </c>
      <c r="D466" t="s">
        <v>1700</v>
      </c>
      <c r="E466" s="1">
        <v>45771</v>
      </c>
      <c r="F466" t="s">
        <v>185</v>
      </c>
      <c r="G466" s="1">
        <v>45771</v>
      </c>
      <c r="H466" t="s">
        <v>3448</v>
      </c>
      <c r="I466" t="s">
        <v>49</v>
      </c>
      <c r="J466" t="s">
        <v>2781</v>
      </c>
      <c r="K466" t="str">
        <f>_xlfn.XLOOKUP(Table2[[#This Row],[Short Name]],Table4[Name],Table4[IP Address])</f>
        <v>10.67.64.43</v>
      </c>
      <c r="L466" t="str">
        <f>_xlfn.XLOOKUP(Table2[[#This Row],[Short Name]],CMDB!A:A,CMDB!G:G)</f>
        <v>Production</v>
      </c>
      <c r="M466" t="str">
        <f>_xlfn.XLOOKUP(Table2[[#This Row],[Short Name]],CMDB!A:A,CMDB!F:F)</f>
        <v>Deployed</v>
      </c>
      <c r="N466" t="s">
        <v>2782</v>
      </c>
      <c r="P466">
        <f>_xlfn.XLOOKUP(Table2[[#This Row],[Short Name]],Serverlookup!A:A,Serverlookup!B:B)</f>
        <v>20921</v>
      </c>
      <c r="Q466" t="str">
        <f>_xlfn.XLOOKUP(Table2[[#This Row],[Short Name]],Serverlookup!A:A,Serverlookup!C:C)</f>
        <v>IntelaTrac (ABU</v>
      </c>
      <c r="R466" t="str">
        <f>_xlfn.XLOOKUP(Table2[[#This Row],[Short Name]],Serverlookup!A:A,Serverlookup!E:E)</f>
        <v>jagadeeshnellani@chevron.com</v>
      </c>
      <c r="S466" t="str">
        <f>_xlfn.XLOOKUP(Table2[[#This Row],[Short Name]],Serverlookup!A:A,Serverlookup!D:D)</f>
        <v>Yes</v>
      </c>
      <c r="T466" t="str">
        <f>_xlfn.XLOOKUP(Table2[[#This Row],[Short Name]],Serverlookup!A:A,Serverlookup!F:F)</f>
        <v>SURFACE-APPLICATION SUPPORT-POD1C</v>
      </c>
      <c r="U466" t="str">
        <f>IF(ISNA(_xlfn.XLOOKUP(Table2[[#This Row],[Short Name]],PCN!A:A,PCN!A:A)),"No","Yes")</f>
        <v>No</v>
      </c>
    </row>
    <row r="467" spans="1:21" x14ac:dyDescent="0.35">
      <c r="A467" t="s">
        <v>2777</v>
      </c>
      <c r="B467" t="s">
        <v>50</v>
      </c>
      <c r="C467" t="s">
        <v>3449</v>
      </c>
      <c r="D467" t="s">
        <v>3450</v>
      </c>
      <c r="E467" s="1">
        <v>45770</v>
      </c>
      <c r="F467" t="s">
        <v>185</v>
      </c>
      <c r="G467" s="1">
        <v>45771</v>
      </c>
      <c r="H467" t="s">
        <v>3281</v>
      </c>
      <c r="I467" t="s">
        <v>114</v>
      </c>
      <c r="J467" t="s">
        <v>2781</v>
      </c>
      <c r="K467" t="str">
        <f>_xlfn.XLOOKUP(Table2[[#This Row],[Short Name]],Table4[Name],Table4[IP Address])</f>
        <v>146.33.216.70</v>
      </c>
      <c r="L467" t="str">
        <f>_xlfn.XLOOKUP(Table2[[#This Row],[Short Name]],CMDB!A:A,CMDB!G:G)</f>
        <v>Production</v>
      </c>
      <c r="M467" t="str">
        <f>_xlfn.XLOOKUP(Table2[[#This Row],[Short Name]],CMDB!A:A,CMDB!F:F)</f>
        <v>Deployed</v>
      </c>
      <c r="N467" t="s">
        <v>2782</v>
      </c>
      <c r="P467">
        <f>_xlfn.XLOOKUP(Table2[[#This Row],[Short Name]],Serverlookup!A:A,Serverlookup!B:B)</f>
        <v>5039126</v>
      </c>
      <c r="Q467" t="str">
        <f>_xlfn.XLOOKUP(Table2[[#This Row],[Short Name]],Serverlookup!A:A,Serverlookup!C:C)</f>
        <v xml:space="preserve">Intelatrac (PSD) </v>
      </c>
      <c r="R467" t="str">
        <f>_xlfn.XLOOKUP(Table2[[#This Row],[Short Name]],Serverlookup!A:A,Serverlookup!E:E)</f>
        <v>jagadeeshnellani@chevron.com</v>
      </c>
      <c r="S467" t="str">
        <f>_xlfn.XLOOKUP(Table2[[#This Row],[Short Name]],Serverlookup!A:A,Serverlookup!D:D)</f>
        <v>Yes</v>
      </c>
      <c r="T467" t="str">
        <f>_xlfn.XLOOKUP(Table2[[#This Row],[Short Name]],Serverlookup!A:A,Serverlookup!F:F)</f>
        <v>SURFACE-APPLICATION SUPPORT-POD1C</v>
      </c>
      <c r="U467" t="str">
        <f>IF(ISNA(_xlfn.XLOOKUP(Table2[[#This Row],[Short Name]],PCN!A:A,PCN!A:A)),"No","Yes")</f>
        <v>No</v>
      </c>
    </row>
    <row r="468" spans="1:21" x14ac:dyDescent="0.35">
      <c r="A468" t="s">
        <v>2777</v>
      </c>
      <c r="B468" t="s">
        <v>50</v>
      </c>
      <c r="C468" t="s">
        <v>2069</v>
      </c>
      <c r="D468" t="s">
        <v>2070</v>
      </c>
      <c r="E468" s="1">
        <v>45771</v>
      </c>
      <c r="F468" t="s">
        <v>185</v>
      </c>
      <c r="G468" s="1">
        <v>45771</v>
      </c>
      <c r="H468" t="s">
        <v>3284</v>
      </c>
      <c r="I468" t="s">
        <v>114</v>
      </c>
      <c r="J468" t="s">
        <v>2781</v>
      </c>
      <c r="K468" t="str">
        <f>_xlfn.XLOOKUP(Table2[[#This Row],[Short Name]],Table4[Name],Table4[IP Address])</f>
        <v>146.28.190.120</v>
      </c>
      <c r="L468" t="str">
        <f>_xlfn.XLOOKUP(Table2[[#This Row],[Short Name]],CMDB!A:A,CMDB!G:G)</f>
        <v>Production</v>
      </c>
      <c r="M468" t="str">
        <f>_xlfn.XLOOKUP(Table2[[#This Row],[Short Name]],CMDB!A:A,CMDB!F:F)</f>
        <v>Deployed</v>
      </c>
      <c r="N468" t="s">
        <v>2782</v>
      </c>
      <c r="P468">
        <f>_xlfn.XLOOKUP(Table2[[#This Row],[Short Name]],Serverlookup!A:A,Serverlookup!B:B)</f>
        <v>4979</v>
      </c>
      <c r="Q468" t="str">
        <f>_xlfn.XLOOKUP(Table2[[#This Row],[Short Name]],Serverlookup!A:A,Serverlookup!C:C)</f>
        <v xml:space="preserve">Intelatrac (RICH) </v>
      </c>
      <c r="R468" t="str">
        <f>_xlfn.XLOOKUP(Table2[[#This Row],[Short Name]],Serverlookup!A:A,Serverlookup!E:E)</f>
        <v>jagadeeshnellani@chevron.com</v>
      </c>
      <c r="S468" t="str">
        <f>_xlfn.XLOOKUP(Table2[[#This Row],[Short Name]],Serverlookup!A:A,Serverlookup!D:D)</f>
        <v>Yes</v>
      </c>
      <c r="T468" t="str">
        <f>_xlfn.XLOOKUP(Table2[[#This Row],[Short Name]],Serverlookup!A:A,Serverlookup!F:F)</f>
        <v>SURFACE-APPLICATION SUPPORT-POD1C</v>
      </c>
      <c r="U468" t="str">
        <f>IF(ISNA(_xlfn.XLOOKUP(Table2[[#This Row],[Short Name]],PCN!A:A,PCN!A:A)),"No","Yes")</f>
        <v>No</v>
      </c>
    </row>
    <row r="469" spans="1:21" x14ac:dyDescent="0.35">
      <c r="A469" t="s">
        <v>2777</v>
      </c>
      <c r="B469" t="s">
        <v>50</v>
      </c>
      <c r="C469" t="s">
        <v>3451</v>
      </c>
      <c r="D469" t="s">
        <v>3452</v>
      </c>
      <c r="E469" s="1">
        <v>45727</v>
      </c>
      <c r="F469" t="s">
        <v>185</v>
      </c>
      <c r="G469" s="1">
        <v>45727</v>
      </c>
      <c r="H469" t="s">
        <v>3453</v>
      </c>
      <c r="I469" t="s">
        <v>49</v>
      </c>
      <c r="J469" t="s">
        <v>2781</v>
      </c>
      <c r="K469" t="e">
        <f>_xlfn.XLOOKUP(Table2[[#This Row],[Short Name]],Table4[Name],Table4[IP Address])</f>
        <v>#N/A</v>
      </c>
      <c r="L469" t="e">
        <f>_xlfn.XLOOKUP(Table2[[#This Row],[Short Name]],CMDB!A:A,CMDB!G:G)</f>
        <v>#N/A</v>
      </c>
      <c r="M469" t="e">
        <f>_xlfn.XLOOKUP(Table2[[#This Row],[Short Name]],CMDB!A:A,CMDB!F:F)</f>
        <v>#N/A</v>
      </c>
      <c r="N469" t="s">
        <v>2782</v>
      </c>
      <c r="P469">
        <f>_xlfn.XLOOKUP(Table2[[#This Row],[Short Name]],Serverlookup!A:A,Serverlookup!B:B)</f>
        <v>5053150</v>
      </c>
      <c r="Q469" t="str">
        <f>_xlfn.XLOOKUP(Table2[[#This Row],[Short Name]],Serverlookup!A:A,Serverlookup!C:C)</f>
        <v xml:space="preserve">Intelatrac (Singapore) </v>
      </c>
      <c r="R469" t="str">
        <f>_xlfn.XLOOKUP(Table2[[#This Row],[Short Name]],Serverlookup!A:A,Serverlookup!E:E)</f>
        <v>jagadeeshnellani@chevron.com</v>
      </c>
      <c r="S469" t="str">
        <f>_xlfn.XLOOKUP(Table2[[#This Row],[Short Name]],Serverlookup!A:A,Serverlookup!D:D)</f>
        <v>Yes</v>
      </c>
      <c r="T469" t="str">
        <f>_xlfn.XLOOKUP(Table2[[#This Row],[Short Name]],Serverlookup!A:A,Serverlookup!F:F)</f>
        <v>SURFACE-APPLICATION SUPPORT-POD1C</v>
      </c>
      <c r="U469" t="str">
        <f>IF(ISNA(_xlfn.XLOOKUP(Table2[[#This Row],[Short Name]],PCN!A:A,PCN!A:A)),"No","Yes")</f>
        <v>No</v>
      </c>
    </row>
    <row r="470" spans="1:21" x14ac:dyDescent="0.35">
      <c r="A470" t="s">
        <v>2777</v>
      </c>
      <c r="B470" t="s">
        <v>50</v>
      </c>
      <c r="C470" t="s">
        <v>3454</v>
      </c>
      <c r="D470" t="s">
        <v>3455</v>
      </c>
      <c r="E470" s="2"/>
      <c r="F470" t="s">
        <v>947</v>
      </c>
      <c r="G470" s="2">
        <v>45686</v>
      </c>
      <c r="H470" t="s">
        <v>3453</v>
      </c>
      <c r="I470" t="s">
        <v>49</v>
      </c>
      <c r="J470" t="s">
        <v>2781</v>
      </c>
      <c r="K470" t="e">
        <f>_xlfn.XLOOKUP(Table2[[#This Row],[Short Name]],Table4[Name],Table4[IP Address])</f>
        <v>#N/A</v>
      </c>
      <c r="L470" t="e">
        <f>_xlfn.XLOOKUP(Table2[[#This Row],[Short Name]],CMDB!A:A,CMDB!G:G)</f>
        <v>#N/A</v>
      </c>
      <c r="M470" t="e">
        <f>_xlfn.XLOOKUP(Table2[[#This Row],[Short Name]],CMDB!A:A,CMDB!F:F)</f>
        <v>#N/A</v>
      </c>
      <c r="N470" t="s">
        <v>2782</v>
      </c>
      <c r="P470">
        <f>_xlfn.XLOOKUP(Table2[[#This Row],[Short Name]],Serverlookup!A:A,Serverlookup!B:B)</f>
        <v>5053150</v>
      </c>
      <c r="Q470" t="str">
        <f>_xlfn.XLOOKUP(Table2[[#This Row],[Short Name]],Serverlookup!A:A,Serverlookup!C:C)</f>
        <v xml:space="preserve">Intelatrac (Singapore) </v>
      </c>
      <c r="R470" t="str">
        <f>_xlfn.XLOOKUP(Table2[[#This Row],[Short Name]],Serverlookup!A:A,Serverlookup!E:E)</f>
        <v>jagadeeshnellani@chevron.com</v>
      </c>
      <c r="S470" t="str">
        <f>_xlfn.XLOOKUP(Table2[[#This Row],[Short Name]],Serverlookup!A:A,Serverlookup!D:D)</f>
        <v>Yes</v>
      </c>
      <c r="T470" t="str">
        <f>_xlfn.XLOOKUP(Table2[[#This Row],[Short Name]],Serverlookup!A:A,Serverlookup!F:F)</f>
        <v>SURFACE-APPLICATION SUPPORT-POD1C</v>
      </c>
      <c r="U470" t="str">
        <f>IF(ISNA(_xlfn.XLOOKUP(Table2[[#This Row],[Short Name]],PCN!A:A,PCN!A:A)),"No","Yes")</f>
        <v>No</v>
      </c>
    </row>
    <row r="471" spans="1:21" x14ac:dyDescent="0.35">
      <c r="A471" t="s">
        <v>2777</v>
      </c>
      <c r="B471" t="s">
        <v>50</v>
      </c>
      <c r="C471" t="s">
        <v>888</v>
      </c>
      <c r="D471" t="s">
        <v>889</v>
      </c>
      <c r="E471" s="2"/>
      <c r="F471" t="s">
        <v>859</v>
      </c>
      <c r="G471" s="2">
        <v>45771</v>
      </c>
      <c r="H471" t="s">
        <v>2888</v>
      </c>
      <c r="I471" t="s">
        <v>114</v>
      </c>
      <c r="J471" t="s">
        <v>2781</v>
      </c>
      <c r="K471" t="str">
        <f>_xlfn.XLOOKUP(Table2[[#This Row],[Short Name]],Table4[Name],Table4[IP Address])</f>
        <v>146.46.61.72</v>
      </c>
      <c r="L471" t="str">
        <f>_xlfn.XLOOKUP(Table2[[#This Row],[Short Name]],CMDB!A:A,CMDB!G:G)</f>
        <v>Development</v>
      </c>
      <c r="M471" t="str">
        <f>_xlfn.XLOOKUP(Table2[[#This Row],[Short Name]],CMDB!A:A,CMDB!F:F)</f>
        <v>Deployed</v>
      </c>
      <c r="N471" t="s">
        <v>2782</v>
      </c>
      <c r="O471" t="s">
        <v>951</v>
      </c>
      <c r="P471">
        <f>_xlfn.XLOOKUP(Table2[[#This Row],[Short Name]],Serverlookup!A:A,Serverlookup!B:B)</f>
        <v>21804</v>
      </c>
      <c r="Q471" t="str">
        <f>_xlfn.XLOOKUP(Table2[[#This Row],[Short Name]],Serverlookup!A:A,Serverlookup!C:C)</f>
        <v xml:space="preserve">PreMA </v>
      </c>
      <c r="R471" t="str">
        <f>_xlfn.XLOOKUP(Table2[[#This Row],[Short Name]],Serverlookup!A:A,Serverlookup!E:E)</f>
        <v>jfgs@chevron.com</v>
      </c>
      <c r="S471" t="str">
        <f>_xlfn.XLOOKUP(Table2[[#This Row],[Short Name]],Serverlookup!A:A,Serverlookup!D:D)</f>
        <v>Yes</v>
      </c>
      <c r="T471" t="str">
        <f>_xlfn.XLOOKUP(Table2[[#This Row],[Short Name]],Serverlookup!A:A,Serverlookup!F:F)</f>
        <v>SURFACE - FE - MARINE IT</v>
      </c>
      <c r="U471" t="str">
        <f>IF(ISNA(_xlfn.XLOOKUP(Table2[[#This Row],[Short Name]],PCN!A:A,PCN!A:A)),"No","Yes")</f>
        <v>No</v>
      </c>
    </row>
    <row r="472" spans="1:21" x14ac:dyDescent="0.35">
      <c r="A472" t="s">
        <v>2777</v>
      </c>
      <c r="B472" t="s">
        <v>50</v>
      </c>
      <c r="C472" t="s">
        <v>496</v>
      </c>
      <c r="D472" t="s">
        <v>497</v>
      </c>
      <c r="E472" s="1">
        <v>45770</v>
      </c>
      <c r="F472" t="s">
        <v>773</v>
      </c>
      <c r="G472" s="1">
        <v>45771</v>
      </c>
      <c r="H472" t="s">
        <v>3456</v>
      </c>
      <c r="I472" t="s">
        <v>66</v>
      </c>
      <c r="J472" t="s">
        <v>2781</v>
      </c>
      <c r="K472" t="str">
        <f>_xlfn.XLOOKUP(Table2[[#This Row],[Short Name]],Table4[Name],Table4[IP Address])</f>
        <v>146.46.35.74</v>
      </c>
      <c r="L472" t="str">
        <f>_xlfn.XLOOKUP(Table2[[#This Row],[Short Name]],CMDB!A:A,CMDB!G:G)</f>
        <v>Production</v>
      </c>
      <c r="M472" t="str">
        <f>_xlfn.XLOOKUP(Table2[[#This Row],[Short Name]],CMDB!A:A,CMDB!F:F)</f>
        <v>Deployed</v>
      </c>
      <c r="N472" t="s">
        <v>2782</v>
      </c>
      <c r="O472" t="s">
        <v>951</v>
      </c>
      <c r="P472">
        <f>_xlfn.XLOOKUP(Table2[[#This Row],[Short Name]],Serverlookup!A:A,Serverlookup!B:B)</f>
        <v>13761</v>
      </c>
      <c r="Q472" t="str">
        <f>_xlfn.XLOOKUP(Table2[[#This Row],[Short Name]],Serverlookup!A:A,Serverlookup!C:C)</f>
        <v>Diesel Doctor</v>
      </c>
      <c r="R472" t="str">
        <f>_xlfn.XLOOKUP(Table2[[#This Row],[Short Name]],Serverlookup!A:A,Serverlookup!E:E)</f>
        <v>jfgs@chevron.com</v>
      </c>
      <c r="S472" t="str">
        <f>_xlfn.XLOOKUP(Table2[[#This Row],[Short Name]],Serverlookup!A:A,Serverlookup!D:D)</f>
        <v>Yes</v>
      </c>
      <c r="T472" t="str">
        <f>_xlfn.XLOOKUP(Table2[[#This Row],[Short Name]],Serverlookup!A:A,Serverlookup!F:F)</f>
        <v>SURFACE - FE - MARINE IT</v>
      </c>
      <c r="U472" t="str">
        <f>IF(ISNA(_xlfn.XLOOKUP(Table2[[#This Row],[Short Name]],PCN!A:A,PCN!A:A)),"No","Yes")</f>
        <v>No</v>
      </c>
    </row>
    <row r="473" spans="1:21" x14ac:dyDescent="0.35">
      <c r="A473" t="s">
        <v>2777</v>
      </c>
      <c r="B473" t="s">
        <v>50</v>
      </c>
      <c r="C473" t="s">
        <v>885</v>
      </c>
      <c r="D473" t="s">
        <v>886</v>
      </c>
      <c r="E473" s="2"/>
      <c r="F473" t="s">
        <v>859</v>
      </c>
      <c r="G473" s="2">
        <v>45771</v>
      </c>
      <c r="H473" t="s">
        <v>3457</v>
      </c>
      <c r="I473" t="s">
        <v>114</v>
      </c>
      <c r="J473" t="s">
        <v>2781</v>
      </c>
      <c r="K473" t="str">
        <f>_xlfn.XLOOKUP(Table2[[#This Row],[Short Name]],Table4[Name],Table4[IP Address])</f>
        <v>146.46.37.74</v>
      </c>
      <c r="L473" t="str">
        <f>_xlfn.XLOOKUP(Table2[[#This Row],[Short Name]],CMDB!A:A,CMDB!G:G)</f>
        <v>Production</v>
      </c>
      <c r="M473" t="str">
        <f>_xlfn.XLOOKUP(Table2[[#This Row],[Short Name]],CMDB!A:A,CMDB!F:F)</f>
        <v>Deployed</v>
      </c>
      <c r="N473" t="s">
        <v>2782</v>
      </c>
      <c r="O473" t="s">
        <v>951</v>
      </c>
      <c r="P473">
        <f>_xlfn.XLOOKUP(Table2[[#This Row],[Short Name]],Serverlookup!A:A,Serverlookup!B:B)</f>
        <v>13761</v>
      </c>
      <c r="Q473" t="str">
        <f>_xlfn.XLOOKUP(Table2[[#This Row],[Short Name]],Serverlookup!A:A,Serverlookup!C:C)</f>
        <v>Diesel Doctor</v>
      </c>
      <c r="R473" t="str">
        <f>_xlfn.XLOOKUP(Table2[[#This Row],[Short Name]],Serverlookup!A:A,Serverlookup!E:E)</f>
        <v>jfgs@chevron.com</v>
      </c>
      <c r="S473" t="str">
        <f>_xlfn.XLOOKUP(Table2[[#This Row],[Short Name]],Serverlookup!A:A,Serverlookup!D:D)</f>
        <v>Yes</v>
      </c>
      <c r="T473" t="str">
        <f>_xlfn.XLOOKUP(Table2[[#This Row],[Short Name]],Serverlookup!A:A,Serverlookup!F:F)</f>
        <v>SURFACE - FE - MARINE IT</v>
      </c>
      <c r="U473" t="str">
        <f>IF(ISNA(_xlfn.XLOOKUP(Table2[[#This Row],[Short Name]],PCN!A:A,PCN!A:A)),"No","Yes")</f>
        <v>No</v>
      </c>
    </row>
    <row r="474" spans="1:21" x14ac:dyDescent="0.35">
      <c r="A474" t="s">
        <v>2777</v>
      </c>
      <c r="B474" t="s">
        <v>50</v>
      </c>
      <c r="C474" t="s">
        <v>492</v>
      </c>
      <c r="D474" t="s">
        <v>493</v>
      </c>
      <c r="E474" s="1">
        <v>45771</v>
      </c>
      <c r="F474" t="s">
        <v>773</v>
      </c>
      <c r="G474" s="1">
        <v>45771</v>
      </c>
      <c r="H474" t="s">
        <v>3457</v>
      </c>
      <c r="I474" t="s">
        <v>114</v>
      </c>
      <c r="J474" t="s">
        <v>2781</v>
      </c>
      <c r="K474" t="str">
        <f>_xlfn.XLOOKUP(Table2[[#This Row],[Short Name]],Table4[Name],Table4[IP Address])</f>
        <v>146.46.59.74</v>
      </c>
      <c r="L474" t="str">
        <f>_xlfn.XLOOKUP(Table2[[#This Row],[Short Name]],CMDB!A:A,CMDB!G:G)</f>
        <v>Production</v>
      </c>
      <c r="M474" t="str">
        <f>_xlfn.XLOOKUP(Table2[[#This Row],[Short Name]],CMDB!A:A,CMDB!F:F)</f>
        <v>Deployed</v>
      </c>
      <c r="N474" t="s">
        <v>2782</v>
      </c>
      <c r="O474" t="s">
        <v>951</v>
      </c>
      <c r="P474">
        <f>_xlfn.XLOOKUP(Table2[[#This Row],[Short Name]],Serverlookup!A:A,Serverlookup!B:B)</f>
        <v>13761</v>
      </c>
      <c r="Q474" t="str">
        <f>_xlfn.XLOOKUP(Table2[[#This Row],[Short Name]],Serverlookup!A:A,Serverlookup!C:C)</f>
        <v>Diesel Doctor</v>
      </c>
      <c r="R474" t="str">
        <f>_xlfn.XLOOKUP(Table2[[#This Row],[Short Name]],Serverlookup!A:A,Serverlookup!E:E)</f>
        <v>jfgs@chevron.com</v>
      </c>
      <c r="S474" t="str">
        <f>_xlfn.XLOOKUP(Table2[[#This Row],[Short Name]],Serverlookup!A:A,Serverlookup!D:D)</f>
        <v>Yes</v>
      </c>
      <c r="T474" t="str">
        <f>_xlfn.XLOOKUP(Table2[[#This Row],[Short Name]],Serverlookup!A:A,Serverlookup!F:F)</f>
        <v>SURFACE - FE - MARINE IT</v>
      </c>
      <c r="U474" t="str">
        <f>IF(ISNA(_xlfn.XLOOKUP(Table2[[#This Row],[Short Name]],PCN!A:A,PCN!A:A)),"No","Yes")</f>
        <v>No</v>
      </c>
    </row>
    <row r="475" spans="1:21" x14ac:dyDescent="0.35">
      <c r="A475" t="s">
        <v>2777</v>
      </c>
      <c r="B475" t="s">
        <v>50</v>
      </c>
      <c r="C475" t="s">
        <v>359</v>
      </c>
      <c r="D475" t="s">
        <v>360</v>
      </c>
      <c r="E475" s="1">
        <v>45770</v>
      </c>
      <c r="F475" t="s">
        <v>185</v>
      </c>
      <c r="G475" s="1">
        <v>45771</v>
      </c>
      <c r="H475" t="s">
        <v>3456</v>
      </c>
      <c r="I475" t="s">
        <v>114</v>
      </c>
      <c r="J475" t="s">
        <v>2781</v>
      </c>
      <c r="K475" t="str">
        <f>_xlfn.XLOOKUP(Table2[[#This Row],[Short Name]],Table4[Name],Table4[IP Address])</f>
        <v>146.46.50.160</v>
      </c>
      <c r="L475" t="str">
        <f>_xlfn.XLOOKUP(Table2[[#This Row],[Short Name]],CMDB!A:A,CMDB!G:G)</f>
        <v>Production</v>
      </c>
      <c r="M475" t="str">
        <f>_xlfn.XLOOKUP(Table2[[#This Row],[Short Name]],CMDB!A:A,CMDB!F:F)</f>
        <v>Deployed</v>
      </c>
      <c r="N475" t="s">
        <v>2782</v>
      </c>
      <c r="O475" t="s">
        <v>951</v>
      </c>
      <c r="P475">
        <f>_xlfn.XLOOKUP(Table2[[#This Row],[Short Name]],Serverlookup!A:A,Serverlookup!B:B)</f>
        <v>21804</v>
      </c>
      <c r="Q475" t="str">
        <f>_xlfn.XLOOKUP(Table2[[#This Row],[Short Name]],Serverlookup!A:A,Serverlookup!C:C)</f>
        <v xml:space="preserve">PreMA </v>
      </c>
      <c r="R475" t="str">
        <f>_xlfn.XLOOKUP(Table2[[#This Row],[Short Name]],Serverlookup!A:A,Serverlookup!E:E)</f>
        <v>jfgs@chevron.com</v>
      </c>
      <c r="S475" t="str">
        <f>_xlfn.XLOOKUP(Table2[[#This Row],[Short Name]],Serverlookup!A:A,Serverlookup!D:D)</f>
        <v>Yes</v>
      </c>
      <c r="T475" t="str">
        <f>_xlfn.XLOOKUP(Table2[[#This Row],[Short Name]],Serverlookup!A:A,Serverlookup!F:F)</f>
        <v>SURFACE - FE - MARINE IT</v>
      </c>
      <c r="U475" t="str">
        <f>IF(ISNA(_xlfn.XLOOKUP(Table2[[#This Row],[Short Name]],PCN!A:A,PCN!A:A)),"No","Yes")</f>
        <v>No</v>
      </c>
    </row>
    <row r="476" spans="1:21" x14ac:dyDescent="0.35">
      <c r="A476" t="s">
        <v>2777</v>
      </c>
      <c r="B476" t="s">
        <v>50</v>
      </c>
      <c r="C476" t="s">
        <v>339</v>
      </c>
      <c r="D476" t="s">
        <v>340</v>
      </c>
      <c r="E476" s="1">
        <v>45770</v>
      </c>
      <c r="F476" t="s">
        <v>185</v>
      </c>
      <c r="G476" s="1">
        <v>45771</v>
      </c>
      <c r="H476" t="s">
        <v>3458</v>
      </c>
      <c r="I476" t="s">
        <v>114</v>
      </c>
      <c r="J476" t="s">
        <v>2781</v>
      </c>
      <c r="K476" t="str">
        <f>_xlfn.XLOOKUP(Table2[[#This Row],[Short Name]],Table4[Name],Table4[IP Address])</f>
        <v>146.46.29.160</v>
      </c>
      <c r="L476" t="str">
        <f>_xlfn.XLOOKUP(Table2[[#This Row],[Short Name]],CMDB!A:A,CMDB!G:G)</f>
        <v>Production</v>
      </c>
      <c r="M476" t="str">
        <f>_xlfn.XLOOKUP(Table2[[#This Row],[Short Name]],CMDB!A:A,CMDB!F:F)</f>
        <v>Deployed</v>
      </c>
      <c r="N476" t="s">
        <v>2782</v>
      </c>
      <c r="O476" t="s">
        <v>951</v>
      </c>
      <c r="P476">
        <f>_xlfn.XLOOKUP(Table2[[#This Row],[Short Name]],Serverlookup!A:A,Serverlookup!B:B)</f>
        <v>21804</v>
      </c>
      <c r="Q476" t="str">
        <f>_xlfn.XLOOKUP(Table2[[#This Row],[Short Name]],Serverlookup!A:A,Serverlookup!C:C)</f>
        <v xml:space="preserve">PreMA </v>
      </c>
      <c r="R476" t="str">
        <f>_xlfn.XLOOKUP(Table2[[#This Row],[Short Name]],Serverlookup!A:A,Serverlookup!E:E)</f>
        <v>jfgs@chevron.com</v>
      </c>
      <c r="S476" t="str">
        <f>_xlfn.XLOOKUP(Table2[[#This Row],[Short Name]],Serverlookup!A:A,Serverlookup!D:D)</f>
        <v>Yes</v>
      </c>
      <c r="T476" t="str">
        <f>_xlfn.XLOOKUP(Table2[[#This Row],[Short Name]],Serverlookup!A:A,Serverlookup!F:F)</f>
        <v>SURFACE - FE - MARINE IT</v>
      </c>
      <c r="U476" t="str">
        <f>IF(ISNA(_xlfn.XLOOKUP(Table2[[#This Row],[Short Name]],PCN!A:A,PCN!A:A)),"No","Yes")</f>
        <v>No</v>
      </c>
    </row>
    <row r="477" spans="1:21" x14ac:dyDescent="0.35">
      <c r="A477" t="s">
        <v>2777</v>
      </c>
      <c r="B477" t="s">
        <v>50</v>
      </c>
      <c r="C477" t="s">
        <v>322</v>
      </c>
      <c r="D477" t="s">
        <v>323</v>
      </c>
      <c r="E477" s="2">
        <v>45770</v>
      </c>
      <c r="F477" t="s">
        <v>185</v>
      </c>
      <c r="G477" s="2">
        <v>45771</v>
      </c>
      <c r="H477" t="s">
        <v>3456</v>
      </c>
      <c r="I477" t="s">
        <v>114</v>
      </c>
      <c r="J477" t="s">
        <v>2781</v>
      </c>
      <c r="K477" t="str">
        <f>_xlfn.XLOOKUP(Table2[[#This Row],[Short Name]],Table4[Name],Table4[IP Address])</f>
        <v>146.46.28.95</v>
      </c>
      <c r="L477" t="str">
        <f>_xlfn.XLOOKUP(Table2[[#This Row],[Short Name]],CMDB!A:A,CMDB!G:G)</f>
        <v>Production</v>
      </c>
      <c r="M477" t="str">
        <f>_xlfn.XLOOKUP(Table2[[#This Row],[Short Name]],CMDB!A:A,CMDB!F:F)</f>
        <v>Deployed</v>
      </c>
      <c r="N477" t="s">
        <v>2782</v>
      </c>
      <c r="O477" t="s">
        <v>951</v>
      </c>
      <c r="P477">
        <f>_xlfn.XLOOKUP(Table2[[#This Row],[Short Name]],Serverlookup!A:A,Serverlookup!B:B)</f>
        <v>21804</v>
      </c>
      <c r="Q477" t="str">
        <f>_xlfn.XLOOKUP(Table2[[#This Row],[Short Name]],Serverlookup!A:A,Serverlookup!C:C)</f>
        <v xml:space="preserve">PreMA </v>
      </c>
      <c r="R477" t="str">
        <f>_xlfn.XLOOKUP(Table2[[#This Row],[Short Name]],Serverlookup!A:A,Serverlookup!E:E)</f>
        <v>jfgs@chevron.com</v>
      </c>
      <c r="S477" t="str">
        <f>_xlfn.XLOOKUP(Table2[[#This Row],[Short Name]],Serverlookup!A:A,Serverlookup!D:D)</f>
        <v>Yes</v>
      </c>
      <c r="T477" t="str">
        <f>_xlfn.XLOOKUP(Table2[[#This Row],[Short Name]],Serverlookup!A:A,Serverlookup!F:F)</f>
        <v>SURFACE - FE - MARINE IT</v>
      </c>
      <c r="U477" t="str">
        <f>IF(ISNA(_xlfn.XLOOKUP(Table2[[#This Row],[Short Name]],PCN!A:A,PCN!A:A)),"No","Yes")</f>
        <v>No</v>
      </c>
    </row>
    <row r="478" spans="1:21" x14ac:dyDescent="0.35">
      <c r="A478" t="s">
        <v>2777</v>
      </c>
      <c r="B478" t="s">
        <v>50</v>
      </c>
      <c r="C478" t="s">
        <v>319</v>
      </c>
      <c r="D478" t="s">
        <v>320</v>
      </c>
      <c r="E478" s="1">
        <v>45771</v>
      </c>
      <c r="F478" t="s">
        <v>185</v>
      </c>
      <c r="G478" s="1">
        <v>45771</v>
      </c>
      <c r="H478" t="s">
        <v>2952</v>
      </c>
      <c r="I478" t="s">
        <v>114</v>
      </c>
      <c r="J478" t="s">
        <v>2781</v>
      </c>
      <c r="K478" t="str">
        <f>_xlfn.XLOOKUP(Table2[[#This Row],[Short Name]],Table4[Name],Table4[IP Address])</f>
        <v>146.46.47.160</v>
      </c>
      <c r="L478" t="str">
        <f>_xlfn.XLOOKUP(Table2[[#This Row],[Short Name]],CMDB!A:A,CMDB!G:G)</f>
        <v>Production</v>
      </c>
      <c r="M478" t="str">
        <f>_xlfn.XLOOKUP(Table2[[#This Row],[Short Name]],CMDB!A:A,CMDB!F:F)</f>
        <v>Deployed</v>
      </c>
      <c r="N478" t="s">
        <v>2782</v>
      </c>
      <c r="O478" t="s">
        <v>951</v>
      </c>
      <c r="P478">
        <f>_xlfn.XLOOKUP(Table2[[#This Row],[Short Name]],Serverlookup!A:A,Serverlookup!B:B)</f>
        <v>21804</v>
      </c>
      <c r="Q478" t="str">
        <f>_xlfn.XLOOKUP(Table2[[#This Row],[Short Name]],Serverlookup!A:A,Serverlookup!C:C)</f>
        <v xml:space="preserve">PreMA </v>
      </c>
      <c r="R478" t="str">
        <f>_xlfn.XLOOKUP(Table2[[#This Row],[Short Name]],Serverlookup!A:A,Serverlookup!E:E)</f>
        <v>jfgs@chevron.com</v>
      </c>
      <c r="S478" t="str">
        <f>_xlfn.XLOOKUP(Table2[[#This Row],[Short Name]],Serverlookup!A:A,Serverlookup!D:D)</f>
        <v>Yes</v>
      </c>
      <c r="T478" t="str">
        <f>_xlfn.XLOOKUP(Table2[[#This Row],[Short Name]],Serverlookup!A:A,Serverlookup!F:F)</f>
        <v>SURFACE - FE - MARINE IT</v>
      </c>
      <c r="U478" t="str">
        <f>IF(ISNA(_xlfn.XLOOKUP(Table2[[#This Row],[Short Name]],PCN!A:A,PCN!A:A)),"No","Yes")</f>
        <v>No</v>
      </c>
    </row>
    <row r="479" spans="1:21" x14ac:dyDescent="0.35">
      <c r="A479" t="s">
        <v>2777</v>
      </c>
      <c r="B479" t="s">
        <v>50</v>
      </c>
      <c r="C479" t="s">
        <v>314</v>
      </c>
      <c r="D479" t="s">
        <v>315</v>
      </c>
      <c r="E479" s="2">
        <v>45770</v>
      </c>
      <c r="F479" t="s">
        <v>185</v>
      </c>
      <c r="G479" s="2">
        <v>45771</v>
      </c>
      <c r="H479" t="s">
        <v>3456</v>
      </c>
      <c r="I479" t="s">
        <v>114</v>
      </c>
      <c r="J479" t="s">
        <v>2781</v>
      </c>
      <c r="K479" t="str">
        <f>_xlfn.XLOOKUP(Table2[[#This Row],[Short Name]],Table4[Name],Table4[IP Address])</f>
        <v>146.46.53.95</v>
      </c>
      <c r="L479" t="str">
        <f>_xlfn.XLOOKUP(Table2[[#This Row],[Short Name]],CMDB!A:A,CMDB!G:G)</f>
        <v>Production</v>
      </c>
      <c r="M479" t="str">
        <f>_xlfn.XLOOKUP(Table2[[#This Row],[Short Name]],CMDB!A:A,CMDB!F:F)</f>
        <v>Deployed</v>
      </c>
      <c r="N479" t="s">
        <v>2782</v>
      </c>
      <c r="O479" t="s">
        <v>951</v>
      </c>
      <c r="P479">
        <f>_xlfn.XLOOKUP(Table2[[#This Row],[Short Name]],Serverlookup!A:A,Serverlookup!B:B)</f>
        <v>21804</v>
      </c>
      <c r="Q479" t="str">
        <f>_xlfn.XLOOKUP(Table2[[#This Row],[Short Name]],Serverlookup!A:A,Serverlookup!C:C)</f>
        <v xml:space="preserve">PreMA </v>
      </c>
      <c r="R479" t="str">
        <f>_xlfn.XLOOKUP(Table2[[#This Row],[Short Name]],Serverlookup!A:A,Serverlookup!E:E)</f>
        <v>jfgs@chevron.com</v>
      </c>
      <c r="S479" t="str">
        <f>_xlfn.XLOOKUP(Table2[[#This Row],[Short Name]],Serverlookup!A:A,Serverlookup!D:D)</f>
        <v>Yes</v>
      </c>
      <c r="T479" t="str">
        <f>_xlfn.XLOOKUP(Table2[[#This Row],[Short Name]],Serverlookup!A:A,Serverlookup!F:F)</f>
        <v>SURFACE - FE - MARINE IT</v>
      </c>
      <c r="U479" t="str">
        <f>IF(ISNA(_xlfn.XLOOKUP(Table2[[#This Row],[Short Name]],PCN!A:A,PCN!A:A)),"No","Yes")</f>
        <v>No</v>
      </c>
    </row>
    <row r="480" spans="1:21" x14ac:dyDescent="0.35">
      <c r="A480" t="s">
        <v>2777</v>
      </c>
      <c r="B480" t="s">
        <v>50</v>
      </c>
      <c r="C480" t="s">
        <v>812</v>
      </c>
      <c r="D480" t="s">
        <v>813</v>
      </c>
      <c r="E480" s="1">
        <v>45771</v>
      </c>
      <c r="F480" t="s">
        <v>185</v>
      </c>
      <c r="G480" s="1">
        <v>45771</v>
      </c>
      <c r="H480" t="s">
        <v>3456</v>
      </c>
      <c r="I480" t="s">
        <v>114</v>
      </c>
      <c r="J480" t="s">
        <v>2781</v>
      </c>
      <c r="K480" t="str">
        <f>_xlfn.XLOOKUP(Table2[[#This Row],[Short Name]],Table4[Name],Table4[IP Address])</f>
        <v>146.46.39.95</v>
      </c>
      <c r="L480" t="str">
        <f>_xlfn.XLOOKUP(Table2[[#This Row],[Short Name]],CMDB!A:A,CMDB!G:G)</f>
        <v>Production</v>
      </c>
      <c r="M480" t="str">
        <f>_xlfn.XLOOKUP(Table2[[#This Row],[Short Name]],CMDB!A:A,CMDB!F:F)</f>
        <v>Deployed</v>
      </c>
      <c r="N480" t="s">
        <v>2782</v>
      </c>
      <c r="O480" t="s">
        <v>951</v>
      </c>
      <c r="P480">
        <f>_xlfn.XLOOKUP(Table2[[#This Row],[Short Name]],Serverlookup!A:A,Serverlookup!B:B)</f>
        <v>21804</v>
      </c>
      <c r="Q480" t="str">
        <f>_xlfn.XLOOKUP(Table2[[#This Row],[Short Name]],Serverlookup!A:A,Serverlookup!C:C)</f>
        <v xml:space="preserve">PreMA </v>
      </c>
      <c r="R480" t="str">
        <f>_xlfn.XLOOKUP(Table2[[#This Row],[Short Name]],Serverlookup!A:A,Serverlookup!E:E)</f>
        <v>jfgs@chevron.com</v>
      </c>
      <c r="S480" t="str">
        <f>_xlfn.XLOOKUP(Table2[[#This Row],[Short Name]],Serverlookup!A:A,Serverlookup!D:D)</f>
        <v>Yes</v>
      </c>
      <c r="T480" t="str">
        <f>_xlfn.XLOOKUP(Table2[[#This Row],[Short Name]],Serverlookup!A:A,Serverlookup!F:F)</f>
        <v>SURFACE - FE - MARINE IT</v>
      </c>
      <c r="U480" t="str">
        <f>IF(ISNA(_xlfn.XLOOKUP(Table2[[#This Row],[Short Name]],PCN!A:A,PCN!A:A)),"No","Yes")</f>
        <v>No</v>
      </c>
    </row>
    <row r="481" spans="1:21" x14ac:dyDescent="0.35">
      <c r="A481" t="s">
        <v>2777</v>
      </c>
      <c r="B481" t="s">
        <v>50</v>
      </c>
      <c r="C481" t="s">
        <v>1881</v>
      </c>
      <c r="D481" t="s">
        <v>1882</v>
      </c>
      <c r="E481" s="2">
        <v>45770</v>
      </c>
      <c r="F481" t="s">
        <v>185</v>
      </c>
      <c r="G481" s="2">
        <v>45771</v>
      </c>
      <c r="H481" t="s">
        <v>3459</v>
      </c>
      <c r="I481" t="s">
        <v>49</v>
      </c>
      <c r="J481" t="s">
        <v>2781</v>
      </c>
      <c r="K481" t="str">
        <f>_xlfn.XLOOKUP(Table2[[#This Row],[Short Name]],Table4[Name],Table4[IP Address])</f>
        <v>10.74.176.4</v>
      </c>
      <c r="L481" t="str">
        <f>_xlfn.XLOOKUP(Table2[[#This Row],[Short Name]],CMDB!A:A,CMDB!G:G)</f>
        <v>Production</v>
      </c>
      <c r="M481" t="str">
        <f>_xlfn.XLOOKUP(Table2[[#This Row],[Short Name]],CMDB!A:A,CMDB!F:F)</f>
        <v>Deployed</v>
      </c>
      <c r="N481" t="s">
        <v>2782</v>
      </c>
      <c r="P481">
        <f>_xlfn.XLOOKUP(Table2[[#This Row],[Short Name]],Serverlookup!A:A,Serverlookup!B:B)</f>
        <v>24286</v>
      </c>
      <c r="Q481" t="str">
        <f>_xlfn.XLOOKUP(Table2[[#This Row],[Short Name]],Serverlookup!A:A,Serverlookup!C:C)</f>
        <v xml:space="preserve">Online Vibration Monitoring System (OVMS) </v>
      </c>
      <c r="R481" t="str">
        <f>_xlfn.XLOOKUP(Table2[[#This Row],[Short Name]],Serverlookup!A:A,Serverlookup!E:E)</f>
        <v>jfgs@chevron.com</v>
      </c>
      <c r="S481" t="str">
        <f>_xlfn.XLOOKUP(Table2[[#This Row],[Short Name]],Serverlookup!A:A,Serverlookup!D:D)</f>
        <v>Yes</v>
      </c>
      <c r="T481" t="str">
        <f>_xlfn.XLOOKUP(Table2[[#This Row],[Short Name]],Serverlookup!A:A,Serverlookup!F:F)</f>
        <v>SURFACE - FE - MARINE IT</v>
      </c>
      <c r="U481" t="str">
        <f>IF(ISNA(_xlfn.XLOOKUP(Table2[[#This Row],[Short Name]],PCN!A:A,PCN!A:A)),"No","Yes")</f>
        <v>No</v>
      </c>
    </row>
    <row r="482" spans="1:21" x14ac:dyDescent="0.35">
      <c r="A482" t="s">
        <v>2777</v>
      </c>
      <c r="B482" t="s">
        <v>50</v>
      </c>
      <c r="C482" t="s">
        <v>1657</v>
      </c>
      <c r="D482" t="s">
        <v>1658</v>
      </c>
      <c r="E482" s="1">
        <v>45771</v>
      </c>
      <c r="F482" t="s">
        <v>185</v>
      </c>
      <c r="G482" s="1">
        <v>45771</v>
      </c>
      <c r="H482" t="s">
        <v>3460</v>
      </c>
      <c r="I482" t="s">
        <v>49</v>
      </c>
      <c r="J482" t="s">
        <v>2781</v>
      </c>
      <c r="K482" t="str">
        <f>_xlfn.XLOOKUP(Table2[[#This Row],[Short Name]],Table4[Name],Table4[IP Address])</f>
        <v>10.76.122.35</v>
      </c>
      <c r="L482" t="str">
        <f>_xlfn.XLOOKUP(Table2[[#This Row],[Short Name]],CMDB!A:A,CMDB!G:G)</f>
        <v>Development</v>
      </c>
      <c r="M482" t="str">
        <f>_xlfn.XLOOKUP(Table2[[#This Row],[Short Name]],CMDB!A:A,CMDB!F:F)</f>
        <v>Deployed</v>
      </c>
      <c r="N482" t="s">
        <v>2782</v>
      </c>
      <c r="P482">
        <f>_xlfn.XLOOKUP(Table2[[#This Row],[Short Name]],Serverlookup!A:A,Serverlookup!B:B)</f>
        <v>1500000524</v>
      </c>
      <c r="Q482" t="str">
        <f>_xlfn.XLOOKUP(Table2[[#This Row],[Short Name]],Serverlookup!A:A,Serverlookup!C:C)</f>
        <v>PRICET (Planning Refined Infrastructure Cost Estimation Tracking) - MCBU</v>
      </c>
      <c r="R482" t="str">
        <f>_xlfn.XLOOKUP(Table2[[#This Row],[Short Name]],Serverlookup!A:A,Serverlookup!E:E)</f>
        <v>KevinRamlow@chevron.com</v>
      </c>
      <c r="S482" t="str">
        <f>_xlfn.XLOOKUP(Table2[[#This Row],[Short Name]],Serverlookup!A:A,Serverlookup!D:D)</f>
        <v>Yes</v>
      </c>
      <c r="T482" t="str">
        <f>_xlfn.XLOOKUP(Table2[[#This Row],[Short Name]],Serverlookup!A:A,Serverlookup!F:F)</f>
        <v>SUBSURFACE - RUN &amp; MAINTAIN - LTI</v>
      </c>
      <c r="U482" t="str">
        <f>IF(ISNA(_xlfn.XLOOKUP(Table2[[#This Row],[Short Name]],PCN!A:A,PCN!A:A)),"No","Yes")</f>
        <v>No</v>
      </c>
    </row>
    <row r="483" spans="1:21" x14ac:dyDescent="0.35">
      <c r="A483" t="s">
        <v>2777</v>
      </c>
      <c r="B483" t="s">
        <v>50</v>
      </c>
      <c r="C483" t="s">
        <v>746</v>
      </c>
      <c r="D483" t="s">
        <v>747</v>
      </c>
      <c r="E483" s="1">
        <v>45770</v>
      </c>
      <c r="F483" t="s">
        <v>185</v>
      </c>
      <c r="G483" s="1">
        <v>45771</v>
      </c>
      <c r="H483" t="s">
        <v>2801</v>
      </c>
      <c r="I483" t="s">
        <v>49</v>
      </c>
      <c r="J483" t="s">
        <v>2781</v>
      </c>
      <c r="K483" t="str">
        <f>_xlfn.XLOOKUP(Table2[[#This Row],[Short Name]],Table4[Name],Table4[IP Address])</f>
        <v>10.75.68.19</v>
      </c>
      <c r="L483" t="str">
        <f>_xlfn.XLOOKUP(Table2[[#This Row],[Short Name]],CMDB!A:A,CMDB!G:G)</f>
        <v>Production</v>
      </c>
      <c r="M483" t="str">
        <f>_xlfn.XLOOKUP(Table2[[#This Row],[Short Name]],CMDB!A:A,CMDB!F:F)</f>
        <v>Deployed</v>
      </c>
      <c r="N483" t="s">
        <v>2782</v>
      </c>
      <c r="P483">
        <f>_xlfn.XLOOKUP(Table2[[#This Row],[Short Name]],Serverlookup!A:A,Serverlookup!B:B)</f>
        <v>3052800</v>
      </c>
      <c r="Q483" t="str">
        <f>_xlfn.XLOOKUP(Table2[[#This Row],[Short Name]],Serverlookup!A:A,Serverlookup!C:C)</f>
        <v xml:space="preserve">Sphera Essential </v>
      </c>
      <c r="R483" t="str">
        <f>_xlfn.XLOOKUP(Table2[[#This Row],[Short Name]],Serverlookup!A:A,Serverlookup!E:E)</f>
        <v>Joe.OBryant@chevron.com</v>
      </c>
      <c r="S483" t="str">
        <f>_xlfn.XLOOKUP(Table2[[#This Row],[Short Name]],Serverlookup!A:A,Serverlookup!D:D)</f>
        <v>Yes</v>
      </c>
      <c r="T483" t="str">
        <f>_xlfn.XLOOKUP(Table2[[#This Row],[Short Name]],Serverlookup!A:A,Serverlookup!F:F)</f>
        <v>HSE - ENV &amp; SUSTAIN - MSP SUPPORT</v>
      </c>
      <c r="U483" t="str">
        <f>IF(ISNA(_xlfn.XLOOKUP(Table2[[#This Row],[Short Name]],PCN!A:A,PCN!A:A)),"No","Yes")</f>
        <v>No</v>
      </c>
    </row>
    <row r="484" spans="1:21" x14ac:dyDescent="0.35">
      <c r="A484" t="s">
        <v>2777</v>
      </c>
      <c r="B484" t="s">
        <v>50</v>
      </c>
      <c r="C484" t="s">
        <v>743</v>
      </c>
      <c r="D484" t="s">
        <v>744</v>
      </c>
      <c r="E484" s="2">
        <v>45770</v>
      </c>
      <c r="F484" t="s">
        <v>185</v>
      </c>
      <c r="G484" s="2">
        <v>45771</v>
      </c>
      <c r="H484" t="s">
        <v>2801</v>
      </c>
      <c r="I484" t="s">
        <v>49</v>
      </c>
      <c r="J484" t="s">
        <v>2781</v>
      </c>
      <c r="K484" t="str">
        <f>_xlfn.XLOOKUP(Table2[[#This Row],[Short Name]],Table4[Name],Table4[IP Address])</f>
        <v>10.75.68.15</v>
      </c>
      <c r="L484" t="str">
        <f>_xlfn.XLOOKUP(Table2[[#This Row],[Short Name]],CMDB!A:A,CMDB!G:G)</f>
        <v>Production</v>
      </c>
      <c r="M484" t="str">
        <f>_xlfn.XLOOKUP(Table2[[#This Row],[Short Name]],CMDB!A:A,CMDB!F:F)</f>
        <v>Deployed</v>
      </c>
      <c r="N484" t="s">
        <v>2782</v>
      </c>
      <c r="P484">
        <f>_xlfn.XLOOKUP(Table2[[#This Row],[Short Name]],Serverlookup!A:A,Serverlookup!B:B)</f>
        <v>3052800</v>
      </c>
      <c r="Q484" t="str">
        <f>_xlfn.XLOOKUP(Table2[[#This Row],[Short Name]],Serverlookup!A:A,Serverlookup!C:C)</f>
        <v xml:space="preserve">Sphera Essential </v>
      </c>
      <c r="R484" t="str">
        <f>_xlfn.XLOOKUP(Table2[[#This Row],[Short Name]],Serverlookup!A:A,Serverlookup!E:E)</f>
        <v>Joe.OBryant@chevron.com</v>
      </c>
      <c r="S484" t="str">
        <f>_xlfn.XLOOKUP(Table2[[#This Row],[Short Name]],Serverlookup!A:A,Serverlookup!D:D)</f>
        <v>Yes</v>
      </c>
      <c r="T484" t="str">
        <f>_xlfn.XLOOKUP(Table2[[#This Row],[Short Name]],Serverlookup!A:A,Serverlookup!F:F)</f>
        <v>HSE - ENV &amp; SUSTAIN - MSP SUPPORT</v>
      </c>
      <c r="U484" t="str">
        <f>IF(ISNA(_xlfn.XLOOKUP(Table2[[#This Row],[Short Name]],PCN!A:A,PCN!A:A)),"No","Yes")</f>
        <v>No</v>
      </c>
    </row>
    <row r="485" spans="1:21" x14ac:dyDescent="0.35">
      <c r="A485" t="s">
        <v>2777</v>
      </c>
      <c r="B485" t="s">
        <v>50</v>
      </c>
      <c r="C485" t="s">
        <v>737</v>
      </c>
      <c r="D485" t="s">
        <v>738</v>
      </c>
      <c r="E485" s="2">
        <v>45771</v>
      </c>
      <c r="F485" t="s">
        <v>185</v>
      </c>
      <c r="G485" s="2">
        <v>45771</v>
      </c>
      <c r="H485" t="s">
        <v>2801</v>
      </c>
      <c r="I485" t="s">
        <v>49</v>
      </c>
      <c r="J485" t="s">
        <v>2781</v>
      </c>
      <c r="K485" t="str">
        <f>_xlfn.XLOOKUP(Table2[[#This Row],[Short Name]],Table4[Name],Table4[IP Address])</f>
        <v>10.75.68.8</v>
      </c>
      <c r="L485" t="str">
        <f>_xlfn.XLOOKUP(Table2[[#This Row],[Short Name]],CMDB!A:A,CMDB!G:G)</f>
        <v>Staging</v>
      </c>
      <c r="M485" t="str">
        <f>_xlfn.XLOOKUP(Table2[[#This Row],[Short Name]],CMDB!A:A,CMDB!F:F)</f>
        <v>Deployed</v>
      </c>
      <c r="N485" t="s">
        <v>2782</v>
      </c>
      <c r="P485">
        <f>_xlfn.XLOOKUP(Table2[[#This Row],[Short Name]],Serverlookup!A:A,Serverlookup!B:B)</f>
        <v>3052800</v>
      </c>
      <c r="Q485" t="str">
        <f>_xlfn.XLOOKUP(Table2[[#This Row],[Short Name]],Serverlookup!A:A,Serverlookup!C:C)</f>
        <v>Sphera Essential</v>
      </c>
      <c r="R485" t="str">
        <f>_xlfn.XLOOKUP(Table2[[#This Row],[Short Name]],Serverlookup!A:A,Serverlookup!E:E)</f>
        <v>Joe.OBryant@chevron.com</v>
      </c>
      <c r="S485" t="str">
        <f>_xlfn.XLOOKUP(Table2[[#This Row],[Short Name]],Serverlookup!A:A,Serverlookup!D:D)</f>
        <v>Yes</v>
      </c>
      <c r="T485" t="str">
        <f>_xlfn.XLOOKUP(Table2[[#This Row],[Short Name]],Serverlookup!A:A,Serverlookup!F:F)</f>
        <v>HSE - ENV &amp; SUSTAIN - MSP SUPPORT</v>
      </c>
      <c r="U485" t="str">
        <f>IF(ISNA(_xlfn.XLOOKUP(Table2[[#This Row],[Short Name]],PCN!A:A,PCN!A:A)),"No","Yes")</f>
        <v>No</v>
      </c>
    </row>
    <row r="486" spans="1:21" x14ac:dyDescent="0.35">
      <c r="A486" t="s">
        <v>2777</v>
      </c>
      <c r="B486" t="s">
        <v>50</v>
      </c>
      <c r="C486" t="s">
        <v>734</v>
      </c>
      <c r="D486" t="s">
        <v>735</v>
      </c>
      <c r="E486" s="1">
        <v>45770</v>
      </c>
      <c r="F486" t="s">
        <v>185</v>
      </c>
      <c r="G486" s="1">
        <v>45771</v>
      </c>
      <c r="H486" t="s">
        <v>2801</v>
      </c>
      <c r="I486" t="s">
        <v>49</v>
      </c>
      <c r="J486" t="s">
        <v>2781</v>
      </c>
      <c r="K486" t="str">
        <f>_xlfn.XLOOKUP(Table2[[#This Row],[Short Name]],Table4[Name],Table4[IP Address])</f>
        <v>10.75.68.10</v>
      </c>
      <c r="L486" t="str">
        <f>_xlfn.XLOOKUP(Table2[[#This Row],[Short Name]],CMDB!A:A,CMDB!G:G)</f>
        <v>Staging</v>
      </c>
      <c r="M486" t="str">
        <f>_xlfn.XLOOKUP(Table2[[#This Row],[Short Name]],CMDB!A:A,CMDB!F:F)</f>
        <v>Deployed</v>
      </c>
      <c r="N486" t="s">
        <v>2782</v>
      </c>
      <c r="P486">
        <f>_xlfn.XLOOKUP(Table2[[#This Row],[Short Name]],Serverlookup!A:A,Serverlookup!B:B)</f>
        <v>3052800</v>
      </c>
      <c r="Q486" t="str">
        <f>_xlfn.XLOOKUP(Table2[[#This Row],[Short Name]],Serverlookup!A:A,Serverlookup!C:C)</f>
        <v>Sphera Essential</v>
      </c>
      <c r="R486" t="str">
        <f>_xlfn.XLOOKUP(Table2[[#This Row],[Short Name]],Serverlookup!A:A,Serverlookup!E:E)</f>
        <v>Joe.OBryant@chevron.com</v>
      </c>
      <c r="S486" t="str">
        <f>_xlfn.XLOOKUP(Table2[[#This Row],[Short Name]],Serverlookup!A:A,Serverlookup!D:D)</f>
        <v>Yes</v>
      </c>
      <c r="T486" t="str">
        <f>_xlfn.XLOOKUP(Table2[[#This Row],[Short Name]],Serverlookup!A:A,Serverlookup!F:F)</f>
        <v>HSE - ENV &amp; SUSTAIN - MSP SUPPORT</v>
      </c>
      <c r="U486" t="str">
        <f>IF(ISNA(_xlfn.XLOOKUP(Table2[[#This Row],[Short Name]],PCN!A:A,PCN!A:A)),"No","Yes")</f>
        <v>No</v>
      </c>
    </row>
    <row r="487" spans="1:21" x14ac:dyDescent="0.35">
      <c r="A487" t="s">
        <v>2777</v>
      </c>
      <c r="B487" t="s">
        <v>50</v>
      </c>
      <c r="C487" t="s">
        <v>731</v>
      </c>
      <c r="D487" t="s">
        <v>732</v>
      </c>
      <c r="E487" s="2">
        <v>45771</v>
      </c>
      <c r="F487" t="s">
        <v>185</v>
      </c>
      <c r="G487" s="2">
        <v>45771</v>
      </c>
      <c r="H487" t="s">
        <v>2801</v>
      </c>
      <c r="I487" t="s">
        <v>49</v>
      </c>
      <c r="J487" t="s">
        <v>2781</v>
      </c>
      <c r="K487" t="str">
        <f>_xlfn.XLOOKUP(Table2[[#This Row],[Short Name]],Table4[Name],Table4[IP Address])</f>
        <v>10.75.68.7</v>
      </c>
      <c r="L487" t="str">
        <f>_xlfn.XLOOKUP(Table2[[#This Row],[Short Name]],CMDB!A:A,CMDB!G:G)</f>
        <v>Staging</v>
      </c>
      <c r="M487" t="str">
        <f>_xlfn.XLOOKUP(Table2[[#This Row],[Short Name]],CMDB!A:A,CMDB!F:F)</f>
        <v>Deployed</v>
      </c>
      <c r="N487" t="s">
        <v>2782</v>
      </c>
      <c r="P487">
        <f>_xlfn.XLOOKUP(Table2[[#This Row],[Short Name]],Serverlookup!A:A,Serverlookup!B:B)</f>
        <v>3052800</v>
      </c>
      <c r="Q487" t="str">
        <f>_xlfn.XLOOKUP(Table2[[#This Row],[Short Name]],Serverlookup!A:A,Serverlookup!C:C)</f>
        <v>Sphera Essential</v>
      </c>
      <c r="R487" t="str">
        <f>_xlfn.XLOOKUP(Table2[[#This Row],[Short Name]],Serverlookup!A:A,Serverlookup!E:E)</f>
        <v>Joe.OBryant@chevron.com</v>
      </c>
      <c r="S487" t="str">
        <f>_xlfn.XLOOKUP(Table2[[#This Row],[Short Name]],Serverlookup!A:A,Serverlookup!D:D)</f>
        <v>Yes</v>
      </c>
      <c r="T487" t="str">
        <f>_xlfn.XLOOKUP(Table2[[#This Row],[Short Name]],Serverlookup!A:A,Serverlookup!F:F)</f>
        <v>HSE - ENV &amp; SUSTAIN - MSP SUPPORT</v>
      </c>
      <c r="U487" t="str">
        <f>IF(ISNA(_xlfn.XLOOKUP(Table2[[#This Row],[Short Name]],PCN!A:A,PCN!A:A)),"No","Yes")</f>
        <v>No</v>
      </c>
    </row>
    <row r="488" spans="1:21" x14ac:dyDescent="0.35">
      <c r="A488" t="s">
        <v>2777</v>
      </c>
      <c r="B488" t="s">
        <v>50</v>
      </c>
      <c r="C488" t="s">
        <v>728</v>
      </c>
      <c r="D488" t="s">
        <v>729</v>
      </c>
      <c r="E488" s="1">
        <v>45771</v>
      </c>
      <c r="F488" t="s">
        <v>185</v>
      </c>
      <c r="G488" s="1">
        <v>45771</v>
      </c>
      <c r="H488" t="s">
        <v>2801</v>
      </c>
      <c r="I488" t="s">
        <v>49</v>
      </c>
      <c r="J488" t="s">
        <v>2781</v>
      </c>
      <c r="K488" t="str">
        <f>_xlfn.XLOOKUP(Table2[[#This Row],[Short Name]],Table4[Name],Table4[IP Address])</f>
        <v>10.75.68.9</v>
      </c>
      <c r="L488" t="str">
        <f>_xlfn.XLOOKUP(Table2[[#This Row],[Short Name]],CMDB!A:A,CMDB!G:G)</f>
        <v>Staging</v>
      </c>
      <c r="M488" t="str">
        <f>_xlfn.XLOOKUP(Table2[[#This Row],[Short Name]],CMDB!A:A,CMDB!F:F)</f>
        <v>Deployed</v>
      </c>
      <c r="N488" t="s">
        <v>2782</v>
      </c>
      <c r="P488">
        <f>_xlfn.XLOOKUP(Table2[[#This Row],[Short Name]],Serverlookup!A:A,Serverlookup!B:B)</f>
        <v>3052800</v>
      </c>
      <c r="Q488" t="str">
        <f>_xlfn.XLOOKUP(Table2[[#This Row],[Short Name]],Serverlookup!A:A,Serverlookup!C:C)</f>
        <v>Sphera Essential</v>
      </c>
      <c r="R488" t="str">
        <f>_xlfn.XLOOKUP(Table2[[#This Row],[Short Name]],Serverlookup!A:A,Serverlookup!E:E)</f>
        <v>Joe.OBryant@chevron.com</v>
      </c>
      <c r="S488" t="str">
        <f>_xlfn.XLOOKUP(Table2[[#This Row],[Short Name]],Serverlookup!A:A,Serverlookup!D:D)</f>
        <v>Yes</v>
      </c>
      <c r="T488" t="str">
        <f>_xlfn.XLOOKUP(Table2[[#This Row],[Short Name]],Serverlookup!A:A,Serverlookup!F:F)</f>
        <v>HSE - ENV &amp; SUSTAIN - MSP SUPPORT</v>
      </c>
      <c r="U488" t="str">
        <f>IF(ISNA(_xlfn.XLOOKUP(Table2[[#This Row],[Short Name]],PCN!A:A,PCN!A:A)),"No","Yes")</f>
        <v>No</v>
      </c>
    </row>
    <row r="489" spans="1:21" x14ac:dyDescent="0.35">
      <c r="A489" t="s">
        <v>2777</v>
      </c>
      <c r="B489" t="s">
        <v>50</v>
      </c>
      <c r="C489" t="s">
        <v>725</v>
      </c>
      <c r="D489" t="s">
        <v>726</v>
      </c>
      <c r="E489" s="2">
        <v>45770</v>
      </c>
      <c r="F489" t="s">
        <v>185</v>
      </c>
      <c r="G489" s="2">
        <v>45771</v>
      </c>
      <c r="H489" t="s">
        <v>2887</v>
      </c>
      <c r="I489" t="s">
        <v>49</v>
      </c>
      <c r="J489" t="s">
        <v>2781</v>
      </c>
      <c r="K489" t="str">
        <f>_xlfn.XLOOKUP(Table2[[#This Row],[Short Name]],Table4[Name],Table4[IP Address])</f>
        <v>10.75.64.19</v>
      </c>
      <c r="L489" t="str">
        <f>_xlfn.XLOOKUP(Table2[[#This Row],[Short Name]],CMDB!A:A,CMDB!G:G)</f>
        <v>Staging</v>
      </c>
      <c r="M489" t="str">
        <f>_xlfn.XLOOKUP(Table2[[#This Row],[Short Name]],CMDB!A:A,CMDB!F:F)</f>
        <v>Deployed</v>
      </c>
      <c r="N489" t="s">
        <v>2782</v>
      </c>
      <c r="P489">
        <f>_xlfn.XLOOKUP(Table2[[#This Row],[Short Name]],Serverlookup!A:A,Serverlookup!B:B)</f>
        <v>3052800</v>
      </c>
      <c r="Q489" t="str">
        <f>_xlfn.XLOOKUP(Table2[[#This Row],[Short Name]],Serverlookup!A:A,Serverlookup!C:C)</f>
        <v xml:space="preserve">Sphera Essential </v>
      </c>
      <c r="R489" t="str">
        <f>_xlfn.XLOOKUP(Table2[[#This Row],[Short Name]],Serverlookup!A:A,Serverlookup!E:E)</f>
        <v>Joe.OBryant@chevron.com</v>
      </c>
      <c r="S489" t="str">
        <f>_xlfn.XLOOKUP(Table2[[#This Row],[Short Name]],Serverlookup!A:A,Serverlookup!D:D)</f>
        <v>Yes</v>
      </c>
      <c r="T489" t="str">
        <f>_xlfn.XLOOKUP(Table2[[#This Row],[Short Name]],Serverlookup!A:A,Serverlookup!F:F)</f>
        <v>HSE - ENV &amp; SUSTAIN - MSP SUPPORT</v>
      </c>
      <c r="U489" t="str">
        <f>IF(ISNA(_xlfn.XLOOKUP(Table2[[#This Row],[Short Name]],PCN!A:A,PCN!A:A)),"No","Yes")</f>
        <v>No</v>
      </c>
    </row>
    <row r="490" spans="1:21" x14ac:dyDescent="0.35">
      <c r="A490" t="s">
        <v>2777</v>
      </c>
      <c r="B490" t="s">
        <v>50</v>
      </c>
      <c r="C490" t="s">
        <v>721</v>
      </c>
      <c r="D490" t="s">
        <v>722</v>
      </c>
      <c r="E490" s="1">
        <v>45771</v>
      </c>
      <c r="F490" t="s">
        <v>185</v>
      </c>
      <c r="G490" s="1">
        <v>45771</v>
      </c>
      <c r="H490" t="s">
        <v>2801</v>
      </c>
      <c r="I490" t="s">
        <v>49</v>
      </c>
      <c r="J490" t="s">
        <v>2781</v>
      </c>
      <c r="K490" t="str">
        <f>_xlfn.XLOOKUP(Table2[[#This Row],[Short Name]],Table4[Name],Table4[IP Address])</f>
        <v>10.75.64.21</v>
      </c>
      <c r="L490" t="str">
        <f>_xlfn.XLOOKUP(Table2[[#This Row],[Short Name]],CMDB!A:A,CMDB!G:G)</f>
        <v>Staging</v>
      </c>
      <c r="M490" t="str">
        <f>_xlfn.XLOOKUP(Table2[[#This Row],[Short Name]],CMDB!A:A,CMDB!F:F)</f>
        <v>Deployed</v>
      </c>
      <c r="N490" t="s">
        <v>2782</v>
      </c>
      <c r="P490">
        <f>_xlfn.XLOOKUP(Table2[[#This Row],[Short Name]],Serverlookup!A:A,Serverlookup!B:B)</f>
        <v>3052800</v>
      </c>
      <c r="Q490" t="str">
        <f>_xlfn.XLOOKUP(Table2[[#This Row],[Short Name]],Serverlookup!A:A,Serverlookup!C:C)</f>
        <v xml:space="preserve">Sphera Essential </v>
      </c>
      <c r="R490" t="str">
        <f>_xlfn.XLOOKUP(Table2[[#This Row],[Short Name]],Serverlookup!A:A,Serverlookup!E:E)</f>
        <v>Joe.OBryant@chevron.com</v>
      </c>
      <c r="S490" t="str">
        <f>_xlfn.XLOOKUP(Table2[[#This Row],[Short Name]],Serverlookup!A:A,Serverlookup!D:D)</f>
        <v>Yes</v>
      </c>
      <c r="T490" t="str">
        <f>_xlfn.XLOOKUP(Table2[[#This Row],[Short Name]],Serverlookup!A:A,Serverlookup!F:F)</f>
        <v>HSE - ENV &amp; SUSTAIN - MSP SUPPORT</v>
      </c>
      <c r="U490" t="str">
        <f>IF(ISNA(_xlfn.XLOOKUP(Table2[[#This Row],[Short Name]],PCN!A:A,PCN!A:A)),"No","Yes")</f>
        <v>No</v>
      </c>
    </row>
    <row r="491" spans="1:21" x14ac:dyDescent="0.35">
      <c r="A491" t="s">
        <v>2777</v>
      </c>
      <c r="B491" t="s">
        <v>50</v>
      </c>
      <c r="C491" t="s">
        <v>693</v>
      </c>
      <c r="D491" t="s">
        <v>694</v>
      </c>
      <c r="E491" s="2">
        <v>45730</v>
      </c>
      <c r="F491" t="s">
        <v>185</v>
      </c>
      <c r="G491" s="2">
        <v>45759</v>
      </c>
      <c r="H491" t="s">
        <v>2801</v>
      </c>
      <c r="I491" t="s">
        <v>49</v>
      </c>
      <c r="J491" t="s">
        <v>2781</v>
      </c>
      <c r="K491" t="str">
        <f>_xlfn.XLOOKUP(Table2[[#This Row],[Short Name]],Table4[Name],Table4[IP Address])</f>
        <v>10.75.72.7</v>
      </c>
      <c r="L491" t="str">
        <f>_xlfn.XLOOKUP(Table2[[#This Row],[Short Name]],CMDB!A:A,CMDB!G:G)</f>
        <v>QA/Test</v>
      </c>
      <c r="M491" t="str">
        <f>_xlfn.XLOOKUP(Table2[[#This Row],[Short Name]],CMDB!A:A,CMDB!F:F)</f>
        <v>In Maintenance</v>
      </c>
      <c r="N491" t="s">
        <v>2782</v>
      </c>
      <c r="P491">
        <f>_xlfn.XLOOKUP(Table2[[#This Row],[Short Name]],Serverlookup!A:A,Serverlookup!B:B)</f>
        <v>3052800</v>
      </c>
      <c r="Q491" t="str">
        <f>_xlfn.XLOOKUP(Table2[[#This Row],[Short Name]],Serverlookup!A:A,Serverlookup!C:C)</f>
        <v>Sphera Essential</v>
      </c>
      <c r="R491" t="str">
        <f>_xlfn.XLOOKUP(Table2[[#This Row],[Short Name]],Serverlookup!A:A,Serverlookup!E:E)</f>
        <v>Joe.OBryant@chevron.com</v>
      </c>
      <c r="S491" t="str">
        <f>_xlfn.XLOOKUP(Table2[[#This Row],[Short Name]],Serverlookup!A:A,Serverlookup!D:D)</f>
        <v>Yes</v>
      </c>
      <c r="T491" t="str">
        <f>_xlfn.XLOOKUP(Table2[[#This Row],[Short Name]],Serverlookup!A:A,Serverlookup!F:F)</f>
        <v>HSE - ENV &amp; SUSTAIN - MSP SUPPORT</v>
      </c>
      <c r="U491" t="str">
        <f>IF(ISNA(_xlfn.XLOOKUP(Table2[[#This Row],[Short Name]],PCN!A:A,PCN!A:A)),"No","Yes")</f>
        <v>No</v>
      </c>
    </row>
    <row r="492" spans="1:21" x14ac:dyDescent="0.35">
      <c r="A492" t="s">
        <v>2777</v>
      </c>
      <c r="B492" t="s">
        <v>50</v>
      </c>
      <c r="C492" t="s">
        <v>651</v>
      </c>
      <c r="D492" t="s">
        <v>652</v>
      </c>
      <c r="E492" s="1">
        <v>45759</v>
      </c>
      <c r="F492" t="s">
        <v>185</v>
      </c>
      <c r="G492" s="1">
        <v>45759</v>
      </c>
      <c r="H492" t="s">
        <v>2801</v>
      </c>
      <c r="I492" t="s">
        <v>49</v>
      </c>
      <c r="J492" t="s">
        <v>2781</v>
      </c>
      <c r="K492" t="str">
        <f>_xlfn.XLOOKUP(Table2[[#This Row],[Short Name]],Table4[Name],Table4[IP Address])</f>
        <v>10.75.72.6</v>
      </c>
      <c r="L492" t="str">
        <f>_xlfn.XLOOKUP(Table2[[#This Row],[Short Name]],CMDB!A:A,CMDB!G:G)</f>
        <v>QA/Test</v>
      </c>
      <c r="M492" t="str">
        <f>_xlfn.XLOOKUP(Table2[[#This Row],[Short Name]],CMDB!A:A,CMDB!F:F)</f>
        <v>In Maintenance</v>
      </c>
      <c r="N492" t="s">
        <v>2782</v>
      </c>
      <c r="P492">
        <f>_xlfn.XLOOKUP(Table2[[#This Row],[Short Name]],Serverlookup!A:A,Serverlookup!B:B)</f>
        <v>3052800</v>
      </c>
      <c r="Q492" t="str">
        <f>_xlfn.XLOOKUP(Table2[[#This Row],[Short Name]],Serverlookup!A:A,Serverlookup!C:C)</f>
        <v xml:space="preserve">Sphera Essential </v>
      </c>
      <c r="R492" t="str">
        <f>_xlfn.XLOOKUP(Table2[[#This Row],[Short Name]],Serverlookup!A:A,Serverlookup!E:E)</f>
        <v>Joe.OBryant@chevron.com</v>
      </c>
      <c r="S492" t="str">
        <f>_xlfn.XLOOKUP(Table2[[#This Row],[Short Name]],Serverlookup!A:A,Serverlookup!D:D)</f>
        <v>Yes</v>
      </c>
      <c r="T492" t="str">
        <f>_xlfn.XLOOKUP(Table2[[#This Row],[Short Name]],Serverlookup!A:A,Serverlookup!F:F)</f>
        <v>HSE - ENV &amp; SUSTAIN - MSP SUPPORT</v>
      </c>
      <c r="U492" t="str">
        <f>IF(ISNA(_xlfn.XLOOKUP(Table2[[#This Row],[Short Name]],PCN!A:A,PCN!A:A)),"No","Yes")</f>
        <v>No</v>
      </c>
    </row>
    <row r="493" spans="1:21" x14ac:dyDescent="0.35">
      <c r="A493" t="s">
        <v>2777</v>
      </c>
      <c r="B493" t="s">
        <v>50</v>
      </c>
      <c r="C493" t="s">
        <v>621</v>
      </c>
      <c r="D493" t="s">
        <v>622</v>
      </c>
      <c r="E493" s="2">
        <v>45759</v>
      </c>
      <c r="F493" t="s">
        <v>185</v>
      </c>
      <c r="G493" s="2">
        <v>45759</v>
      </c>
      <c r="H493" t="s">
        <v>2801</v>
      </c>
      <c r="I493" t="s">
        <v>49</v>
      </c>
      <c r="J493" t="s">
        <v>2781</v>
      </c>
      <c r="K493" t="str">
        <f>_xlfn.XLOOKUP(Table2[[#This Row],[Short Name]],Table4[Name],Table4[IP Address])</f>
        <v>10.75.72.9</v>
      </c>
      <c r="L493" t="str">
        <f>_xlfn.XLOOKUP(Table2[[#This Row],[Short Name]],CMDB!A:A,CMDB!G:G)</f>
        <v>QA/Test</v>
      </c>
      <c r="M493" t="str">
        <f>_xlfn.XLOOKUP(Table2[[#This Row],[Short Name]],CMDB!A:A,CMDB!F:F)</f>
        <v>In Maintenance</v>
      </c>
      <c r="N493" t="s">
        <v>2782</v>
      </c>
      <c r="P493">
        <f>_xlfn.XLOOKUP(Table2[[#This Row],[Short Name]],Serverlookup!A:A,Serverlookup!B:B)</f>
        <v>3052800</v>
      </c>
      <c r="Q493" t="str">
        <f>_xlfn.XLOOKUP(Table2[[#This Row],[Short Name]],Serverlookup!A:A,Serverlookup!C:C)</f>
        <v>Sphera Essential</v>
      </c>
      <c r="R493" t="str">
        <f>_xlfn.XLOOKUP(Table2[[#This Row],[Short Name]],Serverlookup!A:A,Serverlookup!E:E)</f>
        <v>Joe.OBryant@chevron.com</v>
      </c>
      <c r="S493" t="str">
        <f>_xlfn.XLOOKUP(Table2[[#This Row],[Short Name]],Serverlookup!A:A,Serverlookup!D:D)</f>
        <v>Yes</v>
      </c>
      <c r="T493" t="str">
        <f>_xlfn.XLOOKUP(Table2[[#This Row],[Short Name]],Serverlookup!A:A,Serverlookup!F:F)</f>
        <v>HSE - ENV &amp; SUSTAIN - MSP SUPPORT</v>
      </c>
      <c r="U493" t="str">
        <f>IF(ISNA(_xlfn.XLOOKUP(Table2[[#This Row],[Short Name]],PCN!A:A,PCN!A:A)),"No","Yes")</f>
        <v>No</v>
      </c>
    </row>
    <row r="494" spans="1:21" x14ac:dyDescent="0.35">
      <c r="A494" t="s">
        <v>2777</v>
      </c>
      <c r="B494" t="s">
        <v>50</v>
      </c>
      <c r="C494" t="s">
        <v>1725</v>
      </c>
      <c r="D494" t="s">
        <v>1726</v>
      </c>
      <c r="E494" s="1">
        <v>45770</v>
      </c>
      <c r="F494" t="s">
        <v>185</v>
      </c>
      <c r="G494" s="1">
        <v>45771</v>
      </c>
      <c r="H494" t="s">
        <v>3461</v>
      </c>
      <c r="I494" t="s">
        <v>49</v>
      </c>
      <c r="J494" t="s">
        <v>2781</v>
      </c>
      <c r="K494" t="str">
        <f>_xlfn.XLOOKUP(Table2[[#This Row],[Short Name]],Table4[Name],Table4[IP Address])</f>
        <v>10.76.123.38</v>
      </c>
      <c r="L494" t="str">
        <f>_xlfn.XLOOKUP(Table2[[#This Row],[Short Name]],CMDB!A:A,CMDB!G:G)</f>
        <v>Production</v>
      </c>
      <c r="M494" t="str">
        <f>_xlfn.XLOOKUP(Table2[[#This Row],[Short Name]],CMDB!A:A,CMDB!F:F)</f>
        <v>Deployed</v>
      </c>
      <c r="N494" t="s">
        <v>2782</v>
      </c>
      <c r="P494">
        <f>_xlfn.XLOOKUP(Table2[[#This Row],[Short Name]],Serverlookup!A:A,Serverlookup!B:B)</f>
        <v>10145</v>
      </c>
      <c r="Q494" t="str">
        <f>_xlfn.XLOOKUP(Table2[[#This Row],[Short Name]],Serverlookup!A:A,Serverlookup!C:C)</f>
        <v xml:space="preserve">TeamConnect </v>
      </c>
      <c r="R494" t="str">
        <f>_xlfn.XLOOKUP(Table2[[#This Row],[Short Name]],Serverlookup!A:A,Serverlookup!E:E)</f>
        <v>John.Alvar@chevron.com</v>
      </c>
      <c r="S494" t="str">
        <f>_xlfn.XLOOKUP(Table2[[#This Row],[Short Name]],Serverlookup!A:A,Serverlookup!D:D)</f>
        <v>Yes</v>
      </c>
      <c r="T494" t="str">
        <f>_xlfn.XLOOKUP(Table2[[#This Row],[Short Name]],Serverlookup!A:A,Serverlookup!F:F)</f>
        <v>LAW - MANAGED SERVICES SUPPORT</v>
      </c>
      <c r="U494" t="str">
        <f>IF(ISNA(_xlfn.XLOOKUP(Table2[[#This Row],[Short Name]],PCN!A:A,PCN!A:A)),"No","Yes")</f>
        <v>No</v>
      </c>
    </row>
    <row r="495" spans="1:21" x14ac:dyDescent="0.35">
      <c r="A495" t="s">
        <v>2777</v>
      </c>
      <c r="B495" t="s">
        <v>50</v>
      </c>
      <c r="C495" t="s">
        <v>1731</v>
      </c>
      <c r="D495" t="s">
        <v>1732</v>
      </c>
      <c r="E495" s="1">
        <v>45770</v>
      </c>
      <c r="F495" t="s">
        <v>185</v>
      </c>
      <c r="G495" s="1">
        <v>45771</v>
      </c>
      <c r="H495" t="s">
        <v>3462</v>
      </c>
      <c r="I495" t="s">
        <v>49</v>
      </c>
      <c r="J495" t="s">
        <v>2781</v>
      </c>
      <c r="K495" t="str">
        <f>_xlfn.XLOOKUP(Table2[[#This Row],[Short Name]],Table4[Name],Table4[IP Address])</f>
        <v>10.76.113.33</v>
      </c>
      <c r="L495" t="str">
        <f>_xlfn.XLOOKUP(Table2[[#This Row],[Short Name]],CMDB!A:A,CMDB!G:G)</f>
        <v>Production</v>
      </c>
      <c r="M495" t="str">
        <f>_xlfn.XLOOKUP(Table2[[#This Row],[Short Name]],CMDB!A:A,CMDB!F:F)</f>
        <v>Deployed</v>
      </c>
      <c r="N495" t="s">
        <v>2782</v>
      </c>
      <c r="P495">
        <f>_xlfn.XLOOKUP(Table2[[#This Row],[Short Name]],Serverlookup!A:A,Serverlookup!B:B)</f>
        <v>10145</v>
      </c>
      <c r="Q495" t="str">
        <f>_xlfn.XLOOKUP(Table2[[#This Row],[Short Name]],Serverlookup!A:A,Serverlookup!C:C)</f>
        <v xml:space="preserve">TeamConnect </v>
      </c>
      <c r="R495" t="str">
        <f>_xlfn.XLOOKUP(Table2[[#This Row],[Short Name]],Serverlookup!A:A,Serverlookup!E:E)</f>
        <v>John.Alvar@chevron.com</v>
      </c>
      <c r="S495" t="str">
        <f>_xlfn.XLOOKUP(Table2[[#This Row],[Short Name]],Serverlookup!A:A,Serverlookup!D:D)</f>
        <v>Yes</v>
      </c>
      <c r="T495" t="str">
        <f>_xlfn.XLOOKUP(Table2[[#This Row],[Short Name]],Serverlookup!A:A,Serverlookup!F:F)</f>
        <v>LAW - MANAGED SERVICES SUPPORT</v>
      </c>
      <c r="U495" t="str">
        <f>IF(ISNA(_xlfn.XLOOKUP(Table2[[#This Row],[Short Name]],PCN!A:A,PCN!A:A)),"No","Yes")</f>
        <v>No</v>
      </c>
    </row>
    <row r="496" spans="1:21" x14ac:dyDescent="0.35">
      <c r="A496" t="s">
        <v>2777</v>
      </c>
      <c r="B496" t="s">
        <v>50</v>
      </c>
      <c r="C496" t="s">
        <v>3463</v>
      </c>
      <c r="D496" t="s">
        <v>3464</v>
      </c>
      <c r="E496" s="1">
        <v>45770</v>
      </c>
      <c r="F496" t="s">
        <v>185</v>
      </c>
      <c r="G496" s="1">
        <v>45771</v>
      </c>
      <c r="H496" t="s">
        <v>3465</v>
      </c>
      <c r="I496" t="s">
        <v>114</v>
      </c>
      <c r="J496" t="s">
        <v>2781</v>
      </c>
      <c r="K496" t="str">
        <f>_xlfn.XLOOKUP(Table2[[#This Row],[Short Name]],Table4[Name],Table4[IP Address])</f>
        <v>10.76.122.73</v>
      </c>
      <c r="L496" t="str">
        <f>_xlfn.XLOOKUP(Table2[[#This Row],[Short Name]],CMDB!A:A,CMDB!G:G)</f>
        <v>Development</v>
      </c>
      <c r="M496" t="str">
        <f>_xlfn.XLOOKUP(Table2[[#This Row],[Short Name]],CMDB!A:A,CMDB!F:F)</f>
        <v>Deployed</v>
      </c>
      <c r="N496" t="s">
        <v>2782</v>
      </c>
      <c r="P496">
        <f>_xlfn.XLOOKUP(Table2[[#This Row],[Short Name]],Serverlookup!A:A,Serverlookup!B:B)</f>
        <v>5044514</v>
      </c>
      <c r="Q496" t="str">
        <f>_xlfn.XLOOKUP(Table2[[#This Row],[Short Name]],Serverlookup!A:A,Serverlookup!C:C)</f>
        <v xml:space="preserve">PI UDS (PSD) </v>
      </c>
      <c r="R496" t="str">
        <f>_xlfn.XLOOKUP(Table2[[#This Row],[Short Name]],Serverlookup!A:A,Serverlookup!E:E)</f>
        <v>jorge.chavez@chevron.com</v>
      </c>
      <c r="S496" t="str">
        <f>_xlfn.XLOOKUP(Table2[[#This Row],[Short Name]],Serverlookup!A:A,Serverlookup!D:D)</f>
        <v>Yes</v>
      </c>
      <c r="T496" t="str">
        <f>_xlfn.XLOOKUP(Table2[[#This Row],[Short Name]],Serverlookup!A:A,Serverlookup!F:F)</f>
        <v>PI HISTORIAN-PSD</v>
      </c>
      <c r="U496" t="str">
        <f>IF(ISNA(_xlfn.XLOOKUP(Table2[[#This Row],[Short Name]],PCN!A:A,PCN!A:A)),"No","Yes")</f>
        <v>No</v>
      </c>
    </row>
    <row r="497" spans="1:21" x14ac:dyDescent="0.35">
      <c r="A497" t="s">
        <v>2777</v>
      </c>
      <c r="B497" t="s">
        <v>50</v>
      </c>
      <c r="C497" t="s">
        <v>842</v>
      </c>
      <c r="D497" t="s">
        <v>843</v>
      </c>
      <c r="E497" s="2">
        <v>45771</v>
      </c>
      <c r="F497" t="s">
        <v>54</v>
      </c>
      <c r="G497" s="2">
        <v>45771</v>
      </c>
      <c r="H497" t="s">
        <v>3466</v>
      </c>
      <c r="I497" t="s">
        <v>49</v>
      </c>
      <c r="J497" t="s">
        <v>2781</v>
      </c>
      <c r="K497" t="str">
        <f>_xlfn.XLOOKUP(Table2[[#This Row],[Short Name]],Table4[Name],Table4[IP Address])</f>
        <v>10.76.125.57</v>
      </c>
      <c r="L497" t="str">
        <f>_xlfn.XLOOKUP(Table2[[#This Row],[Short Name]],CMDB!A:A,CMDB!G:G)</f>
        <v>Production</v>
      </c>
      <c r="M497" t="str">
        <f>_xlfn.XLOOKUP(Table2[[#This Row],[Short Name]],CMDB!A:A,CMDB!F:F)</f>
        <v>Deployed</v>
      </c>
      <c r="N497" t="s">
        <v>2782</v>
      </c>
      <c r="P497">
        <f>_xlfn.XLOOKUP(Table2[[#This Row],[Short Name]],Serverlookup!A:A,Serverlookup!B:B)</f>
        <v>5045982</v>
      </c>
      <c r="Q497" t="str">
        <f>_xlfn.XLOOKUP(Table2[[#This Row],[Short Name]],Serverlookup!A:A,Serverlookup!C:C)</f>
        <v xml:space="preserve">Netsparker </v>
      </c>
      <c r="R497" t="str">
        <f>_xlfn.XLOOKUP(Table2[[#This Row],[Short Name]],Serverlookup!A:A,Serverlookup!E:E)</f>
        <v>julien@chevron.com</v>
      </c>
      <c r="S497" t="str">
        <f>_xlfn.XLOOKUP(Table2[[#This Row],[Short Name]],Serverlookup!A:A,Serverlookup!D:D)</f>
        <v>Yes</v>
      </c>
      <c r="T497" t="str">
        <f>_xlfn.XLOOKUP(Table2[[#This Row],[Short Name]],Serverlookup!A:A,Serverlookup!F:F)</f>
        <v>CYBERPRODUCTLINE-VM-APPLICATIONSCANNING</v>
      </c>
      <c r="U497" t="str">
        <f>IF(ISNA(_xlfn.XLOOKUP(Table2[[#This Row],[Short Name]],PCN!A:A,PCN!A:A)),"No","Yes")</f>
        <v>No</v>
      </c>
    </row>
    <row r="498" spans="1:21" x14ac:dyDescent="0.35">
      <c r="A498" t="s">
        <v>2777</v>
      </c>
      <c r="B498" t="s">
        <v>50</v>
      </c>
      <c r="C498" t="s">
        <v>839</v>
      </c>
      <c r="D498" t="s">
        <v>840</v>
      </c>
      <c r="E498" s="1">
        <v>45771</v>
      </c>
      <c r="F498" t="s">
        <v>54</v>
      </c>
      <c r="G498" s="1">
        <v>45771</v>
      </c>
      <c r="H498" t="s">
        <v>3467</v>
      </c>
      <c r="I498" t="s">
        <v>49</v>
      </c>
      <c r="J498" t="s">
        <v>2781</v>
      </c>
      <c r="K498" t="str">
        <f>_xlfn.XLOOKUP(Table2[[#This Row],[Short Name]],Table4[Name],Table4[IP Address])</f>
        <v>10.76.123.103</v>
      </c>
      <c r="L498" t="str">
        <f>_xlfn.XLOOKUP(Table2[[#This Row],[Short Name]],CMDB!A:A,CMDB!G:G)</f>
        <v>Production</v>
      </c>
      <c r="M498" t="str">
        <f>_xlfn.XLOOKUP(Table2[[#This Row],[Short Name]],CMDB!A:A,CMDB!F:F)</f>
        <v>Deployed</v>
      </c>
      <c r="N498" t="s">
        <v>2782</v>
      </c>
      <c r="P498">
        <f>_xlfn.XLOOKUP(Table2[[#This Row],[Short Name]],Serverlookup!A:A,Serverlookup!B:B)</f>
        <v>5045982</v>
      </c>
      <c r="Q498" t="str">
        <f>_xlfn.XLOOKUP(Table2[[#This Row],[Short Name]],Serverlookup!A:A,Serverlookup!C:C)</f>
        <v xml:space="preserve">Netsparker </v>
      </c>
      <c r="R498" t="str">
        <f>_xlfn.XLOOKUP(Table2[[#This Row],[Short Name]],Serverlookup!A:A,Serverlookup!E:E)</f>
        <v>julien@chevron.com</v>
      </c>
      <c r="S498" t="str">
        <f>_xlfn.XLOOKUP(Table2[[#This Row],[Short Name]],Serverlookup!A:A,Serverlookup!D:D)</f>
        <v>Yes</v>
      </c>
      <c r="T498" t="str">
        <f>_xlfn.XLOOKUP(Table2[[#This Row],[Short Name]],Serverlookup!A:A,Serverlookup!F:F)</f>
        <v>CYBERPRODUCTLINE-VM-APPLICATIONSCANNING</v>
      </c>
      <c r="U498" t="str">
        <f>IF(ISNA(_xlfn.XLOOKUP(Table2[[#This Row],[Short Name]],PCN!A:A,PCN!A:A)),"No","Yes")</f>
        <v>No</v>
      </c>
    </row>
    <row r="499" spans="1:21" x14ac:dyDescent="0.35">
      <c r="A499" t="s">
        <v>2777</v>
      </c>
      <c r="B499" t="s">
        <v>50</v>
      </c>
      <c r="C499" t="s">
        <v>165</v>
      </c>
      <c r="D499" t="s">
        <v>166</v>
      </c>
      <c r="E499" s="2">
        <v>45770</v>
      </c>
      <c r="F499" t="s">
        <v>54</v>
      </c>
      <c r="G499" s="2">
        <v>45771</v>
      </c>
      <c r="H499" t="s">
        <v>3468</v>
      </c>
      <c r="I499" t="s">
        <v>49</v>
      </c>
      <c r="J499" t="s">
        <v>2781</v>
      </c>
      <c r="K499" t="str">
        <f>_xlfn.XLOOKUP(Table2[[#This Row],[Short Name]],Table4[Name],Table4[IP Address])</f>
        <v>10.76.123.104</v>
      </c>
      <c r="L499" t="str">
        <f>_xlfn.XLOOKUP(Table2[[#This Row],[Short Name]],CMDB!A:A,CMDB!G:G)</f>
        <v>Production</v>
      </c>
      <c r="M499" t="str">
        <f>_xlfn.XLOOKUP(Table2[[#This Row],[Short Name]],CMDB!A:A,CMDB!F:F)</f>
        <v>Deployed</v>
      </c>
      <c r="N499" t="s">
        <v>2782</v>
      </c>
      <c r="P499">
        <f>_xlfn.XLOOKUP(Table2[[#This Row],[Short Name]],Serverlookup!A:A,Serverlookup!B:B)</f>
        <v>5045982</v>
      </c>
      <c r="Q499" t="str">
        <f>_xlfn.XLOOKUP(Table2[[#This Row],[Short Name]],Serverlookup!A:A,Serverlookup!C:C)</f>
        <v xml:space="preserve">Netsparker </v>
      </c>
      <c r="R499" t="str">
        <f>_xlfn.XLOOKUP(Table2[[#This Row],[Short Name]],Serverlookup!A:A,Serverlookup!E:E)</f>
        <v>julien@chevron.com</v>
      </c>
      <c r="S499" t="str">
        <f>_xlfn.XLOOKUP(Table2[[#This Row],[Short Name]],Serverlookup!A:A,Serverlookup!D:D)</f>
        <v>Yes</v>
      </c>
      <c r="T499" t="str">
        <f>_xlfn.XLOOKUP(Table2[[#This Row],[Short Name]],Serverlookup!A:A,Serverlookup!F:F)</f>
        <v>CYBERPRODUCTLINE-VM-APPLICATIONSCANNING</v>
      </c>
      <c r="U499" t="str">
        <f>IF(ISNA(_xlfn.XLOOKUP(Table2[[#This Row],[Short Name]],PCN!A:A,PCN!A:A)),"No","Yes")</f>
        <v>No</v>
      </c>
    </row>
    <row r="500" spans="1:21" x14ac:dyDescent="0.35">
      <c r="A500" t="s">
        <v>2777</v>
      </c>
      <c r="B500" t="s">
        <v>50</v>
      </c>
      <c r="C500" t="s">
        <v>836</v>
      </c>
      <c r="D500" t="s">
        <v>837</v>
      </c>
      <c r="E500" s="1">
        <v>45770</v>
      </c>
      <c r="F500" t="s">
        <v>54</v>
      </c>
      <c r="G500" s="1">
        <v>45771</v>
      </c>
      <c r="H500" t="s">
        <v>3469</v>
      </c>
      <c r="I500" t="s">
        <v>49</v>
      </c>
      <c r="J500" t="s">
        <v>2781</v>
      </c>
      <c r="K500" t="str">
        <f>_xlfn.XLOOKUP(Table2[[#This Row],[Short Name]],Table4[Name],Table4[IP Address])</f>
        <v>10.76.123.142</v>
      </c>
      <c r="L500" t="str">
        <f>_xlfn.XLOOKUP(Table2[[#This Row],[Short Name]],CMDB!A:A,CMDB!G:G)</f>
        <v>Production</v>
      </c>
      <c r="M500" t="str">
        <f>_xlfn.XLOOKUP(Table2[[#This Row],[Short Name]],CMDB!A:A,CMDB!F:F)</f>
        <v>Deployed</v>
      </c>
      <c r="N500" t="s">
        <v>2782</v>
      </c>
      <c r="P500">
        <f>_xlfn.XLOOKUP(Table2[[#This Row],[Short Name]],Serverlookup!A:A,Serverlookup!B:B)</f>
        <v>5045982</v>
      </c>
      <c r="Q500" t="str">
        <f>_xlfn.XLOOKUP(Table2[[#This Row],[Short Name]],Serverlookup!A:A,Serverlookup!C:C)</f>
        <v xml:space="preserve">Netsparker </v>
      </c>
      <c r="R500" t="str">
        <f>_xlfn.XLOOKUP(Table2[[#This Row],[Short Name]],Serverlookup!A:A,Serverlookup!E:E)</f>
        <v>julien@chevron.com</v>
      </c>
      <c r="S500" t="str">
        <f>_xlfn.XLOOKUP(Table2[[#This Row],[Short Name]],Serverlookup!A:A,Serverlookup!D:D)</f>
        <v>Yes</v>
      </c>
      <c r="T500" t="str">
        <f>_xlfn.XLOOKUP(Table2[[#This Row],[Short Name]],Serverlookup!A:A,Serverlookup!F:F)</f>
        <v>CYBERPRODUCTLINE-VM-APPLICATIONSCANNING</v>
      </c>
      <c r="U500" t="str">
        <f>IF(ISNA(_xlfn.XLOOKUP(Table2[[#This Row],[Short Name]],PCN!A:A,PCN!A:A)),"No","Yes")</f>
        <v>No</v>
      </c>
    </row>
    <row r="501" spans="1:21" x14ac:dyDescent="0.35">
      <c r="A501" t="s">
        <v>2777</v>
      </c>
      <c r="B501" t="s">
        <v>50</v>
      </c>
      <c r="C501" t="s">
        <v>670</v>
      </c>
      <c r="D501" t="s">
        <v>671</v>
      </c>
      <c r="E501" s="2">
        <v>45771</v>
      </c>
      <c r="F501" t="s">
        <v>54</v>
      </c>
      <c r="G501" s="2">
        <v>45771</v>
      </c>
      <c r="H501" t="s">
        <v>3466</v>
      </c>
      <c r="I501" t="s">
        <v>49</v>
      </c>
      <c r="J501" t="s">
        <v>2781</v>
      </c>
      <c r="K501" t="str">
        <f>_xlfn.XLOOKUP(Table2[[#This Row],[Short Name]],Table4[Name],Table4[IP Address])</f>
        <v>10.76.123.148</v>
      </c>
      <c r="L501" t="str">
        <f>_xlfn.XLOOKUP(Table2[[#This Row],[Short Name]],CMDB!A:A,CMDB!G:G)</f>
        <v>Production</v>
      </c>
      <c r="M501" t="str">
        <f>_xlfn.XLOOKUP(Table2[[#This Row],[Short Name]],CMDB!A:A,CMDB!F:F)</f>
        <v>Deployed</v>
      </c>
      <c r="N501" t="s">
        <v>2782</v>
      </c>
      <c r="P501">
        <f>_xlfn.XLOOKUP(Table2[[#This Row],[Short Name]],Serverlookup!A:A,Serverlookup!B:B)</f>
        <v>5045982</v>
      </c>
      <c r="Q501" t="str">
        <f>_xlfn.XLOOKUP(Table2[[#This Row],[Short Name]],Serverlookup!A:A,Serverlookup!C:C)</f>
        <v xml:space="preserve">Netsparker </v>
      </c>
      <c r="R501" t="str">
        <f>_xlfn.XLOOKUP(Table2[[#This Row],[Short Name]],Serverlookup!A:A,Serverlookup!E:E)</f>
        <v>julien@chevron.com</v>
      </c>
      <c r="S501" t="str">
        <f>_xlfn.XLOOKUP(Table2[[#This Row],[Short Name]],Serverlookup!A:A,Serverlookup!D:D)</f>
        <v>Yes</v>
      </c>
      <c r="T501" t="str">
        <f>_xlfn.XLOOKUP(Table2[[#This Row],[Short Name]],Serverlookup!A:A,Serverlookup!F:F)</f>
        <v>CYBERPRODUCTLINE-VM-APPLICATIONSCANNING</v>
      </c>
      <c r="U501" t="str">
        <f>IF(ISNA(_xlfn.XLOOKUP(Table2[[#This Row],[Short Name]],PCN!A:A,PCN!A:A)),"No","Yes")</f>
        <v>No</v>
      </c>
    </row>
    <row r="502" spans="1:21" x14ac:dyDescent="0.35">
      <c r="A502" t="s">
        <v>2777</v>
      </c>
      <c r="B502" t="s">
        <v>50</v>
      </c>
      <c r="C502" t="s">
        <v>161</v>
      </c>
      <c r="D502" t="s">
        <v>162</v>
      </c>
      <c r="E502" s="1">
        <v>45771</v>
      </c>
      <c r="F502" t="s">
        <v>54</v>
      </c>
      <c r="G502" s="1">
        <v>45771</v>
      </c>
      <c r="H502" t="s">
        <v>3468</v>
      </c>
      <c r="I502" t="s">
        <v>49</v>
      </c>
      <c r="J502" t="s">
        <v>2781</v>
      </c>
      <c r="K502" t="str">
        <f>_xlfn.XLOOKUP(Table2[[#This Row],[Short Name]],Table4[Name],Table4[IP Address])</f>
        <v>10.76.123.107</v>
      </c>
      <c r="L502" t="str">
        <f>_xlfn.XLOOKUP(Table2[[#This Row],[Short Name]],CMDB!A:A,CMDB!G:G)</f>
        <v>Production</v>
      </c>
      <c r="M502" t="str">
        <f>_xlfn.XLOOKUP(Table2[[#This Row],[Short Name]],CMDB!A:A,CMDB!F:F)</f>
        <v>Deployed</v>
      </c>
      <c r="N502" t="s">
        <v>2782</v>
      </c>
      <c r="P502">
        <f>_xlfn.XLOOKUP(Table2[[#This Row],[Short Name]],Serverlookup!A:A,Serverlookup!B:B)</f>
        <v>5045982</v>
      </c>
      <c r="Q502" t="str">
        <f>_xlfn.XLOOKUP(Table2[[#This Row],[Short Name]],Serverlookup!A:A,Serverlookup!C:C)</f>
        <v xml:space="preserve">Netsparker </v>
      </c>
      <c r="R502" t="str">
        <f>_xlfn.XLOOKUP(Table2[[#This Row],[Short Name]],Serverlookup!A:A,Serverlookup!E:E)</f>
        <v>julien@chevron.com</v>
      </c>
      <c r="S502" t="str">
        <f>_xlfn.XLOOKUP(Table2[[#This Row],[Short Name]],Serverlookup!A:A,Serverlookup!D:D)</f>
        <v>Yes</v>
      </c>
      <c r="T502" t="str">
        <f>_xlfn.XLOOKUP(Table2[[#This Row],[Short Name]],Serverlookup!A:A,Serverlookup!F:F)</f>
        <v>CYBERPRODUCTLINE-VM-APPLICATIONSCANNING</v>
      </c>
      <c r="U502" t="str">
        <f>IF(ISNA(_xlfn.XLOOKUP(Table2[[#This Row],[Short Name]],PCN!A:A,PCN!A:A)),"No","Yes")</f>
        <v>No</v>
      </c>
    </row>
    <row r="503" spans="1:21" x14ac:dyDescent="0.35">
      <c r="A503" t="s">
        <v>2777</v>
      </c>
      <c r="B503" t="s">
        <v>50</v>
      </c>
      <c r="C503" t="s">
        <v>667</v>
      </c>
      <c r="D503" t="s">
        <v>668</v>
      </c>
      <c r="E503" s="2">
        <v>45771</v>
      </c>
      <c r="F503" t="s">
        <v>773</v>
      </c>
      <c r="G503" s="2">
        <v>45771</v>
      </c>
      <c r="H503" t="s">
        <v>3467</v>
      </c>
      <c r="I503" t="s">
        <v>49</v>
      </c>
      <c r="J503" t="s">
        <v>2781</v>
      </c>
      <c r="K503" t="str">
        <f>_xlfn.XLOOKUP(Table2[[#This Row],[Short Name]],Table4[Name],Table4[IP Address])</f>
        <v>10.76.123.108</v>
      </c>
      <c r="L503" t="str">
        <f>_xlfn.XLOOKUP(Table2[[#This Row],[Short Name]],CMDB!A:A,CMDB!G:G)</f>
        <v>Production</v>
      </c>
      <c r="M503" t="str">
        <f>_xlfn.XLOOKUP(Table2[[#This Row],[Short Name]],CMDB!A:A,CMDB!F:F)</f>
        <v>Deployed</v>
      </c>
      <c r="N503" t="s">
        <v>2782</v>
      </c>
      <c r="P503">
        <f>_xlfn.XLOOKUP(Table2[[#This Row],[Short Name]],Serverlookup!A:A,Serverlookup!B:B)</f>
        <v>5045982</v>
      </c>
      <c r="Q503" t="str">
        <f>_xlfn.XLOOKUP(Table2[[#This Row],[Short Name]],Serverlookup!A:A,Serverlookup!C:C)</f>
        <v xml:space="preserve">Netsparker </v>
      </c>
      <c r="R503" t="str">
        <f>_xlfn.XLOOKUP(Table2[[#This Row],[Short Name]],Serverlookup!A:A,Serverlookup!E:E)</f>
        <v>julien@chevron.com</v>
      </c>
      <c r="S503" t="str">
        <f>_xlfn.XLOOKUP(Table2[[#This Row],[Short Name]],Serverlookup!A:A,Serverlookup!D:D)</f>
        <v>Yes</v>
      </c>
      <c r="T503" t="str">
        <f>_xlfn.XLOOKUP(Table2[[#This Row],[Short Name]],Serverlookup!A:A,Serverlookup!F:F)</f>
        <v>CYBERPRODUCTLINE-VM-APPLICATIONSCANNING</v>
      </c>
      <c r="U503" t="str">
        <f>IF(ISNA(_xlfn.XLOOKUP(Table2[[#This Row],[Short Name]],PCN!A:A,PCN!A:A)),"No","Yes")</f>
        <v>No</v>
      </c>
    </row>
    <row r="504" spans="1:21" x14ac:dyDescent="0.35">
      <c r="A504" t="s">
        <v>2777</v>
      </c>
      <c r="B504" t="s">
        <v>50</v>
      </c>
      <c r="C504" t="s">
        <v>664</v>
      </c>
      <c r="D504" t="s">
        <v>665</v>
      </c>
      <c r="E504" s="1">
        <v>45770</v>
      </c>
      <c r="F504" t="s">
        <v>185</v>
      </c>
      <c r="G504" s="1">
        <v>45771</v>
      </c>
      <c r="H504" t="s">
        <v>3470</v>
      </c>
      <c r="I504" t="s">
        <v>49</v>
      </c>
      <c r="J504" t="s">
        <v>2781</v>
      </c>
      <c r="K504" t="str">
        <f>_xlfn.XLOOKUP(Table2[[#This Row],[Short Name]],Table4[Name],Table4[IP Address])</f>
        <v>10.76.123.109</v>
      </c>
      <c r="L504" t="str">
        <f>_xlfn.XLOOKUP(Table2[[#This Row],[Short Name]],CMDB!A:A,CMDB!G:G)</f>
        <v>Production</v>
      </c>
      <c r="M504" t="str">
        <f>_xlfn.XLOOKUP(Table2[[#This Row],[Short Name]],CMDB!A:A,CMDB!F:F)</f>
        <v>Deployed</v>
      </c>
      <c r="N504" t="s">
        <v>2782</v>
      </c>
      <c r="P504">
        <f>_xlfn.XLOOKUP(Table2[[#This Row],[Short Name]],Serverlookup!A:A,Serverlookup!B:B)</f>
        <v>5045982</v>
      </c>
      <c r="Q504" t="str">
        <f>_xlfn.XLOOKUP(Table2[[#This Row],[Short Name]],Serverlookup!A:A,Serverlookup!C:C)</f>
        <v xml:space="preserve">Netsparker </v>
      </c>
      <c r="R504" t="str">
        <f>_xlfn.XLOOKUP(Table2[[#This Row],[Short Name]],Serverlookup!A:A,Serverlookup!E:E)</f>
        <v>julien@chevron.com</v>
      </c>
      <c r="S504" t="str">
        <f>_xlfn.XLOOKUP(Table2[[#This Row],[Short Name]],Serverlookup!A:A,Serverlookup!D:D)</f>
        <v>Yes</v>
      </c>
      <c r="T504" t="str">
        <f>_xlfn.XLOOKUP(Table2[[#This Row],[Short Name]],Serverlookup!A:A,Serverlookup!F:F)</f>
        <v>CYBERPRODUCTLINE-VM-APPLICATIONSCANNING</v>
      </c>
      <c r="U504" t="str">
        <f>IF(ISNA(_xlfn.XLOOKUP(Table2[[#This Row],[Short Name]],PCN!A:A,PCN!A:A)),"No","Yes")</f>
        <v>No</v>
      </c>
    </row>
    <row r="505" spans="1:21" x14ac:dyDescent="0.35">
      <c r="A505" t="s">
        <v>2777</v>
      </c>
      <c r="B505" t="s">
        <v>50</v>
      </c>
      <c r="C505" t="s">
        <v>661</v>
      </c>
      <c r="D505" t="s">
        <v>662</v>
      </c>
      <c r="E505" s="2">
        <v>45771</v>
      </c>
      <c r="F505" t="s">
        <v>185</v>
      </c>
      <c r="G505" s="2">
        <v>45771</v>
      </c>
      <c r="H505" t="s">
        <v>3471</v>
      </c>
      <c r="I505" t="s">
        <v>49</v>
      </c>
      <c r="J505" t="s">
        <v>2781</v>
      </c>
      <c r="K505" t="str">
        <f>_xlfn.XLOOKUP(Table2[[#This Row],[Short Name]],Table4[Name],Table4[IP Address])</f>
        <v>10.76.123.110</v>
      </c>
      <c r="L505" t="str">
        <f>_xlfn.XLOOKUP(Table2[[#This Row],[Short Name]],CMDB!A:A,CMDB!G:G)</f>
        <v>Production</v>
      </c>
      <c r="M505" t="str">
        <f>_xlfn.XLOOKUP(Table2[[#This Row],[Short Name]],CMDB!A:A,CMDB!F:F)</f>
        <v>Deployed</v>
      </c>
      <c r="N505" t="s">
        <v>2782</v>
      </c>
      <c r="P505">
        <f>_xlfn.XLOOKUP(Table2[[#This Row],[Short Name]],Serverlookup!A:A,Serverlookup!B:B)</f>
        <v>5045982</v>
      </c>
      <c r="Q505" t="str">
        <f>_xlfn.XLOOKUP(Table2[[#This Row],[Short Name]],Serverlookup!A:A,Serverlookup!C:C)</f>
        <v xml:space="preserve">Netsparker </v>
      </c>
      <c r="R505" t="str">
        <f>_xlfn.XLOOKUP(Table2[[#This Row],[Short Name]],Serverlookup!A:A,Serverlookup!E:E)</f>
        <v>julien@chevron.com</v>
      </c>
      <c r="S505" t="str">
        <f>_xlfn.XLOOKUP(Table2[[#This Row],[Short Name]],Serverlookup!A:A,Serverlookup!D:D)</f>
        <v>Yes</v>
      </c>
      <c r="T505" t="str">
        <f>_xlfn.XLOOKUP(Table2[[#This Row],[Short Name]],Serverlookup!A:A,Serverlookup!F:F)</f>
        <v>CYBERPRODUCTLINE-VM-APPLICATIONSCANNING</v>
      </c>
      <c r="U505" t="str">
        <f>IF(ISNA(_xlfn.XLOOKUP(Table2[[#This Row],[Short Name]],PCN!A:A,PCN!A:A)),"No","Yes")</f>
        <v>No</v>
      </c>
    </row>
    <row r="506" spans="1:21" x14ac:dyDescent="0.35">
      <c r="A506" t="s">
        <v>2777</v>
      </c>
      <c r="B506" t="s">
        <v>50</v>
      </c>
      <c r="C506" t="s">
        <v>658</v>
      </c>
      <c r="D506" t="s">
        <v>659</v>
      </c>
      <c r="E506" s="1">
        <v>45771</v>
      </c>
      <c r="F506" t="s">
        <v>185</v>
      </c>
      <c r="G506" s="1">
        <v>45771</v>
      </c>
      <c r="H506" t="s">
        <v>3472</v>
      </c>
      <c r="I506" t="s">
        <v>49</v>
      </c>
      <c r="J506" t="s">
        <v>2781</v>
      </c>
      <c r="K506" t="str">
        <f>_xlfn.XLOOKUP(Table2[[#This Row],[Short Name]],Table4[Name],Table4[IP Address])</f>
        <v>10.76.123.111</v>
      </c>
      <c r="L506" t="str">
        <f>_xlfn.XLOOKUP(Table2[[#This Row],[Short Name]],CMDB!A:A,CMDB!G:G)</f>
        <v>Production</v>
      </c>
      <c r="M506" t="str">
        <f>_xlfn.XLOOKUP(Table2[[#This Row],[Short Name]],CMDB!A:A,CMDB!F:F)</f>
        <v>Deployed</v>
      </c>
      <c r="N506" t="s">
        <v>2782</v>
      </c>
      <c r="P506">
        <f>_xlfn.XLOOKUP(Table2[[#This Row],[Short Name]],Serverlookup!A:A,Serverlookup!B:B)</f>
        <v>5045982</v>
      </c>
      <c r="Q506" t="str">
        <f>_xlfn.XLOOKUP(Table2[[#This Row],[Short Name]],Serverlookup!A:A,Serverlookup!C:C)</f>
        <v xml:space="preserve">Netsparker </v>
      </c>
      <c r="R506" t="str">
        <f>_xlfn.XLOOKUP(Table2[[#This Row],[Short Name]],Serverlookup!A:A,Serverlookup!E:E)</f>
        <v>julien@chevron.com</v>
      </c>
      <c r="S506" t="str">
        <f>_xlfn.XLOOKUP(Table2[[#This Row],[Short Name]],Serverlookup!A:A,Serverlookup!D:D)</f>
        <v>Yes</v>
      </c>
      <c r="T506" t="str">
        <f>_xlfn.XLOOKUP(Table2[[#This Row],[Short Name]],Serverlookup!A:A,Serverlookup!F:F)</f>
        <v>CYBERPRODUCTLINE-VM-APPLICATIONSCANNING</v>
      </c>
      <c r="U506" t="str">
        <f>IF(ISNA(_xlfn.XLOOKUP(Table2[[#This Row],[Short Name]],PCN!A:A,PCN!A:A)),"No","Yes")</f>
        <v>No</v>
      </c>
    </row>
    <row r="507" spans="1:21" x14ac:dyDescent="0.35">
      <c r="A507" t="s">
        <v>2777</v>
      </c>
      <c r="B507" t="s">
        <v>50</v>
      </c>
      <c r="C507" t="s">
        <v>158</v>
      </c>
      <c r="D507" t="s">
        <v>159</v>
      </c>
      <c r="E507" s="2">
        <v>45771</v>
      </c>
      <c r="F507" t="s">
        <v>773</v>
      </c>
      <c r="G507" s="2">
        <v>45771</v>
      </c>
      <c r="H507" t="s">
        <v>3473</v>
      </c>
      <c r="I507" t="s">
        <v>49</v>
      </c>
      <c r="J507" t="s">
        <v>2781</v>
      </c>
      <c r="K507" t="str">
        <f>_xlfn.XLOOKUP(Table2[[#This Row],[Short Name]],Table4[Name],Table4[IP Address])</f>
        <v>10.76.123.112</v>
      </c>
      <c r="L507" t="str">
        <f>_xlfn.XLOOKUP(Table2[[#This Row],[Short Name]],CMDB!A:A,CMDB!G:G)</f>
        <v>Production</v>
      </c>
      <c r="M507" t="str">
        <f>_xlfn.XLOOKUP(Table2[[#This Row],[Short Name]],CMDB!A:A,CMDB!F:F)</f>
        <v>Deployed</v>
      </c>
      <c r="N507" t="s">
        <v>2782</v>
      </c>
      <c r="P507">
        <f>_xlfn.XLOOKUP(Table2[[#This Row],[Short Name]],Serverlookup!A:A,Serverlookup!B:B)</f>
        <v>5045982</v>
      </c>
      <c r="Q507" t="str">
        <f>_xlfn.XLOOKUP(Table2[[#This Row],[Short Name]],Serverlookup!A:A,Serverlookup!C:C)</f>
        <v xml:space="preserve">Netsparker </v>
      </c>
      <c r="R507" t="str">
        <f>_xlfn.XLOOKUP(Table2[[#This Row],[Short Name]],Serverlookup!A:A,Serverlookup!E:E)</f>
        <v>julien@chevron.com</v>
      </c>
      <c r="S507" t="str">
        <f>_xlfn.XLOOKUP(Table2[[#This Row],[Short Name]],Serverlookup!A:A,Serverlookup!D:D)</f>
        <v>Yes</v>
      </c>
      <c r="T507" t="str">
        <f>_xlfn.XLOOKUP(Table2[[#This Row],[Short Name]],Serverlookup!A:A,Serverlookup!F:F)</f>
        <v>CYBERPRODUCTLINE-VM-APPLICATIONSCANNING</v>
      </c>
      <c r="U507" t="str">
        <f>IF(ISNA(_xlfn.XLOOKUP(Table2[[#This Row],[Short Name]],PCN!A:A,PCN!A:A)),"No","Yes")</f>
        <v>No</v>
      </c>
    </row>
    <row r="508" spans="1:21" x14ac:dyDescent="0.35">
      <c r="A508" t="s">
        <v>2777</v>
      </c>
      <c r="B508" t="s">
        <v>50</v>
      </c>
      <c r="C508" t="s">
        <v>3474</v>
      </c>
      <c r="D508" t="s">
        <v>3475</v>
      </c>
      <c r="E508" s="1">
        <v>45770</v>
      </c>
      <c r="F508" t="s">
        <v>185</v>
      </c>
      <c r="G508" s="1">
        <v>45771</v>
      </c>
      <c r="H508" t="s">
        <v>2886</v>
      </c>
      <c r="I508" t="s">
        <v>49</v>
      </c>
      <c r="J508" t="s">
        <v>2781</v>
      </c>
      <c r="K508" t="str">
        <f>_xlfn.XLOOKUP(Table2[[#This Row],[Short Name]],Table4[Name],Table4[IP Address])</f>
        <v>10.76.123.83</v>
      </c>
      <c r="L508" t="str">
        <f>_xlfn.XLOOKUP(Table2[[#This Row],[Short Name]],CMDB!A:A,CMDB!G:G)</f>
        <v>Production</v>
      </c>
      <c r="M508" t="str">
        <f>_xlfn.XLOOKUP(Table2[[#This Row],[Short Name]],CMDB!A:A,CMDB!F:F)</f>
        <v>Deployed</v>
      </c>
      <c r="N508" t="s">
        <v>2782</v>
      </c>
      <c r="P508">
        <f>_xlfn.XLOOKUP(Table2[[#This Row],[Short Name]],Serverlookup!A:A,Serverlookup!B:B)</f>
        <v>5045982</v>
      </c>
      <c r="Q508" t="str">
        <f>_xlfn.XLOOKUP(Table2[[#This Row],[Short Name]],Serverlookup!A:A,Serverlookup!C:C)</f>
        <v xml:space="preserve">Netsparker </v>
      </c>
      <c r="R508" t="str">
        <f>_xlfn.XLOOKUP(Table2[[#This Row],[Short Name]],Serverlookup!A:A,Serverlookup!E:E)</f>
        <v>julien@chevron.com</v>
      </c>
      <c r="S508" t="str">
        <f>_xlfn.XLOOKUP(Table2[[#This Row],[Short Name]],Serverlookup!A:A,Serverlookup!D:D)</f>
        <v>Yes</v>
      </c>
      <c r="T508" t="str">
        <f>_xlfn.XLOOKUP(Table2[[#This Row],[Short Name]],Serverlookup!A:A,Serverlookup!F:F)</f>
        <v>CYBERPRODUCTLINE-VM-APPLICATIONSCANNING</v>
      </c>
      <c r="U508" t="str">
        <f>IF(ISNA(_xlfn.XLOOKUP(Table2[[#This Row],[Short Name]],PCN!A:A,PCN!A:A)),"No","Yes")</f>
        <v>No</v>
      </c>
    </row>
    <row r="509" spans="1:21" x14ac:dyDescent="0.35">
      <c r="A509" t="s">
        <v>2777</v>
      </c>
      <c r="B509" t="s">
        <v>50</v>
      </c>
      <c r="C509" t="s">
        <v>833</v>
      </c>
      <c r="D509" t="s">
        <v>834</v>
      </c>
      <c r="E509" s="2">
        <v>45770</v>
      </c>
      <c r="F509" t="s">
        <v>54</v>
      </c>
      <c r="G509" s="2">
        <v>45771</v>
      </c>
      <c r="H509" t="s">
        <v>3469</v>
      </c>
      <c r="I509" t="s">
        <v>49</v>
      </c>
      <c r="J509" t="s">
        <v>2781</v>
      </c>
      <c r="K509" t="str">
        <f>_xlfn.XLOOKUP(Table2[[#This Row],[Short Name]],Table4[Name],Table4[IP Address])</f>
        <v>10.76.123.84</v>
      </c>
      <c r="L509" t="str">
        <f>_xlfn.XLOOKUP(Table2[[#This Row],[Short Name]],CMDB!A:A,CMDB!G:G)</f>
        <v>Production</v>
      </c>
      <c r="M509" t="str">
        <f>_xlfn.XLOOKUP(Table2[[#This Row],[Short Name]],CMDB!A:A,CMDB!F:F)</f>
        <v>Deployed</v>
      </c>
      <c r="N509" t="s">
        <v>2782</v>
      </c>
      <c r="P509">
        <f>_xlfn.XLOOKUP(Table2[[#This Row],[Short Name]],Serverlookup!A:A,Serverlookup!B:B)</f>
        <v>5045982</v>
      </c>
      <c r="Q509" t="str">
        <f>_xlfn.XLOOKUP(Table2[[#This Row],[Short Name]],Serverlookup!A:A,Serverlookup!C:C)</f>
        <v xml:space="preserve">Netsparker </v>
      </c>
      <c r="R509" t="str">
        <f>_xlfn.XLOOKUP(Table2[[#This Row],[Short Name]],Serverlookup!A:A,Serverlookup!E:E)</f>
        <v>julien@chevron.com</v>
      </c>
      <c r="S509" t="str">
        <f>_xlfn.XLOOKUP(Table2[[#This Row],[Short Name]],Serverlookup!A:A,Serverlookup!D:D)</f>
        <v>Yes</v>
      </c>
      <c r="T509" t="str">
        <f>_xlfn.XLOOKUP(Table2[[#This Row],[Short Name]],Serverlookup!A:A,Serverlookup!F:F)</f>
        <v>CYBERPRODUCTLINE-VM-APPLICATIONSCANNING</v>
      </c>
      <c r="U509" t="str">
        <f>IF(ISNA(_xlfn.XLOOKUP(Table2[[#This Row],[Short Name]],PCN!A:A,PCN!A:A)),"No","Yes")</f>
        <v>No</v>
      </c>
    </row>
    <row r="510" spans="1:21" x14ac:dyDescent="0.35">
      <c r="A510" t="s">
        <v>2777</v>
      </c>
      <c r="B510" t="s">
        <v>50</v>
      </c>
      <c r="C510" t="s">
        <v>117</v>
      </c>
      <c r="D510" t="s">
        <v>118</v>
      </c>
      <c r="E510" s="1">
        <v>45771</v>
      </c>
      <c r="F510" t="s">
        <v>773</v>
      </c>
      <c r="G510" s="1">
        <v>45771</v>
      </c>
      <c r="H510" t="s">
        <v>2806</v>
      </c>
      <c r="I510" t="s">
        <v>49</v>
      </c>
      <c r="J510" t="s">
        <v>2781</v>
      </c>
      <c r="K510" t="str">
        <f>_xlfn.XLOOKUP(Table2[[#This Row],[Short Name]],Table4[Name],Table4[IP Address])</f>
        <v>10.75.96.119</v>
      </c>
      <c r="L510" t="str">
        <f>_xlfn.XLOOKUP(Table2[[#This Row],[Short Name]],CMDB!A:A,CMDB!G:G)</f>
        <v>Production</v>
      </c>
      <c r="M510" t="str">
        <f>_xlfn.XLOOKUP(Table2[[#This Row],[Short Name]],CMDB!A:A,CMDB!F:F)</f>
        <v>Deployed</v>
      </c>
      <c r="N510" t="s">
        <v>2782</v>
      </c>
      <c r="P510">
        <f>_xlfn.XLOOKUP(Table2[[#This Row],[Short Name]],Serverlookup!A:A,Serverlookup!B:B)</f>
        <v>5045982</v>
      </c>
      <c r="Q510" t="str">
        <f>_xlfn.XLOOKUP(Table2[[#This Row],[Short Name]],Serverlookup!A:A,Serverlookup!C:C)</f>
        <v xml:space="preserve">Netsparker </v>
      </c>
      <c r="R510" t="str">
        <f>_xlfn.XLOOKUP(Table2[[#This Row],[Short Name]],Serverlookup!A:A,Serverlookup!E:E)</f>
        <v>julien@chevron.com</v>
      </c>
      <c r="S510" t="str">
        <f>_xlfn.XLOOKUP(Table2[[#This Row],[Short Name]],Serverlookup!A:A,Serverlookup!D:D)</f>
        <v>Yes</v>
      </c>
      <c r="T510" t="str">
        <f>_xlfn.XLOOKUP(Table2[[#This Row],[Short Name]],Serverlookup!A:A,Serverlookup!F:F)</f>
        <v>CYBERPRODUCTLINE-VM-APPLICATIONSCANNING</v>
      </c>
      <c r="U510" t="str">
        <f>IF(ISNA(_xlfn.XLOOKUP(Table2[[#This Row],[Short Name]],PCN!A:A,PCN!A:A)),"No","Yes")</f>
        <v>No</v>
      </c>
    </row>
    <row r="511" spans="1:21" x14ac:dyDescent="0.35">
      <c r="A511" t="s">
        <v>2777</v>
      </c>
      <c r="B511" t="s">
        <v>50</v>
      </c>
      <c r="C511" t="s">
        <v>1014</v>
      </c>
      <c r="D511" t="s">
        <v>1015</v>
      </c>
      <c r="E511" s="2">
        <v>45771</v>
      </c>
      <c r="F511" t="s">
        <v>185</v>
      </c>
      <c r="G511" s="2">
        <v>45771</v>
      </c>
      <c r="H511" t="s">
        <v>2806</v>
      </c>
      <c r="I511" t="s">
        <v>49</v>
      </c>
      <c r="J511" t="s">
        <v>2781</v>
      </c>
      <c r="K511" t="str">
        <f>_xlfn.XLOOKUP(Table2[[#This Row],[Short Name]],Table4[Name],Table4[IP Address])</f>
        <v>10.75.96.155</v>
      </c>
      <c r="L511" t="str">
        <f>_xlfn.XLOOKUP(Table2[[#This Row],[Short Name]],CMDB!A:A,CMDB!G:G)</f>
        <v>Production</v>
      </c>
      <c r="M511" t="str">
        <f>_xlfn.XLOOKUP(Table2[[#This Row],[Short Name]],CMDB!A:A,CMDB!F:F)</f>
        <v>Deployed</v>
      </c>
      <c r="N511" t="s">
        <v>2782</v>
      </c>
      <c r="P511">
        <f>_xlfn.XLOOKUP(Table2[[#This Row],[Short Name]],Serverlookup!A:A,Serverlookup!B:B)</f>
        <v>5045982</v>
      </c>
      <c r="Q511" t="str">
        <f>_xlfn.XLOOKUP(Table2[[#This Row],[Short Name]],Serverlookup!A:A,Serverlookup!C:C)</f>
        <v xml:space="preserve">Netsparker </v>
      </c>
      <c r="R511" t="str">
        <f>_xlfn.XLOOKUP(Table2[[#This Row],[Short Name]],Serverlookup!A:A,Serverlookup!E:E)</f>
        <v>julien@chevron.com</v>
      </c>
      <c r="S511" t="str">
        <f>_xlfn.XLOOKUP(Table2[[#This Row],[Short Name]],Serverlookup!A:A,Serverlookup!D:D)</f>
        <v>Yes</v>
      </c>
      <c r="T511" t="str">
        <f>_xlfn.XLOOKUP(Table2[[#This Row],[Short Name]],Serverlookup!A:A,Serverlookup!F:F)</f>
        <v>CYBERPRODUCTLINE-VM-APPLICATIONSCANNING</v>
      </c>
      <c r="U511" t="str">
        <f>IF(ISNA(_xlfn.XLOOKUP(Table2[[#This Row],[Short Name]],PCN!A:A,PCN!A:A)),"No","Yes")</f>
        <v>No</v>
      </c>
    </row>
    <row r="512" spans="1:21" x14ac:dyDescent="0.35">
      <c r="A512" t="s">
        <v>2777</v>
      </c>
      <c r="B512" t="s">
        <v>50</v>
      </c>
      <c r="C512" t="s">
        <v>2484</v>
      </c>
      <c r="D512" t="s">
        <v>2485</v>
      </c>
      <c r="E512" s="1">
        <v>45770</v>
      </c>
      <c r="F512" t="s">
        <v>773</v>
      </c>
      <c r="G512" s="1">
        <v>45771</v>
      </c>
      <c r="H512" t="s">
        <v>3476</v>
      </c>
      <c r="I512" t="s">
        <v>49</v>
      </c>
      <c r="J512" t="s">
        <v>2781</v>
      </c>
      <c r="K512" t="str">
        <f>_xlfn.XLOOKUP(Table2[[#This Row],[Short Name]],Table4[Name],Table4[IP Address])</f>
        <v>10.67.178.9</v>
      </c>
      <c r="L512" t="str">
        <f>_xlfn.XLOOKUP(Table2[[#This Row],[Short Name]],CMDB!A:A,CMDB!G:G)</f>
        <v>Production</v>
      </c>
      <c r="M512" t="str">
        <f>_xlfn.XLOOKUP(Table2[[#This Row],[Short Name]],CMDB!A:A,CMDB!F:F)</f>
        <v>Deployed</v>
      </c>
      <c r="N512" t="s">
        <v>2782</v>
      </c>
      <c r="P512">
        <f>_xlfn.XLOOKUP(Table2[[#This Row],[Short Name]],Serverlookup!A:A,Serverlookup!B:B)</f>
        <v>5045982</v>
      </c>
      <c r="Q512" t="str">
        <f>_xlfn.XLOOKUP(Table2[[#This Row],[Short Name]],Serverlookup!A:A,Serverlookup!C:C)</f>
        <v xml:space="preserve">Netsparker </v>
      </c>
      <c r="R512" t="str">
        <f>_xlfn.XLOOKUP(Table2[[#This Row],[Short Name]],Serverlookup!A:A,Serverlookup!E:E)</f>
        <v>julien@chevron.com</v>
      </c>
      <c r="S512" t="str">
        <f>_xlfn.XLOOKUP(Table2[[#This Row],[Short Name]],Serverlookup!A:A,Serverlookup!D:D)</f>
        <v>Yes</v>
      </c>
      <c r="T512" t="str">
        <f>_xlfn.XLOOKUP(Table2[[#This Row],[Short Name]],Serverlookup!A:A,Serverlookup!F:F)</f>
        <v>CYBERPRODUCTLINE-VM-APPLICATIONSCANNING</v>
      </c>
      <c r="U512" t="str">
        <f>IF(ISNA(_xlfn.XLOOKUP(Table2[[#This Row],[Short Name]],PCN!A:A,PCN!A:A)),"No","Yes")</f>
        <v>No</v>
      </c>
    </row>
    <row r="513" spans="1:21" x14ac:dyDescent="0.35">
      <c r="A513" t="s">
        <v>2777</v>
      </c>
      <c r="B513" t="s">
        <v>50</v>
      </c>
      <c r="C513" t="s">
        <v>263</v>
      </c>
      <c r="D513" t="s">
        <v>264</v>
      </c>
      <c r="E513" s="2">
        <v>45771</v>
      </c>
      <c r="F513" t="s">
        <v>185</v>
      </c>
      <c r="G513" s="2">
        <v>45771</v>
      </c>
      <c r="H513" t="s">
        <v>3477</v>
      </c>
      <c r="I513" t="s">
        <v>49</v>
      </c>
      <c r="J513" t="s">
        <v>2781</v>
      </c>
      <c r="K513" t="str">
        <f>_xlfn.XLOOKUP(Table2[[#This Row],[Short Name]],Table4[Name],Table4[IP Address])</f>
        <v>10.67.152.33</v>
      </c>
      <c r="L513" t="str">
        <f>_xlfn.XLOOKUP(Table2[[#This Row],[Short Name]],CMDB!A:A,CMDB!G:G)</f>
        <v>Production</v>
      </c>
      <c r="M513" t="str">
        <f>_xlfn.XLOOKUP(Table2[[#This Row],[Short Name]],CMDB!A:A,CMDB!F:F)</f>
        <v>Deployed</v>
      </c>
      <c r="N513" t="s">
        <v>2782</v>
      </c>
      <c r="P513">
        <f>_xlfn.XLOOKUP(Table2[[#This Row],[Short Name]],Serverlookup!A:A,Serverlookup!B:B)</f>
        <v>5045982</v>
      </c>
      <c r="Q513" t="str">
        <f>_xlfn.XLOOKUP(Table2[[#This Row],[Short Name]],Serverlookup!A:A,Serverlookup!C:C)</f>
        <v xml:space="preserve">Netsparker </v>
      </c>
      <c r="R513" t="str">
        <f>_xlfn.XLOOKUP(Table2[[#This Row],[Short Name]],Serverlookup!A:A,Serverlookup!E:E)</f>
        <v>julien@chevron.com</v>
      </c>
      <c r="S513" t="str">
        <f>_xlfn.XLOOKUP(Table2[[#This Row],[Short Name]],Serverlookup!A:A,Serverlookup!D:D)</f>
        <v>Yes</v>
      </c>
      <c r="T513" t="str">
        <f>_xlfn.XLOOKUP(Table2[[#This Row],[Short Name]],Serverlookup!A:A,Serverlookup!F:F)</f>
        <v>CYBERPRODUCTLINE-VM-APPLICATIONSCANNING</v>
      </c>
      <c r="U513" t="str">
        <f>IF(ISNA(_xlfn.XLOOKUP(Table2[[#This Row],[Short Name]],PCN!A:A,PCN!A:A)),"No","Yes")</f>
        <v>No</v>
      </c>
    </row>
    <row r="514" spans="1:21" x14ac:dyDescent="0.35">
      <c r="A514" t="s">
        <v>2777</v>
      </c>
      <c r="B514" t="s">
        <v>50</v>
      </c>
      <c r="C514" t="s">
        <v>3478</v>
      </c>
      <c r="D514" t="s">
        <v>3479</v>
      </c>
      <c r="E514" s="2">
        <v>45770</v>
      </c>
      <c r="F514" t="s">
        <v>185</v>
      </c>
      <c r="G514" s="2">
        <v>45771</v>
      </c>
      <c r="H514" t="s">
        <v>3480</v>
      </c>
      <c r="I514" t="s">
        <v>141</v>
      </c>
      <c r="J514" t="s">
        <v>2781</v>
      </c>
      <c r="K514" t="str">
        <f>_xlfn.XLOOKUP(Table2[[#This Row],[Short Name]],Table4[Name],Table4[IP Address])</f>
        <v>10.76.226.88</v>
      </c>
      <c r="L514" t="str">
        <f>_xlfn.XLOOKUP(Table2[[#This Row],[Short Name]],CMDB!A:A,CMDB!G:G)</f>
        <v>Production</v>
      </c>
      <c r="M514" t="str">
        <f>_xlfn.XLOOKUP(Table2[[#This Row],[Short Name]],CMDB!A:A,CMDB!F:F)</f>
        <v>Deployed</v>
      </c>
      <c r="N514" t="s">
        <v>2782</v>
      </c>
      <c r="P514">
        <f>_xlfn.XLOOKUP(Table2[[#This Row],[Short Name]],Serverlookup!A:A,Serverlookup!B:B)</f>
        <v>5055080</v>
      </c>
      <c r="Q514" t="str">
        <f>_xlfn.XLOOKUP(Table2[[#This Row],[Short Name]],Serverlookup!A:A,Serverlookup!C:C)</f>
        <v xml:space="preserve">RBU </v>
      </c>
      <c r="R514" t="str">
        <f>_xlfn.XLOOKUP(Table2[[#This Row],[Short Name]],Serverlookup!A:A,Serverlookup!E:E)</f>
        <v>Jordan.Hill@chevron.com</v>
      </c>
      <c r="S514" t="str">
        <f>_xlfn.XLOOKUP(Table2[[#This Row],[Short Name]],Serverlookup!A:A,Serverlookup!D:D)</f>
        <v>Yes</v>
      </c>
      <c r="T514" t="str">
        <f>_xlfn.XLOOKUP(Table2[[#This Row],[Short Name]],Serverlookup!A:A,Serverlookup!F:F)</f>
        <v>IT DATA AND INSIGHTS - BU WEST</v>
      </c>
      <c r="U514" t="str">
        <f>IF(ISNA(_xlfn.XLOOKUP(Table2[[#This Row],[Short Name]],PCN!A:A,PCN!A:A)),"No","Yes")</f>
        <v>No</v>
      </c>
    </row>
    <row r="515" spans="1:21" x14ac:dyDescent="0.35">
      <c r="A515" t="s">
        <v>2777</v>
      </c>
      <c r="B515" t="s">
        <v>50</v>
      </c>
      <c r="C515" t="s">
        <v>3481</v>
      </c>
      <c r="D515" t="s">
        <v>3482</v>
      </c>
      <c r="E515" s="2">
        <v>45770</v>
      </c>
      <c r="F515" t="s">
        <v>185</v>
      </c>
      <c r="G515" s="2">
        <v>45771</v>
      </c>
      <c r="H515" t="s">
        <v>3086</v>
      </c>
      <c r="I515" t="s">
        <v>114</v>
      </c>
      <c r="J515" t="s">
        <v>2781</v>
      </c>
      <c r="K515" t="str">
        <f>_xlfn.XLOOKUP(Table2[[#This Row],[Short Name]],Table4[Name],Table4[IP Address])</f>
        <v>146.25.74.49</v>
      </c>
      <c r="L515" t="str">
        <f>_xlfn.XLOOKUP(Table2[[#This Row],[Short Name]],CMDB!A:A,CMDB!G:G)</f>
        <v/>
      </c>
      <c r="M515" t="str">
        <f>_xlfn.XLOOKUP(Table2[[#This Row],[Short Name]],CMDB!A:A,CMDB!F:F)</f>
        <v>Deployed</v>
      </c>
      <c r="N515" t="s">
        <v>2782</v>
      </c>
      <c r="P515">
        <f>_xlfn.XLOOKUP(Table2[[#This Row],[Short Name]],Serverlookup!A:A,Serverlookup!B:B)</f>
        <v>16366</v>
      </c>
      <c r="Q515" t="str">
        <f>_xlfn.XLOOKUP(Table2[[#This Row],[Short Name]],Serverlookup!A:A,Serverlookup!C:C)</f>
        <v xml:space="preserve">Stop Gauge </v>
      </c>
      <c r="R515" t="str">
        <f>_xlfn.XLOOKUP(Table2[[#This Row],[Short Name]],Serverlookup!A:A,Serverlookup!E:E)</f>
        <v>kalyangorai@chevron.com</v>
      </c>
      <c r="S515" t="str">
        <f>_xlfn.XLOOKUP(Table2[[#This Row],[Short Name]],Serverlookup!A:A,Serverlookup!D:D)</f>
        <v>Yes</v>
      </c>
      <c r="T515" t="str">
        <f>_xlfn.XLOOKUP(Table2[[#This Row],[Short Name]],Serverlookup!A:A,Serverlookup!F:F)</f>
        <v>SURFACE-APPLICATION SUPPORT-POD1C</v>
      </c>
      <c r="U515" t="str">
        <f>IF(ISNA(_xlfn.XLOOKUP(Table2[[#This Row],[Short Name]],PCN!A:A,PCN!A:A)),"No","Yes")</f>
        <v>No</v>
      </c>
    </row>
    <row r="516" spans="1:21" x14ac:dyDescent="0.35">
      <c r="A516" t="s">
        <v>2777</v>
      </c>
      <c r="B516" t="s">
        <v>50</v>
      </c>
      <c r="C516" t="s">
        <v>1912</v>
      </c>
      <c r="D516" t="s">
        <v>1913</v>
      </c>
      <c r="E516" s="2">
        <v>45770</v>
      </c>
      <c r="F516" t="s">
        <v>185</v>
      </c>
      <c r="G516" s="2">
        <v>45771</v>
      </c>
      <c r="H516" t="s">
        <v>2800</v>
      </c>
      <c r="I516" t="s">
        <v>49</v>
      </c>
      <c r="J516" t="s">
        <v>2781</v>
      </c>
      <c r="K516" t="str">
        <f>_xlfn.XLOOKUP(Table2[[#This Row],[Short Name]],Table4[Name],Table4[IP Address])</f>
        <v>10.75.176.46</v>
      </c>
      <c r="L516" t="str">
        <f>_xlfn.XLOOKUP(Table2[[#This Row],[Short Name]],CMDB!A:A,CMDB!G:G)</f>
        <v>Production</v>
      </c>
      <c r="M516" t="str">
        <f>_xlfn.XLOOKUP(Table2[[#This Row],[Short Name]],CMDB!A:A,CMDB!F:F)</f>
        <v>Deployed</v>
      </c>
      <c r="N516" t="s">
        <v>2782</v>
      </c>
      <c r="P516">
        <f>_xlfn.XLOOKUP(Table2[[#This Row],[Short Name]],Serverlookup!A:A,Serverlookup!B:B)</f>
        <v>1500002053</v>
      </c>
      <c r="Q516" t="str">
        <f>_xlfn.XLOOKUP(Table2[[#This Row],[Short Name]],Serverlookup!A:A,Serverlookup!C:C)</f>
        <v>eLogbook</v>
      </c>
      <c r="R516" t="str">
        <f>_xlfn.XLOOKUP(Table2[[#This Row],[Short Name]],Serverlookup!A:A,Serverlookup!E:E)</f>
        <v>kalyangorai@chevron.com</v>
      </c>
      <c r="S516" t="str">
        <f>_xlfn.XLOOKUP(Table2[[#This Row],[Short Name]],Serverlookup!A:A,Serverlookup!D:D)</f>
        <v>Yes</v>
      </c>
      <c r="T516" t="str">
        <f>_xlfn.XLOOKUP(Table2[[#This Row],[Short Name]],Serverlookup!A:A,Serverlookup!F:F)</f>
        <v>SURFACE-APPLICATION SUPPORT-POD1C</v>
      </c>
      <c r="U516" t="str">
        <f>IF(ISNA(_xlfn.XLOOKUP(Table2[[#This Row],[Short Name]],PCN!A:A,PCN!A:A)),"No","Yes")</f>
        <v>No</v>
      </c>
    </row>
    <row r="517" spans="1:21" x14ac:dyDescent="0.35">
      <c r="A517" t="s">
        <v>2777</v>
      </c>
      <c r="B517" t="s">
        <v>50</v>
      </c>
      <c r="C517" t="s">
        <v>3483</v>
      </c>
      <c r="D517" t="s">
        <v>3484</v>
      </c>
      <c r="E517" s="1">
        <v>45771</v>
      </c>
      <c r="F517" t="s">
        <v>185</v>
      </c>
      <c r="G517" s="1">
        <v>45771</v>
      </c>
      <c r="H517" t="s">
        <v>3418</v>
      </c>
      <c r="I517" t="s">
        <v>114</v>
      </c>
      <c r="J517" t="s">
        <v>2781</v>
      </c>
      <c r="K517" t="str">
        <f>_xlfn.XLOOKUP(Table2[[#This Row],[Short Name]],Table4[Name],Table4[IP Address])</f>
        <v>10.76.216.77</v>
      </c>
      <c r="L517" t="str">
        <f>_xlfn.XLOOKUP(Table2[[#This Row],[Short Name]],CMDB!A:A,CMDB!G:G)</f>
        <v>Development</v>
      </c>
      <c r="M517" t="str">
        <f>_xlfn.XLOOKUP(Table2[[#This Row],[Short Name]],CMDB!A:A,CMDB!F:F)</f>
        <v>Deployed</v>
      </c>
      <c r="N517" t="s">
        <v>2782</v>
      </c>
      <c r="P517">
        <f>_xlfn.XLOOKUP(Table2[[#This Row],[Short Name]],Serverlookup!A:A,Serverlookup!B:B)</f>
        <v>3839</v>
      </c>
      <c r="Q517" t="str">
        <f>_xlfn.XLOOKUP(Table2[[#This Row],[Short Name]],Serverlookup!A:A,Serverlookup!C:C)</f>
        <v xml:space="preserve">CARD </v>
      </c>
      <c r="R517" t="str">
        <f>_xlfn.XLOOKUP(Table2[[#This Row],[Short Name]],Serverlookup!A:A,Serverlookup!E:E)</f>
        <v>kalyangorai@chevron.com</v>
      </c>
      <c r="S517" t="str">
        <f>_xlfn.XLOOKUP(Table2[[#This Row],[Short Name]],Serverlookup!A:A,Serverlookup!D:D)</f>
        <v>Yes</v>
      </c>
      <c r="T517" t="str">
        <f>_xlfn.XLOOKUP(Table2[[#This Row],[Short Name]],Serverlookup!A:A,Serverlookup!F:F)</f>
        <v>SURFACE-APPLICATION SUPPORT-POD1C</v>
      </c>
      <c r="U517" t="str">
        <f>IF(ISNA(_xlfn.XLOOKUP(Table2[[#This Row],[Short Name]],PCN!A:A,PCN!A:A)),"No","Yes")</f>
        <v>No</v>
      </c>
    </row>
    <row r="518" spans="1:21" x14ac:dyDescent="0.35">
      <c r="A518" t="s">
        <v>2777</v>
      </c>
      <c r="B518" t="s">
        <v>50</v>
      </c>
      <c r="C518" t="s">
        <v>3485</v>
      </c>
      <c r="D518" t="s">
        <v>3486</v>
      </c>
      <c r="E518" s="1">
        <v>45771</v>
      </c>
      <c r="F518" t="s">
        <v>185</v>
      </c>
      <c r="G518" s="1">
        <v>45771</v>
      </c>
      <c r="H518" t="s">
        <v>2780</v>
      </c>
      <c r="I518" t="s">
        <v>114</v>
      </c>
      <c r="J518" t="s">
        <v>2781</v>
      </c>
      <c r="K518" t="str">
        <f>_xlfn.XLOOKUP(Table2[[#This Row],[Short Name]],Table4[Name],Table4[IP Address])</f>
        <v>10.76.217.54</v>
      </c>
      <c r="L518" t="str">
        <f>_xlfn.XLOOKUP(Table2[[#This Row],[Short Name]],CMDB!A:A,CMDB!G:G)</f>
        <v>Production</v>
      </c>
      <c r="M518" t="str">
        <f>_xlfn.XLOOKUP(Table2[[#This Row],[Short Name]],CMDB!A:A,CMDB!F:F)</f>
        <v>Retired</v>
      </c>
      <c r="N518" t="s">
        <v>2782</v>
      </c>
      <c r="P518" t="str">
        <f>_xlfn.XLOOKUP(Table2[[#This Row],[Short Name]],Serverlookup!A:A,Serverlookup!B:B)</f>
        <v>Not Found</v>
      </c>
      <c r="Q518" t="str">
        <f>_xlfn.XLOOKUP(Table2[[#This Row],[Short Name]],Serverlookup!A:A,Serverlookup!C:C)</f>
        <v>Not Found</v>
      </c>
      <c r="R518" t="str">
        <f>_xlfn.XLOOKUP(Table2[[#This Row],[Short Name]],Serverlookup!A:A,Serverlookup!E:E)</f>
        <v>kalyangorai@chevron.com</v>
      </c>
      <c r="S518" t="str">
        <f>_xlfn.XLOOKUP(Table2[[#This Row],[Short Name]],Serverlookup!A:A,Serverlookup!D:D)</f>
        <v>Yes</v>
      </c>
      <c r="T518" t="str">
        <f>_xlfn.XLOOKUP(Table2[[#This Row],[Short Name]],Serverlookup!A:A,Serverlookup!F:F)</f>
        <v>SURFACE-APPLICATION SUPPORT-POD1C</v>
      </c>
      <c r="U518" t="str">
        <f>IF(ISNA(_xlfn.XLOOKUP(Table2[[#This Row],[Short Name]],PCN!A:A,PCN!A:A)),"No","Yes")</f>
        <v>No</v>
      </c>
    </row>
    <row r="519" spans="1:21" x14ac:dyDescent="0.35">
      <c r="A519" t="s">
        <v>2777</v>
      </c>
      <c r="B519" t="s">
        <v>50</v>
      </c>
      <c r="C519" t="s">
        <v>3487</v>
      </c>
      <c r="D519" t="s">
        <v>3488</v>
      </c>
      <c r="E519" s="1">
        <v>45770</v>
      </c>
      <c r="F519" t="s">
        <v>185</v>
      </c>
      <c r="G519" s="1">
        <v>45771</v>
      </c>
      <c r="H519" t="s">
        <v>3489</v>
      </c>
      <c r="I519" t="s">
        <v>49</v>
      </c>
      <c r="J519" t="s">
        <v>2781</v>
      </c>
      <c r="K519" t="str">
        <f>_xlfn.XLOOKUP(Table2[[#This Row],[Short Name]],Table4[Name],Table4[IP Address])</f>
        <v>10.76.217.56</v>
      </c>
      <c r="L519" t="str">
        <f>_xlfn.XLOOKUP(Table2[[#This Row],[Short Name]],CMDB!A:A,CMDB!G:G)</f>
        <v>Production</v>
      </c>
      <c r="M519" t="str">
        <f>_xlfn.XLOOKUP(Table2[[#This Row],[Short Name]],CMDB!A:A,CMDB!F:F)</f>
        <v>Retired</v>
      </c>
      <c r="N519" t="s">
        <v>2782</v>
      </c>
      <c r="P519" t="str">
        <f>_xlfn.XLOOKUP(Table2[[#This Row],[Short Name]],Serverlookup!A:A,Serverlookup!B:B)</f>
        <v>Not Found</v>
      </c>
      <c r="Q519" t="str">
        <f>_xlfn.XLOOKUP(Table2[[#This Row],[Short Name]],Serverlookup!A:A,Serverlookup!C:C)</f>
        <v>Not Found</v>
      </c>
      <c r="R519" t="str">
        <f>_xlfn.XLOOKUP(Table2[[#This Row],[Short Name]],Serverlookup!A:A,Serverlookup!E:E)</f>
        <v>kalyangorai@chevron.com</v>
      </c>
      <c r="S519" t="str">
        <f>_xlfn.XLOOKUP(Table2[[#This Row],[Short Name]],Serverlookup!A:A,Serverlookup!D:D)</f>
        <v>Yes</v>
      </c>
      <c r="T519" t="str">
        <f>_xlfn.XLOOKUP(Table2[[#This Row],[Short Name]],Serverlookup!A:A,Serverlookup!F:F)</f>
        <v>SURFACE-APPLICATION SUPPORT-POD1C</v>
      </c>
      <c r="U519" t="str">
        <f>IF(ISNA(_xlfn.XLOOKUP(Table2[[#This Row],[Short Name]],PCN!A:A,PCN!A:A)),"No","Yes")</f>
        <v>No</v>
      </c>
    </row>
    <row r="520" spans="1:21" x14ac:dyDescent="0.35">
      <c r="A520" t="s">
        <v>2777</v>
      </c>
      <c r="B520" t="s">
        <v>50</v>
      </c>
      <c r="C520" t="s">
        <v>3490</v>
      </c>
      <c r="D520" t="s">
        <v>3491</v>
      </c>
      <c r="E520" s="2">
        <v>45770</v>
      </c>
      <c r="F520" t="s">
        <v>185</v>
      </c>
      <c r="G520" s="2">
        <v>45771</v>
      </c>
      <c r="H520" t="s">
        <v>2780</v>
      </c>
      <c r="I520" t="s">
        <v>114</v>
      </c>
      <c r="J520" t="s">
        <v>2781</v>
      </c>
      <c r="K520" t="str">
        <f>_xlfn.XLOOKUP(Table2[[#This Row],[Short Name]],Table4[Name],Table4[IP Address])</f>
        <v>146.33.216.98</v>
      </c>
      <c r="L520" t="str">
        <f>_xlfn.XLOOKUP(Table2[[#This Row],[Short Name]],CMDB!A:A,CMDB!G:G)</f>
        <v>Production</v>
      </c>
      <c r="M520" t="str">
        <f>_xlfn.XLOOKUP(Table2[[#This Row],[Short Name]],CMDB!A:A,CMDB!F:F)</f>
        <v>Deployed</v>
      </c>
      <c r="N520" t="s">
        <v>2782</v>
      </c>
      <c r="P520">
        <f>_xlfn.XLOOKUP(Table2[[#This Row],[Short Name]],Serverlookup!A:A,Serverlookup!B:B)</f>
        <v>5044514</v>
      </c>
      <c r="Q520" t="str">
        <f>_xlfn.XLOOKUP(Table2[[#This Row],[Short Name]],Serverlookup!A:A,Serverlookup!C:C)</f>
        <v xml:space="preserve">PI UDS (PSD) </v>
      </c>
      <c r="R520" t="str">
        <f>_xlfn.XLOOKUP(Table2[[#This Row],[Short Name]],Serverlookup!A:A,Serverlookup!E:E)</f>
        <v>kalyangorai@chevron.com</v>
      </c>
      <c r="S520" t="str">
        <f>_xlfn.XLOOKUP(Table2[[#This Row],[Short Name]],Serverlookup!A:A,Serverlookup!D:D)</f>
        <v>Yes</v>
      </c>
      <c r="T520" t="str">
        <f>_xlfn.XLOOKUP(Table2[[#This Row],[Short Name]],Serverlookup!A:A,Serverlookup!F:F)</f>
        <v>SURFACE-APPLICATION SUPPORT-POD1C</v>
      </c>
      <c r="U520" t="str">
        <f>IF(ISNA(_xlfn.XLOOKUP(Table2[[#This Row],[Short Name]],PCN!A:A,PCN!A:A)),"No","Yes")</f>
        <v>No</v>
      </c>
    </row>
    <row r="521" spans="1:21" x14ac:dyDescent="0.35">
      <c r="A521" t="s">
        <v>2777</v>
      </c>
      <c r="B521" t="s">
        <v>50</v>
      </c>
      <c r="C521" t="s">
        <v>1883</v>
      </c>
      <c r="D521" t="s">
        <v>1884</v>
      </c>
      <c r="E521" s="2">
        <v>45759</v>
      </c>
      <c r="F521" t="s">
        <v>185</v>
      </c>
      <c r="G521" s="2">
        <v>45759</v>
      </c>
      <c r="H521" t="s">
        <v>2786</v>
      </c>
      <c r="I521" t="s">
        <v>49</v>
      </c>
      <c r="J521" t="s">
        <v>2781</v>
      </c>
      <c r="K521" t="str">
        <f>_xlfn.XLOOKUP(Table2[[#This Row],[Short Name]],Table4[Name],Table4[IP Address])</f>
        <v>10.73.196.7</v>
      </c>
      <c r="L521" t="str">
        <f>_xlfn.XLOOKUP(Table2[[#This Row],[Short Name]],CMDB!A:A,CMDB!G:G)</f>
        <v>Development</v>
      </c>
      <c r="M521" t="str">
        <f>_xlfn.XLOOKUP(Table2[[#This Row],[Short Name]],CMDB!A:A,CMDB!F:F)</f>
        <v>Deployed</v>
      </c>
      <c r="N521" t="s">
        <v>2782</v>
      </c>
      <c r="P521">
        <f>_xlfn.XLOOKUP(Table2[[#This Row],[Short Name]],Serverlookup!A:A,Serverlookup!B:B)</f>
        <v>21277</v>
      </c>
      <c r="Q521" t="str">
        <f>_xlfn.XLOOKUP(Table2[[#This Row],[Short Name]],Serverlookup!A:A,Serverlookup!C:C)</f>
        <v xml:space="preserve">Shift Turnover With Excellence </v>
      </c>
      <c r="R521" t="str">
        <f>_xlfn.XLOOKUP(Table2[[#This Row],[Short Name]],Serverlookup!A:A,Serverlookup!E:E)</f>
        <v>kalyangorai@chevron.com</v>
      </c>
      <c r="S521" t="str">
        <f>_xlfn.XLOOKUP(Table2[[#This Row],[Short Name]],Serverlookup!A:A,Serverlookup!D:D)</f>
        <v>Yes</v>
      </c>
      <c r="T521" t="str">
        <f>_xlfn.XLOOKUP(Table2[[#This Row],[Short Name]],Serverlookup!A:A,Serverlookup!F:F)</f>
        <v>SURFACE-APPLICATION SUPPORT-POD1C</v>
      </c>
      <c r="U521" t="str">
        <f>IF(ISNA(_xlfn.XLOOKUP(Table2[[#This Row],[Short Name]],PCN!A:A,PCN!A:A)),"No","Yes")</f>
        <v>No</v>
      </c>
    </row>
    <row r="522" spans="1:21" x14ac:dyDescent="0.35">
      <c r="A522" t="s">
        <v>2777</v>
      </c>
      <c r="B522" t="s">
        <v>50</v>
      </c>
      <c r="C522" t="s">
        <v>2751</v>
      </c>
      <c r="D522" t="s">
        <v>2752</v>
      </c>
      <c r="E522" s="2">
        <v>45759</v>
      </c>
      <c r="F522" t="s">
        <v>185</v>
      </c>
      <c r="G522" s="2">
        <v>45759</v>
      </c>
      <c r="H522" t="s">
        <v>3492</v>
      </c>
      <c r="I522" t="s">
        <v>49</v>
      </c>
      <c r="J522" t="s">
        <v>2781</v>
      </c>
      <c r="K522" t="str">
        <f>_xlfn.XLOOKUP(Table2[[#This Row],[Short Name]],Table4[Name],Table4[IP Address])</f>
        <v>10.73.212.12</v>
      </c>
      <c r="L522" t="str">
        <f>_xlfn.XLOOKUP(Table2[[#This Row],[Short Name]],CMDB!A:A,CMDB!G:G)</f>
        <v>Development</v>
      </c>
      <c r="M522" t="str">
        <f>_xlfn.XLOOKUP(Table2[[#This Row],[Short Name]],CMDB!A:A,CMDB!F:F)</f>
        <v>Retired</v>
      </c>
      <c r="N522" t="s">
        <v>2782</v>
      </c>
      <c r="P522">
        <f>_xlfn.XLOOKUP(Table2[[#This Row],[Short Name]],Serverlookup!A:A,Serverlookup!B:B)</f>
        <v>16366</v>
      </c>
      <c r="Q522" t="str">
        <f>_xlfn.XLOOKUP(Table2[[#This Row],[Short Name]],Serverlookup!A:A,Serverlookup!C:C)</f>
        <v xml:space="preserve">Stop Gauge </v>
      </c>
      <c r="R522" t="str">
        <f>_xlfn.XLOOKUP(Table2[[#This Row],[Short Name]],Serverlookup!A:A,Serverlookup!E:E)</f>
        <v>kalyangorai@chevron.com</v>
      </c>
      <c r="S522" t="str">
        <f>_xlfn.XLOOKUP(Table2[[#This Row],[Short Name]],Serverlookup!A:A,Serverlookup!D:D)</f>
        <v>Yes</v>
      </c>
      <c r="T522" t="str">
        <f>_xlfn.XLOOKUP(Table2[[#This Row],[Short Name]],Serverlookup!A:A,Serverlookup!F:F)</f>
        <v>SURFACE-APPLICATION SUPPORT-POD1C</v>
      </c>
      <c r="U522" t="str">
        <f>IF(ISNA(_xlfn.XLOOKUP(Table2[[#This Row],[Short Name]],PCN!A:A,PCN!A:A)),"No","Yes")</f>
        <v>No</v>
      </c>
    </row>
    <row r="523" spans="1:21" x14ac:dyDescent="0.35">
      <c r="A523" t="s">
        <v>2777</v>
      </c>
      <c r="B523" t="s">
        <v>50</v>
      </c>
      <c r="C523" t="s">
        <v>1914</v>
      </c>
      <c r="D523" t="s">
        <v>1915</v>
      </c>
      <c r="E523" s="2">
        <v>45770</v>
      </c>
      <c r="F523" t="s">
        <v>185</v>
      </c>
      <c r="G523" s="2">
        <v>45771</v>
      </c>
      <c r="H523" t="s">
        <v>3090</v>
      </c>
      <c r="I523" t="s">
        <v>49</v>
      </c>
      <c r="J523" t="s">
        <v>2781</v>
      </c>
      <c r="K523" t="str">
        <f>_xlfn.XLOOKUP(Table2[[#This Row],[Short Name]],Table4[Name],Table4[IP Address])</f>
        <v>10.74.176.15</v>
      </c>
      <c r="L523" t="str">
        <f>_xlfn.XLOOKUP(Table2[[#This Row],[Short Name]],CMDB!A:A,CMDB!G:G)</f>
        <v>Production</v>
      </c>
      <c r="M523" t="str">
        <f>_xlfn.XLOOKUP(Table2[[#This Row],[Short Name]],CMDB!A:A,CMDB!F:F)</f>
        <v>Deployed</v>
      </c>
      <c r="N523" t="s">
        <v>2782</v>
      </c>
      <c r="P523">
        <f>_xlfn.XLOOKUP(Table2[[#This Row],[Short Name]],Serverlookup!A:A,Serverlookup!B:B)</f>
        <v>5047740</v>
      </c>
      <c r="Q523" t="str">
        <f>_xlfn.XLOOKUP(Table2[[#This Row],[Short Name]],Serverlookup!A:A,Serverlookup!C:C)</f>
        <v xml:space="preserve">CSC Ignition Application </v>
      </c>
      <c r="R523" t="str">
        <f>_xlfn.XLOOKUP(Table2[[#This Row],[Short Name]],Serverlookup!A:A,Serverlookup!E:E)</f>
        <v>karthik.sankar@chevron.com</v>
      </c>
      <c r="S523" t="str">
        <f>_xlfn.XLOOKUP(Table2[[#This Row],[Short Name]],Serverlookup!A:A,Serverlookup!D:D)</f>
        <v>Yes</v>
      </c>
      <c r="T523" t="str">
        <f>_xlfn.XLOOKUP(Table2[[#This Row],[Short Name]],Serverlookup!A:A,Serverlookup!F:F)</f>
        <v>SURFACE - FE - MARINE IT</v>
      </c>
      <c r="U523" t="str">
        <f>IF(ISNA(_xlfn.XLOOKUP(Table2[[#This Row],[Short Name]],PCN!A:A,PCN!A:A)),"No","Yes")</f>
        <v>No</v>
      </c>
    </row>
    <row r="524" spans="1:21" x14ac:dyDescent="0.35">
      <c r="A524" t="s">
        <v>2777</v>
      </c>
      <c r="B524" t="s">
        <v>50</v>
      </c>
      <c r="C524" t="s">
        <v>1916</v>
      </c>
      <c r="D524" t="s">
        <v>1917</v>
      </c>
      <c r="E524" s="1">
        <v>45770</v>
      </c>
      <c r="F524" t="s">
        <v>185</v>
      </c>
      <c r="G524" s="1">
        <v>45771</v>
      </c>
      <c r="H524" t="s">
        <v>2801</v>
      </c>
      <c r="I524" t="s">
        <v>66</v>
      </c>
      <c r="J524" t="s">
        <v>2781</v>
      </c>
      <c r="K524" t="str">
        <f>_xlfn.XLOOKUP(Table2[[#This Row],[Short Name]],Table4[Name],Table4[IP Address])</f>
        <v>10.74.176.11</v>
      </c>
      <c r="L524" t="str">
        <f>_xlfn.XLOOKUP(Table2[[#This Row],[Short Name]],CMDB!A:A,CMDB!G:G)</f>
        <v>Production</v>
      </c>
      <c r="M524" t="str">
        <f>_xlfn.XLOOKUP(Table2[[#This Row],[Short Name]],CMDB!A:A,CMDB!F:F)</f>
        <v>Deployed</v>
      </c>
      <c r="N524" t="s">
        <v>2782</v>
      </c>
      <c r="P524">
        <f>_xlfn.XLOOKUP(Table2[[#This Row],[Short Name]],Serverlookup!A:A,Serverlookup!B:B)</f>
        <v>5047740</v>
      </c>
      <c r="Q524" t="str">
        <f>_xlfn.XLOOKUP(Table2[[#This Row],[Short Name]],Serverlookup!A:A,Serverlookup!C:C)</f>
        <v xml:space="preserve">CSC Ignition Application </v>
      </c>
      <c r="R524" t="str">
        <f>_xlfn.XLOOKUP(Table2[[#This Row],[Short Name]],Serverlookup!A:A,Serverlookup!E:E)</f>
        <v>karthik.sankar@chevron.com</v>
      </c>
      <c r="S524" t="str">
        <f>_xlfn.XLOOKUP(Table2[[#This Row],[Short Name]],Serverlookup!A:A,Serverlookup!D:D)</f>
        <v>Yes</v>
      </c>
      <c r="T524" t="str">
        <f>_xlfn.XLOOKUP(Table2[[#This Row],[Short Name]],Serverlookup!A:A,Serverlookup!F:F)</f>
        <v>SURFACE - FE - MARINE IT</v>
      </c>
      <c r="U524" t="str">
        <f>IF(ISNA(_xlfn.XLOOKUP(Table2[[#This Row],[Short Name]],PCN!A:A,PCN!A:A)),"No","Yes")</f>
        <v>No</v>
      </c>
    </row>
    <row r="525" spans="1:21" x14ac:dyDescent="0.35">
      <c r="A525" t="s">
        <v>2777</v>
      </c>
      <c r="B525" t="s">
        <v>50</v>
      </c>
      <c r="C525" t="s">
        <v>352</v>
      </c>
      <c r="D525" t="s">
        <v>353</v>
      </c>
      <c r="E525" s="2">
        <v>45770</v>
      </c>
      <c r="F525" t="s">
        <v>185</v>
      </c>
      <c r="G525" s="2">
        <v>45771</v>
      </c>
      <c r="H525" t="s">
        <v>3493</v>
      </c>
      <c r="I525" t="s">
        <v>114</v>
      </c>
      <c r="J525" t="s">
        <v>2781</v>
      </c>
      <c r="K525" t="str">
        <f>_xlfn.XLOOKUP(Table2[[#This Row],[Short Name]],Table4[Name],Table4[IP Address])</f>
        <v>146.46.51.160</v>
      </c>
      <c r="L525" t="str">
        <f>_xlfn.XLOOKUP(Table2[[#This Row],[Short Name]],CMDB!A:A,CMDB!G:G)</f>
        <v>Production</v>
      </c>
      <c r="M525" t="str">
        <f>_xlfn.XLOOKUP(Table2[[#This Row],[Short Name]],CMDB!A:A,CMDB!F:F)</f>
        <v>Deployed</v>
      </c>
      <c r="N525" t="s">
        <v>2782</v>
      </c>
      <c r="O525" t="s">
        <v>951</v>
      </c>
      <c r="P525">
        <f>_xlfn.XLOOKUP(Table2[[#This Row],[Short Name]],Serverlookup!A:A,Serverlookup!B:B)</f>
        <v>5047740</v>
      </c>
      <c r="Q525" t="str">
        <f>_xlfn.XLOOKUP(Table2[[#This Row],[Short Name]],Serverlookup!A:A,Serverlookup!C:C)</f>
        <v xml:space="preserve">CSC Ignition Application </v>
      </c>
      <c r="R525" t="str">
        <f>_xlfn.XLOOKUP(Table2[[#This Row],[Short Name]],Serverlookup!A:A,Serverlookup!E:E)</f>
        <v>karthik.sankar@chevron.com</v>
      </c>
      <c r="S525" t="str">
        <f>_xlfn.XLOOKUP(Table2[[#This Row],[Short Name]],Serverlookup!A:A,Serverlookup!D:D)</f>
        <v>Yes</v>
      </c>
      <c r="T525" t="str">
        <f>_xlfn.XLOOKUP(Table2[[#This Row],[Short Name]],Serverlookup!A:A,Serverlookup!F:F)</f>
        <v>SURFACE - FE - MARINE IT</v>
      </c>
      <c r="U525" t="str">
        <f>IF(ISNA(_xlfn.XLOOKUP(Table2[[#This Row],[Short Name]],PCN!A:A,PCN!A:A)),"No","Yes")</f>
        <v>No</v>
      </c>
    </row>
    <row r="526" spans="1:21" x14ac:dyDescent="0.35">
      <c r="A526" t="s">
        <v>2777</v>
      </c>
      <c r="B526" t="s">
        <v>50</v>
      </c>
      <c r="C526" t="s">
        <v>311</v>
      </c>
      <c r="D526" t="s">
        <v>312</v>
      </c>
      <c r="E526" s="1">
        <v>45770</v>
      </c>
      <c r="F526" t="s">
        <v>185</v>
      </c>
      <c r="G526" s="1">
        <v>45771</v>
      </c>
      <c r="H526" t="s">
        <v>2780</v>
      </c>
      <c r="I526" t="s">
        <v>114</v>
      </c>
      <c r="J526" t="s">
        <v>2781</v>
      </c>
      <c r="K526" t="str">
        <f>_xlfn.XLOOKUP(Table2[[#This Row],[Short Name]],Table4[Name],Table4[IP Address])</f>
        <v>146.46.37.95</v>
      </c>
      <c r="L526" t="str">
        <f>_xlfn.XLOOKUP(Table2[[#This Row],[Short Name]],CMDB!A:A,CMDB!G:G)</f>
        <v>Production</v>
      </c>
      <c r="M526" t="str">
        <f>_xlfn.XLOOKUP(Table2[[#This Row],[Short Name]],CMDB!A:A,CMDB!F:F)</f>
        <v>Deployed</v>
      </c>
      <c r="N526" t="s">
        <v>2782</v>
      </c>
      <c r="O526" t="s">
        <v>951</v>
      </c>
      <c r="P526">
        <f>_xlfn.XLOOKUP(Table2[[#This Row],[Short Name]],Serverlookup!A:A,Serverlookup!B:B)</f>
        <v>5047740</v>
      </c>
      <c r="Q526" t="str">
        <f>_xlfn.XLOOKUP(Table2[[#This Row],[Short Name]],Serverlookup!A:A,Serverlookup!C:C)</f>
        <v xml:space="preserve">CSC Ignition Application </v>
      </c>
      <c r="R526" t="str">
        <f>_xlfn.XLOOKUP(Table2[[#This Row],[Short Name]],Serverlookup!A:A,Serverlookup!E:E)</f>
        <v>karthik.sankar@chevron.com</v>
      </c>
      <c r="S526" t="str">
        <f>_xlfn.XLOOKUP(Table2[[#This Row],[Short Name]],Serverlookup!A:A,Serverlookup!D:D)</f>
        <v>Yes</v>
      </c>
      <c r="T526" t="str">
        <f>_xlfn.XLOOKUP(Table2[[#This Row],[Short Name]],Serverlookup!A:A,Serverlookup!F:F)</f>
        <v>SURFACE - FE - MARINE IT</v>
      </c>
      <c r="U526" t="str">
        <f>IF(ISNA(_xlfn.XLOOKUP(Table2[[#This Row],[Short Name]],PCN!A:A,PCN!A:A)),"No","Yes")</f>
        <v>No</v>
      </c>
    </row>
    <row r="527" spans="1:21" x14ac:dyDescent="0.35">
      <c r="A527" t="s">
        <v>2777</v>
      </c>
      <c r="B527" t="s">
        <v>50</v>
      </c>
      <c r="C527" t="s">
        <v>308</v>
      </c>
      <c r="D527" t="s">
        <v>309</v>
      </c>
      <c r="E527" s="2">
        <v>45771</v>
      </c>
      <c r="F527" t="s">
        <v>185</v>
      </c>
      <c r="G527" s="2">
        <v>45771</v>
      </c>
      <c r="H527" t="s">
        <v>2952</v>
      </c>
      <c r="I527" t="s">
        <v>114</v>
      </c>
      <c r="J527" t="s">
        <v>2781</v>
      </c>
      <c r="K527" t="str">
        <f>_xlfn.XLOOKUP(Table2[[#This Row],[Short Name]],Table4[Name],Table4[IP Address])</f>
        <v>146.46.46.160</v>
      </c>
      <c r="L527" t="str">
        <f>_xlfn.XLOOKUP(Table2[[#This Row],[Short Name]],CMDB!A:A,CMDB!G:G)</f>
        <v>Production</v>
      </c>
      <c r="M527" t="str">
        <f>_xlfn.XLOOKUP(Table2[[#This Row],[Short Name]],CMDB!A:A,CMDB!F:F)</f>
        <v>Deployed</v>
      </c>
      <c r="N527" t="s">
        <v>2782</v>
      </c>
      <c r="O527" t="s">
        <v>951</v>
      </c>
      <c r="P527">
        <f>_xlfn.XLOOKUP(Table2[[#This Row],[Short Name]],Serverlookup!A:A,Serverlookup!B:B)</f>
        <v>5047740</v>
      </c>
      <c r="Q527" t="str">
        <f>_xlfn.XLOOKUP(Table2[[#This Row],[Short Name]],Serverlookup!A:A,Serverlookup!C:C)</f>
        <v xml:space="preserve">CSC Ignition Application </v>
      </c>
      <c r="R527" t="str">
        <f>_xlfn.XLOOKUP(Table2[[#This Row],[Short Name]],Serverlookup!A:A,Serverlookup!E:E)</f>
        <v>karthik.sankar@chevron.com</v>
      </c>
      <c r="S527" t="str">
        <f>_xlfn.XLOOKUP(Table2[[#This Row],[Short Name]],Serverlookup!A:A,Serverlookup!D:D)</f>
        <v>Yes</v>
      </c>
      <c r="T527" t="str">
        <f>_xlfn.XLOOKUP(Table2[[#This Row],[Short Name]],Serverlookup!A:A,Serverlookup!F:F)</f>
        <v>SURFACE - FE - MARINE IT</v>
      </c>
      <c r="U527" t="str">
        <f>IF(ISNA(_xlfn.XLOOKUP(Table2[[#This Row],[Short Name]],PCN!A:A,PCN!A:A)),"No","Yes")</f>
        <v>No</v>
      </c>
    </row>
    <row r="528" spans="1:21" x14ac:dyDescent="0.35">
      <c r="A528" t="s">
        <v>2777</v>
      </c>
      <c r="B528" t="s">
        <v>50</v>
      </c>
      <c r="C528" t="s">
        <v>303</v>
      </c>
      <c r="D528" t="s">
        <v>304</v>
      </c>
      <c r="E528" s="2">
        <v>45771</v>
      </c>
      <c r="F528" t="s">
        <v>185</v>
      </c>
      <c r="G528" s="2">
        <v>45771</v>
      </c>
      <c r="H528" t="s">
        <v>3456</v>
      </c>
      <c r="I528" t="s">
        <v>114</v>
      </c>
      <c r="J528" t="s">
        <v>2781</v>
      </c>
      <c r="K528" t="str">
        <f>_xlfn.XLOOKUP(Table2[[#This Row],[Short Name]],Table4[Name],Table4[IP Address])</f>
        <v>146.46.58.160</v>
      </c>
      <c r="L528" t="str">
        <f>_xlfn.XLOOKUP(Table2[[#This Row],[Short Name]],CMDB!A:A,CMDB!G:G)</f>
        <v>Production</v>
      </c>
      <c r="M528" t="str">
        <f>_xlfn.XLOOKUP(Table2[[#This Row],[Short Name]],CMDB!A:A,CMDB!F:F)</f>
        <v>Deployed</v>
      </c>
      <c r="N528" t="s">
        <v>2782</v>
      </c>
      <c r="O528" t="s">
        <v>951</v>
      </c>
      <c r="P528">
        <f>_xlfn.XLOOKUP(Table2[[#This Row],[Short Name]],Serverlookup!A:A,Serverlookup!B:B)</f>
        <v>5047740</v>
      </c>
      <c r="Q528" t="str">
        <f>_xlfn.XLOOKUP(Table2[[#This Row],[Short Name]],Serverlookup!A:A,Serverlookup!C:C)</f>
        <v xml:space="preserve">CSC Ignition Application </v>
      </c>
      <c r="R528" t="str">
        <f>_xlfn.XLOOKUP(Table2[[#This Row],[Short Name]],Serverlookup!A:A,Serverlookup!E:E)</f>
        <v>karthik.sankar@chevron.com</v>
      </c>
      <c r="S528" t="str">
        <f>_xlfn.XLOOKUP(Table2[[#This Row],[Short Name]],Serverlookup!A:A,Serverlookup!D:D)</f>
        <v>Yes</v>
      </c>
      <c r="T528" t="str">
        <f>_xlfn.XLOOKUP(Table2[[#This Row],[Short Name]],Serverlookup!A:A,Serverlookup!F:F)</f>
        <v>SURFACE - FE - MARINE IT</v>
      </c>
      <c r="U528" t="str">
        <f>IF(ISNA(_xlfn.XLOOKUP(Table2[[#This Row],[Short Name]],PCN!A:A,PCN!A:A)),"No","Yes")</f>
        <v>No</v>
      </c>
    </row>
    <row r="529" spans="1:21" x14ac:dyDescent="0.35">
      <c r="A529" t="s">
        <v>2777</v>
      </c>
      <c r="B529" t="s">
        <v>50</v>
      </c>
      <c r="C529" t="s">
        <v>1918</v>
      </c>
      <c r="D529" t="s">
        <v>1919</v>
      </c>
      <c r="E529" s="1">
        <v>45759</v>
      </c>
      <c r="F529" t="s">
        <v>185</v>
      </c>
      <c r="G529" s="1">
        <v>45759</v>
      </c>
      <c r="H529" t="s">
        <v>2780</v>
      </c>
      <c r="I529" t="s">
        <v>49</v>
      </c>
      <c r="J529" t="s">
        <v>2781</v>
      </c>
      <c r="K529" t="str">
        <f>_xlfn.XLOOKUP(Table2[[#This Row],[Short Name]],Table4[Name],Table4[IP Address])</f>
        <v>10.74.184.26</v>
      </c>
      <c r="L529" t="str">
        <f>_xlfn.XLOOKUP(Table2[[#This Row],[Short Name]],CMDB!A:A,CMDB!G:G)</f>
        <v>Development</v>
      </c>
      <c r="M529" t="str">
        <f>_xlfn.XLOOKUP(Table2[[#This Row],[Short Name]],CMDB!A:A,CMDB!F:F)</f>
        <v>In Maintenance</v>
      </c>
      <c r="N529" t="s">
        <v>2782</v>
      </c>
      <c r="P529">
        <f>_xlfn.XLOOKUP(Table2[[#This Row],[Short Name]],Serverlookup!A:A,Serverlookup!B:B)</f>
        <v>0</v>
      </c>
      <c r="Q529" t="e">
        <f>_xlfn.XLOOKUP(Table2[[#This Row],[Short Name]],Serverlookup!A:A,Serverlookup!C:C)</f>
        <v>#N/A</v>
      </c>
      <c r="R529" t="str">
        <f>_xlfn.XLOOKUP(Table2[[#This Row],[Short Name]],Serverlookup!A:A,Serverlookup!E:E)</f>
        <v>karthik.sankar@chevron.com</v>
      </c>
      <c r="S529" t="str">
        <f>_xlfn.XLOOKUP(Table2[[#This Row],[Short Name]],Serverlookup!A:A,Serverlookup!D:D)</f>
        <v>Yes</v>
      </c>
      <c r="T529" t="str">
        <f>_xlfn.XLOOKUP(Table2[[#This Row],[Short Name]],Serverlookup!A:A,Serverlookup!F:F)</f>
        <v>SURFACE - FE - MARINE IT</v>
      </c>
      <c r="U529" t="str">
        <f>IF(ISNA(_xlfn.XLOOKUP(Table2[[#This Row],[Short Name]],PCN!A:A,PCN!A:A)),"No","Yes")</f>
        <v>No</v>
      </c>
    </row>
    <row r="530" spans="1:21" x14ac:dyDescent="0.35">
      <c r="A530" t="s">
        <v>2777</v>
      </c>
      <c r="B530" t="s">
        <v>50</v>
      </c>
      <c r="C530" t="s">
        <v>1920</v>
      </c>
      <c r="D530" t="s">
        <v>1921</v>
      </c>
      <c r="E530" s="2">
        <v>45758</v>
      </c>
      <c r="F530" t="s">
        <v>185</v>
      </c>
      <c r="G530" s="2">
        <v>45759</v>
      </c>
      <c r="H530" t="s">
        <v>2806</v>
      </c>
      <c r="I530" t="s">
        <v>49</v>
      </c>
      <c r="J530" t="s">
        <v>2781</v>
      </c>
      <c r="K530" t="str">
        <f>_xlfn.XLOOKUP(Table2[[#This Row],[Short Name]],Table4[Name],Table4[IP Address])</f>
        <v>10.74.184.42</v>
      </c>
      <c r="L530" t="str">
        <f>_xlfn.XLOOKUP(Table2[[#This Row],[Short Name]],CMDB!A:A,CMDB!G:G)</f>
        <v>QA/Test</v>
      </c>
      <c r="M530" t="str">
        <f>_xlfn.XLOOKUP(Table2[[#This Row],[Short Name]],CMDB!A:A,CMDB!F:F)</f>
        <v>In Maintenance</v>
      </c>
      <c r="N530" t="s">
        <v>2782</v>
      </c>
      <c r="P530">
        <f>_xlfn.XLOOKUP(Table2[[#This Row],[Short Name]],Serverlookup!A:A,Serverlookup!B:B)</f>
        <v>5047740</v>
      </c>
      <c r="Q530" t="str">
        <f>_xlfn.XLOOKUP(Table2[[#This Row],[Short Name]],Serverlookup!A:A,Serverlookup!C:C)</f>
        <v xml:space="preserve">CSC Ignition Application </v>
      </c>
      <c r="R530" t="str">
        <f>_xlfn.XLOOKUP(Table2[[#This Row],[Short Name]],Serverlookup!A:A,Serverlookup!E:E)</f>
        <v>karthik.sankar@chevron.com</v>
      </c>
      <c r="S530" t="str">
        <f>_xlfn.XLOOKUP(Table2[[#This Row],[Short Name]],Serverlookup!A:A,Serverlookup!D:D)</f>
        <v>Yes</v>
      </c>
      <c r="T530" t="str">
        <f>_xlfn.XLOOKUP(Table2[[#This Row],[Short Name]],Serverlookup!A:A,Serverlookup!F:F)</f>
        <v>SURFACE - FE - MARINE IT</v>
      </c>
      <c r="U530" t="str">
        <f>IF(ISNA(_xlfn.XLOOKUP(Table2[[#This Row],[Short Name]],PCN!A:A,PCN!A:A)),"No","Yes")</f>
        <v>No</v>
      </c>
    </row>
    <row r="531" spans="1:21" x14ac:dyDescent="0.35">
      <c r="A531" t="s">
        <v>2777</v>
      </c>
      <c r="B531" t="s">
        <v>50</v>
      </c>
      <c r="C531" t="s">
        <v>1326</v>
      </c>
      <c r="D531" t="s">
        <v>1327</v>
      </c>
      <c r="E531" s="1">
        <v>45771</v>
      </c>
      <c r="F531" t="s">
        <v>54</v>
      </c>
      <c r="G531" s="1">
        <v>45771</v>
      </c>
      <c r="H531" t="s">
        <v>3494</v>
      </c>
      <c r="I531" t="s">
        <v>49</v>
      </c>
      <c r="J531" t="s">
        <v>2781</v>
      </c>
      <c r="K531" t="str">
        <f>_xlfn.XLOOKUP(Table2[[#This Row],[Short Name]],Table4[Name],Table4[IP Address])</f>
        <v>10.72.0.207</v>
      </c>
      <c r="L531" t="str">
        <f>_xlfn.XLOOKUP(Table2[[#This Row],[Short Name]],CMDB!A:A,CMDB!G:G)</f>
        <v>Staging</v>
      </c>
      <c r="M531" t="str">
        <f>_xlfn.XLOOKUP(Table2[[#This Row],[Short Name]],CMDB!A:A,CMDB!F:F)</f>
        <v>Deployed</v>
      </c>
      <c r="N531" t="s">
        <v>2782</v>
      </c>
      <c r="P531">
        <f>_xlfn.XLOOKUP(Table2[[#This Row],[Short Name]],Serverlookup!A:A,Serverlookup!B:B)</f>
        <v>5056753</v>
      </c>
      <c r="Q531" t="str">
        <f>_xlfn.XLOOKUP(Table2[[#This Row],[Short Name]],Serverlookup!A:A,Serverlookup!C:C)</f>
        <v xml:space="preserve">Connect:Direct </v>
      </c>
      <c r="R531" t="str">
        <f>_xlfn.XLOOKUP(Table2[[#This Row],[Short Name]],Serverlookup!A:A,Serverlookup!E:E)</f>
        <v>KCollins@chevron.com</v>
      </c>
      <c r="S531" t="str">
        <f>_xlfn.XLOOKUP(Table2[[#This Row],[Short Name]],Serverlookup!A:A,Serverlookup!D:D)</f>
        <v>Yes</v>
      </c>
      <c r="T531" t="str">
        <f>_xlfn.XLOOKUP(Table2[[#This Row],[Short Name]],Serverlookup!A:A,Serverlookup!F:F)</f>
        <v>PLATFORM - SAP RELIABILITY</v>
      </c>
      <c r="U531" t="str">
        <f>IF(ISNA(_xlfn.XLOOKUP(Table2[[#This Row],[Short Name]],PCN!A:A,PCN!A:A)),"No","Yes")</f>
        <v>No</v>
      </c>
    </row>
    <row r="532" spans="1:21" x14ac:dyDescent="0.35">
      <c r="A532" t="s">
        <v>2777</v>
      </c>
      <c r="B532" t="s">
        <v>50</v>
      </c>
      <c r="C532" t="s">
        <v>2097</v>
      </c>
      <c r="D532" t="s">
        <v>2098</v>
      </c>
      <c r="E532" s="1">
        <v>45771</v>
      </c>
      <c r="F532" t="s">
        <v>185</v>
      </c>
      <c r="G532" s="1">
        <v>45771</v>
      </c>
      <c r="H532" t="s">
        <v>2996</v>
      </c>
      <c r="I532" t="s">
        <v>114</v>
      </c>
      <c r="J532" t="s">
        <v>2781</v>
      </c>
      <c r="K532" t="str">
        <f>_xlfn.XLOOKUP(Table2[[#This Row],[Short Name]],Table4[Name],Table4[IP Address])</f>
        <v>146.27.68.50</v>
      </c>
      <c r="L532" t="str">
        <f>_xlfn.XLOOKUP(Table2[[#This Row],[Short Name]],CMDB!A:A,CMDB!G:G)</f>
        <v>Development</v>
      </c>
      <c r="M532" t="str">
        <f>_xlfn.XLOOKUP(Table2[[#This Row],[Short Name]],CMDB!A:A,CMDB!F:F)</f>
        <v>Deployed</v>
      </c>
      <c r="N532" t="s">
        <v>2782</v>
      </c>
      <c r="P532">
        <f>_xlfn.XLOOKUP(Table2[[#This Row],[Short Name]],Serverlookup!A:A,Serverlookup!B:B)</f>
        <v>1500001716</v>
      </c>
      <c r="Q532" t="str">
        <f>_xlfn.XLOOKUP(Table2[[#This Row],[Short Name]],Serverlookup!A:A,Serverlookup!C:C)</f>
        <v xml:space="preserve">Milestone xProtect </v>
      </c>
      <c r="R532" t="str">
        <f>_xlfn.XLOOKUP(Table2[[#This Row],[Short Name]],Serverlookup!A:A,Serverlookup!E:E)</f>
        <v>rajeshkumarpandurangan@chevron.com</v>
      </c>
      <c r="S532" t="str">
        <f>_xlfn.XLOOKUP(Table2[[#This Row],[Short Name]],Serverlookup!A:A,Serverlookup!D:D)</f>
        <v>Yes</v>
      </c>
      <c r="T532" t="str">
        <f>_xlfn.XLOOKUP(Table2[[#This Row],[Short Name]],Serverlookup!A:A,Serverlookup!F:F)</f>
        <v>GSOF SUPPORT - SECURITY OF PERSONNEL AND ASSETS - MSP</v>
      </c>
      <c r="U532" t="str">
        <f>IF(ISNA(_xlfn.XLOOKUP(Table2[[#This Row],[Short Name]],PCN!A:A,PCN!A:A)),"No","Yes")</f>
        <v>No</v>
      </c>
    </row>
    <row r="533" spans="1:21" x14ac:dyDescent="0.35">
      <c r="A533" t="s">
        <v>2777</v>
      </c>
      <c r="B533" t="s">
        <v>50</v>
      </c>
      <c r="C533" t="s">
        <v>3495</v>
      </c>
      <c r="D533" t="s">
        <v>3496</v>
      </c>
      <c r="E533" s="1">
        <v>45770</v>
      </c>
      <c r="F533" t="s">
        <v>773</v>
      </c>
      <c r="G533" s="1">
        <v>45771</v>
      </c>
      <c r="H533" t="s">
        <v>3497</v>
      </c>
      <c r="I533" t="s">
        <v>114</v>
      </c>
      <c r="J533" t="s">
        <v>2781</v>
      </c>
      <c r="K533" t="str">
        <f>_xlfn.XLOOKUP(Table2[[#This Row],[Short Name]],Table4[Name],Table4[IP Address])</f>
        <v>146.24.240.186</v>
      </c>
      <c r="L533" t="str">
        <f>_xlfn.XLOOKUP(Table2[[#This Row],[Short Name]],CMDB!A:A,CMDB!G:G)</f>
        <v>Production</v>
      </c>
      <c r="M533" t="str">
        <f>_xlfn.XLOOKUP(Table2[[#This Row],[Short Name]],CMDB!A:A,CMDB!F:F)</f>
        <v>Deployed</v>
      </c>
      <c r="N533" t="s">
        <v>2782</v>
      </c>
      <c r="P533">
        <f>_xlfn.XLOOKUP(Table2[[#This Row],[Short Name]],Serverlookup!A:A,Serverlookup!B:B)</f>
        <v>1500001055</v>
      </c>
      <c r="Q533" t="str">
        <f>_xlfn.XLOOKUP(Table2[[#This Row],[Short Name]],Serverlookup!A:A,Serverlookup!C:C)</f>
        <v xml:space="preserve">GOM Scout Tool </v>
      </c>
      <c r="R533" t="str">
        <f>_xlfn.XLOOKUP(Table2[[#This Row],[Short Name]],Serverlookup!A:A,Serverlookup!E:E)</f>
        <v>kevinramlow@chevron.com</v>
      </c>
      <c r="S533" t="str">
        <f>_xlfn.XLOOKUP(Table2[[#This Row],[Short Name]],Serverlookup!A:A,Serverlookup!D:D)</f>
        <v>Yes</v>
      </c>
      <c r="T533" t="str">
        <f>_xlfn.XLOOKUP(Table2[[#This Row],[Short Name]],Serverlookup!A:A,Serverlookup!F:F)</f>
        <v>SURFACE-APPLICATION SUPPORT-PODPM</v>
      </c>
      <c r="U533" t="str">
        <f>IF(ISNA(_xlfn.XLOOKUP(Table2[[#This Row],[Short Name]],PCN!A:A,PCN!A:A)),"No","Yes")</f>
        <v>No</v>
      </c>
    </row>
    <row r="534" spans="1:21" x14ac:dyDescent="0.35">
      <c r="A534" t="s">
        <v>2777</v>
      </c>
      <c r="B534" t="s">
        <v>50</v>
      </c>
      <c r="C534" t="s">
        <v>212</v>
      </c>
      <c r="D534" t="s">
        <v>213</v>
      </c>
      <c r="E534" s="1">
        <v>45771</v>
      </c>
      <c r="F534" t="s">
        <v>185</v>
      </c>
      <c r="G534" s="1">
        <v>45771</v>
      </c>
      <c r="H534" t="s">
        <v>2886</v>
      </c>
      <c r="I534" t="s">
        <v>49</v>
      </c>
      <c r="J534" t="s">
        <v>2781</v>
      </c>
      <c r="K534" t="str">
        <f>_xlfn.XLOOKUP(Table2[[#This Row],[Short Name]],Table4[Name],Table4[IP Address])</f>
        <v>146.29.178.45</v>
      </c>
      <c r="L534" t="str">
        <f>_xlfn.XLOOKUP(Table2[[#This Row],[Short Name]],CMDB!A:A,CMDB!G:G)</f>
        <v>Production</v>
      </c>
      <c r="M534" t="str">
        <f>_xlfn.XLOOKUP(Table2[[#This Row],[Short Name]],CMDB!A:A,CMDB!F:F)</f>
        <v>In Maintenance</v>
      </c>
      <c r="N534" t="s">
        <v>2782</v>
      </c>
      <c r="P534" t="str">
        <f>_xlfn.XLOOKUP(Table2[[#This Row],[Short Name]],Serverlookup!A:A,Serverlookup!B:B)</f>
        <v>Not Found</v>
      </c>
      <c r="Q534" t="str">
        <f>_xlfn.XLOOKUP(Table2[[#This Row],[Short Name]],Serverlookup!A:A,Serverlookup!C:C)</f>
        <v>Not Found</v>
      </c>
      <c r="R534">
        <f>_xlfn.XLOOKUP(Table2[[#This Row],[Short Name]],Serverlookup!A:A,Serverlookup!E:E)</f>
        <v>0</v>
      </c>
      <c r="S534" t="str">
        <f>_xlfn.XLOOKUP(Table2[[#This Row],[Short Name]],Serverlookup!A:A,Serverlookup!D:D)</f>
        <v>No</v>
      </c>
      <c r="T534" t="str">
        <f>_xlfn.XLOOKUP(Table2[[#This Row],[Short Name]],Serverlookup!A:A,Serverlookup!F:F)</f>
        <v>CLOUD WINDOWS OPERATIONS</v>
      </c>
      <c r="U534" t="str">
        <f>IF(ISNA(_xlfn.XLOOKUP(Table2[[#This Row],[Short Name]],PCN!A:A,PCN!A:A)),"No","Yes")</f>
        <v>No</v>
      </c>
    </row>
    <row r="535" spans="1:21" x14ac:dyDescent="0.35">
      <c r="A535" t="s">
        <v>2777</v>
      </c>
      <c r="B535" t="s">
        <v>50</v>
      </c>
      <c r="C535" t="s">
        <v>1778</v>
      </c>
      <c r="D535" t="s">
        <v>1779</v>
      </c>
      <c r="E535" s="2">
        <v>45770</v>
      </c>
      <c r="F535" t="s">
        <v>185</v>
      </c>
      <c r="G535" s="2">
        <v>45771</v>
      </c>
      <c r="H535" t="s">
        <v>2785</v>
      </c>
      <c r="I535" t="s">
        <v>49</v>
      </c>
      <c r="J535" t="s">
        <v>2781</v>
      </c>
      <c r="K535" t="str">
        <f>_xlfn.XLOOKUP(Table2[[#This Row],[Short Name]],Table4[Name],Table4[IP Address])</f>
        <v>10.67.64.28</v>
      </c>
      <c r="L535" t="str">
        <f>_xlfn.XLOOKUP(Table2[[#This Row],[Short Name]],CMDB!A:A,CMDB!G:G)</f>
        <v>Production</v>
      </c>
      <c r="M535" t="str">
        <f>_xlfn.XLOOKUP(Table2[[#This Row],[Short Name]],CMDB!A:A,CMDB!F:F)</f>
        <v>Deployed</v>
      </c>
      <c r="N535" t="s">
        <v>2782</v>
      </c>
      <c r="P535">
        <f>_xlfn.XLOOKUP(Table2[[#This Row],[Short Name]],Serverlookup!A:A,Serverlookup!B:B)</f>
        <v>1500001618</v>
      </c>
      <c r="Q535" t="str">
        <f>_xlfn.XLOOKUP(Table2[[#This Row],[Short Name]],Serverlookup!A:A,Serverlookup!C:C)</f>
        <v>ABU Data Platform</v>
      </c>
      <c r="R535" t="str">
        <f>_xlfn.XLOOKUP(Table2[[#This Row],[Short Name]],Serverlookup!A:A,Serverlookup!E:E)</f>
        <v>kewf@chevron.com</v>
      </c>
      <c r="S535" t="str">
        <f>_xlfn.XLOOKUP(Table2[[#This Row],[Short Name]],Serverlookup!A:A,Serverlookup!D:D)</f>
        <v>Yes</v>
      </c>
      <c r="T535" t="str">
        <f>_xlfn.XLOOKUP(Table2[[#This Row],[Short Name]],Serverlookup!A:A,Serverlookup!F:F)</f>
        <v>CTC IT - DATA AND INSIGHTS EAST - RUN AND MAINTAIN</v>
      </c>
      <c r="U535" t="str">
        <f>IF(ISNA(_xlfn.XLOOKUP(Table2[[#This Row],[Short Name]],PCN!A:A,PCN!A:A)),"No","Yes")</f>
        <v>No</v>
      </c>
    </row>
    <row r="536" spans="1:21" x14ac:dyDescent="0.35">
      <c r="A536" t="s">
        <v>2777</v>
      </c>
      <c r="B536" t="s">
        <v>50</v>
      </c>
      <c r="C536" t="s">
        <v>1780</v>
      </c>
      <c r="D536" t="s">
        <v>1781</v>
      </c>
      <c r="E536" s="1">
        <v>45771</v>
      </c>
      <c r="F536" t="s">
        <v>185</v>
      </c>
      <c r="G536" s="1">
        <v>45771</v>
      </c>
      <c r="H536" t="s">
        <v>2801</v>
      </c>
      <c r="I536" t="s">
        <v>49</v>
      </c>
      <c r="J536" t="s">
        <v>2781</v>
      </c>
      <c r="K536" t="str">
        <f>_xlfn.XLOOKUP(Table2[[#This Row],[Short Name]],Table4[Name],Table4[IP Address])</f>
        <v>10.67.64.35</v>
      </c>
      <c r="L536" t="str">
        <f>_xlfn.XLOOKUP(Table2[[#This Row],[Short Name]],CMDB!A:A,CMDB!G:G)</f>
        <v>Production</v>
      </c>
      <c r="M536" t="str">
        <f>_xlfn.XLOOKUP(Table2[[#This Row],[Short Name]],CMDB!A:A,CMDB!F:F)</f>
        <v>Deployed</v>
      </c>
      <c r="N536" t="s">
        <v>2782</v>
      </c>
      <c r="P536">
        <f>_xlfn.XLOOKUP(Table2[[#This Row],[Short Name]],Serverlookup!A:A,Serverlookup!B:B)</f>
        <v>1500001618</v>
      </c>
      <c r="Q536" t="str">
        <f>_xlfn.XLOOKUP(Table2[[#This Row],[Short Name]],Serverlookup!A:A,Serverlookup!C:C)</f>
        <v>ABU Data Platform</v>
      </c>
      <c r="R536" t="str">
        <f>_xlfn.XLOOKUP(Table2[[#This Row],[Short Name]],Serverlookup!A:A,Serverlookup!E:E)</f>
        <v>kewf@chevron.com</v>
      </c>
      <c r="S536" t="str">
        <f>_xlfn.XLOOKUP(Table2[[#This Row],[Short Name]],Serverlookup!A:A,Serverlookup!D:D)</f>
        <v>Yes</v>
      </c>
      <c r="T536" t="str">
        <f>_xlfn.XLOOKUP(Table2[[#This Row],[Short Name]],Serverlookup!A:A,Serverlookup!F:F)</f>
        <v>CTC IT - DATA AND INSIGHTS EAST - RUN AND MAINTAIN</v>
      </c>
      <c r="U536" t="str">
        <f>IF(ISNA(_xlfn.XLOOKUP(Table2[[#This Row],[Short Name]],PCN!A:A,PCN!A:A)),"No","Yes")</f>
        <v>No</v>
      </c>
    </row>
    <row r="537" spans="1:21" x14ac:dyDescent="0.35">
      <c r="A537" t="s">
        <v>2777</v>
      </c>
      <c r="B537" t="s">
        <v>50</v>
      </c>
      <c r="C537" t="s">
        <v>1782</v>
      </c>
      <c r="D537" t="s">
        <v>1783</v>
      </c>
      <c r="E537" s="1">
        <v>45770</v>
      </c>
      <c r="F537" t="s">
        <v>185</v>
      </c>
      <c r="G537" s="1">
        <v>45771</v>
      </c>
      <c r="H537" t="s">
        <v>2887</v>
      </c>
      <c r="I537" t="s">
        <v>49</v>
      </c>
      <c r="J537" t="s">
        <v>2781</v>
      </c>
      <c r="K537" t="str">
        <f>_xlfn.XLOOKUP(Table2[[#This Row],[Short Name]],Table4[Name],Table4[IP Address])</f>
        <v>10.67.64.54</v>
      </c>
      <c r="L537" t="str">
        <f>_xlfn.XLOOKUP(Table2[[#This Row],[Short Name]],CMDB!A:A,CMDB!G:G)</f>
        <v>Production</v>
      </c>
      <c r="M537" t="str">
        <f>_xlfn.XLOOKUP(Table2[[#This Row],[Short Name]],CMDB!A:A,CMDB!F:F)</f>
        <v>Deployed</v>
      </c>
      <c r="N537" t="s">
        <v>2782</v>
      </c>
      <c r="P537">
        <f>_xlfn.XLOOKUP(Table2[[#This Row],[Short Name]],Serverlookup!A:A,Serverlookup!B:B)</f>
        <v>1500001245</v>
      </c>
      <c r="Q537" t="str">
        <f>_xlfn.XLOOKUP(Table2[[#This Row],[Short Name]],Serverlookup!A:A,Serverlookup!C:C)</f>
        <v xml:space="preserve">ABU BES Staging </v>
      </c>
      <c r="R537" t="str">
        <f>_xlfn.XLOOKUP(Table2[[#This Row],[Short Name]],Serverlookup!A:A,Serverlookup!E:E)</f>
        <v>kewf@chevron.com</v>
      </c>
      <c r="S537" t="str">
        <f>_xlfn.XLOOKUP(Table2[[#This Row],[Short Name]],Serverlookup!A:A,Serverlookup!D:D)</f>
        <v>Yes</v>
      </c>
      <c r="T537" t="str">
        <f>_xlfn.XLOOKUP(Table2[[#This Row],[Short Name]],Serverlookup!A:A,Serverlookup!F:F)</f>
        <v>CTC IT - DATA AND INSIGHTS EAST - RUN AND MAINTAIN</v>
      </c>
      <c r="U537" t="str">
        <f>IF(ISNA(_xlfn.XLOOKUP(Table2[[#This Row],[Short Name]],PCN!A:A,PCN!A:A)),"No","Yes")</f>
        <v>No</v>
      </c>
    </row>
    <row r="538" spans="1:21" x14ac:dyDescent="0.35">
      <c r="A538" t="s">
        <v>2777</v>
      </c>
      <c r="B538" t="s">
        <v>50</v>
      </c>
      <c r="C538" t="s">
        <v>1784</v>
      </c>
      <c r="D538" t="s">
        <v>1785</v>
      </c>
      <c r="E538" s="2">
        <v>45770</v>
      </c>
      <c r="F538" t="s">
        <v>185</v>
      </c>
      <c r="G538" s="2">
        <v>45771</v>
      </c>
      <c r="H538" t="s">
        <v>2801</v>
      </c>
      <c r="I538" t="s">
        <v>49</v>
      </c>
      <c r="J538" t="s">
        <v>2781</v>
      </c>
      <c r="K538" t="str">
        <f>_xlfn.XLOOKUP(Table2[[#This Row],[Short Name]],Table4[Name],Table4[IP Address])</f>
        <v>10.67.64.53</v>
      </c>
      <c r="L538" t="str">
        <f>_xlfn.XLOOKUP(Table2[[#This Row],[Short Name]],CMDB!A:A,CMDB!G:G)</f>
        <v>Production</v>
      </c>
      <c r="M538" t="str">
        <f>_xlfn.XLOOKUP(Table2[[#This Row],[Short Name]],CMDB!A:A,CMDB!F:F)</f>
        <v>Deployed</v>
      </c>
      <c r="N538" t="s">
        <v>2782</v>
      </c>
      <c r="P538">
        <f>_xlfn.XLOOKUP(Table2[[#This Row],[Short Name]],Serverlookup!A:A,Serverlookup!B:B)</f>
        <v>1500001245</v>
      </c>
      <c r="Q538" t="str">
        <f>_xlfn.XLOOKUP(Table2[[#This Row],[Short Name]],Serverlookup!A:A,Serverlookup!C:C)</f>
        <v xml:space="preserve">ABU BES Staging </v>
      </c>
      <c r="R538" t="str">
        <f>_xlfn.XLOOKUP(Table2[[#This Row],[Short Name]],Serverlookup!A:A,Serverlookup!E:E)</f>
        <v>kewf@chevron.com</v>
      </c>
      <c r="S538" t="str">
        <f>_xlfn.XLOOKUP(Table2[[#This Row],[Short Name]],Serverlookup!A:A,Serverlookup!D:D)</f>
        <v>Yes</v>
      </c>
      <c r="T538" t="str">
        <f>_xlfn.XLOOKUP(Table2[[#This Row],[Short Name]],Serverlookup!A:A,Serverlookup!F:F)</f>
        <v>CTC IT - DATA AND INSIGHTS EAST - RUN AND MAINTAIN</v>
      </c>
      <c r="U538" t="str">
        <f>IF(ISNA(_xlfn.XLOOKUP(Table2[[#This Row],[Short Name]],PCN!A:A,PCN!A:A)),"No","Yes")</f>
        <v>No</v>
      </c>
    </row>
    <row r="539" spans="1:21" x14ac:dyDescent="0.35">
      <c r="A539" t="s">
        <v>2777</v>
      </c>
      <c r="B539" t="s">
        <v>50</v>
      </c>
      <c r="C539" t="s">
        <v>1790</v>
      </c>
      <c r="D539" t="s">
        <v>1791</v>
      </c>
      <c r="E539" s="1">
        <v>45771</v>
      </c>
      <c r="F539" t="s">
        <v>185</v>
      </c>
      <c r="G539" s="1">
        <v>45771</v>
      </c>
      <c r="H539" t="s">
        <v>3090</v>
      </c>
      <c r="I539" t="s">
        <v>49</v>
      </c>
      <c r="J539" t="s">
        <v>2781</v>
      </c>
      <c r="K539" t="str">
        <f>_xlfn.XLOOKUP(Table2[[#This Row],[Short Name]],Table4[Name],Table4[IP Address])</f>
        <v>10.67.64.76</v>
      </c>
      <c r="L539" t="str">
        <f>_xlfn.XLOOKUP(Table2[[#This Row],[Short Name]],CMDB!A:A,CMDB!G:G)</f>
        <v>Production</v>
      </c>
      <c r="M539" t="str">
        <f>_xlfn.XLOOKUP(Table2[[#This Row],[Short Name]],CMDB!A:A,CMDB!F:F)</f>
        <v>Deployed</v>
      </c>
      <c r="N539" t="s">
        <v>2782</v>
      </c>
      <c r="P539">
        <f>_xlfn.XLOOKUP(Table2[[#This Row],[Short Name]],Serverlookup!A:A,Serverlookup!B:B)</f>
        <v>1500001618</v>
      </c>
      <c r="Q539" t="str">
        <f>_xlfn.XLOOKUP(Table2[[#This Row],[Short Name]],Serverlookup!A:A,Serverlookup!C:C)</f>
        <v xml:space="preserve">ABU Data Platform </v>
      </c>
      <c r="R539" t="str">
        <f>_xlfn.XLOOKUP(Table2[[#This Row],[Short Name]],Serverlookup!A:A,Serverlookup!E:E)</f>
        <v>kewf@chevron.com</v>
      </c>
      <c r="S539" t="str">
        <f>_xlfn.XLOOKUP(Table2[[#This Row],[Short Name]],Serverlookup!A:A,Serverlookup!D:D)</f>
        <v>Yes</v>
      </c>
      <c r="T539" t="str">
        <f>_xlfn.XLOOKUP(Table2[[#This Row],[Short Name]],Serverlookup!A:A,Serverlookup!F:F)</f>
        <v>CTC IT - DATA AND INSIGHTS EAST - RUN AND MAINTAIN</v>
      </c>
      <c r="U539" t="str">
        <f>IF(ISNA(_xlfn.XLOOKUP(Table2[[#This Row],[Short Name]],PCN!A:A,PCN!A:A)),"No","Yes")</f>
        <v>No</v>
      </c>
    </row>
    <row r="540" spans="1:21" x14ac:dyDescent="0.35">
      <c r="A540" t="s">
        <v>2777</v>
      </c>
      <c r="B540" t="s">
        <v>50</v>
      </c>
      <c r="C540" t="s">
        <v>978</v>
      </c>
      <c r="D540" t="s">
        <v>979</v>
      </c>
      <c r="E540" s="2"/>
      <c r="F540" t="s">
        <v>859</v>
      </c>
      <c r="G540" s="2">
        <v>45771</v>
      </c>
      <c r="H540" t="s">
        <v>3498</v>
      </c>
      <c r="I540" t="s">
        <v>66</v>
      </c>
      <c r="J540" t="s">
        <v>2781</v>
      </c>
      <c r="K540" t="str">
        <f>_xlfn.XLOOKUP(Table2[[#This Row],[Short Name]],Table4[Name],Table4[IP Address])</f>
        <v>10.75.184.24</v>
      </c>
      <c r="L540" t="str">
        <f>_xlfn.XLOOKUP(Table2[[#This Row],[Short Name]],CMDB!A:A,CMDB!G:G)</f>
        <v>Development</v>
      </c>
      <c r="M540" t="str">
        <f>_xlfn.XLOOKUP(Table2[[#This Row],[Short Name]],CMDB!A:A,CMDB!F:F)</f>
        <v>Deployed</v>
      </c>
      <c r="N540" t="s">
        <v>2782</v>
      </c>
      <c r="P540">
        <f>_xlfn.XLOOKUP(Table2[[#This Row],[Short Name]],Serverlookup!A:A,Serverlookup!B:B)</f>
        <v>21504</v>
      </c>
      <c r="Q540" t="str">
        <f>_xlfn.XLOOKUP(Table2[[#This Row],[Short Name]],Serverlookup!A:A,Serverlookup!C:C)</f>
        <v xml:space="preserve">Field Data Collection – CPP </v>
      </c>
      <c r="R540" t="str">
        <f>_xlfn.XLOOKUP(Table2[[#This Row],[Short Name]],Serverlookup!A:A,Serverlookup!E:E)</f>
        <v>KEWF@chevron.com</v>
      </c>
      <c r="S540" t="str">
        <f>_xlfn.XLOOKUP(Table2[[#This Row],[Short Name]],Serverlookup!A:A,Serverlookup!D:D)</f>
        <v>Yes</v>
      </c>
      <c r="T540" t="str">
        <f>_xlfn.XLOOKUP(Table2[[#This Row],[Short Name]],Serverlookup!A:A,Serverlookup!F:F)</f>
        <v>CTC IT - DATA AND INSIGHTS GIS - RUN AND MAINTAIN</v>
      </c>
      <c r="U540" t="str">
        <f>IF(ISNA(_xlfn.XLOOKUP(Table2[[#This Row],[Short Name]],PCN!A:A,PCN!A:A)),"No","Yes")</f>
        <v>No</v>
      </c>
    </row>
    <row r="541" spans="1:21" x14ac:dyDescent="0.35">
      <c r="A541" t="s">
        <v>2777</v>
      </c>
      <c r="B541" t="s">
        <v>50</v>
      </c>
      <c r="C541" t="s">
        <v>1770</v>
      </c>
      <c r="D541" t="s">
        <v>1771</v>
      </c>
      <c r="E541" s="1"/>
      <c r="F541" t="s">
        <v>859</v>
      </c>
      <c r="G541" s="1">
        <v>45771</v>
      </c>
      <c r="H541" t="s">
        <v>3498</v>
      </c>
      <c r="I541" t="s">
        <v>66</v>
      </c>
      <c r="J541" t="s">
        <v>2781</v>
      </c>
      <c r="K541" t="str">
        <f>_xlfn.XLOOKUP(Table2[[#This Row],[Short Name]],Table4[Name],Table4[IP Address])</f>
        <v>10.75.176.20</v>
      </c>
      <c r="L541" t="str">
        <f>_xlfn.XLOOKUP(Table2[[#This Row],[Short Name]],CMDB!A:A,CMDB!G:G)</f>
        <v>Production</v>
      </c>
      <c r="M541" t="str">
        <f>_xlfn.XLOOKUP(Table2[[#This Row],[Short Name]],CMDB!A:A,CMDB!F:F)</f>
        <v>Deployed</v>
      </c>
      <c r="N541" t="s">
        <v>2782</v>
      </c>
      <c r="P541">
        <f>_xlfn.XLOOKUP(Table2[[#This Row],[Short Name]],Serverlookup!A:A,Serverlookup!B:B)</f>
        <v>21504</v>
      </c>
      <c r="Q541" t="str">
        <f>_xlfn.XLOOKUP(Table2[[#This Row],[Short Name]],Serverlookup!A:A,Serverlookup!C:C)</f>
        <v xml:space="preserve">Field Data Collection – CPP </v>
      </c>
      <c r="R541" t="str">
        <f>_xlfn.XLOOKUP(Table2[[#This Row],[Short Name]],Serverlookup!A:A,Serverlookup!E:E)</f>
        <v>KEWF@chevron.com</v>
      </c>
      <c r="S541" t="str">
        <f>_xlfn.XLOOKUP(Table2[[#This Row],[Short Name]],Serverlookup!A:A,Serverlookup!D:D)</f>
        <v>Yes</v>
      </c>
      <c r="T541" t="str">
        <f>_xlfn.XLOOKUP(Table2[[#This Row],[Short Name]],Serverlookup!A:A,Serverlookup!F:F)</f>
        <v>CTC IT - DATA AND INSIGHTS GIS - RUN AND MAINTAIN</v>
      </c>
      <c r="U541" t="str">
        <f>IF(ISNA(_xlfn.XLOOKUP(Table2[[#This Row],[Short Name]],PCN!A:A,PCN!A:A)),"No","Yes")</f>
        <v>No</v>
      </c>
    </row>
    <row r="542" spans="1:21" x14ac:dyDescent="0.35">
      <c r="A542" t="s">
        <v>2777</v>
      </c>
      <c r="B542" t="s">
        <v>50</v>
      </c>
      <c r="C542" t="s">
        <v>980</v>
      </c>
      <c r="D542" t="s">
        <v>981</v>
      </c>
      <c r="E542" s="2"/>
      <c r="F542" t="s">
        <v>859</v>
      </c>
      <c r="G542" s="2">
        <v>45771</v>
      </c>
      <c r="H542" t="s">
        <v>2801</v>
      </c>
      <c r="I542" t="s">
        <v>66</v>
      </c>
      <c r="J542" t="s">
        <v>2781</v>
      </c>
      <c r="K542" t="str">
        <f>_xlfn.XLOOKUP(Table2[[#This Row],[Short Name]],Table4[Name],Table4[IP Address])</f>
        <v>10.75.184.33</v>
      </c>
      <c r="L542" t="str">
        <f>_xlfn.XLOOKUP(Table2[[#This Row],[Short Name]],CMDB!A:A,CMDB!G:G)</f>
        <v>QA/Test</v>
      </c>
      <c r="M542" t="str">
        <f>_xlfn.XLOOKUP(Table2[[#This Row],[Short Name]],CMDB!A:A,CMDB!F:F)</f>
        <v>Retired</v>
      </c>
      <c r="N542" t="s">
        <v>2782</v>
      </c>
      <c r="P542">
        <f>_xlfn.XLOOKUP(Table2[[#This Row],[Short Name]],Serverlookup!A:A,Serverlookup!B:B)</f>
        <v>21504</v>
      </c>
      <c r="Q542" t="str">
        <f>_xlfn.XLOOKUP(Table2[[#This Row],[Short Name]],Serverlookup!A:A,Serverlookup!C:C)</f>
        <v xml:space="preserve">Field Data Collection – CPP </v>
      </c>
      <c r="R542" t="str">
        <f>_xlfn.XLOOKUP(Table2[[#This Row],[Short Name]],Serverlookup!A:A,Serverlookup!E:E)</f>
        <v>KEWF@chevron.com</v>
      </c>
      <c r="S542" t="str">
        <f>_xlfn.XLOOKUP(Table2[[#This Row],[Short Name]],Serverlookup!A:A,Serverlookup!D:D)</f>
        <v>Yes</v>
      </c>
      <c r="T542" t="str">
        <f>_xlfn.XLOOKUP(Table2[[#This Row],[Short Name]],Serverlookup!A:A,Serverlookup!F:F)</f>
        <v>CTC IT - DATA AND INSIGHTS GIS - RUN AND MAINTAIN</v>
      </c>
      <c r="U542" t="str">
        <f>IF(ISNA(_xlfn.XLOOKUP(Table2[[#This Row],[Short Name]],PCN!A:A,PCN!A:A)),"No","Yes")</f>
        <v>No</v>
      </c>
    </row>
    <row r="543" spans="1:21" x14ac:dyDescent="0.35">
      <c r="A543" t="s">
        <v>2777</v>
      </c>
      <c r="B543" t="s">
        <v>50</v>
      </c>
      <c r="C543" t="s">
        <v>1792</v>
      </c>
      <c r="D543" t="s">
        <v>1793</v>
      </c>
      <c r="E543" s="1">
        <v>45699</v>
      </c>
      <c r="F543" t="s">
        <v>185</v>
      </c>
      <c r="G543" s="1">
        <v>45771</v>
      </c>
      <c r="H543" t="s">
        <v>3498</v>
      </c>
      <c r="I543" t="s">
        <v>66</v>
      </c>
      <c r="J543" t="s">
        <v>2781</v>
      </c>
      <c r="K543" t="str">
        <f>_xlfn.XLOOKUP(Table2[[#This Row],[Short Name]],Table4[Name],Table4[IP Address])</f>
        <v>10.75.184.25</v>
      </c>
      <c r="L543" t="str">
        <f>_xlfn.XLOOKUP(Table2[[#This Row],[Short Name]],CMDB!A:A,CMDB!G:G)</f>
        <v>QA/Test</v>
      </c>
      <c r="M543" t="str">
        <f>_xlfn.XLOOKUP(Table2[[#This Row],[Short Name]],CMDB!A:A,CMDB!F:F)</f>
        <v>Deployed</v>
      </c>
      <c r="N543" t="s">
        <v>2782</v>
      </c>
      <c r="P543">
        <f>_xlfn.XLOOKUP(Table2[[#This Row],[Short Name]],Serverlookup!A:A,Serverlookup!B:B)</f>
        <v>21504</v>
      </c>
      <c r="Q543" t="str">
        <f>_xlfn.XLOOKUP(Table2[[#This Row],[Short Name]],Serverlookup!A:A,Serverlookup!C:C)</f>
        <v xml:space="preserve">Field Data Collection – CPP </v>
      </c>
      <c r="R543" t="str">
        <f>_xlfn.XLOOKUP(Table2[[#This Row],[Short Name]],Serverlookup!A:A,Serverlookup!E:E)</f>
        <v>KEWF@chevron.com</v>
      </c>
      <c r="S543" t="str">
        <f>_xlfn.XLOOKUP(Table2[[#This Row],[Short Name]],Serverlookup!A:A,Serverlookup!D:D)</f>
        <v>Yes</v>
      </c>
      <c r="T543" t="str">
        <f>_xlfn.XLOOKUP(Table2[[#This Row],[Short Name]],Serverlookup!A:A,Serverlookup!F:F)</f>
        <v>CTC IT - DATA AND INSIGHTS GIS - RUN AND MAINTAIN</v>
      </c>
      <c r="U543" t="str">
        <f>IF(ISNA(_xlfn.XLOOKUP(Table2[[#This Row],[Short Name]],PCN!A:A,PCN!A:A)),"No","Yes")</f>
        <v>No</v>
      </c>
    </row>
    <row r="544" spans="1:21" x14ac:dyDescent="0.35">
      <c r="A544" t="s">
        <v>2777</v>
      </c>
      <c r="B544" t="s">
        <v>50</v>
      </c>
      <c r="C544" t="s">
        <v>1935</v>
      </c>
      <c r="D544" t="s">
        <v>1936</v>
      </c>
      <c r="E544" s="1">
        <v>45770</v>
      </c>
      <c r="F544" t="s">
        <v>185</v>
      </c>
      <c r="G544" s="1">
        <v>45771</v>
      </c>
      <c r="H544" t="s">
        <v>3090</v>
      </c>
      <c r="I544" t="s">
        <v>49</v>
      </c>
      <c r="J544" t="s">
        <v>2781</v>
      </c>
      <c r="K544" t="str">
        <f>_xlfn.XLOOKUP(Table2[[#This Row],[Short Name]],Table4[Name],Table4[IP Address])</f>
        <v>10.76.126.108</v>
      </c>
      <c r="L544" t="str">
        <f>_xlfn.XLOOKUP(Table2[[#This Row],[Short Name]],CMDB!A:A,CMDB!G:G)</f>
        <v>Development</v>
      </c>
      <c r="M544" t="str">
        <f>_xlfn.XLOOKUP(Table2[[#This Row],[Short Name]],CMDB!A:A,CMDB!F:F)</f>
        <v>Deployed</v>
      </c>
      <c r="N544" t="s">
        <v>2782</v>
      </c>
      <c r="P544">
        <f>_xlfn.XLOOKUP(Table2[[#This Row],[Short Name]],Serverlookup!A:A,Serverlookup!B:B)</f>
        <v>6718</v>
      </c>
      <c r="Q544" t="str">
        <f>_xlfn.XLOOKUP(Table2[[#This Row],[Short Name]],Serverlookup!A:A,Serverlookup!C:C)</f>
        <v xml:space="preserve">Lotus Notes/Domino </v>
      </c>
      <c r="R544" t="str">
        <f>_xlfn.XLOOKUP(Table2[[#This Row],[Short Name]],Serverlookup!A:A,Serverlookup!E:E)</f>
        <v>KMHP@chevron.com</v>
      </c>
      <c r="S544" t="str">
        <f>_xlfn.XLOOKUP(Table2[[#This Row],[Short Name]],Serverlookup!A:A,Serverlookup!D:D)</f>
        <v>Yes</v>
      </c>
      <c r="T544" t="str">
        <f>_xlfn.XLOOKUP(Table2[[#This Row],[Short Name]],Serverlookup!A:A,Serverlookup!F:F)</f>
        <v>ITFP – APPS – IT OPERATIONS SUPPORT</v>
      </c>
      <c r="U544" t="str">
        <f>IF(ISNA(_xlfn.XLOOKUP(Table2[[#This Row],[Short Name]],PCN!A:A,PCN!A:A)),"No","Yes")</f>
        <v>No</v>
      </c>
    </row>
    <row r="545" spans="1:21" x14ac:dyDescent="0.35">
      <c r="A545" t="s">
        <v>2777</v>
      </c>
      <c r="B545" t="s">
        <v>50</v>
      </c>
      <c r="C545" t="s">
        <v>1937</v>
      </c>
      <c r="D545" t="s">
        <v>1938</v>
      </c>
      <c r="E545" s="1">
        <v>45771</v>
      </c>
      <c r="F545" t="s">
        <v>185</v>
      </c>
      <c r="G545" s="1">
        <v>45771</v>
      </c>
      <c r="H545" t="s">
        <v>2801</v>
      </c>
      <c r="I545" t="s">
        <v>49</v>
      </c>
      <c r="J545" t="s">
        <v>2781</v>
      </c>
      <c r="K545" t="str">
        <f>_xlfn.XLOOKUP(Table2[[#This Row],[Short Name]],Table4[Name],Table4[IP Address])</f>
        <v>134.248.68.24</v>
      </c>
      <c r="L545" t="str">
        <f>_xlfn.XLOOKUP(Table2[[#This Row],[Short Name]],CMDB!A:A,CMDB!G:G)</f>
        <v>Development</v>
      </c>
      <c r="M545" t="str">
        <f>_xlfn.XLOOKUP(Table2[[#This Row],[Short Name]],CMDB!A:A,CMDB!F:F)</f>
        <v>Deployed</v>
      </c>
      <c r="N545" t="s">
        <v>2782</v>
      </c>
      <c r="P545">
        <f>_xlfn.XLOOKUP(Table2[[#This Row],[Short Name]],Serverlookup!A:A,Serverlookup!B:B)</f>
        <v>6718</v>
      </c>
      <c r="Q545" t="str">
        <f>_xlfn.XLOOKUP(Table2[[#This Row],[Short Name]],Serverlookup!A:A,Serverlookup!C:C)</f>
        <v xml:space="preserve">Lotus Notes/Domino </v>
      </c>
      <c r="R545" t="str">
        <f>_xlfn.XLOOKUP(Table2[[#This Row],[Short Name]],Serverlookup!A:A,Serverlookup!E:E)</f>
        <v>KMHP@chevron.com</v>
      </c>
      <c r="S545" t="str">
        <f>_xlfn.XLOOKUP(Table2[[#This Row],[Short Name]],Serverlookup!A:A,Serverlookup!D:D)</f>
        <v>Yes</v>
      </c>
      <c r="T545" t="str">
        <f>_xlfn.XLOOKUP(Table2[[#This Row],[Short Name]],Serverlookup!A:A,Serverlookup!F:F)</f>
        <v>ITFP – APPS – IT OPERATIONS SUPPORT</v>
      </c>
      <c r="U545" t="str">
        <f>IF(ISNA(_xlfn.XLOOKUP(Table2[[#This Row],[Short Name]],PCN!A:A,PCN!A:A)),"No","Yes")</f>
        <v>No</v>
      </c>
    </row>
    <row r="546" spans="1:21" x14ac:dyDescent="0.35">
      <c r="A546" t="s">
        <v>2777</v>
      </c>
      <c r="B546" t="s">
        <v>50</v>
      </c>
      <c r="C546" t="s">
        <v>1939</v>
      </c>
      <c r="D546" t="s">
        <v>1940</v>
      </c>
      <c r="E546" s="2">
        <v>45770</v>
      </c>
      <c r="F546" t="s">
        <v>185</v>
      </c>
      <c r="G546" s="2">
        <v>45771</v>
      </c>
      <c r="H546" t="s">
        <v>3109</v>
      </c>
      <c r="I546" t="s">
        <v>49</v>
      </c>
      <c r="J546" t="s">
        <v>2781</v>
      </c>
      <c r="K546" t="str">
        <f>_xlfn.XLOOKUP(Table2[[#This Row],[Short Name]],Table4[Name],Table4[IP Address])</f>
        <v>134.248.64.88</v>
      </c>
      <c r="L546" t="str">
        <f>_xlfn.XLOOKUP(Table2[[#This Row],[Short Name]],CMDB!A:A,CMDB!G:G)</f>
        <v>Production</v>
      </c>
      <c r="M546" t="str">
        <f>_xlfn.XLOOKUP(Table2[[#This Row],[Short Name]],CMDB!A:A,CMDB!F:F)</f>
        <v>Deployed</v>
      </c>
      <c r="N546" t="s">
        <v>2782</v>
      </c>
      <c r="P546">
        <f>_xlfn.XLOOKUP(Table2[[#This Row],[Short Name]],Serverlookup!A:A,Serverlookup!B:B)</f>
        <v>6718</v>
      </c>
      <c r="Q546" t="str">
        <f>_xlfn.XLOOKUP(Table2[[#This Row],[Short Name]],Serverlookup!A:A,Serverlookup!C:C)</f>
        <v xml:space="preserve">Lotus Notes/Domino </v>
      </c>
      <c r="R546" t="str">
        <f>_xlfn.XLOOKUP(Table2[[#This Row],[Short Name]],Serverlookup!A:A,Serverlookup!E:E)</f>
        <v>KMHP@chevron.com</v>
      </c>
      <c r="S546" t="str">
        <f>_xlfn.XLOOKUP(Table2[[#This Row],[Short Name]],Serverlookup!A:A,Serverlookup!D:D)</f>
        <v>Yes</v>
      </c>
      <c r="T546" t="str">
        <f>_xlfn.XLOOKUP(Table2[[#This Row],[Short Name]],Serverlookup!A:A,Serverlookup!F:F)</f>
        <v>ITFP – APPS – IT OPERATIONS SUPPORT</v>
      </c>
      <c r="U546" t="str">
        <f>IF(ISNA(_xlfn.XLOOKUP(Table2[[#This Row],[Short Name]],PCN!A:A,PCN!A:A)),"No","Yes")</f>
        <v>No</v>
      </c>
    </row>
    <row r="547" spans="1:21" x14ac:dyDescent="0.35">
      <c r="A547" t="s">
        <v>2777</v>
      </c>
      <c r="B547" t="s">
        <v>50</v>
      </c>
      <c r="C547" t="s">
        <v>1941</v>
      </c>
      <c r="D547" t="s">
        <v>1942</v>
      </c>
      <c r="E547" s="1">
        <v>45771</v>
      </c>
      <c r="F547" t="s">
        <v>185</v>
      </c>
      <c r="G547" s="1">
        <v>45771</v>
      </c>
      <c r="H547" t="s">
        <v>3499</v>
      </c>
      <c r="I547" t="s">
        <v>49</v>
      </c>
      <c r="J547" t="s">
        <v>2781</v>
      </c>
      <c r="K547" t="str">
        <f>_xlfn.XLOOKUP(Table2[[#This Row],[Short Name]],Table4[Name],Table4[IP Address])</f>
        <v>146.29.167.132</v>
      </c>
      <c r="L547" t="str">
        <f>_xlfn.XLOOKUP(Table2[[#This Row],[Short Name]],CMDB!A:A,CMDB!G:G)</f>
        <v>Production</v>
      </c>
      <c r="M547" t="str">
        <f>_xlfn.XLOOKUP(Table2[[#This Row],[Short Name]],CMDB!A:A,CMDB!F:F)</f>
        <v>Deployed</v>
      </c>
      <c r="N547" t="s">
        <v>2782</v>
      </c>
      <c r="P547">
        <f>_xlfn.XLOOKUP(Table2[[#This Row],[Short Name]],Serverlookup!A:A,Serverlookup!B:B)</f>
        <v>6718</v>
      </c>
      <c r="Q547" t="str">
        <f>_xlfn.XLOOKUP(Table2[[#This Row],[Short Name]],Serverlookup!A:A,Serverlookup!C:C)</f>
        <v xml:space="preserve">Lotus Notes/Domino </v>
      </c>
      <c r="R547" t="str">
        <f>_xlfn.XLOOKUP(Table2[[#This Row],[Short Name]],Serverlookup!A:A,Serverlookup!E:E)</f>
        <v>KMHP@chevron.com</v>
      </c>
      <c r="S547" t="str">
        <f>_xlfn.XLOOKUP(Table2[[#This Row],[Short Name]],Serverlookup!A:A,Serverlookup!D:D)</f>
        <v>Yes</v>
      </c>
      <c r="T547" t="str">
        <f>_xlfn.XLOOKUP(Table2[[#This Row],[Short Name]],Serverlookup!A:A,Serverlookup!F:F)</f>
        <v>ITFP – APPS – IT OPERATIONS SUPPORT</v>
      </c>
      <c r="U547" t="str">
        <f>IF(ISNA(_xlfn.XLOOKUP(Table2[[#This Row],[Short Name]],PCN!A:A,PCN!A:A)),"No","Yes")</f>
        <v>No</v>
      </c>
    </row>
    <row r="548" spans="1:21" x14ac:dyDescent="0.35">
      <c r="A548" t="s">
        <v>2777</v>
      </c>
      <c r="B548" t="s">
        <v>50</v>
      </c>
      <c r="C548" t="s">
        <v>3500</v>
      </c>
      <c r="D548" t="s">
        <v>1944</v>
      </c>
      <c r="E548" s="1">
        <v>45771</v>
      </c>
      <c r="F548" t="s">
        <v>185</v>
      </c>
      <c r="G548" s="1">
        <v>45771</v>
      </c>
      <c r="H548" t="s">
        <v>3501</v>
      </c>
      <c r="I548" t="s">
        <v>49</v>
      </c>
      <c r="J548" t="s">
        <v>2781</v>
      </c>
      <c r="K548" t="str">
        <f>_xlfn.XLOOKUP(Table2[[#This Row],[Short Name]],Table4[Name],Table4[IP Address])</f>
        <v>146.40.18.92</v>
      </c>
      <c r="L548" t="str">
        <f>_xlfn.XLOOKUP(Table2[[#This Row],[Short Name]],CMDB!A:A,CMDB!G:G)</f>
        <v>Production</v>
      </c>
      <c r="M548" t="str">
        <f>_xlfn.XLOOKUP(Table2[[#This Row],[Short Name]],CMDB!A:A,CMDB!F:F)</f>
        <v>Deployed</v>
      </c>
      <c r="N548" t="s">
        <v>2782</v>
      </c>
      <c r="P548">
        <f>_xlfn.XLOOKUP(Table2[[#This Row],[Short Name]],Serverlookup!A:A,Serverlookup!B:B)</f>
        <v>3059608</v>
      </c>
      <c r="Q548" t="str">
        <f>_xlfn.XLOOKUP(Table2[[#This Row],[Short Name]],Serverlookup!A:A,Serverlookup!C:C)</f>
        <v>ITFP DFS Service</v>
      </c>
      <c r="R548" t="str">
        <f>_xlfn.XLOOKUP(Table2[[#This Row],[Short Name]],Serverlookup!A:A,Serverlookup!E:E)</f>
        <v>KMHP@chevron.com</v>
      </c>
      <c r="S548" t="str">
        <f>_xlfn.XLOOKUP(Table2[[#This Row],[Short Name]],Serverlookup!A:A,Serverlookup!D:D)</f>
        <v>Yes</v>
      </c>
      <c r="T548" t="str">
        <f>_xlfn.XLOOKUP(Table2[[#This Row],[Short Name]],Serverlookup!A:A,Serverlookup!F:F)</f>
        <v>ITFP – APPS – IT OPERATIONS SUPPORT</v>
      </c>
      <c r="U548" t="str">
        <f>IF(ISNA(_xlfn.XLOOKUP(Table2[[#This Row],[Short Name]],PCN!A:A,PCN!A:A)),"No","Yes")</f>
        <v>No</v>
      </c>
    </row>
    <row r="549" spans="1:21" x14ac:dyDescent="0.35">
      <c r="A549" t="s">
        <v>2777</v>
      </c>
      <c r="B549" t="s">
        <v>50</v>
      </c>
      <c r="C549" t="s">
        <v>1945</v>
      </c>
      <c r="D549" t="s">
        <v>1946</v>
      </c>
      <c r="E549" s="1">
        <v>45771</v>
      </c>
      <c r="F549" t="s">
        <v>185</v>
      </c>
      <c r="G549" s="1">
        <v>45771</v>
      </c>
      <c r="H549" t="s">
        <v>3041</v>
      </c>
      <c r="I549" t="s">
        <v>49</v>
      </c>
      <c r="J549" t="s">
        <v>2781</v>
      </c>
      <c r="K549" t="str">
        <f>_xlfn.XLOOKUP(Table2[[#This Row],[Short Name]],Table4[Name],Table4[IP Address])</f>
        <v>146.29.131.36</v>
      </c>
      <c r="L549" t="str">
        <f>_xlfn.XLOOKUP(Table2[[#This Row],[Short Name]],CMDB!A:A,CMDB!G:G)</f>
        <v>Production</v>
      </c>
      <c r="M549" t="str">
        <f>_xlfn.XLOOKUP(Table2[[#This Row],[Short Name]],CMDB!A:A,CMDB!F:F)</f>
        <v>Deployed</v>
      </c>
      <c r="N549" t="s">
        <v>2782</v>
      </c>
      <c r="P549">
        <f>_xlfn.XLOOKUP(Table2[[#This Row],[Short Name]],Serverlookup!A:A,Serverlookup!B:B)</f>
        <v>3059608</v>
      </c>
      <c r="Q549" t="str">
        <f>_xlfn.XLOOKUP(Table2[[#This Row],[Short Name]],Serverlookup!A:A,Serverlookup!C:C)</f>
        <v>ITFP DFS Service</v>
      </c>
      <c r="R549" t="str">
        <f>_xlfn.XLOOKUP(Table2[[#This Row],[Short Name]],Serverlookup!A:A,Serverlookup!E:E)</f>
        <v>KMHP@chevron.com</v>
      </c>
      <c r="S549" t="str">
        <f>_xlfn.XLOOKUP(Table2[[#This Row],[Short Name]],Serverlookup!A:A,Serverlookup!D:D)</f>
        <v>Yes</v>
      </c>
      <c r="T549" t="str">
        <f>_xlfn.XLOOKUP(Table2[[#This Row],[Short Name]],Serverlookup!A:A,Serverlookup!F:F)</f>
        <v>ITFP – APPS – IT OPERATIONS SUPPORT</v>
      </c>
      <c r="U549" t="str">
        <f>IF(ISNA(_xlfn.XLOOKUP(Table2[[#This Row],[Short Name]],PCN!A:A,PCN!A:A)),"No","Yes")</f>
        <v>No</v>
      </c>
    </row>
    <row r="550" spans="1:21" x14ac:dyDescent="0.35">
      <c r="A550" t="s">
        <v>2777</v>
      </c>
      <c r="B550" t="s">
        <v>50</v>
      </c>
      <c r="C550" t="s">
        <v>1947</v>
      </c>
      <c r="D550" t="s">
        <v>1948</v>
      </c>
      <c r="E550" s="2">
        <v>45770</v>
      </c>
      <c r="F550" t="s">
        <v>185</v>
      </c>
      <c r="G550" s="2">
        <v>45771</v>
      </c>
      <c r="H550" t="s">
        <v>2789</v>
      </c>
      <c r="I550" t="s">
        <v>49</v>
      </c>
      <c r="J550" t="s">
        <v>2781</v>
      </c>
      <c r="K550" t="str">
        <f>_xlfn.XLOOKUP(Table2[[#This Row],[Short Name]],Table4[Name],Table4[IP Address])</f>
        <v>10.76.125.33</v>
      </c>
      <c r="L550" t="str">
        <f>_xlfn.XLOOKUP(Table2[[#This Row],[Short Name]],CMDB!A:A,CMDB!G:G)</f>
        <v>Production</v>
      </c>
      <c r="M550" t="str">
        <f>_xlfn.XLOOKUP(Table2[[#This Row],[Short Name]],CMDB!A:A,CMDB!F:F)</f>
        <v>Deployed</v>
      </c>
      <c r="N550" t="s">
        <v>2782</v>
      </c>
      <c r="P550">
        <f>_xlfn.XLOOKUP(Table2[[#This Row],[Short Name]],Serverlookup!A:A,Serverlookup!B:B)</f>
        <v>6718</v>
      </c>
      <c r="Q550" t="str">
        <f>_xlfn.XLOOKUP(Table2[[#This Row],[Short Name]],Serverlookup!A:A,Serverlookup!C:C)</f>
        <v xml:space="preserve">Lotus Notes/Domino </v>
      </c>
      <c r="R550" t="str">
        <f>_xlfn.XLOOKUP(Table2[[#This Row],[Short Name]],Serverlookup!A:A,Serverlookup!E:E)</f>
        <v>KMHP@chevron.com</v>
      </c>
      <c r="S550" t="str">
        <f>_xlfn.XLOOKUP(Table2[[#This Row],[Short Name]],Serverlookup!A:A,Serverlookup!D:D)</f>
        <v>Yes</v>
      </c>
      <c r="T550" t="str">
        <f>_xlfn.XLOOKUP(Table2[[#This Row],[Short Name]],Serverlookup!A:A,Serverlookup!F:F)</f>
        <v>ITFP – APPS – IT OPERATIONS SUPPORT</v>
      </c>
      <c r="U550" t="str">
        <f>IF(ISNA(_xlfn.XLOOKUP(Table2[[#This Row],[Short Name]],PCN!A:A,PCN!A:A)),"No","Yes")</f>
        <v>No</v>
      </c>
    </row>
    <row r="551" spans="1:21" x14ac:dyDescent="0.35">
      <c r="A551" t="s">
        <v>2777</v>
      </c>
      <c r="B551" t="s">
        <v>50</v>
      </c>
      <c r="C551" t="s">
        <v>3502</v>
      </c>
      <c r="D551" t="s">
        <v>3503</v>
      </c>
      <c r="E551" s="2">
        <v>45770</v>
      </c>
      <c r="F551" t="s">
        <v>185</v>
      </c>
      <c r="G551" s="2">
        <v>45771</v>
      </c>
      <c r="H551" t="s">
        <v>2886</v>
      </c>
      <c r="I551" t="s">
        <v>114</v>
      </c>
      <c r="J551" t="s">
        <v>2781</v>
      </c>
      <c r="K551" t="str">
        <f>_xlfn.XLOOKUP(Table2[[#This Row],[Short Name]],Table4[Name],Table4[IP Address])</f>
        <v>10.76.122.66</v>
      </c>
      <c r="L551" t="str">
        <f>_xlfn.XLOOKUP(Table2[[#This Row],[Short Name]],CMDB!A:A,CMDB!G:G)</f>
        <v>Development</v>
      </c>
      <c r="M551" t="str">
        <f>_xlfn.XLOOKUP(Table2[[#This Row],[Short Name]],CMDB!A:A,CMDB!F:F)</f>
        <v>Deployed</v>
      </c>
      <c r="N551" t="s">
        <v>2782</v>
      </c>
      <c r="P551">
        <f>_xlfn.XLOOKUP(Table2[[#This Row],[Short Name]],Serverlookup!A:A,Serverlookup!B:B)</f>
        <v>6718</v>
      </c>
      <c r="Q551" t="str">
        <f>_xlfn.XLOOKUP(Table2[[#This Row],[Short Name]],Serverlookup!A:A,Serverlookup!C:C)</f>
        <v xml:space="preserve">Lotus Notes/Domino </v>
      </c>
      <c r="R551" t="str">
        <f>_xlfn.XLOOKUP(Table2[[#This Row],[Short Name]],Serverlookup!A:A,Serverlookup!E:E)</f>
        <v>KMHP@chevron.com</v>
      </c>
      <c r="S551" t="str">
        <f>_xlfn.XLOOKUP(Table2[[#This Row],[Short Name]],Serverlookup!A:A,Serverlookup!D:D)</f>
        <v>Yes</v>
      </c>
      <c r="T551" t="str">
        <f>_xlfn.XLOOKUP(Table2[[#This Row],[Short Name]],Serverlookup!A:A,Serverlookup!F:F)</f>
        <v>ITFP – APPS – IT OPERATIONS SUPPORT</v>
      </c>
      <c r="U551" t="str">
        <f>IF(ISNA(_xlfn.XLOOKUP(Table2[[#This Row],[Short Name]],PCN!A:A,PCN!A:A)),"No","Yes")</f>
        <v>No</v>
      </c>
    </row>
    <row r="552" spans="1:21" x14ac:dyDescent="0.35">
      <c r="A552" t="s">
        <v>2777</v>
      </c>
      <c r="B552" t="s">
        <v>50</v>
      </c>
      <c r="C552" t="s">
        <v>1953</v>
      </c>
      <c r="D552" t="s">
        <v>1954</v>
      </c>
      <c r="E552" s="2">
        <v>45771</v>
      </c>
      <c r="F552" t="s">
        <v>185</v>
      </c>
      <c r="G552" s="2">
        <v>45771</v>
      </c>
      <c r="H552" t="s">
        <v>3415</v>
      </c>
      <c r="I552" t="s">
        <v>66</v>
      </c>
      <c r="J552" t="s">
        <v>2781</v>
      </c>
      <c r="K552" t="str">
        <f>_xlfn.XLOOKUP(Table2[[#This Row],[Short Name]],Table4[Name],Table4[IP Address])</f>
        <v>146.42.156.141</v>
      </c>
      <c r="L552" t="str">
        <f>_xlfn.XLOOKUP(Table2[[#This Row],[Short Name]],CMDB!A:A,CMDB!G:G)</f>
        <v>Production</v>
      </c>
      <c r="M552" t="str">
        <f>_xlfn.XLOOKUP(Table2[[#This Row],[Short Name]],CMDB!A:A,CMDB!F:F)</f>
        <v>Deployed</v>
      </c>
      <c r="N552" t="s">
        <v>2782</v>
      </c>
      <c r="P552">
        <f>_xlfn.XLOOKUP(Table2[[#This Row],[Short Name]],Serverlookup!A:A,Serverlookup!B:B)</f>
        <v>21694</v>
      </c>
      <c r="Q552" t="str">
        <f>_xlfn.XLOOKUP(Table2[[#This Row],[Short Name]],Serverlookup!A:A,Serverlookup!C:C)</f>
        <v xml:space="preserve">OSIsoft PI </v>
      </c>
      <c r="R552" t="str">
        <f>_xlfn.XLOOKUP(Table2[[#This Row],[Short Name]],Serverlookup!A:A,Serverlookup!E:E)</f>
        <v>kpeters@chevron.com</v>
      </c>
      <c r="S552" t="str">
        <f>_xlfn.XLOOKUP(Table2[[#This Row],[Short Name]],Serverlookup!A:A,Serverlookup!D:D)</f>
        <v>Yes</v>
      </c>
      <c r="T552" t="str">
        <f>_xlfn.XLOOKUP(Table2[[#This Row],[Short Name]],Serverlookup!A:A,Serverlookup!F:F)</f>
        <v>NMA - SUBSURFACE PLATFORM CO-LOCATED SUPPORT</v>
      </c>
      <c r="U552" t="str">
        <f>IF(ISNA(_xlfn.XLOOKUP(Table2[[#This Row],[Short Name]],PCN!A:A,PCN!A:A)),"No","Yes")</f>
        <v>No</v>
      </c>
    </row>
    <row r="553" spans="1:21" x14ac:dyDescent="0.35">
      <c r="A553" t="s">
        <v>2777</v>
      </c>
      <c r="B553" t="s">
        <v>50</v>
      </c>
      <c r="C553" t="s">
        <v>1955</v>
      </c>
      <c r="D553" t="s">
        <v>1956</v>
      </c>
      <c r="E553" s="1">
        <v>45770</v>
      </c>
      <c r="F553" t="s">
        <v>185</v>
      </c>
      <c r="G553" s="1">
        <v>45771</v>
      </c>
      <c r="H553" t="s">
        <v>3504</v>
      </c>
      <c r="I553" t="s">
        <v>141</v>
      </c>
      <c r="J553" t="s">
        <v>2781</v>
      </c>
      <c r="K553" t="str">
        <f>_xlfn.XLOOKUP(Table2[[#This Row],[Short Name]],Table4[Name],Table4[IP Address])</f>
        <v>146.42.156.80</v>
      </c>
      <c r="L553" t="str">
        <f>_xlfn.XLOOKUP(Table2[[#This Row],[Short Name]],CMDB!A:A,CMDB!G:G)</f>
        <v>Production</v>
      </c>
      <c r="M553" t="str">
        <f>_xlfn.XLOOKUP(Table2[[#This Row],[Short Name]],CMDB!A:A,CMDB!F:F)</f>
        <v>Deployed</v>
      </c>
      <c r="N553" t="s">
        <v>2782</v>
      </c>
      <c r="P553">
        <f>_xlfn.XLOOKUP(Table2[[#This Row],[Short Name]],Serverlookup!A:A,Serverlookup!B:B)</f>
        <v>21694</v>
      </c>
      <c r="Q553" t="str">
        <f>_xlfn.XLOOKUP(Table2[[#This Row],[Short Name]],Serverlookup!A:A,Serverlookup!C:C)</f>
        <v xml:space="preserve">OSIsoft PI </v>
      </c>
      <c r="R553" t="str">
        <f>_xlfn.XLOOKUP(Table2[[#This Row],[Short Name]],Serverlookup!A:A,Serverlookup!E:E)</f>
        <v>kpeters@chevron.com</v>
      </c>
      <c r="S553" t="str">
        <f>_xlfn.XLOOKUP(Table2[[#This Row],[Short Name]],Serverlookup!A:A,Serverlookup!D:D)</f>
        <v>Yes</v>
      </c>
      <c r="T553" t="str">
        <f>_xlfn.XLOOKUP(Table2[[#This Row],[Short Name]],Serverlookup!A:A,Serverlookup!F:F)</f>
        <v>NMA - SUBSURFACE PLATFORM CO-LOCATED SUPPORT</v>
      </c>
      <c r="U553" t="str">
        <f>IF(ISNA(_xlfn.XLOOKUP(Table2[[#This Row],[Short Name]],PCN!A:A,PCN!A:A)),"No","Yes")</f>
        <v>No</v>
      </c>
    </row>
    <row r="554" spans="1:21" x14ac:dyDescent="0.35">
      <c r="A554" t="s">
        <v>2777</v>
      </c>
      <c r="B554" t="s">
        <v>50</v>
      </c>
      <c r="C554" t="s">
        <v>1957</v>
      </c>
      <c r="D554" t="s">
        <v>1958</v>
      </c>
      <c r="E554" s="2">
        <v>45771</v>
      </c>
      <c r="F554" t="s">
        <v>185</v>
      </c>
      <c r="G554" s="2">
        <v>45771</v>
      </c>
      <c r="H554" t="s">
        <v>3505</v>
      </c>
      <c r="I554" t="s">
        <v>66</v>
      </c>
      <c r="J554" t="s">
        <v>2781</v>
      </c>
      <c r="K554" t="str">
        <f>_xlfn.XLOOKUP(Table2[[#This Row],[Short Name]],Table4[Name],Table4[IP Address])</f>
        <v>146.42.156.112</v>
      </c>
      <c r="L554" t="str">
        <f>_xlfn.XLOOKUP(Table2[[#This Row],[Short Name]],CMDB!A:A,CMDB!G:G)</f>
        <v>Production</v>
      </c>
      <c r="M554" t="str">
        <f>_xlfn.XLOOKUP(Table2[[#This Row],[Short Name]],CMDB!A:A,CMDB!F:F)</f>
        <v>Deployed</v>
      </c>
      <c r="N554" t="s">
        <v>2782</v>
      </c>
      <c r="P554">
        <f>_xlfn.XLOOKUP(Table2[[#This Row],[Short Name]],Serverlookup!A:A,Serverlookup!B:B)</f>
        <v>21694</v>
      </c>
      <c r="Q554" t="str">
        <f>_xlfn.XLOOKUP(Table2[[#This Row],[Short Name]],Serverlookup!A:A,Serverlookup!C:C)</f>
        <v xml:space="preserve">OSIsoft PI </v>
      </c>
      <c r="R554" t="str">
        <f>_xlfn.XLOOKUP(Table2[[#This Row],[Short Name]],Serverlookup!A:A,Serverlookup!E:E)</f>
        <v>kpeters@chevron.com</v>
      </c>
      <c r="S554" t="str">
        <f>_xlfn.XLOOKUP(Table2[[#This Row],[Short Name]],Serverlookup!A:A,Serverlookup!D:D)</f>
        <v>Yes</v>
      </c>
      <c r="T554" t="str">
        <f>_xlfn.XLOOKUP(Table2[[#This Row],[Short Name]],Serverlookup!A:A,Serverlookup!F:F)</f>
        <v>NMA - SUBSURFACE PLATFORM CO-LOCATED SUPPORT</v>
      </c>
      <c r="U554" t="str">
        <f>IF(ISNA(_xlfn.XLOOKUP(Table2[[#This Row],[Short Name]],PCN!A:A,PCN!A:A)),"No","Yes")</f>
        <v>No</v>
      </c>
    </row>
    <row r="555" spans="1:21" x14ac:dyDescent="0.35">
      <c r="A555" t="s">
        <v>2777</v>
      </c>
      <c r="B555" t="s">
        <v>50</v>
      </c>
      <c r="C555" t="s">
        <v>3506</v>
      </c>
      <c r="D555" t="s">
        <v>3507</v>
      </c>
      <c r="E555" s="1">
        <v>45771</v>
      </c>
      <c r="F555" t="s">
        <v>773</v>
      </c>
      <c r="G555" s="1">
        <v>45771</v>
      </c>
      <c r="H555" t="s">
        <v>3415</v>
      </c>
      <c r="I555" t="s">
        <v>66</v>
      </c>
      <c r="J555" t="s">
        <v>2781</v>
      </c>
      <c r="K555" t="str">
        <f>_xlfn.XLOOKUP(Table2[[#This Row],[Short Name]],Table4[Name],Table4[IP Address])</f>
        <v>146.42.162.8</v>
      </c>
      <c r="L555" t="str">
        <f>_xlfn.XLOOKUP(Table2[[#This Row],[Short Name]],CMDB!A:A,CMDB!G:G)</f>
        <v>Production</v>
      </c>
      <c r="M555" t="str">
        <f>_xlfn.XLOOKUP(Table2[[#This Row],[Short Name]],CMDB!A:A,CMDB!F:F)</f>
        <v>Deployed</v>
      </c>
      <c r="N555" t="s">
        <v>2782</v>
      </c>
      <c r="P555">
        <f>_xlfn.XLOOKUP(Table2[[#This Row],[Short Name]],Serverlookup!A:A,Serverlookup!B:B)</f>
        <v>21694</v>
      </c>
      <c r="Q555" t="str">
        <f>_xlfn.XLOOKUP(Table2[[#This Row],[Short Name]],Serverlookup!A:A,Serverlookup!C:C)</f>
        <v xml:space="preserve">OSIsoft PI </v>
      </c>
      <c r="R555" t="str">
        <f>_xlfn.XLOOKUP(Table2[[#This Row],[Short Name]],Serverlookup!A:A,Serverlookup!E:E)</f>
        <v>kpeters@chevron.com</v>
      </c>
      <c r="S555" t="str">
        <f>_xlfn.XLOOKUP(Table2[[#This Row],[Short Name]],Serverlookup!A:A,Serverlookup!D:D)</f>
        <v>Yes</v>
      </c>
      <c r="T555" t="str">
        <f>_xlfn.XLOOKUP(Table2[[#This Row],[Short Name]],Serverlookup!A:A,Serverlookup!F:F)</f>
        <v>NMA - SUBSURFACE PLATFORM CO-LOCATED SUPPORT</v>
      </c>
      <c r="U555" t="str">
        <f>IF(ISNA(_xlfn.XLOOKUP(Table2[[#This Row],[Short Name]],PCN!A:A,PCN!A:A)),"No","Yes")</f>
        <v>No</v>
      </c>
    </row>
    <row r="556" spans="1:21" x14ac:dyDescent="0.35">
      <c r="A556" t="s">
        <v>2777</v>
      </c>
      <c r="B556" t="s">
        <v>50</v>
      </c>
      <c r="C556" t="s">
        <v>1960</v>
      </c>
      <c r="D556" t="s">
        <v>1961</v>
      </c>
      <c r="E556" s="2">
        <v>45771</v>
      </c>
      <c r="F556" t="s">
        <v>54</v>
      </c>
      <c r="G556" s="2">
        <v>45771</v>
      </c>
      <c r="H556" t="s">
        <v>3508</v>
      </c>
      <c r="I556" t="s">
        <v>66</v>
      </c>
      <c r="J556" t="s">
        <v>2781</v>
      </c>
      <c r="K556" t="str">
        <f>_xlfn.XLOOKUP(Table2[[#This Row],[Short Name]],Table4[Name],Table4[IP Address])</f>
        <v>146.42.156.58</v>
      </c>
      <c r="L556" t="str">
        <f>_xlfn.XLOOKUP(Table2[[#This Row],[Short Name]],CMDB!A:A,CMDB!G:G)</f>
        <v>Production</v>
      </c>
      <c r="M556" t="str">
        <f>_xlfn.XLOOKUP(Table2[[#This Row],[Short Name]],CMDB!A:A,CMDB!F:F)</f>
        <v>Deployed</v>
      </c>
      <c r="N556" t="s">
        <v>2782</v>
      </c>
      <c r="P556">
        <f>_xlfn.XLOOKUP(Table2[[#This Row],[Short Name]],Serverlookup!A:A,Serverlookup!B:B)</f>
        <v>21694</v>
      </c>
      <c r="Q556" t="str">
        <f>_xlfn.XLOOKUP(Table2[[#This Row],[Short Name]],Serverlookup!A:A,Serverlookup!C:C)</f>
        <v xml:space="preserve">OSIsoft PI </v>
      </c>
      <c r="R556" t="str">
        <f>_xlfn.XLOOKUP(Table2[[#This Row],[Short Name]],Serverlookup!A:A,Serverlookup!E:E)</f>
        <v>kpeters@chevron.com</v>
      </c>
      <c r="S556" t="str">
        <f>_xlfn.XLOOKUP(Table2[[#This Row],[Short Name]],Serverlookup!A:A,Serverlookup!D:D)</f>
        <v>Yes</v>
      </c>
      <c r="T556" t="str">
        <f>_xlfn.XLOOKUP(Table2[[#This Row],[Short Name]],Serverlookup!A:A,Serverlookup!F:F)</f>
        <v>NMA - SUBSURFACE PLATFORM CO-LOCATED SUPPORT</v>
      </c>
      <c r="U556" t="str">
        <f>IF(ISNA(_xlfn.XLOOKUP(Table2[[#This Row],[Short Name]],PCN!A:A,PCN!A:A)),"No","Yes")</f>
        <v>No</v>
      </c>
    </row>
    <row r="557" spans="1:21" x14ac:dyDescent="0.35">
      <c r="A557" t="s">
        <v>2777</v>
      </c>
      <c r="B557" t="s">
        <v>50</v>
      </c>
      <c r="C557" t="s">
        <v>3509</v>
      </c>
      <c r="D557" t="s">
        <v>3510</v>
      </c>
      <c r="E557" s="1">
        <v>45771</v>
      </c>
      <c r="F557" t="s">
        <v>185</v>
      </c>
      <c r="G557" s="1">
        <v>45771</v>
      </c>
      <c r="H557" t="s">
        <v>3511</v>
      </c>
      <c r="I557" t="s">
        <v>66</v>
      </c>
      <c r="J557" t="s">
        <v>2781</v>
      </c>
      <c r="K557" t="str">
        <f>_xlfn.XLOOKUP(Table2[[#This Row],[Short Name]],Table4[Name],Table4[IP Address])</f>
        <v>146.42.156.91</v>
      </c>
      <c r="L557" t="str">
        <f>_xlfn.XLOOKUP(Table2[[#This Row],[Short Name]],CMDB!A:A,CMDB!G:G)</f>
        <v>Production</v>
      </c>
      <c r="M557" t="str">
        <f>_xlfn.XLOOKUP(Table2[[#This Row],[Short Name]],CMDB!A:A,CMDB!F:F)</f>
        <v>Deployed</v>
      </c>
      <c r="N557" t="s">
        <v>2782</v>
      </c>
      <c r="P557">
        <f>_xlfn.XLOOKUP(Table2[[#This Row],[Short Name]],Serverlookup!A:A,Serverlookup!B:B)</f>
        <v>21694</v>
      </c>
      <c r="Q557" t="str">
        <f>_xlfn.XLOOKUP(Table2[[#This Row],[Short Name]],Serverlookup!A:A,Serverlookup!C:C)</f>
        <v xml:space="preserve">OSIsoft PI </v>
      </c>
      <c r="R557" t="str">
        <f>_xlfn.XLOOKUP(Table2[[#This Row],[Short Name]],Serverlookup!A:A,Serverlookup!E:E)</f>
        <v>kpeters@chevron.com</v>
      </c>
      <c r="S557" t="str">
        <f>_xlfn.XLOOKUP(Table2[[#This Row],[Short Name]],Serverlookup!A:A,Serverlookup!D:D)</f>
        <v>Yes</v>
      </c>
      <c r="T557" t="str">
        <f>_xlfn.XLOOKUP(Table2[[#This Row],[Short Name]],Serverlookup!A:A,Serverlookup!F:F)</f>
        <v>NMA - SUBSURFACE PLATFORM CO-LOCATED SUPPORT</v>
      </c>
      <c r="U557" t="str">
        <f>IF(ISNA(_xlfn.XLOOKUP(Table2[[#This Row],[Short Name]],PCN!A:A,PCN!A:A)),"No","Yes")</f>
        <v>No</v>
      </c>
    </row>
    <row r="558" spans="1:21" x14ac:dyDescent="0.35">
      <c r="A558" t="s">
        <v>2777</v>
      </c>
      <c r="B558" t="s">
        <v>50</v>
      </c>
      <c r="C558" t="s">
        <v>1964</v>
      </c>
      <c r="D558" t="s">
        <v>1965</v>
      </c>
      <c r="E558" s="1">
        <v>45770</v>
      </c>
      <c r="F558" t="s">
        <v>54</v>
      </c>
      <c r="G558" s="1">
        <v>45771</v>
      </c>
      <c r="H558" t="s">
        <v>3415</v>
      </c>
      <c r="I558" t="s">
        <v>66</v>
      </c>
      <c r="J558" t="s">
        <v>2781</v>
      </c>
      <c r="K558" t="str">
        <f>_xlfn.XLOOKUP(Table2[[#This Row],[Short Name]],Table4[Name],Table4[IP Address])</f>
        <v>146.42.162.20</v>
      </c>
      <c r="L558" t="str">
        <f>_xlfn.XLOOKUP(Table2[[#This Row],[Short Name]],CMDB!A:A,CMDB!G:G)</f>
        <v>Production</v>
      </c>
      <c r="M558" t="str">
        <f>_xlfn.XLOOKUP(Table2[[#This Row],[Short Name]],CMDB!A:A,CMDB!F:F)</f>
        <v>Deployed</v>
      </c>
      <c r="N558" t="s">
        <v>2782</v>
      </c>
      <c r="P558">
        <f>_xlfn.XLOOKUP(Table2[[#This Row],[Short Name]],Serverlookup!A:A,Serverlookup!B:B)</f>
        <v>21694</v>
      </c>
      <c r="Q558" t="str">
        <f>_xlfn.XLOOKUP(Table2[[#This Row],[Short Name]],Serverlookup!A:A,Serverlookup!C:C)</f>
        <v xml:space="preserve">OSIsoft PI </v>
      </c>
      <c r="R558" t="str">
        <f>_xlfn.XLOOKUP(Table2[[#This Row],[Short Name]],Serverlookup!A:A,Serverlookup!E:E)</f>
        <v>kpeters@chevron.com</v>
      </c>
      <c r="S558" t="str">
        <f>_xlfn.XLOOKUP(Table2[[#This Row],[Short Name]],Serverlookup!A:A,Serverlookup!D:D)</f>
        <v>Yes</v>
      </c>
      <c r="T558" t="str">
        <f>_xlfn.XLOOKUP(Table2[[#This Row],[Short Name]],Serverlookup!A:A,Serverlookup!F:F)</f>
        <v>NMA - SUBSURFACE PLATFORM CO-LOCATED SUPPORT</v>
      </c>
      <c r="U558" t="str">
        <f>IF(ISNA(_xlfn.XLOOKUP(Table2[[#This Row],[Short Name]],PCN!A:A,PCN!A:A)),"No","Yes")</f>
        <v>No</v>
      </c>
    </row>
    <row r="559" spans="1:21" x14ac:dyDescent="0.35">
      <c r="A559" t="s">
        <v>2777</v>
      </c>
      <c r="B559" t="s">
        <v>50</v>
      </c>
      <c r="C559" t="s">
        <v>3512</v>
      </c>
      <c r="D559" t="s">
        <v>3513</v>
      </c>
      <c r="E559" s="2">
        <v>45771</v>
      </c>
      <c r="F559" t="s">
        <v>185</v>
      </c>
      <c r="G559" s="2">
        <v>45771</v>
      </c>
      <c r="H559" t="s">
        <v>2990</v>
      </c>
      <c r="I559" t="s">
        <v>49</v>
      </c>
      <c r="J559" t="s">
        <v>2781</v>
      </c>
      <c r="K559" t="str">
        <f>_xlfn.XLOOKUP(Table2[[#This Row],[Short Name]],Table4[Name],Table4[IP Address])</f>
        <v>146.42.133.49</v>
      </c>
      <c r="L559" t="str">
        <f>_xlfn.XLOOKUP(Table2[[#This Row],[Short Name]],CMDB!A:A,CMDB!G:G)</f>
        <v>Production</v>
      </c>
      <c r="M559" t="str">
        <f>_xlfn.XLOOKUP(Table2[[#This Row],[Short Name]],CMDB!A:A,CMDB!F:F)</f>
        <v>Deployed</v>
      </c>
      <c r="N559" t="s">
        <v>2782</v>
      </c>
      <c r="P559">
        <f>_xlfn.XLOOKUP(Table2[[#This Row],[Short Name]],Serverlookup!A:A,Serverlookup!B:B)</f>
        <v>21694</v>
      </c>
      <c r="Q559" t="str">
        <f>_xlfn.XLOOKUP(Table2[[#This Row],[Short Name]],Serverlookup!A:A,Serverlookup!C:C)</f>
        <v xml:space="preserve">OSIsoft PI </v>
      </c>
      <c r="R559" t="str">
        <f>_xlfn.XLOOKUP(Table2[[#This Row],[Short Name]],Serverlookup!A:A,Serverlookup!E:E)</f>
        <v>kpeters@chevron.com</v>
      </c>
      <c r="S559" t="str">
        <f>_xlfn.XLOOKUP(Table2[[#This Row],[Short Name]],Serverlookup!A:A,Serverlookup!D:D)</f>
        <v>Yes</v>
      </c>
      <c r="T559" t="str">
        <f>_xlfn.XLOOKUP(Table2[[#This Row],[Short Name]],Serverlookup!A:A,Serverlookup!F:F)</f>
        <v>NMA - SUBSURFACE PLATFORM CO-LOCATED SUPPORT</v>
      </c>
      <c r="U559" t="str">
        <f>IF(ISNA(_xlfn.XLOOKUP(Table2[[#This Row],[Short Name]],PCN!A:A,PCN!A:A)),"No","Yes")</f>
        <v>No</v>
      </c>
    </row>
    <row r="560" spans="1:21" x14ac:dyDescent="0.35">
      <c r="A560" t="s">
        <v>2777</v>
      </c>
      <c r="B560" t="s">
        <v>50</v>
      </c>
      <c r="C560" t="s">
        <v>3514</v>
      </c>
      <c r="D560" t="s">
        <v>3515</v>
      </c>
      <c r="E560" s="2">
        <v>45771</v>
      </c>
      <c r="F560" t="s">
        <v>185</v>
      </c>
      <c r="G560" s="2">
        <v>45771</v>
      </c>
      <c r="H560" t="s">
        <v>3516</v>
      </c>
      <c r="I560" t="s">
        <v>49</v>
      </c>
      <c r="J560" t="s">
        <v>2781</v>
      </c>
      <c r="K560" t="str">
        <f>_xlfn.XLOOKUP(Table2[[#This Row],[Short Name]],Table4[Name],Table4[IP Address])</f>
        <v>146.42.252.236</v>
      </c>
      <c r="L560" t="str">
        <f>_xlfn.XLOOKUP(Table2[[#This Row],[Short Name]],CMDB!A:A,CMDB!G:G)</f>
        <v>Production</v>
      </c>
      <c r="M560" t="str">
        <f>_xlfn.XLOOKUP(Table2[[#This Row],[Short Name]],CMDB!A:A,CMDB!F:F)</f>
        <v>Deployed</v>
      </c>
      <c r="N560" t="s">
        <v>2782</v>
      </c>
      <c r="P560">
        <f>_xlfn.XLOOKUP(Table2[[#This Row],[Short Name]],Serverlookup!A:A,Serverlookup!B:B)</f>
        <v>2019223466</v>
      </c>
      <c r="Q560" t="str">
        <f>_xlfn.XLOOKUP(Table2[[#This Row],[Short Name]],Serverlookup!A:A,Serverlookup!C:C)</f>
        <v xml:space="preserve">Petrel 2019.2 – NMA </v>
      </c>
      <c r="R560" t="str">
        <f>_xlfn.XLOOKUP(Table2[[#This Row],[Short Name]],Serverlookup!A:A,Serverlookup!E:E)</f>
        <v>KPeters@chevron.com</v>
      </c>
      <c r="S560" t="str">
        <f>_xlfn.XLOOKUP(Table2[[#This Row],[Short Name]],Serverlookup!A:A,Serverlookup!D:D)</f>
        <v>Yes</v>
      </c>
      <c r="T560" t="str">
        <f>_xlfn.XLOOKUP(Table2[[#This Row],[Short Name]],Serverlookup!A:A,Serverlookup!F:F)</f>
        <v>Not Found</v>
      </c>
      <c r="U560" t="str">
        <f>IF(ISNA(_xlfn.XLOOKUP(Table2[[#This Row],[Short Name]],PCN!A:A,PCN!A:A)),"No","Yes")</f>
        <v>No</v>
      </c>
    </row>
    <row r="561" spans="1:21" x14ac:dyDescent="0.35">
      <c r="A561" t="s">
        <v>2777</v>
      </c>
      <c r="B561" t="s">
        <v>50</v>
      </c>
      <c r="C561" t="s">
        <v>3517</v>
      </c>
      <c r="D561" t="s">
        <v>3518</v>
      </c>
      <c r="E561" s="1">
        <v>45770</v>
      </c>
      <c r="F561" t="s">
        <v>185</v>
      </c>
      <c r="G561" s="1">
        <v>45771</v>
      </c>
      <c r="H561" t="s">
        <v>3519</v>
      </c>
      <c r="I561" t="s">
        <v>49</v>
      </c>
      <c r="J561" t="s">
        <v>2781</v>
      </c>
      <c r="K561" t="str">
        <f>_xlfn.XLOOKUP(Table2[[#This Row],[Short Name]],Table4[Name],Table4[IP Address])</f>
        <v>146.42.133.22</v>
      </c>
      <c r="L561" t="str">
        <f>_xlfn.XLOOKUP(Table2[[#This Row],[Short Name]],CMDB!A:A,CMDB!G:G)</f>
        <v>Production</v>
      </c>
      <c r="M561" t="str">
        <f>_xlfn.XLOOKUP(Table2[[#This Row],[Short Name]],CMDB!A:A,CMDB!F:F)</f>
        <v>Deployed</v>
      </c>
      <c r="N561" t="s">
        <v>2782</v>
      </c>
      <c r="P561">
        <f>_xlfn.XLOOKUP(Table2[[#This Row],[Short Name]],Serverlookup!A:A,Serverlookup!B:B)</f>
        <v>21308</v>
      </c>
      <c r="Q561" t="str">
        <f>_xlfn.XLOOKUP(Table2[[#This Row],[Short Name]],Serverlookup!A:A,Serverlookup!C:C)</f>
        <v>Drillworks Predict / Pressworks</v>
      </c>
      <c r="R561" t="str">
        <f>_xlfn.XLOOKUP(Table2[[#This Row],[Short Name]],Serverlookup!A:A,Serverlookup!E:E)</f>
        <v>kpeters@chevron.com</v>
      </c>
      <c r="S561" t="str">
        <f>_xlfn.XLOOKUP(Table2[[#This Row],[Short Name]],Serverlookup!A:A,Serverlookup!D:D)</f>
        <v>Yes</v>
      </c>
      <c r="T561" t="str">
        <f>_xlfn.XLOOKUP(Table2[[#This Row],[Short Name]],Serverlookup!A:A,Serverlookup!F:F)</f>
        <v>NMA - SUBSURFACE PLATFORM CO-LOCATED SUPPORT</v>
      </c>
      <c r="U561" t="str">
        <f>IF(ISNA(_xlfn.XLOOKUP(Table2[[#This Row],[Short Name]],PCN!A:A,PCN!A:A)),"No","Yes")</f>
        <v>No</v>
      </c>
    </row>
    <row r="562" spans="1:21" x14ac:dyDescent="0.35">
      <c r="A562" t="s">
        <v>2777</v>
      </c>
      <c r="B562" t="s">
        <v>50</v>
      </c>
      <c r="C562" t="s">
        <v>3520</v>
      </c>
      <c r="D562" t="s">
        <v>3521</v>
      </c>
      <c r="E562" s="2">
        <v>45771</v>
      </c>
      <c r="F562" t="s">
        <v>185</v>
      </c>
      <c r="G562" s="2">
        <v>45771</v>
      </c>
      <c r="H562" t="s">
        <v>3519</v>
      </c>
      <c r="I562" t="s">
        <v>49</v>
      </c>
      <c r="J562" t="s">
        <v>2781</v>
      </c>
      <c r="K562" t="str">
        <f>_xlfn.XLOOKUP(Table2[[#This Row],[Short Name]],Table4[Name],Table4[IP Address])</f>
        <v>146.42.133.26</v>
      </c>
      <c r="L562" t="str">
        <f>_xlfn.XLOOKUP(Table2[[#This Row],[Short Name]],CMDB!A:A,CMDB!G:G)</f>
        <v>Production</v>
      </c>
      <c r="M562" t="str">
        <f>_xlfn.XLOOKUP(Table2[[#This Row],[Short Name]],CMDB!A:A,CMDB!F:F)</f>
        <v>Deployed</v>
      </c>
      <c r="N562" t="s">
        <v>2782</v>
      </c>
      <c r="P562">
        <f>_xlfn.XLOOKUP(Table2[[#This Row],[Short Name]],Serverlookup!A:A,Serverlookup!B:B)</f>
        <v>12959</v>
      </c>
      <c r="Q562" t="str">
        <f>_xlfn.XLOOKUP(Table2[[#This Row],[Short Name]],Serverlookup!A:A,Serverlookup!C:C)</f>
        <v>iField Suite</v>
      </c>
      <c r="R562" t="str">
        <f>_xlfn.XLOOKUP(Table2[[#This Row],[Short Name]],Serverlookup!A:A,Serverlookup!E:E)</f>
        <v>kpeters@chevron.com</v>
      </c>
      <c r="S562" t="str">
        <f>_xlfn.XLOOKUP(Table2[[#This Row],[Short Name]],Serverlookup!A:A,Serverlookup!D:D)</f>
        <v>Yes</v>
      </c>
      <c r="T562" t="str">
        <f>_xlfn.XLOOKUP(Table2[[#This Row],[Short Name]],Serverlookup!A:A,Serverlookup!F:F)</f>
        <v>NMA - SUBSURFACE PLATFORM CO-LOCATED SUPPORT</v>
      </c>
      <c r="U562" t="str">
        <f>IF(ISNA(_xlfn.XLOOKUP(Table2[[#This Row],[Short Name]],PCN!A:A,PCN!A:A)),"No","Yes")</f>
        <v>No</v>
      </c>
    </row>
    <row r="563" spans="1:21" x14ac:dyDescent="0.35">
      <c r="A563" t="s">
        <v>2777</v>
      </c>
      <c r="B563" t="s">
        <v>50</v>
      </c>
      <c r="C563" t="s">
        <v>3522</v>
      </c>
      <c r="D563" t="s">
        <v>3523</v>
      </c>
      <c r="E563" s="1">
        <v>45770</v>
      </c>
      <c r="F563" t="s">
        <v>185</v>
      </c>
      <c r="G563" s="1">
        <v>45771</v>
      </c>
      <c r="H563" t="s">
        <v>3519</v>
      </c>
      <c r="I563" t="s">
        <v>49</v>
      </c>
      <c r="J563" t="s">
        <v>2781</v>
      </c>
      <c r="K563" t="str">
        <f>_xlfn.XLOOKUP(Table2[[#This Row],[Short Name]],Table4[Name],Table4[IP Address])</f>
        <v>146.42.252.240</v>
      </c>
      <c r="L563" t="str">
        <f>_xlfn.XLOOKUP(Table2[[#This Row],[Short Name]],CMDB!A:A,CMDB!G:G)</f>
        <v>Production</v>
      </c>
      <c r="M563" t="str">
        <f>_xlfn.XLOOKUP(Table2[[#This Row],[Short Name]],CMDB!A:A,CMDB!F:F)</f>
        <v>Deployed</v>
      </c>
      <c r="N563" t="s">
        <v>2782</v>
      </c>
      <c r="P563">
        <f>_xlfn.XLOOKUP(Table2[[#This Row],[Short Name]],Serverlookup!A:A,Serverlookup!B:B)</f>
        <v>12959</v>
      </c>
      <c r="Q563" t="str">
        <f>_xlfn.XLOOKUP(Table2[[#This Row],[Short Name]],Serverlookup!A:A,Serverlookup!C:C)</f>
        <v>iField Suite</v>
      </c>
      <c r="R563" t="str">
        <f>_xlfn.XLOOKUP(Table2[[#This Row],[Short Name]],Serverlookup!A:A,Serverlookup!E:E)</f>
        <v>kpeters@chevron.com</v>
      </c>
      <c r="S563" t="str">
        <f>_xlfn.XLOOKUP(Table2[[#This Row],[Short Name]],Serverlookup!A:A,Serverlookup!D:D)</f>
        <v>Yes</v>
      </c>
      <c r="T563" t="str">
        <f>_xlfn.XLOOKUP(Table2[[#This Row],[Short Name]],Serverlookup!A:A,Serverlookup!F:F)</f>
        <v>NMA - SUBSURFACE PLATFORM CO-LOCATED SUPPORT</v>
      </c>
      <c r="U563" t="str">
        <f>IF(ISNA(_xlfn.XLOOKUP(Table2[[#This Row],[Short Name]],PCN!A:A,PCN!A:A)),"No","Yes")</f>
        <v>No</v>
      </c>
    </row>
    <row r="564" spans="1:21" x14ac:dyDescent="0.35">
      <c r="A564" t="s">
        <v>2777</v>
      </c>
      <c r="B564" t="s">
        <v>50</v>
      </c>
      <c r="C564" t="s">
        <v>3524</v>
      </c>
      <c r="D564" t="s">
        <v>3525</v>
      </c>
      <c r="E564" s="2">
        <v>45770</v>
      </c>
      <c r="F564" t="s">
        <v>185</v>
      </c>
      <c r="G564" s="2">
        <v>45771</v>
      </c>
      <c r="H564" t="s">
        <v>3526</v>
      </c>
      <c r="I564" t="s">
        <v>49</v>
      </c>
      <c r="J564" t="s">
        <v>2781</v>
      </c>
      <c r="K564" t="str">
        <f>_xlfn.XLOOKUP(Table2[[#This Row],[Short Name]],Table4[Name],Table4[IP Address])</f>
        <v>146.42.252.235</v>
      </c>
      <c r="L564" t="str">
        <f>_xlfn.XLOOKUP(Table2[[#This Row],[Short Name]],CMDB!A:A,CMDB!G:G)</f>
        <v>Development</v>
      </c>
      <c r="M564" t="str">
        <f>_xlfn.XLOOKUP(Table2[[#This Row],[Short Name]],CMDB!A:A,CMDB!F:F)</f>
        <v>Deployed</v>
      </c>
      <c r="N564" t="s">
        <v>2782</v>
      </c>
      <c r="P564">
        <f>_xlfn.XLOOKUP(Table2[[#This Row],[Short Name]],Serverlookup!A:A,Serverlookup!B:B)</f>
        <v>12959</v>
      </c>
      <c r="Q564" t="str">
        <f>_xlfn.XLOOKUP(Table2[[#This Row],[Short Name]],Serverlookup!A:A,Serverlookup!C:C)</f>
        <v>iField Suite</v>
      </c>
      <c r="R564" t="str">
        <f>_xlfn.XLOOKUP(Table2[[#This Row],[Short Name]],Serverlookup!A:A,Serverlookup!E:E)</f>
        <v>kpeters@chevron.com</v>
      </c>
      <c r="S564" t="str">
        <f>_xlfn.XLOOKUP(Table2[[#This Row],[Short Name]],Serverlookup!A:A,Serverlookup!D:D)</f>
        <v>Yes</v>
      </c>
      <c r="T564" t="str">
        <f>_xlfn.XLOOKUP(Table2[[#This Row],[Short Name]],Serverlookup!A:A,Serverlookup!F:F)</f>
        <v>NMA - SUBSURFACE PLATFORM CO-LOCATED SUPPORT</v>
      </c>
      <c r="U564" t="str">
        <f>IF(ISNA(_xlfn.XLOOKUP(Table2[[#This Row],[Short Name]],PCN!A:A,PCN!A:A)),"No","Yes")</f>
        <v>No</v>
      </c>
    </row>
    <row r="565" spans="1:21" x14ac:dyDescent="0.35">
      <c r="A565" t="s">
        <v>2777</v>
      </c>
      <c r="B565" t="s">
        <v>50</v>
      </c>
      <c r="C565" t="s">
        <v>3527</v>
      </c>
      <c r="D565" t="s">
        <v>3528</v>
      </c>
      <c r="E565" s="1">
        <v>45770</v>
      </c>
      <c r="F565" t="s">
        <v>185</v>
      </c>
      <c r="G565" s="1">
        <v>45771</v>
      </c>
      <c r="H565" t="s">
        <v>2886</v>
      </c>
      <c r="I565" t="s">
        <v>49</v>
      </c>
      <c r="J565" t="s">
        <v>2781</v>
      </c>
      <c r="K565" t="str">
        <f>_xlfn.XLOOKUP(Table2[[#This Row],[Short Name]],Table4[Name],Table4[IP Address])</f>
        <v>146.42.133.15</v>
      </c>
      <c r="L565" t="str">
        <f>_xlfn.XLOOKUP(Table2[[#This Row],[Short Name]],CMDB!A:A,CMDB!G:G)</f>
        <v>Production</v>
      </c>
      <c r="M565" t="str">
        <f>_xlfn.XLOOKUP(Table2[[#This Row],[Short Name]],CMDB!A:A,CMDB!F:F)</f>
        <v>Deployed</v>
      </c>
      <c r="N565" t="s">
        <v>2782</v>
      </c>
      <c r="P565">
        <f>_xlfn.XLOOKUP(Table2[[#This Row],[Short Name]],Serverlookup!A:A,Serverlookup!B:B)</f>
        <v>21694</v>
      </c>
      <c r="Q565" t="str">
        <f>_xlfn.XLOOKUP(Table2[[#This Row],[Short Name]],Serverlookup!A:A,Serverlookup!C:C)</f>
        <v xml:space="preserve">OSIsoft PI </v>
      </c>
      <c r="R565" t="str">
        <f>_xlfn.XLOOKUP(Table2[[#This Row],[Short Name]],Serverlookup!A:A,Serverlookup!E:E)</f>
        <v>kpeters@chevron.com</v>
      </c>
      <c r="S565" t="str">
        <f>_xlfn.XLOOKUP(Table2[[#This Row],[Short Name]],Serverlookup!A:A,Serverlookup!D:D)</f>
        <v>Yes</v>
      </c>
      <c r="T565" t="str">
        <f>_xlfn.XLOOKUP(Table2[[#This Row],[Short Name]],Serverlookup!A:A,Serverlookup!F:F)</f>
        <v>NMA - SUBSURFACE PLATFORM CO-LOCATED SUPPORT</v>
      </c>
      <c r="U565" t="str">
        <f>IF(ISNA(_xlfn.XLOOKUP(Table2[[#This Row],[Short Name]],PCN!A:A,PCN!A:A)),"No","Yes")</f>
        <v>No</v>
      </c>
    </row>
    <row r="566" spans="1:21" x14ac:dyDescent="0.35">
      <c r="A566" t="s">
        <v>2777</v>
      </c>
      <c r="B566" t="s">
        <v>50</v>
      </c>
      <c r="C566" t="s">
        <v>3529</v>
      </c>
      <c r="D566" t="s">
        <v>3530</v>
      </c>
      <c r="E566" s="2">
        <v>45770</v>
      </c>
      <c r="F566" t="s">
        <v>185</v>
      </c>
      <c r="G566" s="2">
        <v>45771</v>
      </c>
      <c r="H566" t="s">
        <v>3531</v>
      </c>
      <c r="I566" t="s">
        <v>49</v>
      </c>
      <c r="J566" t="s">
        <v>2781</v>
      </c>
      <c r="K566" t="str">
        <f>_xlfn.XLOOKUP(Table2[[#This Row],[Short Name]],Table4[Name],Table4[IP Address])</f>
        <v>146.42.252.208</v>
      </c>
      <c r="L566" t="str">
        <f>_xlfn.XLOOKUP(Table2[[#This Row],[Short Name]],CMDB!A:A,CMDB!G:G)</f>
        <v>Production</v>
      </c>
      <c r="M566" t="str">
        <f>_xlfn.XLOOKUP(Table2[[#This Row],[Short Name]],CMDB!A:A,CMDB!F:F)</f>
        <v>Deployed</v>
      </c>
      <c r="N566" t="s">
        <v>2782</v>
      </c>
      <c r="P566">
        <f>_xlfn.XLOOKUP(Table2[[#This Row],[Short Name]],Serverlookup!A:A,Serverlookup!B:B)</f>
        <v>20116</v>
      </c>
      <c r="Q566" t="str">
        <f>_xlfn.XLOOKUP(Table2[[#This Row],[Short Name]],Serverlookup!A:A,Serverlookup!C:C)</f>
        <v xml:space="preserve">AutoCAD (NMA) </v>
      </c>
      <c r="R566" t="str">
        <f>_xlfn.XLOOKUP(Table2[[#This Row],[Short Name]],Serverlookup!A:A,Serverlookup!E:E)</f>
        <v>kpeters@chevron.com</v>
      </c>
      <c r="S566" t="str">
        <f>_xlfn.XLOOKUP(Table2[[#This Row],[Short Name]],Serverlookup!A:A,Serverlookup!D:D)</f>
        <v>Yes</v>
      </c>
      <c r="T566" t="str">
        <f>_xlfn.XLOOKUP(Table2[[#This Row],[Short Name]],Serverlookup!A:A,Serverlookup!F:F)</f>
        <v>NMA - SURFACE PLATFORM CO-LOCATED SUPPORT</v>
      </c>
      <c r="U566" t="str">
        <f>IF(ISNA(_xlfn.XLOOKUP(Table2[[#This Row],[Short Name]],PCN!A:A,PCN!A:A)),"No","Yes")</f>
        <v>No</v>
      </c>
    </row>
    <row r="567" spans="1:21" x14ac:dyDescent="0.35">
      <c r="A567" t="s">
        <v>2777</v>
      </c>
      <c r="B567" t="s">
        <v>50</v>
      </c>
      <c r="C567" t="s">
        <v>3532</v>
      </c>
      <c r="D567" t="s">
        <v>3533</v>
      </c>
      <c r="E567" s="1">
        <v>45771</v>
      </c>
      <c r="F567" t="s">
        <v>185</v>
      </c>
      <c r="G567" s="1">
        <v>45771</v>
      </c>
      <c r="H567" t="s">
        <v>3534</v>
      </c>
      <c r="I567" t="s">
        <v>49</v>
      </c>
      <c r="J567" t="s">
        <v>2781</v>
      </c>
      <c r="K567" t="str">
        <f>_xlfn.XLOOKUP(Table2[[#This Row],[Short Name]],Table4[Name],Table4[IP Address])</f>
        <v>146.42.133.40</v>
      </c>
      <c r="L567" t="str">
        <f>_xlfn.XLOOKUP(Table2[[#This Row],[Short Name]],CMDB!A:A,CMDB!G:G)</f>
        <v>Development</v>
      </c>
      <c r="M567" t="str">
        <f>_xlfn.XLOOKUP(Table2[[#This Row],[Short Name]],CMDB!A:A,CMDB!F:F)</f>
        <v>Deployed</v>
      </c>
      <c r="N567" t="s">
        <v>2782</v>
      </c>
      <c r="P567">
        <f>_xlfn.XLOOKUP(Table2[[#This Row],[Short Name]],Serverlookup!A:A,Serverlookup!B:B)</f>
        <v>12959</v>
      </c>
      <c r="Q567" t="str">
        <f>_xlfn.XLOOKUP(Table2[[#This Row],[Short Name]],Serverlookup!A:A,Serverlookup!C:C)</f>
        <v>iField Suite</v>
      </c>
      <c r="R567" t="str">
        <f>_xlfn.XLOOKUP(Table2[[#This Row],[Short Name]],Serverlookup!A:A,Serverlookup!E:E)</f>
        <v>kpeters@chevron.com</v>
      </c>
      <c r="S567" t="str">
        <f>_xlfn.XLOOKUP(Table2[[#This Row],[Short Name]],Serverlookup!A:A,Serverlookup!D:D)</f>
        <v>Yes</v>
      </c>
      <c r="T567" t="str">
        <f>_xlfn.XLOOKUP(Table2[[#This Row],[Short Name]],Serverlookup!A:A,Serverlookup!F:F)</f>
        <v>NMA - SUBSURFACE PLATFORM CO-LOCATED SUPPORT</v>
      </c>
      <c r="U567" t="str">
        <f>IF(ISNA(_xlfn.XLOOKUP(Table2[[#This Row],[Short Name]],PCN!A:A,PCN!A:A)),"No","Yes")</f>
        <v>No</v>
      </c>
    </row>
    <row r="568" spans="1:21" x14ac:dyDescent="0.35">
      <c r="A568" t="s">
        <v>2777</v>
      </c>
      <c r="B568" t="s">
        <v>50</v>
      </c>
      <c r="C568" t="s">
        <v>3535</v>
      </c>
      <c r="D568" t="s">
        <v>3536</v>
      </c>
      <c r="E568" s="1">
        <v>45771</v>
      </c>
      <c r="F568" t="s">
        <v>773</v>
      </c>
      <c r="G568" s="1">
        <v>45771</v>
      </c>
      <c r="H568" t="s">
        <v>3415</v>
      </c>
      <c r="I568" t="s">
        <v>114</v>
      </c>
      <c r="J568" t="s">
        <v>2781</v>
      </c>
      <c r="K568" t="str">
        <f>_xlfn.XLOOKUP(Table2[[#This Row],[Short Name]],Table4[Name],Table4[IP Address])</f>
        <v>146.42.162.23</v>
      </c>
      <c r="L568" t="str">
        <f>_xlfn.XLOOKUP(Table2[[#This Row],[Short Name]],CMDB!A:A,CMDB!G:G)</f>
        <v>Production</v>
      </c>
      <c r="M568" t="str">
        <f>_xlfn.XLOOKUP(Table2[[#This Row],[Short Name]],CMDB!A:A,CMDB!F:F)</f>
        <v>Deployed</v>
      </c>
      <c r="N568" t="s">
        <v>2782</v>
      </c>
      <c r="P568">
        <f>_xlfn.XLOOKUP(Table2[[#This Row],[Short Name]],Serverlookup!A:A,Serverlookup!B:B)</f>
        <v>5055460</v>
      </c>
      <c r="Q568" t="str">
        <f>_xlfn.XLOOKUP(Table2[[#This Row],[Short Name]],Serverlookup!A:A,Serverlookup!C:C)</f>
        <v xml:space="preserve">NMA Smart Printing </v>
      </c>
      <c r="R568" t="str">
        <f>_xlfn.XLOOKUP(Table2[[#This Row],[Short Name]],Serverlookup!A:A,Serverlookup!E:E)</f>
        <v>KPeters@chevron.com</v>
      </c>
      <c r="S568" t="str">
        <f>_xlfn.XLOOKUP(Table2[[#This Row],[Short Name]],Serverlookup!A:A,Serverlookup!D:D)</f>
        <v>Yes</v>
      </c>
      <c r="T568" t="str">
        <f>_xlfn.XLOOKUP(Table2[[#This Row],[Short Name]],Serverlookup!A:A,Serverlookup!F:F)</f>
        <v>NMA - ITFP CLOUD LAGOS SUPPORT</v>
      </c>
      <c r="U568" t="str">
        <f>IF(ISNA(_xlfn.XLOOKUP(Table2[[#This Row],[Short Name]],PCN!A:A,PCN!A:A)),"No","Yes")</f>
        <v>No</v>
      </c>
    </row>
    <row r="569" spans="1:21" x14ac:dyDescent="0.35">
      <c r="A569" t="s">
        <v>2777</v>
      </c>
      <c r="B569" t="s">
        <v>50</v>
      </c>
      <c r="C569" t="s">
        <v>3537</v>
      </c>
      <c r="D569" t="s">
        <v>3538</v>
      </c>
      <c r="E569" s="1">
        <v>45771</v>
      </c>
      <c r="F569" t="s">
        <v>185</v>
      </c>
      <c r="G569" s="1">
        <v>45771</v>
      </c>
      <c r="H569" t="s">
        <v>2990</v>
      </c>
      <c r="I569" t="s">
        <v>49</v>
      </c>
      <c r="J569" t="s">
        <v>2781</v>
      </c>
      <c r="K569" t="str">
        <f>_xlfn.XLOOKUP(Table2[[#This Row],[Short Name]],Table4[Name],Table4[IP Address])</f>
        <v>146.42.252.216</v>
      </c>
      <c r="L569" t="str">
        <f>_xlfn.XLOOKUP(Table2[[#This Row],[Short Name]],CMDB!A:A,CMDB!G:G)</f>
        <v>Production</v>
      </c>
      <c r="M569" t="str">
        <f>_xlfn.XLOOKUP(Table2[[#This Row],[Short Name]],CMDB!A:A,CMDB!F:F)</f>
        <v>Deployed</v>
      </c>
      <c r="N569" t="s">
        <v>2782</v>
      </c>
      <c r="P569" t="str">
        <f>_xlfn.XLOOKUP(Table2[[#This Row],[Short Name]],Serverlookup!A:A,Serverlookup!B:B)</f>
        <v>Not Found</v>
      </c>
      <c r="Q569" t="str">
        <f>_xlfn.XLOOKUP(Table2[[#This Row],[Short Name]],Serverlookup!A:A,Serverlookup!C:C)</f>
        <v>Not Found</v>
      </c>
      <c r="R569" t="str">
        <f>_xlfn.XLOOKUP(Table2[[#This Row],[Short Name]],Serverlookup!A:A,Serverlookup!E:E)</f>
        <v>KPeters@chevron.com</v>
      </c>
      <c r="S569" t="str">
        <f>_xlfn.XLOOKUP(Table2[[#This Row],[Short Name]],Serverlookup!A:A,Serverlookup!D:D)</f>
        <v>Yes</v>
      </c>
      <c r="T569" t="str">
        <f>_xlfn.XLOOKUP(Table2[[#This Row],[Short Name]],Serverlookup!A:A,Serverlookup!F:F)</f>
        <v>Not Found</v>
      </c>
      <c r="U569" t="str">
        <f>IF(ISNA(_xlfn.XLOOKUP(Table2[[#This Row],[Short Name]],PCN!A:A,PCN!A:A)),"No","Yes")</f>
        <v>No</v>
      </c>
    </row>
    <row r="570" spans="1:21" x14ac:dyDescent="0.35">
      <c r="A570" t="s">
        <v>2777</v>
      </c>
      <c r="B570" t="s">
        <v>50</v>
      </c>
      <c r="C570" t="s">
        <v>3539</v>
      </c>
      <c r="D570" t="s">
        <v>3540</v>
      </c>
      <c r="E570" s="2">
        <v>45771</v>
      </c>
      <c r="F570" t="s">
        <v>185</v>
      </c>
      <c r="G570" s="2">
        <v>45771</v>
      </c>
      <c r="H570" t="s">
        <v>3519</v>
      </c>
      <c r="I570" t="s">
        <v>49</v>
      </c>
      <c r="J570" t="s">
        <v>2781</v>
      </c>
      <c r="K570" t="str">
        <f>_xlfn.XLOOKUP(Table2[[#This Row],[Short Name]],Table4[Name],Table4[IP Address])</f>
        <v>146.42.133.8</v>
      </c>
      <c r="L570" t="str">
        <f>_xlfn.XLOOKUP(Table2[[#This Row],[Short Name]],CMDB!A:A,CMDB!G:G)</f>
        <v>Production</v>
      </c>
      <c r="M570" t="str">
        <f>_xlfn.XLOOKUP(Table2[[#This Row],[Short Name]],CMDB!A:A,CMDB!F:F)</f>
        <v>Deployed</v>
      </c>
      <c r="N570" t="s">
        <v>2782</v>
      </c>
      <c r="P570">
        <f>_xlfn.XLOOKUP(Table2[[#This Row],[Short Name]],Serverlookup!A:A,Serverlookup!B:B)</f>
        <v>13112</v>
      </c>
      <c r="Q570" t="str">
        <f>_xlfn.XLOOKUP(Table2[[#This Row],[Short Name]],Serverlookup!A:A,Serverlookup!C:C)</f>
        <v xml:space="preserve">Medical Systems (Meditech) </v>
      </c>
      <c r="R570" t="str">
        <f>_xlfn.XLOOKUP(Table2[[#This Row],[Short Name]],Serverlookup!A:A,Serverlookup!E:E)</f>
        <v>bukenzo@chevron.com</v>
      </c>
      <c r="S570" t="str">
        <f>_xlfn.XLOOKUP(Table2[[#This Row],[Short Name]],Serverlookup!A:A,Serverlookup!D:D)</f>
        <v>Yes</v>
      </c>
      <c r="T570" t="str">
        <f>_xlfn.XLOOKUP(Table2[[#This Row],[Short Name]],Serverlookup!A:A,Serverlookup!F:F)</f>
        <v>NMA - CROSSPLATFORM APPLICATION SUPPORT</v>
      </c>
      <c r="U570" t="str">
        <f>IF(ISNA(_xlfn.XLOOKUP(Table2[[#This Row],[Short Name]],PCN!A:A,PCN!A:A)),"No","Yes")</f>
        <v>No</v>
      </c>
    </row>
    <row r="571" spans="1:21" x14ac:dyDescent="0.35">
      <c r="A571" t="s">
        <v>2777</v>
      </c>
      <c r="B571" t="s">
        <v>50</v>
      </c>
      <c r="C571" t="s">
        <v>3541</v>
      </c>
      <c r="D571" t="s">
        <v>3542</v>
      </c>
      <c r="E571" s="1">
        <v>45771</v>
      </c>
      <c r="F571" t="s">
        <v>185</v>
      </c>
      <c r="G571" s="1">
        <v>45771</v>
      </c>
      <c r="H571" t="s">
        <v>3543</v>
      </c>
      <c r="I571" t="s">
        <v>49</v>
      </c>
      <c r="J571" t="s">
        <v>2781</v>
      </c>
      <c r="K571" t="str">
        <f>_xlfn.XLOOKUP(Table2[[#This Row],[Short Name]],Table4[Name],Table4[IP Address])</f>
        <v>10.68.236.4</v>
      </c>
      <c r="L571" t="str">
        <f>_xlfn.XLOOKUP(Table2[[#This Row],[Short Name]],CMDB!A:A,CMDB!G:G)</f>
        <v>Production</v>
      </c>
      <c r="M571" t="str">
        <f>_xlfn.XLOOKUP(Table2[[#This Row],[Short Name]],CMDB!A:A,CMDB!F:F)</f>
        <v>Deployed</v>
      </c>
      <c r="N571" t="s">
        <v>2782</v>
      </c>
      <c r="P571">
        <f>_xlfn.XLOOKUP(Table2[[#This Row],[Short Name]],Serverlookup!A:A,Serverlookup!B:B)</f>
        <v>5054142</v>
      </c>
      <c r="Q571" t="str">
        <f>_xlfn.XLOOKUP(Table2[[#This Row],[Short Name]],Serverlookup!A:A,Serverlookup!C:C)</f>
        <v xml:space="preserve">Integrated Field Management </v>
      </c>
      <c r="R571" t="str">
        <f>_xlfn.XLOOKUP(Table2[[#This Row],[Short Name]],Serverlookup!A:A,Serverlookup!E:E)</f>
        <v>lesliejones@chevron.com</v>
      </c>
      <c r="S571" t="str">
        <f>_xlfn.XLOOKUP(Table2[[#This Row],[Short Name]],Serverlookup!A:A,Serverlookup!D:D)</f>
        <v>Yes</v>
      </c>
      <c r="T571" t="str">
        <f>_xlfn.XLOOKUP(Table2[[#This Row],[Short Name]],Serverlookup!A:A,Serverlookup!F:F)</f>
        <v>SUBSURFACE-SA&amp;O-DIGITAL OILFIELD</v>
      </c>
      <c r="U571" t="str">
        <f>IF(ISNA(_xlfn.XLOOKUP(Table2[[#This Row],[Short Name]],PCN!A:A,PCN!A:A)),"No","Yes")</f>
        <v>No</v>
      </c>
    </row>
    <row r="572" spans="1:21" x14ac:dyDescent="0.35">
      <c r="A572" t="s">
        <v>2777</v>
      </c>
      <c r="B572" t="s">
        <v>50</v>
      </c>
      <c r="C572" t="s">
        <v>3544</v>
      </c>
      <c r="D572" t="s">
        <v>3545</v>
      </c>
      <c r="E572" s="2">
        <v>45771</v>
      </c>
      <c r="F572" t="s">
        <v>185</v>
      </c>
      <c r="G572" s="2">
        <v>45771</v>
      </c>
      <c r="H572" t="s">
        <v>3546</v>
      </c>
      <c r="I572" t="s">
        <v>49</v>
      </c>
      <c r="J572" t="s">
        <v>2781</v>
      </c>
      <c r="K572" t="str">
        <f>_xlfn.XLOOKUP(Table2[[#This Row],[Short Name]],Table4[Name],Table4[IP Address])</f>
        <v>10.76.226.99</v>
      </c>
      <c r="L572" t="str">
        <f>_xlfn.XLOOKUP(Table2[[#This Row],[Short Name]],CMDB!A:A,CMDB!G:G)</f>
        <v>Production</v>
      </c>
      <c r="M572" t="str">
        <f>_xlfn.XLOOKUP(Table2[[#This Row],[Short Name]],CMDB!A:A,CMDB!F:F)</f>
        <v>Deployed</v>
      </c>
      <c r="N572" t="s">
        <v>2782</v>
      </c>
      <c r="P572">
        <f>_xlfn.XLOOKUP(Table2[[#This Row],[Short Name]],Serverlookup!A:A,Serverlookup!B:B)</f>
        <v>5053848</v>
      </c>
      <c r="Q572" t="str">
        <f>_xlfn.XLOOKUP(Table2[[#This Row],[Short Name]],Serverlookup!A:A,Serverlookup!C:C)</f>
        <v>SteelTrace</v>
      </c>
      <c r="R572" t="str">
        <f>_xlfn.XLOOKUP(Table2[[#This Row],[Short Name]],Serverlookup!A:A,Serverlookup!E:E)</f>
        <v>lisandroiraguen@chevron.com</v>
      </c>
      <c r="S572" t="str">
        <f>_xlfn.XLOOKUP(Table2[[#This Row],[Short Name]],Serverlookup!A:A,Serverlookup!D:D)</f>
        <v>Yes</v>
      </c>
      <c r="T572" t="str">
        <f>_xlfn.XLOOKUP(Table2[[#This Row],[Short Name]],Serverlookup!A:A,Serverlookup!F:F)</f>
        <v>SURFACE-SE-R&amp;D SUPPORT</v>
      </c>
      <c r="U572" t="str">
        <f>IF(ISNA(_xlfn.XLOOKUP(Table2[[#This Row],[Short Name]],PCN!A:A,PCN!A:A)),"No","Yes")</f>
        <v>No</v>
      </c>
    </row>
    <row r="573" spans="1:21" x14ac:dyDescent="0.35">
      <c r="A573" t="s">
        <v>2777</v>
      </c>
      <c r="B573" t="s">
        <v>50</v>
      </c>
      <c r="C573" t="s">
        <v>218</v>
      </c>
      <c r="D573" t="s">
        <v>219</v>
      </c>
      <c r="E573" s="2">
        <v>45771</v>
      </c>
      <c r="F573" t="s">
        <v>185</v>
      </c>
      <c r="G573" s="2">
        <v>45771</v>
      </c>
      <c r="H573" t="s">
        <v>2885</v>
      </c>
      <c r="I573" t="s">
        <v>49</v>
      </c>
      <c r="J573" t="s">
        <v>2781</v>
      </c>
      <c r="K573" t="str">
        <f>_xlfn.XLOOKUP(Table2[[#This Row],[Short Name]],Table4[Name],Table4[IP Address])</f>
        <v>134.248.64.168</v>
      </c>
      <c r="L573" t="str">
        <f>_xlfn.XLOOKUP(Table2[[#This Row],[Short Name]],CMDB!A:A,CMDB!G:G)</f>
        <v>Production</v>
      </c>
      <c r="M573" t="str">
        <f>_xlfn.XLOOKUP(Table2[[#This Row],[Short Name]],CMDB!A:A,CMDB!F:F)</f>
        <v>In Maintenance</v>
      </c>
      <c r="N573" t="s">
        <v>2782</v>
      </c>
      <c r="P573">
        <f>_xlfn.XLOOKUP(Table2[[#This Row],[Short Name]],Serverlookup!A:A,Serverlookup!B:B)</f>
        <v>0</v>
      </c>
      <c r="Q573">
        <f>_xlfn.XLOOKUP(Table2[[#This Row],[Short Name]],Serverlookup!A:A,Serverlookup!C:C)</f>
        <v>0</v>
      </c>
      <c r="R573">
        <f>_xlfn.XLOOKUP(Table2[[#This Row],[Short Name]],Serverlookup!A:A,Serverlookup!E:E)</f>
        <v>0</v>
      </c>
      <c r="S573" t="str">
        <f>_xlfn.XLOOKUP(Table2[[#This Row],[Short Name]],Serverlookup!A:A,Serverlookup!D:D)</f>
        <v>No</v>
      </c>
      <c r="T573" t="str">
        <f>_xlfn.XLOOKUP(Table2[[#This Row],[Short Name]],Serverlookup!A:A,Serverlookup!F:F)</f>
        <v>CLOUD WINDOWS OPERATIONS</v>
      </c>
      <c r="U573" t="str">
        <f>IF(ISNA(_xlfn.XLOOKUP(Table2[[#This Row],[Short Name]],PCN!A:A,PCN!A:A)),"No","Yes")</f>
        <v>No</v>
      </c>
    </row>
    <row r="574" spans="1:21" x14ac:dyDescent="0.35">
      <c r="A574" t="s">
        <v>2777</v>
      </c>
      <c r="B574" t="s">
        <v>50</v>
      </c>
      <c r="C574" t="s">
        <v>1729</v>
      </c>
      <c r="D574" t="s">
        <v>1730</v>
      </c>
      <c r="E574" s="1">
        <v>45771</v>
      </c>
      <c r="F574" t="s">
        <v>185</v>
      </c>
      <c r="G574" s="1">
        <v>45771</v>
      </c>
      <c r="H574" t="s">
        <v>3547</v>
      </c>
      <c r="I574" t="s">
        <v>66</v>
      </c>
      <c r="J574" t="s">
        <v>2781</v>
      </c>
      <c r="K574" t="str">
        <f>_xlfn.XLOOKUP(Table2[[#This Row],[Short Name]],Table4[Name],Table4[IP Address])</f>
        <v>10.74.80.44</v>
      </c>
      <c r="L574" t="str">
        <f>_xlfn.XLOOKUP(Table2[[#This Row],[Short Name]],CMDB!A:A,CMDB!G:G)</f>
        <v>Production</v>
      </c>
      <c r="M574" t="str">
        <f>_xlfn.XLOOKUP(Table2[[#This Row],[Short Name]],CMDB!A:A,CMDB!F:F)</f>
        <v>Retired</v>
      </c>
      <c r="N574" t="s">
        <v>2782</v>
      </c>
      <c r="P574">
        <f>_xlfn.XLOOKUP(Table2[[#This Row],[Short Name]],Serverlookup!A:A,Serverlookup!B:B)</f>
        <v>215044708</v>
      </c>
      <c r="Q574" t="str">
        <f>_xlfn.XLOOKUP(Table2[[#This Row],[Short Name]],Serverlookup!A:A,Serverlookup!C:C)</f>
        <v xml:space="preserve">SRA </v>
      </c>
      <c r="R574" t="str">
        <f>_xlfn.XLOOKUP(Table2[[#This Row],[Short Name]],Serverlookup!A:A,Serverlookup!E:E)</f>
        <v>LNPH@chevron.com</v>
      </c>
      <c r="S574" t="str">
        <f>_xlfn.XLOOKUP(Table2[[#This Row],[Short Name]],Serverlookup!A:A,Serverlookup!D:D)</f>
        <v>Yes</v>
      </c>
      <c r="T574" t="str">
        <f>_xlfn.XLOOKUP(Table2[[#This Row],[Short Name]],Serverlookup!A:A,Serverlookup!F:F)</f>
        <v>Not Found</v>
      </c>
      <c r="U574" t="str">
        <f>IF(ISNA(_xlfn.XLOOKUP(Table2[[#This Row],[Short Name]],PCN!A:A,PCN!A:A)),"No","Yes")</f>
        <v>No</v>
      </c>
    </row>
    <row r="575" spans="1:21" x14ac:dyDescent="0.35">
      <c r="A575" t="s">
        <v>2777</v>
      </c>
      <c r="B575" t="s">
        <v>50</v>
      </c>
      <c r="C575" t="s">
        <v>3548</v>
      </c>
      <c r="D575" t="s">
        <v>3549</v>
      </c>
      <c r="E575" s="1">
        <v>45771</v>
      </c>
      <c r="F575" t="s">
        <v>185</v>
      </c>
      <c r="G575" s="1">
        <v>45771</v>
      </c>
      <c r="H575" t="s">
        <v>3550</v>
      </c>
      <c r="I575" t="s">
        <v>66</v>
      </c>
      <c r="J575" t="s">
        <v>2781</v>
      </c>
      <c r="K575" t="str">
        <f>_xlfn.XLOOKUP(Table2[[#This Row],[Short Name]],Table4[Name],Table4[IP Address])</f>
        <v>10.76.156.60</v>
      </c>
      <c r="L575" t="str">
        <f>_xlfn.XLOOKUP(Table2[[#This Row],[Short Name]],CMDB!A:A,CMDB!G:G)</f>
        <v>QA/Test</v>
      </c>
      <c r="M575" t="str">
        <f>_xlfn.XLOOKUP(Table2[[#This Row],[Short Name]],CMDB!A:A,CMDB!F:F)</f>
        <v>Deployed</v>
      </c>
      <c r="N575" t="s">
        <v>2782</v>
      </c>
      <c r="P575">
        <f>_xlfn.XLOOKUP(Table2[[#This Row],[Short Name]],Serverlookup!A:A,Serverlookup!B:B)</f>
        <v>7221</v>
      </c>
      <c r="Q575" t="str">
        <f>_xlfn.XLOOKUP(Table2[[#This Row],[Short Name]],Serverlookup!A:A,Serverlookup!C:C)</f>
        <v xml:space="preserve">OnDemand </v>
      </c>
      <c r="R575" t="str">
        <f>_xlfn.XLOOKUP(Table2[[#This Row],[Short Name]],Serverlookup!A:A,Serverlookup!E:E)</f>
        <v>LPurvis@chevron.com</v>
      </c>
      <c r="S575" t="str">
        <f>_xlfn.XLOOKUP(Table2[[#This Row],[Short Name]],Serverlookup!A:A,Serverlookup!D:D)</f>
        <v>Yes</v>
      </c>
      <c r="T575" t="str">
        <f>_xlfn.XLOOKUP(Table2[[#This Row],[Short Name]],Serverlookup!A:A,Serverlookup!F:F)</f>
        <v>SCM &amp; ALCM - ONDEMAND</v>
      </c>
      <c r="U575" t="str">
        <f>IF(ISNA(_xlfn.XLOOKUP(Table2[[#This Row],[Short Name]],PCN!A:A,PCN!A:A)),"No","Yes")</f>
        <v>No</v>
      </c>
    </row>
    <row r="576" spans="1:21" x14ac:dyDescent="0.35">
      <c r="A576" t="s">
        <v>2777</v>
      </c>
      <c r="B576" t="s">
        <v>50</v>
      </c>
      <c r="C576" t="s">
        <v>3551</v>
      </c>
      <c r="D576" t="s">
        <v>3552</v>
      </c>
      <c r="E576" s="2">
        <v>45771</v>
      </c>
      <c r="F576" t="s">
        <v>185</v>
      </c>
      <c r="G576" s="2">
        <v>45771</v>
      </c>
      <c r="H576" t="s">
        <v>3553</v>
      </c>
      <c r="I576" t="s">
        <v>141</v>
      </c>
      <c r="J576" t="s">
        <v>2781</v>
      </c>
      <c r="K576" t="str">
        <f>_xlfn.XLOOKUP(Table2[[#This Row],[Short Name]],Table4[Name],Table4[IP Address])</f>
        <v>10.76.226.93</v>
      </c>
      <c r="L576" t="str">
        <f>_xlfn.XLOOKUP(Table2[[#This Row],[Short Name]],CMDB!A:A,CMDB!G:G)</f>
        <v>Disaster Recovery</v>
      </c>
      <c r="M576" t="str">
        <f>_xlfn.XLOOKUP(Table2[[#This Row],[Short Name]],CMDB!A:A,CMDB!F:F)</f>
        <v>Deployed</v>
      </c>
      <c r="N576" t="s">
        <v>2782</v>
      </c>
      <c r="P576">
        <f>_xlfn.XLOOKUP(Table2[[#This Row],[Short Name]],Serverlookup!A:A,Serverlookup!B:B)</f>
        <v>5046288</v>
      </c>
      <c r="Q576" t="str">
        <f>_xlfn.XLOOKUP(Table2[[#This Row],[Short Name]],Serverlookup!A:A,Serverlookup!C:C)</f>
        <v xml:space="preserve">Allegro </v>
      </c>
      <c r="R576" t="str">
        <f>_xlfn.XLOOKUP(Table2[[#This Row],[Short Name]],Serverlookup!A:A,Serverlookup!E:E)</f>
        <v>James.Shephard@chevron.com</v>
      </c>
      <c r="S576" t="str">
        <f>_xlfn.XLOOKUP(Table2[[#This Row],[Short Name]],Serverlookup!A:A,Serverlookup!D:D)</f>
        <v>Yes</v>
      </c>
      <c r="T576" t="str">
        <f>_xlfn.XLOOKUP(Table2[[#This Row],[Short Name]],Serverlookup!A:A,Serverlookup!F:F)</f>
        <v>NOBLE INTEGRATION - SALES AND PRODUCT MANAGEMENT APPLICATION SUPPORT</v>
      </c>
      <c r="U576" t="str">
        <f>IF(ISNA(_xlfn.XLOOKUP(Table2[[#This Row],[Short Name]],PCN!A:A,PCN!A:A)),"No","Yes")</f>
        <v>No</v>
      </c>
    </row>
    <row r="577" spans="1:21" x14ac:dyDescent="0.35">
      <c r="A577" t="s">
        <v>2777</v>
      </c>
      <c r="B577" t="s">
        <v>50</v>
      </c>
      <c r="C577" t="s">
        <v>803</v>
      </c>
      <c r="D577" t="s">
        <v>804</v>
      </c>
      <c r="E577" s="2">
        <v>45767</v>
      </c>
      <c r="F577" t="s">
        <v>773</v>
      </c>
      <c r="G577" s="2">
        <v>45771</v>
      </c>
      <c r="H577" t="s">
        <v>3415</v>
      </c>
      <c r="I577" t="s">
        <v>66</v>
      </c>
      <c r="J577" t="s">
        <v>2781</v>
      </c>
      <c r="K577" t="str">
        <f>_xlfn.XLOOKUP(Table2[[#This Row],[Short Name]],Table4[Name],Table4[IP Address])</f>
        <v>146.42.162.24</v>
      </c>
      <c r="L577" t="str">
        <f>_xlfn.XLOOKUP(Table2[[#This Row],[Short Name]],CMDB!A:A,CMDB!G:G)</f>
        <v>Production</v>
      </c>
      <c r="M577" t="str">
        <f>_xlfn.XLOOKUP(Table2[[#This Row],[Short Name]],CMDB!A:A,CMDB!F:F)</f>
        <v>Deployed</v>
      </c>
      <c r="N577" t="s">
        <v>2782</v>
      </c>
      <c r="P577">
        <f>_xlfn.XLOOKUP(Table2[[#This Row],[Short Name]],Serverlookup!A:A,Serverlookup!B:B)</f>
        <v>13057056</v>
      </c>
      <c r="Q577" t="str">
        <f>_xlfn.XLOOKUP(Table2[[#This Row],[Short Name]],Serverlookup!A:A,Serverlookup!C:C)</f>
        <v xml:space="preserve">System1 Evo </v>
      </c>
      <c r="R577" t="str">
        <f>_xlfn.XLOOKUP(Table2[[#This Row],[Short Name]],Serverlookup!A:A,Serverlookup!E:E)</f>
        <v>MAdekunle@chevron.com</v>
      </c>
      <c r="S577" t="str">
        <f>_xlfn.XLOOKUP(Table2[[#This Row],[Short Name]],Serverlookup!A:A,Serverlookup!D:D)</f>
        <v>Yes</v>
      </c>
      <c r="T577" t="str">
        <f>_xlfn.XLOOKUP(Table2[[#This Row],[Short Name]],Serverlookup!A:A,Serverlookup!F:F)</f>
        <v>Not Found</v>
      </c>
      <c r="U577" t="str">
        <f>IF(ISNA(_xlfn.XLOOKUP(Table2[[#This Row],[Short Name]],PCN!A:A,PCN!A:A)),"No","Yes")</f>
        <v>No</v>
      </c>
    </row>
    <row r="578" spans="1:21" x14ac:dyDescent="0.35">
      <c r="A578" t="s">
        <v>2777</v>
      </c>
      <c r="B578" t="s">
        <v>50</v>
      </c>
      <c r="C578" t="s">
        <v>1112</v>
      </c>
      <c r="D578" t="s">
        <v>1113</v>
      </c>
      <c r="E578" s="1">
        <v>45771</v>
      </c>
      <c r="F578" t="s">
        <v>185</v>
      </c>
      <c r="G578" s="1">
        <v>45771</v>
      </c>
      <c r="H578" t="s">
        <v>3554</v>
      </c>
      <c r="I578" t="s">
        <v>49</v>
      </c>
      <c r="J578" t="s">
        <v>2781</v>
      </c>
      <c r="K578" t="str">
        <f>_xlfn.XLOOKUP(Table2[[#This Row],[Short Name]],Table4[Name],Table4[IP Address])</f>
        <v>10.71.116.182</v>
      </c>
      <c r="L578" t="str">
        <f>_xlfn.XLOOKUP(Table2[[#This Row],[Short Name]],CMDB!A:A,CMDB!G:G)</f>
        <v>QA/Test</v>
      </c>
      <c r="M578" t="str">
        <f>_xlfn.XLOOKUP(Table2[[#This Row],[Short Name]],CMDB!A:A,CMDB!F:F)</f>
        <v>Retired</v>
      </c>
      <c r="N578" t="s">
        <v>2782</v>
      </c>
      <c r="P578">
        <f>_xlfn.XLOOKUP(Table2[[#This Row],[Short Name]],Serverlookup!A:A,Serverlookup!B:B)</f>
        <v>7759</v>
      </c>
      <c r="Q578" t="str">
        <f>_xlfn.XLOOKUP(Table2[[#This Row],[Short Name]],Serverlookup!A:A,Serverlookup!C:C)</f>
        <v xml:space="preserve">Personnel Change Application </v>
      </c>
      <c r="R578" t="str">
        <f>_xlfn.XLOOKUP(Table2[[#This Row],[Short Name]],Serverlookup!A:A,Serverlookup!E:E)</f>
        <v>MALLANGIGIRIKUMAR.REDDY@chevron.com</v>
      </c>
      <c r="S578" t="str">
        <f>_xlfn.XLOOKUP(Table2[[#This Row],[Short Name]],Serverlookup!A:A,Serverlookup!D:D)</f>
        <v>Yes</v>
      </c>
      <c r="T578" t="str">
        <f>_xlfn.XLOOKUP(Table2[[#This Row],[Short Name]],Serverlookup!A:A,Serverlookup!F:F)</f>
        <v>HR - OTHER MANAGED SERVICES</v>
      </c>
      <c r="U578" t="str">
        <f>IF(ISNA(_xlfn.XLOOKUP(Table2[[#This Row],[Short Name]],PCN!A:A,PCN!A:A)),"No","Yes")</f>
        <v>No</v>
      </c>
    </row>
    <row r="579" spans="1:21" x14ac:dyDescent="0.35">
      <c r="A579" t="s">
        <v>2777</v>
      </c>
      <c r="B579" t="s">
        <v>50</v>
      </c>
      <c r="C579" t="s">
        <v>1974</v>
      </c>
      <c r="D579" t="s">
        <v>1975</v>
      </c>
      <c r="E579" s="2">
        <v>45770</v>
      </c>
      <c r="F579" t="s">
        <v>185</v>
      </c>
      <c r="G579" s="2">
        <v>45771</v>
      </c>
      <c r="H579" t="s">
        <v>3555</v>
      </c>
      <c r="I579" t="s">
        <v>66</v>
      </c>
      <c r="J579" t="s">
        <v>2781</v>
      </c>
      <c r="K579" t="str">
        <f>_xlfn.XLOOKUP(Table2[[#This Row],[Short Name]],Table4[Name],Table4[IP Address])</f>
        <v>10.69.88.17</v>
      </c>
      <c r="L579" t="str">
        <f>_xlfn.XLOOKUP(Table2[[#This Row],[Short Name]],CMDB!A:A,CMDB!G:G)</f>
        <v>Development</v>
      </c>
      <c r="M579" t="str">
        <f>_xlfn.XLOOKUP(Table2[[#This Row],[Short Name]],CMDB!A:A,CMDB!F:F)</f>
        <v>Deployed</v>
      </c>
      <c r="N579" t="s">
        <v>2782</v>
      </c>
      <c r="P579">
        <f>_xlfn.XLOOKUP(Table2[[#This Row],[Short Name]],Serverlookup!A:A,Serverlookup!B:B)</f>
        <v>31500000136</v>
      </c>
      <c r="Q579">
        <f>_xlfn.XLOOKUP(Table2[[#This Row],[Short Name]],Serverlookup!A:A,Serverlookup!C:C)</f>
        <v>3</v>
      </c>
      <c r="R579" t="str">
        <f>_xlfn.XLOOKUP(Table2[[#This Row],[Short Name]],Serverlookup!A:A,Serverlookup!E:E)</f>
        <v>mansurrussayev@tengizchevroil.com</v>
      </c>
      <c r="S579" t="str">
        <f>_xlfn.XLOOKUP(Table2[[#This Row],[Short Name]],Serverlookup!A:A,Serverlookup!D:D)</f>
        <v>Yes</v>
      </c>
      <c r="T579" t="str">
        <f>_xlfn.XLOOKUP(Table2[[#This Row],[Short Name]],Serverlookup!A:A,Serverlookup!F:F)</f>
        <v>Not Found</v>
      </c>
      <c r="U579" t="str">
        <f>IF(ISNA(_xlfn.XLOOKUP(Table2[[#This Row],[Short Name]],PCN!A:A,PCN!A:A)),"No","Yes")</f>
        <v>No</v>
      </c>
    </row>
    <row r="580" spans="1:21" x14ac:dyDescent="0.35">
      <c r="A580" t="s">
        <v>2777</v>
      </c>
      <c r="B580" t="s">
        <v>50</v>
      </c>
      <c r="C580" t="s">
        <v>1976</v>
      </c>
      <c r="D580" t="s">
        <v>1977</v>
      </c>
      <c r="E580" s="1">
        <v>45771</v>
      </c>
      <c r="F580" t="s">
        <v>185</v>
      </c>
      <c r="G580" s="1">
        <v>45771</v>
      </c>
      <c r="H580" t="s">
        <v>3555</v>
      </c>
      <c r="I580" t="s">
        <v>66</v>
      </c>
      <c r="J580" t="s">
        <v>2781</v>
      </c>
      <c r="K580" t="str">
        <f>_xlfn.XLOOKUP(Table2[[#This Row],[Short Name]],Table4[Name],Table4[IP Address])</f>
        <v>10.69.80.8</v>
      </c>
      <c r="L580" t="str">
        <f>_xlfn.XLOOKUP(Table2[[#This Row],[Short Name]],CMDB!A:A,CMDB!G:G)</f>
        <v>Production</v>
      </c>
      <c r="M580" t="str">
        <f>_xlfn.XLOOKUP(Table2[[#This Row],[Short Name]],CMDB!A:A,CMDB!F:F)</f>
        <v>Retired</v>
      </c>
      <c r="N580" t="s">
        <v>2782</v>
      </c>
      <c r="P580">
        <f>_xlfn.XLOOKUP(Table2[[#This Row],[Short Name]],Serverlookup!A:A,Serverlookup!B:B)</f>
        <v>31500000136</v>
      </c>
      <c r="Q580">
        <f>_xlfn.XLOOKUP(Table2[[#This Row],[Short Name]],Serverlookup!A:A,Serverlookup!C:C)</f>
        <v>3</v>
      </c>
      <c r="R580" t="str">
        <f>_xlfn.XLOOKUP(Table2[[#This Row],[Short Name]],Serverlookup!A:A,Serverlookup!E:E)</f>
        <v>mansurrussayev@tengizchevroil.com</v>
      </c>
      <c r="S580" t="str">
        <f>_xlfn.XLOOKUP(Table2[[#This Row],[Short Name]],Serverlookup!A:A,Serverlookup!D:D)</f>
        <v>Yes</v>
      </c>
      <c r="T580" t="str">
        <f>_xlfn.XLOOKUP(Table2[[#This Row],[Short Name]],Serverlookup!A:A,Serverlookup!F:F)</f>
        <v>Not Found</v>
      </c>
      <c r="U580" t="str">
        <f>IF(ISNA(_xlfn.XLOOKUP(Table2[[#This Row],[Short Name]],PCN!A:A,PCN!A:A)),"No","Yes")</f>
        <v>No</v>
      </c>
    </row>
    <row r="581" spans="1:21" x14ac:dyDescent="0.35">
      <c r="A581" t="s">
        <v>2777</v>
      </c>
      <c r="B581" t="s">
        <v>50</v>
      </c>
      <c r="C581" t="s">
        <v>1978</v>
      </c>
      <c r="D581" t="s">
        <v>1979</v>
      </c>
      <c r="E581" s="2">
        <v>45770</v>
      </c>
      <c r="F581" t="s">
        <v>185</v>
      </c>
      <c r="G581" s="2">
        <v>45771</v>
      </c>
      <c r="H581" t="s">
        <v>3555</v>
      </c>
      <c r="I581" t="s">
        <v>66</v>
      </c>
      <c r="J581" t="s">
        <v>2781</v>
      </c>
      <c r="K581" t="str">
        <f>_xlfn.XLOOKUP(Table2[[#This Row],[Short Name]],Table4[Name],Table4[IP Address])</f>
        <v>10.69.88.6</v>
      </c>
      <c r="L581" t="str">
        <f>_xlfn.XLOOKUP(Table2[[#This Row],[Short Name]],CMDB!A:A,CMDB!G:G)</f>
        <v>QA/Test</v>
      </c>
      <c r="M581" t="str">
        <f>_xlfn.XLOOKUP(Table2[[#This Row],[Short Name]],CMDB!A:A,CMDB!F:F)</f>
        <v>Deployed</v>
      </c>
      <c r="N581" t="s">
        <v>2782</v>
      </c>
      <c r="P581">
        <f>_xlfn.XLOOKUP(Table2[[#This Row],[Short Name]],Serverlookup!A:A,Serverlookup!B:B)</f>
        <v>31500000136</v>
      </c>
      <c r="Q581">
        <f>_xlfn.XLOOKUP(Table2[[#This Row],[Short Name]],Serverlookup!A:A,Serverlookup!C:C)</f>
        <v>3</v>
      </c>
      <c r="R581" t="str">
        <f>_xlfn.XLOOKUP(Table2[[#This Row],[Short Name]],Serverlookup!A:A,Serverlookup!E:E)</f>
        <v>mansurrussayev@tengizchevroil.com</v>
      </c>
      <c r="S581" t="str">
        <f>_xlfn.XLOOKUP(Table2[[#This Row],[Short Name]],Serverlookup!A:A,Serverlookup!D:D)</f>
        <v>Yes</v>
      </c>
      <c r="T581" t="str">
        <f>_xlfn.XLOOKUP(Table2[[#This Row],[Short Name]],Serverlookup!A:A,Serverlookup!F:F)</f>
        <v>Not Found</v>
      </c>
      <c r="U581" t="str">
        <f>IF(ISNA(_xlfn.XLOOKUP(Table2[[#This Row],[Short Name]],PCN!A:A,PCN!A:A)),"No","Yes")</f>
        <v>No</v>
      </c>
    </row>
    <row r="582" spans="1:21" x14ac:dyDescent="0.35">
      <c r="A582" t="s">
        <v>2777</v>
      </c>
      <c r="B582" t="s">
        <v>50</v>
      </c>
      <c r="C582" t="s">
        <v>3556</v>
      </c>
      <c r="D582" t="s">
        <v>3557</v>
      </c>
      <c r="E582" s="1">
        <v>45771</v>
      </c>
      <c r="F582" t="s">
        <v>185</v>
      </c>
      <c r="G582" s="1">
        <v>45771</v>
      </c>
      <c r="H582" t="s">
        <v>2803</v>
      </c>
      <c r="I582" t="s">
        <v>49</v>
      </c>
      <c r="J582" t="s">
        <v>2781</v>
      </c>
      <c r="K582" t="str">
        <f>_xlfn.XLOOKUP(Table2[[#This Row],[Short Name]],Table4[Name],Table4[IP Address])</f>
        <v>146.30.164.25</v>
      </c>
      <c r="L582" t="str">
        <f>_xlfn.XLOOKUP(Table2[[#This Row],[Short Name]],CMDB!A:A,CMDB!G:G)</f>
        <v>Production</v>
      </c>
      <c r="M582" t="str">
        <f>_xlfn.XLOOKUP(Table2[[#This Row],[Short Name]],CMDB!A:A,CMDB!F:F)</f>
        <v>Deployed</v>
      </c>
      <c r="N582" t="s">
        <v>2782</v>
      </c>
      <c r="P582">
        <f>_xlfn.XLOOKUP(Table2[[#This Row],[Short Name]],Serverlookup!A:A,Serverlookup!B:B)</f>
        <v>5056243</v>
      </c>
      <c r="Q582" t="str">
        <f>_xlfn.XLOOKUP(Table2[[#This Row],[Short Name]],Serverlookup!A:A,Serverlookup!C:C)</f>
        <v xml:space="preserve">EG Alen Business Servers </v>
      </c>
      <c r="R582" t="str">
        <f>_xlfn.XLOOKUP(Table2[[#This Row],[Short Name]],Serverlookup!A:A,Serverlookup!E:E)</f>
        <v>marcelino.nsono@chevron.com</v>
      </c>
      <c r="S582" t="str">
        <f>_xlfn.XLOOKUP(Table2[[#This Row],[Short Name]],Serverlookup!A:A,Serverlookup!D:D)</f>
        <v>Yes</v>
      </c>
      <c r="T582" t="str">
        <f>_xlfn.XLOOKUP(Table2[[#This Row],[Short Name]],Serverlookup!A:A,Serverlookup!F:F)</f>
        <v>Not Found</v>
      </c>
      <c r="U582" t="str">
        <f>IF(ISNA(_xlfn.XLOOKUP(Table2[[#This Row],[Short Name]],PCN!A:A,PCN!A:A)),"No","Yes")</f>
        <v>No</v>
      </c>
    </row>
    <row r="583" spans="1:21" x14ac:dyDescent="0.35">
      <c r="A583" t="s">
        <v>2777</v>
      </c>
      <c r="B583" t="s">
        <v>50</v>
      </c>
      <c r="C583" t="s">
        <v>3558</v>
      </c>
      <c r="D583" t="s">
        <v>3559</v>
      </c>
      <c r="E583" s="2">
        <v>45771</v>
      </c>
      <c r="F583" t="s">
        <v>185</v>
      </c>
      <c r="G583" s="2">
        <v>45771</v>
      </c>
      <c r="H583" t="s">
        <v>2786</v>
      </c>
      <c r="I583" t="s">
        <v>141</v>
      </c>
      <c r="J583" t="s">
        <v>2781</v>
      </c>
      <c r="K583" t="str">
        <f>_xlfn.XLOOKUP(Table2[[#This Row],[Short Name]],Table4[Name],Table4[IP Address])</f>
        <v>146.30.168.20</v>
      </c>
      <c r="L583" t="str">
        <f>_xlfn.XLOOKUP(Table2[[#This Row],[Short Name]],CMDB!A:A,CMDB!G:G)</f>
        <v>Production</v>
      </c>
      <c r="M583" t="str">
        <f>_xlfn.XLOOKUP(Table2[[#This Row],[Short Name]],CMDB!A:A,CMDB!F:F)</f>
        <v>Deployed</v>
      </c>
      <c r="N583" t="s">
        <v>2782</v>
      </c>
      <c r="P583">
        <f>_xlfn.XLOOKUP(Table2[[#This Row],[Short Name]],Serverlookup!A:A,Serverlookup!B:B)</f>
        <v>5056251</v>
      </c>
      <c r="Q583" t="str">
        <f>_xlfn.XLOOKUP(Table2[[#This Row],[Short Name]],Serverlookup!A:A,Serverlookup!C:C)</f>
        <v xml:space="preserve">EG Malabo Business Servers </v>
      </c>
      <c r="R583" t="str">
        <f>_xlfn.XLOOKUP(Table2[[#This Row],[Short Name]],Serverlookup!A:A,Serverlookup!E:E)</f>
        <v>marcelino.nsono@chevron.com</v>
      </c>
      <c r="S583" t="str">
        <f>_xlfn.XLOOKUP(Table2[[#This Row],[Short Name]],Serverlookup!A:A,Serverlookup!D:D)</f>
        <v>Yes</v>
      </c>
      <c r="T583" t="str">
        <f>_xlfn.XLOOKUP(Table2[[#This Row],[Short Name]],Serverlookup!A:A,Serverlookup!F:F)</f>
        <v>Not Found</v>
      </c>
      <c r="U583" t="str">
        <f>IF(ISNA(_xlfn.XLOOKUP(Table2[[#This Row],[Short Name]],PCN!A:A,PCN!A:A)),"No","Yes")</f>
        <v>No</v>
      </c>
    </row>
    <row r="584" spans="1:21" x14ac:dyDescent="0.35">
      <c r="A584" t="s">
        <v>2777</v>
      </c>
      <c r="B584" t="s">
        <v>50</v>
      </c>
      <c r="C584" t="s">
        <v>3560</v>
      </c>
      <c r="D584" t="s">
        <v>3561</v>
      </c>
      <c r="E584" s="1">
        <v>45770</v>
      </c>
      <c r="F584" t="s">
        <v>185</v>
      </c>
      <c r="G584" s="1">
        <v>45771</v>
      </c>
      <c r="H584" t="s">
        <v>3562</v>
      </c>
      <c r="I584" t="s">
        <v>141</v>
      </c>
      <c r="J584" t="s">
        <v>2781</v>
      </c>
      <c r="K584" t="str">
        <f>_xlfn.XLOOKUP(Table2[[#This Row],[Short Name]],Table4[Name],Table4[IP Address])</f>
        <v>146.30.168.24</v>
      </c>
      <c r="L584" t="str">
        <f>_xlfn.XLOOKUP(Table2[[#This Row],[Short Name]],CMDB!A:A,CMDB!G:G)</f>
        <v>Production</v>
      </c>
      <c r="M584" t="str">
        <f>_xlfn.XLOOKUP(Table2[[#This Row],[Short Name]],CMDB!A:A,CMDB!F:F)</f>
        <v>Deployed</v>
      </c>
      <c r="N584" t="s">
        <v>2782</v>
      </c>
      <c r="P584">
        <f>_xlfn.XLOOKUP(Table2[[#This Row],[Short Name]],Serverlookup!A:A,Serverlookup!B:B)</f>
        <v>5056251</v>
      </c>
      <c r="Q584" t="str">
        <f>_xlfn.XLOOKUP(Table2[[#This Row],[Short Name]],Serverlookup!A:A,Serverlookup!C:C)</f>
        <v xml:space="preserve">EG Malabo Business Servers </v>
      </c>
      <c r="R584" t="str">
        <f>_xlfn.XLOOKUP(Table2[[#This Row],[Short Name]],Serverlookup!A:A,Serverlookup!E:E)</f>
        <v>marcelino.nsono@chevron.com</v>
      </c>
      <c r="S584" t="str">
        <f>_xlfn.XLOOKUP(Table2[[#This Row],[Short Name]],Serverlookup!A:A,Serverlookup!D:D)</f>
        <v>Yes</v>
      </c>
      <c r="T584" t="str">
        <f>_xlfn.XLOOKUP(Table2[[#This Row],[Short Name]],Serverlookup!A:A,Serverlookup!F:F)</f>
        <v>Not Found</v>
      </c>
      <c r="U584" t="str">
        <f>IF(ISNA(_xlfn.XLOOKUP(Table2[[#This Row],[Short Name]],PCN!A:A,PCN!A:A)),"No","Yes")</f>
        <v>No</v>
      </c>
    </row>
    <row r="585" spans="1:21" x14ac:dyDescent="0.35">
      <c r="A585" t="s">
        <v>2777</v>
      </c>
      <c r="B585" t="s">
        <v>50</v>
      </c>
      <c r="C585" t="s">
        <v>3563</v>
      </c>
      <c r="D585" t="s">
        <v>3564</v>
      </c>
      <c r="E585" s="2">
        <v>45770</v>
      </c>
      <c r="F585" t="s">
        <v>185</v>
      </c>
      <c r="G585" s="2">
        <v>45771</v>
      </c>
      <c r="H585" t="s">
        <v>2786</v>
      </c>
      <c r="I585" t="s">
        <v>141</v>
      </c>
      <c r="J585" t="s">
        <v>2781</v>
      </c>
      <c r="K585" t="str">
        <f>_xlfn.XLOOKUP(Table2[[#This Row],[Short Name]],Table4[Name],Table4[IP Address])</f>
        <v>146.30.168.22</v>
      </c>
      <c r="L585" t="str">
        <f>_xlfn.XLOOKUP(Table2[[#This Row],[Short Name]],CMDB!A:A,CMDB!G:G)</f>
        <v>Production</v>
      </c>
      <c r="M585" t="str">
        <f>_xlfn.XLOOKUP(Table2[[#This Row],[Short Name]],CMDB!A:A,CMDB!F:F)</f>
        <v>Deployed</v>
      </c>
      <c r="N585" t="s">
        <v>2782</v>
      </c>
      <c r="P585">
        <f>_xlfn.XLOOKUP(Table2[[#This Row],[Short Name]],Serverlookup!A:A,Serverlookup!B:B)</f>
        <v>5056251</v>
      </c>
      <c r="Q585" t="str">
        <f>_xlfn.XLOOKUP(Table2[[#This Row],[Short Name]],Serverlookup!A:A,Serverlookup!C:C)</f>
        <v xml:space="preserve">EG Malabo Business Servers </v>
      </c>
      <c r="R585" t="str">
        <f>_xlfn.XLOOKUP(Table2[[#This Row],[Short Name]],Serverlookup!A:A,Serverlookup!E:E)</f>
        <v>marcelino.nsono@chevron.com</v>
      </c>
      <c r="S585" t="str">
        <f>_xlfn.XLOOKUP(Table2[[#This Row],[Short Name]],Serverlookup!A:A,Serverlookup!D:D)</f>
        <v>Yes</v>
      </c>
      <c r="T585" t="str">
        <f>_xlfn.XLOOKUP(Table2[[#This Row],[Short Name]],Serverlookup!A:A,Serverlookup!F:F)</f>
        <v>Not Found</v>
      </c>
      <c r="U585" t="str">
        <f>IF(ISNA(_xlfn.XLOOKUP(Table2[[#This Row],[Short Name]],PCN!A:A,PCN!A:A)),"No","Yes")</f>
        <v>No</v>
      </c>
    </row>
    <row r="586" spans="1:21" x14ac:dyDescent="0.35">
      <c r="A586" t="s">
        <v>2777</v>
      </c>
      <c r="B586" t="s">
        <v>50</v>
      </c>
      <c r="C586" t="s">
        <v>3565</v>
      </c>
      <c r="D586" t="s">
        <v>3566</v>
      </c>
      <c r="E586" s="1">
        <v>45771</v>
      </c>
      <c r="F586" t="s">
        <v>185</v>
      </c>
      <c r="G586" s="1">
        <v>45771</v>
      </c>
      <c r="H586" t="s">
        <v>3109</v>
      </c>
      <c r="I586" t="s">
        <v>141</v>
      </c>
      <c r="J586" t="s">
        <v>2781</v>
      </c>
      <c r="K586" t="str">
        <f>_xlfn.XLOOKUP(Table2[[#This Row],[Short Name]],Table4[Name],Table4[IP Address])</f>
        <v>10.76.125.66</v>
      </c>
      <c r="L586" t="str">
        <f>_xlfn.XLOOKUP(Table2[[#This Row],[Short Name]],CMDB!A:A,CMDB!G:G)</f>
        <v>Production</v>
      </c>
      <c r="M586" t="str">
        <f>_xlfn.XLOOKUP(Table2[[#This Row],[Short Name]],CMDB!A:A,CMDB!F:F)</f>
        <v>Deployed</v>
      </c>
      <c r="N586" t="s">
        <v>2782</v>
      </c>
      <c r="P586">
        <f>_xlfn.XLOOKUP(Table2[[#This Row],[Short Name]],Serverlookup!A:A,Serverlookup!B:B)</f>
        <v>1500000245</v>
      </c>
      <c r="Q586" t="str">
        <f>_xlfn.XLOOKUP(Table2[[#This Row],[Short Name]],Serverlookup!A:A,Serverlookup!C:C)</f>
        <v xml:space="preserve">DrillWorks Suite (Predict) </v>
      </c>
      <c r="R586" t="str">
        <f>_xlfn.XLOOKUP(Table2[[#This Row],[Short Name]],Serverlookup!A:A,Serverlookup!E:E)</f>
        <v>marcus.jones@chevron.com</v>
      </c>
      <c r="S586" t="str">
        <f>_xlfn.XLOOKUP(Table2[[#This Row],[Short Name]],Serverlookup!A:A,Serverlookup!D:D)</f>
        <v>Yes</v>
      </c>
      <c r="T586" t="str">
        <f>_xlfn.XLOOKUP(Table2[[#This Row],[Short Name]],Serverlookup!A:A,Serverlookup!F:F)</f>
        <v>SUBSURFACE-DELIVER ADP-G&amp;G OPS</v>
      </c>
      <c r="U586" t="str">
        <f>IF(ISNA(_xlfn.XLOOKUP(Table2[[#This Row],[Short Name]],PCN!A:A,PCN!A:A)),"No","Yes")</f>
        <v>No</v>
      </c>
    </row>
    <row r="587" spans="1:21" x14ac:dyDescent="0.35">
      <c r="A587" t="s">
        <v>2777</v>
      </c>
      <c r="B587" t="s">
        <v>50</v>
      </c>
      <c r="C587" t="s">
        <v>2109</v>
      </c>
      <c r="D587" t="s">
        <v>2110</v>
      </c>
      <c r="E587" s="1">
        <v>45770</v>
      </c>
      <c r="F587" t="s">
        <v>185</v>
      </c>
      <c r="G587" s="1">
        <v>45771</v>
      </c>
      <c r="H587" t="s">
        <v>3567</v>
      </c>
      <c r="I587" t="s">
        <v>66</v>
      </c>
      <c r="J587" t="s">
        <v>2781</v>
      </c>
      <c r="K587" t="str">
        <f>_xlfn.XLOOKUP(Table2[[#This Row],[Short Name]],Table4[Name],Table4[IP Address])</f>
        <v>10.74.64.128</v>
      </c>
      <c r="L587" t="str">
        <f>_xlfn.XLOOKUP(Table2[[#This Row],[Short Name]],CMDB!A:A,CMDB!G:G)</f>
        <v>Production</v>
      </c>
      <c r="M587" t="str">
        <f>_xlfn.XLOOKUP(Table2[[#This Row],[Short Name]],CMDB!A:A,CMDB!F:F)</f>
        <v>Deployed</v>
      </c>
      <c r="N587" t="s">
        <v>2782</v>
      </c>
      <c r="P587">
        <f>_xlfn.XLOOKUP(Table2[[#This Row],[Short Name]],Serverlookup!A:A,Serverlookup!B:B)</f>
        <v>21495</v>
      </c>
      <c r="Q587" t="str">
        <f>_xlfn.XLOOKUP(Table2[[#This Row],[Short Name]],Serverlookup!A:A,Serverlookup!C:C)</f>
        <v>CPP</v>
      </c>
      <c r="R587" t="str">
        <f>_xlfn.XLOOKUP(Table2[[#This Row],[Short Name]],Serverlookup!A:A,Serverlookup!E:E)</f>
        <v>markengle@chevron.com</v>
      </c>
      <c r="S587" t="str">
        <f>_xlfn.XLOOKUP(Table2[[#This Row],[Short Name]],Serverlookup!A:A,Serverlookup!D:D)</f>
        <v>Yes</v>
      </c>
      <c r="T587" t="str">
        <f>_xlfn.XLOOKUP(Table2[[#This Row],[Short Name]],Serverlookup!A:A,Serverlookup!F:F)</f>
        <v>SURFACE APPLICATION SUPPORT</v>
      </c>
      <c r="U587" t="str">
        <f>IF(ISNA(_xlfn.XLOOKUP(Table2[[#This Row],[Short Name]],PCN!A:A,PCN!A:A)),"No","Yes")</f>
        <v>No</v>
      </c>
    </row>
    <row r="588" spans="1:21" x14ac:dyDescent="0.35">
      <c r="A588" t="s">
        <v>2777</v>
      </c>
      <c r="B588" t="s">
        <v>50</v>
      </c>
      <c r="C588" t="s">
        <v>2107</v>
      </c>
      <c r="D588" t="s">
        <v>2108</v>
      </c>
      <c r="E588" s="2">
        <v>45770</v>
      </c>
      <c r="F588" t="s">
        <v>185</v>
      </c>
      <c r="G588" s="2">
        <v>45771</v>
      </c>
      <c r="H588" t="s">
        <v>3567</v>
      </c>
      <c r="I588" t="s">
        <v>66</v>
      </c>
      <c r="J588" t="s">
        <v>2781</v>
      </c>
      <c r="K588" t="str">
        <f>_xlfn.XLOOKUP(Table2[[#This Row],[Short Name]],Table4[Name],Table4[IP Address])</f>
        <v>10.74.68.109</v>
      </c>
      <c r="L588" t="str">
        <f>_xlfn.XLOOKUP(Table2[[#This Row],[Short Name]],CMDB!A:A,CMDB!G:G)</f>
        <v>QA/Test</v>
      </c>
      <c r="M588" t="str">
        <f>_xlfn.XLOOKUP(Table2[[#This Row],[Short Name]],CMDB!A:A,CMDB!F:F)</f>
        <v>Deployed</v>
      </c>
      <c r="N588" t="s">
        <v>2782</v>
      </c>
      <c r="P588">
        <f>_xlfn.XLOOKUP(Table2[[#This Row],[Short Name]],Serverlookup!A:A,Serverlookup!B:B)</f>
        <v>21495</v>
      </c>
      <c r="Q588" t="str">
        <f>_xlfn.XLOOKUP(Table2[[#This Row],[Short Name]],Serverlookup!A:A,Serverlookup!C:C)</f>
        <v>CPP</v>
      </c>
      <c r="R588" t="str">
        <f>_xlfn.XLOOKUP(Table2[[#This Row],[Short Name]],Serverlookup!A:A,Serverlookup!E:E)</f>
        <v>MarkEngle@chevron.com</v>
      </c>
      <c r="S588" t="str">
        <f>_xlfn.XLOOKUP(Table2[[#This Row],[Short Name]],Serverlookup!A:A,Serverlookup!D:D)</f>
        <v>Yes</v>
      </c>
      <c r="T588" t="str">
        <f>_xlfn.XLOOKUP(Table2[[#This Row],[Short Name]],Serverlookup!A:A,Serverlookup!F:F)</f>
        <v>SURFACE APPLICATION SUPPORT</v>
      </c>
      <c r="U588" t="str">
        <f>IF(ISNA(_xlfn.XLOOKUP(Table2[[#This Row],[Short Name]],PCN!A:A,PCN!A:A)),"No","Yes")</f>
        <v>No</v>
      </c>
    </row>
    <row r="589" spans="1:21" x14ac:dyDescent="0.35">
      <c r="A589" t="s">
        <v>2777</v>
      </c>
      <c r="B589" t="s">
        <v>50</v>
      </c>
      <c r="C589" t="s">
        <v>3568</v>
      </c>
      <c r="D589" t="s">
        <v>3569</v>
      </c>
      <c r="E589" s="2">
        <v>45770</v>
      </c>
      <c r="F589" t="s">
        <v>185</v>
      </c>
      <c r="G589" s="2">
        <v>45771</v>
      </c>
      <c r="H589" t="s">
        <v>3570</v>
      </c>
      <c r="I589" t="s">
        <v>49</v>
      </c>
      <c r="J589" t="s">
        <v>2781</v>
      </c>
      <c r="K589" t="str">
        <f>_xlfn.XLOOKUP(Table2[[#This Row],[Short Name]],Table4[Name],Table4[IP Address])</f>
        <v>10.76.122.53</v>
      </c>
      <c r="L589" t="str">
        <f>_xlfn.XLOOKUP(Table2[[#This Row],[Short Name]],CMDB!A:A,CMDB!G:G)</f>
        <v>Development</v>
      </c>
      <c r="M589" t="str">
        <f>_xlfn.XLOOKUP(Table2[[#This Row],[Short Name]],CMDB!A:A,CMDB!F:F)</f>
        <v>Retired</v>
      </c>
      <c r="N589" t="s">
        <v>2782</v>
      </c>
      <c r="P589">
        <f>_xlfn.XLOOKUP(Table2[[#This Row],[Short Name]],Serverlookup!A:A,Serverlookup!B:B)</f>
        <v>1500000185</v>
      </c>
      <c r="Q589" t="str">
        <f>_xlfn.XLOOKUP(Table2[[#This Row],[Short Name]],Serverlookup!A:A,Serverlookup!C:C)</f>
        <v xml:space="preserve">Quorum Land System (QLS ) </v>
      </c>
      <c r="R589" t="str">
        <f>_xlfn.XLOOKUP(Table2[[#This Row],[Short Name]],Serverlookup!A:A,Serverlookup!E:E)</f>
        <v>matthew.kelly@chevron.com</v>
      </c>
      <c r="S589" t="str">
        <f>_xlfn.XLOOKUP(Table2[[#This Row],[Short Name]],Serverlookup!A:A,Serverlookup!D:D)</f>
        <v>Yes</v>
      </c>
      <c r="T589" t="str">
        <f>_xlfn.XLOOKUP(Table2[[#This Row],[Short Name]],Serverlookup!A:A,Serverlookup!F:F)</f>
        <v>SUBSURFACE-LAND-LAND SOLUTIONS</v>
      </c>
      <c r="U589" t="str">
        <f>IF(ISNA(_xlfn.XLOOKUP(Table2[[#This Row],[Short Name]],PCN!A:A,PCN!A:A)),"No","Yes")</f>
        <v>No</v>
      </c>
    </row>
    <row r="590" spans="1:21" x14ac:dyDescent="0.35">
      <c r="A590" t="s">
        <v>2777</v>
      </c>
      <c r="B590" t="s">
        <v>50</v>
      </c>
      <c r="C590" t="s">
        <v>3571</v>
      </c>
      <c r="D590" t="s">
        <v>3572</v>
      </c>
      <c r="E590" s="1">
        <v>45771</v>
      </c>
      <c r="F590" t="s">
        <v>185</v>
      </c>
      <c r="G590" s="1">
        <v>45771</v>
      </c>
      <c r="H590" t="s">
        <v>3573</v>
      </c>
      <c r="I590" t="s">
        <v>49</v>
      </c>
      <c r="J590" t="s">
        <v>2781</v>
      </c>
      <c r="K590" t="str">
        <f>_xlfn.XLOOKUP(Table2[[#This Row],[Short Name]],Table4[Name],Table4[IP Address])</f>
        <v>10.76.126.32</v>
      </c>
      <c r="L590" t="str">
        <f>_xlfn.XLOOKUP(Table2[[#This Row],[Short Name]],CMDB!A:A,CMDB!G:G)</f>
        <v>Development</v>
      </c>
      <c r="M590" t="str">
        <f>_xlfn.XLOOKUP(Table2[[#This Row],[Short Name]],CMDB!A:A,CMDB!F:F)</f>
        <v>Deployed</v>
      </c>
      <c r="N590" t="s">
        <v>2782</v>
      </c>
      <c r="P590">
        <f>_xlfn.XLOOKUP(Table2[[#This Row],[Short Name]],Serverlookup!A:A,Serverlookup!B:B)</f>
        <v>1500000186</v>
      </c>
      <c r="Q590" t="str">
        <f>_xlfn.XLOOKUP(Table2[[#This Row],[Short Name]],Serverlookup!A:A,Serverlookup!C:C)</f>
        <v xml:space="preserve">Quorum Geographic Information System </v>
      </c>
      <c r="R590" t="str">
        <f>_xlfn.XLOOKUP(Table2[[#This Row],[Short Name]],Serverlookup!A:A,Serverlookup!E:E)</f>
        <v>matthew.kelly@chevron.com</v>
      </c>
      <c r="S590" t="str">
        <f>_xlfn.XLOOKUP(Table2[[#This Row],[Short Name]],Serverlookup!A:A,Serverlookup!D:D)</f>
        <v>Yes</v>
      </c>
      <c r="T590" t="str">
        <f>_xlfn.XLOOKUP(Table2[[#This Row],[Short Name]],Serverlookup!A:A,Serverlookup!F:F)</f>
        <v>SUBSURFACE-LAND-LAND SOLUTIONS</v>
      </c>
      <c r="U590" t="str">
        <f>IF(ISNA(_xlfn.XLOOKUP(Table2[[#This Row],[Short Name]],PCN!A:A,PCN!A:A)),"No","Yes")</f>
        <v>No</v>
      </c>
    </row>
    <row r="591" spans="1:21" x14ac:dyDescent="0.35">
      <c r="A591" t="s">
        <v>2777</v>
      </c>
      <c r="B591" t="s">
        <v>50</v>
      </c>
      <c r="C591" t="s">
        <v>3574</v>
      </c>
      <c r="D591" t="s">
        <v>3575</v>
      </c>
      <c r="E591" s="2">
        <v>45770</v>
      </c>
      <c r="F591" t="s">
        <v>185</v>
      </c>
      <c r="G591" s="2">
        <v>45771</v>
      </c>
      <c r="H591" t="s">
        <v>3570</v>
      </c>
      <c r="I591" t="s">
        <v>49</v>
      </c>
      <c r="J591" t="s">
        <v>2781</v>
      </c>
      <c r="K591" t="str">
        <f>_xlfn.XLOOKUP(Table2[[#This Row],[Short Name]],Table4[Name],Table4[IP Address])</f>
        <v>10.76.126.33</v>
      </c>
      <c r="L591" t="str">
        <f>_xlfn.XLOOKUP(Table2[[#This Row],[Short Name]],CMDB!A:A,CMDB!G:G)</f>
        <v>Development</v>
      </c>
      <c r="M591" t="str">
        <f>_xlfn.XLOOKUP(Table2[[#This Row],[Short Name]],CMDB!A:A,CMDB!F:F)</f>
        <v>Deployed</v>
      </c>
      <c r="N591" t="s">
        <v>2782</v>
      </c>
      <c r="P591">
        <f>_xlfn.XLOOKUP(Table2[[#This Row],[Short Name]],Serverlookup!A:A,Serverlookup!B:B)</f>
        <v>1500000186</v>
      </c>
      <c r="Q591" t="str">
        <f>_xlfn.XLOOKUP(Table2[[#This Row],[Short Name]],Serverlookup!A:A,Serverlookup!C:C)</f>
        <v xml:space="preserve">Quorum Geographic Information System </v>
      </c>
      <c r="R591" t="str">
        <f>_xlfn.XLOOKUP(Table2[[#This Row],[Short Name]],Serverlookup!A:A,Serverlookup!E:E)</f>
        <v>matthew.kelly@chevron.com</v>
      </c>
      <c r="S591" t="str">
        <f>_xlfn.XLOOKUP(Table2[[#This Row],[Short Name]],Serverlookup!A:A,Serverlookup!D:D)</f>
        <v>Yes</v>
      </c>
      <c r="T591" t="str">
        <f>_xlfn.XLOOKUP(Table2[[#This Row],[Short Name]],Serverlookup!A:A,Serverlookup!F:F)</f>
        <v>SUBSURFACE-LAND-LAND SOLUTIONS</v>
      </c>
      <c r="U591" t="str">
        <f>IF(ISNA(_xlfn.XLOOKUP(Table2[[#This Row],[Short Name]],PCN!A:A,PCN!A:A)),"No","Yes")</f>
        <v>No</v>
      </c>
    </row>
    <row r="592" spans="1:21" x14ac:dyDescent="0.35">
      <c r="A592" t="s">
        <v>2777</v>
      </c>
      <c r="B592" t="s">
        <v>50</v>
      </c>
      <c r="C592" t="s">
        <v>3576</v>
      </c>
      <c r="D592" t="s">
        <v>3577</v>
      </c>
      <c r="E592" s="1">
        <v>45771</v>
      </c>
      <c r="F592" t="s">
        <v>773</v>
      </c>
      <c r="G592" s="1">
        <v>45771</v>
      </c>
      <c r="H592" t="s">
        <v>3573</v>
      </c>
      <c r="I592" t="s">
        <v>49</v>
      </c>
      <c r="J592" t="s">
        <v>2781</v>
      </c>
      <c r="K592" t="str">
        <f>_xlfn.XLOOKUP(Table2[[#This Row],[Short Name]],Table4[Name],Table4[IP Address])</f>
        <v>10.76.126.34</v>
      </c>
      <c r="L592" t="str">
        <f>_xlfn.XLOOKUP(Table2[[#This Row],[Short Name]],CMDB!A:A,CMDB!G:G)</f>
        <v>Development</v>
      </c>
      <c r="M592" t="str">
        <f>_xlfn.XLOOKUP(Table2[[#This Row],[Short Name]],CMDB!A:A,CMDB!F:F)</f>
        <v>Deployed</v>
      </c>
      <c r="N592" t="s">
        <v>2782</v>
      </c>
      <c r="P592">
        <f>_xlfn.XLOOKUP(Table2[[#This Row],[Short Name]],Serverlookup!A:A,Serverlookup!B:B)</f>
        <v>1500000188</v>
      </c>
      <c r="Q592" t="str">
        <f>_xlfn.XLOOKUP(Table2[[#This Row],[Short Name]],Serverlookup!A:A,Serverlookup!C:C)</f>
        <v xml:space="preserve">Quorum Query Module (QQM) </v>
      </c>
      <c r="R592" t="str">
        <f>_xlfn.XLOOKUP(Table2[[#This Row],[Short Name]],Serverlookup!A:A,Serverlookup!E:E)</f>
        <v>matthew.kelly@chevron.com</v>
      </c>
      <c r="S592" t="str">
        <f>_xlfn.XLOOKUP(Table2[[#This Row],[Short Name]],Serverlookup!A:A,Serverlookup!D:D)</f>
        <v>Yes</v>
      </c>
      <c r="T592" t="str">
        <f>_xlfn.XLOOKUP(Table2[[#This Row],[Short Name]],Serverlookup!A:A,Serverlookup!F:F)</f>
        <v>SUBSURFACE-LAND-LAND SOLUTIONS</v>
      </c>
      <c r="U592" t="str">
        <f>IF(ISNA(_xlfn.XLOOKUP(Table2[[#This Row],[Short Name]],PCN!A:A,PCN!A:A)),"No","Yes")</f>
        <v>No</v>
      </c>
    </row>
    <row r="593" spans="1:21" x14ac:dyDescent="0.35">
      <c r="A593" t="s">
        <v>2777</v>
      </c>
      <c r="B593" t="s">
        <v>50</v>
      </c>
      <c r="C593" t="s">
        <v>3578</v>
      </c>
      <c r="D593" t="s">
        <v>3579</v>
      </c>
      <c r="E593" s="1">
        <v>45770</v>
      </c>
      <c r="F593" t="s">
        <v>185</v>
      </c>
      <c r="G593" s="1">
        <v>45771</v>
      </c>
      <c r="H593" t="s">
        <v>3580</v>
      </c>
      <c r="I593" t="s">
        <v>49</v>
      </c>
      <c r="J593" t="s">
        <v>2781</v>
      </c>
      <c r="K593" t="str">
        <f>_xlfn.XLOOKUP(Table2[[#This Row],[Short Name]],Table4[Name],Table4[IP Address])</f>
        <v>10.76.123.146</v>
      </c>
      <c r="L593" t="str">
        <f>_xlfn.XLOOKUP(Table2[[#This Row],[Short Name]],CMDB!A:A,CMDB!G:G)</f>
        <v>Production</v>
      </c>
      <c r="M593" t="str">
        <f>_xlfn.XLOOKUP(Table2[[#This Row],[Short Name]],CMDB!A:A,CMDB!F:F)</f>
        <v>Deployed</v>
      </c>
      <c r="N593" t="s">
        <v>2782</v>
      </c>
      <c r="P593">
        <f>_xlfn.XLOOKUP(Table2[[#This Row],[Short Name]],Serverlookup!A:A,Serverlookup!B:B)</f>
        <v>1500000188</v>
      </c>
      <c r="Q593" t="str">
        <f>_xlfn.XLOOKUP(Table2[[#This Row],[Short Name]],Serverlookup!A:A,Serverlookup!C:C)</f>
        <v xml:space="preserve">Quorum Query Module (QQM) </v>
      </c>
      <c r="R593" t="str">
        <f>_xlfn.XLOOKUP(Table2[[#This Row],[Short Name]],Serverlookup!A:A,Serverlookup!E:E)</f>
        <v>matthew.kelly@chevron.com</v>
      </c>
      <c r="S593" t="str">
        <f>_xlfn.XLOOKUP(Table2[[#This Row],[Short Name]],Serverlookup!A:A,Serverlookup!D:D)</f>
        <v>Yes</v>
      </c>
      <c r="T593" t="str">
        <f>_xlfn.XLOOKUP(Table2[[#This Row],[Short Name]],Serverlookup!A:A,Serverlookup!F:F)</f>
        <v>SUBSURFACE-LAND-LAND SOLUTIONS</v>
      </c>
      <c r="U593" t="str">
        <f>IF(ISNA(_xlfn.XLOOKUP(Table2[[#This Row],[Short Name]],PCN!A:A,PCN!A:A)),"No","Yes")</f>
        <v>No</v>
      </c>
    </row>
    <row r="594" spans="1:21" x14ac:dyDescent="0.35">
      <c r="A594" t="s">
        <v>2777</v>
      </c>
      <c r="B594" t="s">
        <v>50</v>
      </c>
      <c r="C594" t="s">
        <v>2555</v>
      </c>
      <c r="D594" t="s">
        <v>2556</v>
      </c>
      <c r="E594" s="2">
        <v>45769</v>
      </c>
      <c r="F594" t="s">
        <v>185</v>
      </c>
      <c r="G594" s="2">
        <v>45769</v>
      </c>
      <c r="H594" t="s">
        <v>2887</v>
      </c>
      <c r="I594" t="s">
        <v>49</v>
      </c>
      <c r="J594" t="s">
        <v>2781</v>
      </c>
      <c r="K594" t="str">
        <f>_xlfn.XLOOKUP(Table2[[#This Row],[Short Name]],Table4[Name],Table4[IP Address])</f>
        <v>10.75.48.18</v>
      </c>
      <c r="L594" t="str">
        <f>_xlfn.XLOOKUP(Table2[[#This Row],[Short Name]],CMDB!A:A,CMDB!G:G)</f>
        <v>Production</v>
      </c>
      <c r="M594" t="str">
        <f>_xlfn.XLOOKUP(Table2[[#This Row],[Short Name]],CMDB!A:A,CMDB!F:F)</f>
        <v>Deployed</v>
      </c>
      <c r="N594" t="s">
        <v>2782</v>
      </c>
      <c r="P594">
        <f>_xlfn.XLOOKUP(Table2[[#This Row],[Short Name]],Serverlookup!A:A,Serverlookup!B:B)</f>
        <v>5041768</v>
      </c>
      <c r="Q594" t="str">
        <f>_xlfn.XLOOKUP(Table2[[#This Row],[Short Name]],Serverlookup!A:A,Serverlookup!C:C)</f>
        <v xml:space="preserve">Kofax TotalAgility </v>
      </c>
      <c r="R594" t="str">
        <f>_xlfn.XLOOKUP(Table2[[#This Row],[Short Name]],Serverlookup!A:A,Serverlookup!E:E)</f>
        <v>matthew.kelly@chevron.com</v>
      </c>
      <c r="S594" t="str">
        <f>_xlfn.XLOOKUP(Table2[[#This Row],[Short Name]],Serverlookup!A:A,Serverlookup!D:D)</f>
        <v>Yes</v>
      </c>
      <c r="T594" t="str">
        <f>_xlfn.XLOOKUP(Table2[[#This Row],[Short Name]],Serverlookup!A:A,Serverlookup!F:F)</f>
        <v>SUBSURFACE-LAND-LAND SOLUTIONS</v>
      </c>
      <c r="U594" t="str">
        <f>IF(ISNA(_xlfn.XLOOKUP(Table2[[#This Row],[Short Name]],PCN!A:A,PCN!A:A)),"No","Yes")</f>
        <v>No</v>
      </c>
    </row>
    <row r="595" spans="1:21" x14ac:dyDescent="0.35">
      <c r="A595" t="s">
        <v>2777</v>
      </c>
      <c r="B595" t="s">
        <v>50</v>
      </c>
      <c r="C595" t="s">
        <v>2747</v>
      </c>
      <c r="D595" t="s">
        <v>2748</v>
      </c>
      <c r="E595" s="1">
        <v>45759</v>
      </c>
      <c r="F595" t="s">
        <v>185</v>
      </c>
      <c r="G595" s="1">
        <v>45759</v>
      </c>
      <c r="H595" t="s">
        <v>3581</v>
      </c>
      <c r="I595" t="s">
        <v>49</v>
      </c>
      <c r="J595" t="s">
        <v>2781</v>
      </c>
      <c r="K595" t="str">
        <f>_xlfn.XLOOKUP(Table2[[#This Row],[Short Name]],Table4[Name],Table4[IP Address])</f>
        <v>10.75.56.18</v>
      </c>
      <c r="L595" t="str">
        <f>_xlfn.XLOOKUP(Table2[[#This Row],[Short Name]],CMDB!A:A,CMDB!G:G)</f>
        <v>Development</v>
      </c>
      <c r="M595" t="str">
        <f>_xlfn.XLOOKUP(Table2[[#This Row],[Short Name]],CMDB!A:A,CMDB!F:F)</f>
        <v>Retired</v>
      </c>
      <c r="N595" t="s">
        <v>2782</v>
      </c>
      <c r="P595">
        <f>_xlfn.XLOOKUP(Table2[[#This Row],[Short Name]],Serverlookup!A:A,Serverlookup!B:B)</f>
        <v>5041768</v>
      </c>
      <c r="Q595" t="str">
        <f>_xlfn.XLOOKUP(Table2[[#This Row],[Short Name]],Serverlookup!A:A,Serverlookup!C:C)</f>
        <v xml:space="preserve">Kofax TotalAgility </v>
      </c>
      <c r="R595" t="str">
        <f>_xlfn.XLOOKUP(Table2[[#This Row],[Short Name]],Serverlookup!A:A,Serverlookup!E:E)</f>
        <v>matthew.kelly@chevron.com</v>
      </c>
      <c r="S595" t="str">
        <f>_xlfn.XLOOKUP(Table2[[#This Row],[Short Name]],Serverlookup!A:A,Serverlookup!D:D)</f>
        <v>Yes</v>
      </c>
      <c r="T595" t="str">
        <f>_xlfn.XLOOKUP(Table2[[#This Row],[Short Name]],Serverlookup!A:A,Serverlookup!F:F)</f>
        <v>SUBSURFACE-LAND-LAND SOLUTIONS</v>
      </c>
      <c r="U595" t="str">
        <f>IF(ISNA(_xlfn.XLOOKUP(Table2[[#This Row],[Short Name]],PCN!A:A,PCN!A:A)),"No","Yes")</f>
        <v>No</v>
      </c>
    </row>
    <row r="596" spans="1:21" x14ac:dyDescent="0.35">
      <c r="A596" t="s">
        <v>2777</v>
      </c>
      <c r="B596" t="s">
        <v>50</v>
      </c>
      <c r="C596" t="s">
        <v>2757</v>
      </c>
      <c r="D596" t="s">
        <v>2758</v>
      </c>
      <c r="E596" s="1">
        <v>45755</v>
      </c>
      <c r="F596" t="s">
        <v>185</v>
      </c>
      <c r="G596" s="1">
        <v>45755</v>
      </c>
      <c r="H596" t="s">
        <v>3573</v>
      </c>
      <c r="I596" t="s">
        <v>49</v>
      </c>
      <c r="J596" t="s">
        <v>2781</v>
      </c>
      <c r="K596" t="str">
        <f>_xlfn.XLOOKUP(Table2[[#This Row],[Short Name]],Table4[Name],Table4[IP Address])</f>
        <v>10.75.56.16</v>
      </c>
      <c r="L596" t="str">
        <f>_xlfn.XLOOKUP(Table2[[#This Row],[Short Name]],CMDB!A:A,CMDB!G:G)</f>
        <v>QA/Test</v>
      </c>
      <c r="M596" t="str">
        <f>_xlfn.XLOOKUP(Table2[[#This Row],[Short Name]],CMDB!A:A,CMDB!F:F)</f>
        <v>Retired</v>
      </c>
      <c r="N596" t="s">
        <v>2782</v>
      </c>
      <c r="P596">
        <f>_xlfn.XLOOKUP(Table2[[#This Row],[Short Name]],Serverlookup!A:A,Serverlookup!B:B)</f>
        <v>5041768</v>
      </c>
      <c r="Q596" t="str">
        <f>_xlfn.XLOOKUP(Table2[[#This Row],[Short Name]],Serverlookup!A:A,Serverlookup!C:C)</f>
        <v xml:space="preserve">Kofax TotalAgility </v>
      </c>
      <c r="R596" t="str">
        <f>_xlfn.XLOOKUP(Table2[[#This Row],[Short Name]],Serverlookup!A:A,Serverlookup!E:E)</f>
        <v>matthew.kelly@chevron.com</v>
      </c>
      <c r="S596" t="str">
        <f>_xlfn.XLOOKUP(Table2[[#This Row],[Short Name]],Serverlookup!A:A,Serverlookup!D:D)</f>
        <v>Yes</v>
      </c>
      <c r="T596" t="str">
        <f>_xlfn.XLOOKUP(Table2[[#This Row],[Short Name]],Serverlookup!A:A,Serverlookup!F:F)</f>
        <v>SUBSURFACE-LAND-LAND SOLUTIONS</v>
      </c>
      <c r="U596" t="str">
        <f>IF(ISNA(_xlfn.XLOOKUP(Table2[[#This Row],[Short Name]],PCN!A:A,PCN!A:A)),"No","Yes")</f>
        <v>No</v>
      </c>
    </row>
    <row r="597" spans="1:21" x14ac:dyDescent="0.35">
      <c r="A597" t="s">
        <v>2777</v>
      </c>
      <c r="B597" t="s">
        <v>50</v>
      </c>
      <c r="C597" t="s">
        <v>2121</v>
      </c>
      <c r="D597" t="s">
        <v>2122</v>
      </c>
      <c r="E597" s="1">
        <v>45770</v>
      </c>
      <c r="F597" t="s">
        <v>185</v>
      </c>
      <c r="G597" s="1">
        <v>45771</v>
      </c>
      <c r="H597" t="s">
        <v>3582</v>
      </c>
      <c r="I597" t="s">
        <v>66</v>
      </c>
      <c r="J597" t="s">
        <v>2781</v>
      </c>
      <c r="K597" t="str">
        <f>_xlfn.XLOOKUP(Table2[[#This Row],[Short Name]],Table4[Name],Table4[IP Address])</f>
        <v>10.74.104.6</v>
      </c>
      <c r="L597" t="str">
        <f>_xlfn.XLOOKUP(Table2[[#This Row],[Short Name]],CMDB!A:A,CMDB!G:G)</f>
        <v>Development</v>
      </c>
      <c r="M597" t="str">
        <f>_xlfn.XLOOKUP(Table2[[#This Row],[Short Name]],CMDB!A:A,CMDB!F:F)</f>
        <v>Deployed</v>
      </c>
      <c r="N597" t="s">
        <v>2782</v>
      </c>
      <c r="P597">
        <f>_xlfn.XLOOKUP(Table2[[#This Row],[Short Name]],Serverlookup!A:A,Serverlookup!B:B)</f>
        <v>1125039236</v>
      </c>
      <c r="Q597" t="str">
        <f>_xlfn.XLOOKUP(Table2[[#This Row],[Short Name]],Serverlookup!A:A,Serverlookup!C:C)</f>
        <v xml:space="preserve">HFM / FDM 11.2 </v>
      </c>
      <c r="R597" t="str">
        <f>_xlfn.XLOOKUP(Table2[[#This Row],[Short Name]],Serverlookup!A:A,Serverlookup!E:E)</f>
        <v>MaziyarSamadzadeh@chevron.com</v>
      </c>
      <c r="S597" t="str">
        <f>_xlfn.XLOOKUP(Table2[[#This Row],[Short Name]],Serverlookup!A:A,Serverlookup!D:D)</f>
        <v>Yes</v>
      </c>
      <c r="T597" t="str">
        <f>_xlfn.XLOOKUP(Table2[[#This Row],[Short Name]],Serverlookup!A:A,Serverlookup!F:F)</f>
        <v>Not Found</v>
      </c>
      <c r="U597" t="str">
        <f>IF(ISNA(_xlfn.XLOOKUP(Table2[[#This Row],[Short Name]],PCN!A:A,PCN!A:A)),"No","Yes")</f>
        <v>No</v>
      </c>
    </row>
    <row r="598" spans="1:21" x14ac:dyDescent="0.35">
      <c r="A598" t="s">
        <v>2777</v>
      </c>
      <c r="B598" t="s">
        <v>50</v>
      </c>
      <c r="C598" t="s">
        <v>800</v>
      </c>
      <c r="D598" t="s">
        <v>801</v>
      </c>
      <c r="E598" s="2">
        <v>45771</v>
      </c>
      <c r="F598" t="s">
        <v>773</v>
      </c>
      <c r="G598" s="2">
        <v>45771</v>
      </c>
      <c r="H598" t="s">
        <v>3583</v>
      </c>
      <c r="I598" t="s">
        <v>66</v>
      </c>
      <c r="J598" t="s">
        <v>2781</v>
      </c>
      <c r="K598" t="str">
        <f>_xlfn.XLOOKUP(Table2[[#This Row],[Short Name]],Table4[Name],Table4[IP Address])</f>
        <v>10.74.104.32</v>
      </c>
      <c r="L598" t="str">
        <f>_xlfn.XLOOKUP(Table2[[#This Row],[Short Name]],CMDB!A:A,CMDB!G:G)</f>
        <v>Development</v>
      </c>
      <c r="M598" t="str">
        <f>_xlfn.XLOOKUP(Table2[[#This Row],[Short Name]],CMDB!A:A,CMDB!F:F)</f>
        <v>Deployed</v>
      </c>
      <c r="N598" t="s">
        <v>2782</v>
      </c>
      <c r="P598">
        <f>_xlfn.XLOOKUP(Table2[[#This Row],[Short Name]],Serverlookup!A:A,Serverlookup!B:B)</f>
        <v>1125039236</v>
      </c>
      <c r="Q598" t="str">
        <f>_xlfn.XLOOKUP(Table2[[#This Row],[Short Name]],Serverlookup!A:A,Serverlookup!C:C)</f>
        <v xml:space="preserve">HFM / FDM 11.2 </v>
      </c>
      <c r="R598" t="str">
        <f>_xlfn.XLOOKUP(Table2[[#This Row],[Short Name]],Serverlookup!A:A,Serverlookup!E:E)</f>
        <v>MaziyarSamadzadeh@chevron.com</v>
      </c>
      <c r="S598" t="str">
        <f>_xlfn.XLOOKUP(Table2[[#This Row],[Short Name]],Serverlookup!A:A,Serverlookup!D:D)</f>
        <v>Yes</v>
      </c>
      <c r="T598" t="str">
        <f>_xlfn.XLOOKUP(Table2[[#This Row],[Short Name]],Serverlookup!A:A,Serverlookup!F:F)</f>
        <v>Not Found</v>
      </c>
      <c r="U598" t="str">
        <f>IF(ISNA(_xlfn.XLOOKUP(Table2[[#This Row],[Short Name]],PCN!A:A,PCN!A:A)),"No","Yes")</f>
        <v>No</v>
      </c>
    </row>
    <row r="599" spans="1:21" x14ac:dyDescent="0.35">
      <c r="A599" t="s">
        <v>2777</v>
      </c>
      <c r="B599" t="s">
        <v>50</v>
      </c>
      <c r="C599" t="s">
        <v>797</v>
      </c>
      <c r="D599" t="s">
        <v>798</v>
      </c>
      <c r="E599" s="1">
        <v>45771</v>
      </c>
      <c r="F599" t="s">
        <v>773</v>
      </c>
      <c r="G599" s="1">
        <v>45771</v>
      </c>
      <c r="H599" t="s">
        <v>3584</v>
      </c>
      <c r="I599" t="s">
        <v>66</v>
      </c>
      <c r="J599" t="s">
        <v>2781</v>
      </c>
      <c r="K599" t="str">
        <f>_xlfn.XLOOKUP(Table2[[#This Row],[Short Name]],Table4[Name],Table4[IP Address])</f>
        <v>10.74.105.11</v>
      </c>
      <c r="L599" t="str">
        <f>_xlfn.XLOOKUP(Table2[[#This Row],[Short Name]],CMDB!A:A,CMDB!G:G)</f>
        <v>Development</v>
      </c>
      <c r="M599" t="str">
        <f>_xlfn.XLOOKUP(Table2[[#This Row],[Short Name]],CMDB!A:A,CMDB!F:F)</f>
        <v>Deployed</v>
      </c>
      <c r="N599" t="s">
        <v>2782</v>
      </c>
      <c r="P599">
        <f>_xlfn.XLOOKUP(Table2[[#This Row],[Short Name]],Serverlookup!A:A,Serverlookup!B:B)</f>
        <v>1125039236</v>
      </c>
      <c r="Q599" t="str">
        <f>_xlfn.XLOOKUP(Table2[[#This Row],[Short Name]],Serverlookup!A:A,Serverlookup!C:C)</f>
        <v xml:space="preserve">HFM / FDM 11.2 </v>
      </c>
      <c r="R599" t="str">
        <f>_xlfn.XLOOKUP(Table2[[#This Row],[Short Name]],Serverlookup!A:A,Serverlookup!E:E)</f>
        <v>MaziyarSamadzadeh@chevron.com</v>
      </c>
      <c r="S599" t="str">
        <f>_xlfn.XLOOKUP(Table2[[#This Row],[Short Name]],Serverlookup!A:A,Serverlookup!D:D)</f>
        <v>Yes</v>
      </c>
      <c r="T599" t="str">
        <f>_xlfn.XLOOKUP(Table2[[#This Row],[Short Name]],Serverlookup!A:A,Serverlookup!F:F)</f>
        <v>Not Found</v>
      </c>
      <c r="U599" t="str">
        <f>IF(ISNA(_xlfn.XLOOKUP(Table2[[#This Row],[Short Name]],PCN!A:A,PCN!A:A)),"No","Yes")</f>
        <v>No</v>
      </c>
    </row>
    <row r="600" spans="1:21" x14ac:dyDescent="0.35">
      <c r="A600" t="s">
        <v>2777</v>
      </c>
      <c r="B600" t="s">
        <v>50</v>
      </c>
      <c r="C600" t="s">
        <v>791</v>
      </c>
      <c r="D600" t="s">
        <v>792</v>
      </c>
      <c r="E600" s="2">
        <v>45771</v>
      </c>
      <c r="F600" t="s">
        <v>185</v>
      </c>
      <c r="G600" s="2">
        <v>45771</v>
      </c>
      <c r="H600" t="s">
        <v>3584</v>
      </c>
      <c r="I600" t="s">
        <v>66</v>
      </c>
      <c r="J600" t="s">
        <v>2781</v>
      </c>
      <c r="K600" t="str">
        <f>_xlfn.XLOOKUP(Table2[[#This Row],[Short Name]],Table4[Name],Table4[IP Address])</f>
        <v>10.74.105.47</v>
      </c>
      <c r="L600" t="str">
        <f>_xlfn.XLOOKUP(Table2[[#This Row],[Short Name]],CMDB!A:A,CMDB!G:G)</f>
        <v>Development</v>
      </c>
      <c r="M600" t="str">
        <f>_xlfn.XLOOKUP(Table2[[#This Row],[Short Name]],CMDB!A:A,CMDB!F:F)</f>
        <v>Deployed</v>
      </c>
      <c r="N600" t="s">
        <v>2782</v>
      </c>
      <c r="P600">
        <f>_xlfn.XLOOKUP(Table2[[#This Row],[Short Name]],Serverlookup!A:A,Serverlookup!B:B)</f>
        <v>1125039236</v>
      </c>
      <c r="Q600" t="str">
        <f>_xlfn.XLOOKUP(Table2[[#This Row],[Short Name]],Serverlookup!A:A,Serverlookup!C:C)</f>
        <v xml:space="preserve">HFM / FDM 11.2 </v>
      </c>
      <c r="R600" t="str">
        <f>_xlfn.XLOOKUP(Table2[[#This Row],[Short Name]],Serverlookup!A:A,Serverlookup!E:E)</f>
        <v>MaziyarSamadzadeh@chevron.com</v>
      </c>
      <c r="S600" t="str">
        <f>_xlfn.XLOOKUP(Table2[[#This Row],[Short Name]],Serverlookup!A:A,Serverlookup!D:D)</f>
        <v>Yes</v>
      </c>
      <c r="T600" t="str">
        <f>_xlfn.XLOOKUP(Table2[[#This Row],[Short Name]],Serverlookup!A:A,Serverlookup!F:F)</f>
        <v>Not Found</v>
      </c>
      <c r="U600" t="str">
        <f>IF(ISNA(_xlfn.XLOOKUP(Table2[[#This Row],[Short Name]],PCN!A:A,PCN!A:A)),"No","Yes")</f>
        <v>No</v>
      </c>
    </row>
    <row r="601" spans="1:21" x14ac:dyDescent="0.35">
      <c r="A601" t="s">
        <v>2777</v>
      </c>
      <c r="B601" t="s">
        <v>50</v>
      </c>
      <c r="C601" t="s">
        <v>2139</v>
      </c>
      <c r="D601" t="s">
        <v>2140</v>
      </c>
      <c r="E601" s="1">
        <v>45770</v>
      </c>
      <c r="F601" t="s">
        <v>185</v>
      </c>
      <c r="G601" s="1">
        <v>45771</v>
      </c>
      <c r="H601" t="s">
        <v>3585</v>
      </c>
      <c r="I601" t="s">
        <v>66</v>
      </c>
      <c r="J601" t="s">
        <v>2781</v>
      </c>
      <c r="K601" t="str">
        <f>_xlfn.XLOOKUP(Table2[[#This Row],[Short Name]],Table4[Name],Table4[IP Address])</f>
        <v>10.74.97.44</v>
      </c>
      <c r="L601" t="str">
        <f>_xlfn.XLOOKUP(Table2[[#This Row],[Short Name]],CMDB!A:A,CMDB!G:G)</f>
        <v>Production</v>
      </c>
      <c r="M601" t="str">
        <f>_xlfn.XLOOKUP(Table2[[#This Row],[Short Name]],CMDB!A:A,CMDB!F:F)</f>
        <v>Deployed</v>
      </c>
      <c r="N601" t="s">
        <v>2782</v>
      </c>
      <c r="P601">
        <f>_xlfn.XLOOKUP(Table2[[#This Row],[Short Name]],Serverlookup!A:A,Serverlookup!B:B)</f>
        <v>1125039236</v>
      </c>
      <c r="Q601" t="str">
        <f>_xlfn.XLOOKUP(Table2[[#This Row],[Short Name]],Serverlookup!A:A,Serverlookup!C:C)</f>
        <v xml:space="preserve">HFM / FDM 11.2 </v>
      </c>
      <c r="R601" t="str">
        <f>_xlfn.XLOOKUP(Table2[[#This Row],[Short Name]],Serverlookup!A:A,Serverlookup!E:E)</f>
        <v>MaziyarSamadzadeh@chevron.com</v>
      </c>
      <c r="S601" t="str">
        <f>_xlfn.XLOOKUP(Table2[[#This Row],[Short Name]],Serverlookup!A:A,Serverlookup!D:D)</f>
        <v>Yes</v>
      </c>
      <c r="T601" t="str">
        <f>_xlfn.XLOOKUP(Table2[[#This Row],[Short Name]],Serverlookup!A:A,Serverlookup!F:F)</f>
        <v>Not Found</v>
      </c>
      <c r="U601" t="str">
        <f>IF(ISNA(_xlfn.XLOOKUP(Table2[[#This Row],[Short Name]],PCN!A:A,PCN!A:A)),"No","Yes")</f>
        <v>No</v>
      </c>
    </row>
    <row r="602" spans="1:21" x14ac:dyDescent="0.35">
      <c r="A602" t="s">
        <v>2777</v>
      </c>
      <c r="B602" t="s">
        <v>50</v>
      </c>
      <c r="C602" t="s">
        <v>2151</v>
      </c>
      <c r="D602" t="s">
        <v>2152</v>
      </c>
      <c r="E602" s="2">
        <v>45770</v>
      </c>
      <c r="F602" t="s">
        <v>185</v>
      </c>
      <c r="G602" s="2">
        <v>45771</v>
      </c>
      <c r="H602" t="s">
        <v>3585</v>
      </c>
      <c r="I602" t="s">
        <v>66</v>
      </c>
      <c r="J602" t="s">
        <v>2781</v>
      </c>
      <c r="K602" t="str">
        <f>_xlfn.XLOOKUP(Table2[[#This Row],[Short Name]],Table4[Name],Table4[IP Address])</f>
        <v>10.74.97.46</v>
      </c>
      <c r="L602" t="str">
        <f>_xlfn.XLOOKUP(Table2[[#This Row],[Short Name]],CMDB!A:A,CMDB!G:G)</f>
        <v>Production</v>
      </c>
      <c r="M602" t="str">
        <f>_xlfn.XLOOKUP(Table2[[#This Row],[Short Name]],CMDB!A:A,CMDB!F:F)</f>
        <v>Deployed</v>
      </c>
      <c r="N602" t="s">
        <v>2782</v>
      </c>
      <c r="P602">
        <f>_xlfn.XLOOKUP(Table2[[#This Row],[Short Name]],Serverlookup!A:A,Serverlookup!B:B)</f>
        <v>1125039236</v>
      </c>
      <c r="Q602" t="str">
        <f>_xlfn.XLOOKUP(Table2[[#This Row],[Short Name]],Serverlookup!A:A,Serverlookup!C:C)</f>
        <v xml:space="preserve">HFM / FDM 11.2 </v>
      </c>
      <c r="R602" t="str">
        <f>_xlfn.XLOOKUP(Table2[[#This Row],[Short Name]],Serverlookup!A:A,Serverlookup!E:E)</f>
        <v>MaziyarSamadzadeh@chevron.com</v>
      </c>
      <c r="S602" t="str">
        <f>_xlfn.XLOOKUP(Table2[[#This Row],[Short Name]],Serverlookup!A:A,Serverlookup!D:D)</f>
        <v>Yes</v>
      </c>
      <c r="T602" t="str">
        <f>_xlfn.XLOOKUP(Table2[[#This Row],[Short Name]],Serverlookup!A:A,Serverlookup!F:F)</f>
        <v>Not Found</v>
      </c>
      <c r="U602" t="str">
        <f>IF(ISNA(_xlfn.XLOOKUP(Table2[[#This Row],[Short Name]],PCN!A:A,PCN!A:A)),"No","Yes")</f>
        <v>No</v>
      </c>
    </row>
    <row r="603" spans="1:21" x14ac:dyDescent="0.35">
      <c r="A603" t="s">
        <v>2777</v>
      </c>
      <c r="B603" t="s">
        <v>50</v>
      </c>
      <c r="C603" t="s">
        <v>2141</v>
      </c>
      <c r="D603" t="s">
        <v>2142</v>
      </c>
      <c r="E603" s="1">
        <v>45771</v>
      </c>
      <c r="F603" t="s">
        <v>185</v>
      </c>
      <c r="G603" s="1">
        <v>45771</v>
      </c>
      <c r="H603" t="s">
        <v>3583</v>
      </c>
      <c r="I603" t="s">
        <v>49</v>
      </c>
      <c r="J603" t="s">
        <v>2781</v>
      </c>
      <c r="K603" t="str">
        <f>_xlfn.XLOOKUP(Table2[[#This Row],[Short Name]],Table4[Name],Table4[IP Address])</f>
        <v>10.74.105.15</v>
      </c>
      <c r="L603" t="str">
        <f>_xlfn.XLOOKUP(Table2[[#This Row],[Short Name]],CMDB!A:A,CMDB!G:G)</f>
        <v>QA/Test</v>
      </c>
      <c r="M603" t="str">
        <f>_xlfn.XLOOKUP(Table2[[#This Row],[Short Name]],CMDB!A:A,CMDB!F:F)</f>
        <v>Deployed</v>
      </c>
      <c r="N603" t="s">
        <v>2782</v>
      </c>
      <c r="P603">
        <f>_xlfn.XLOOKUP(Table2[[#This Row],[Short Name]],Serverlookup!A:A,Serverlookup!B:B)</f>
        <v>1125039236</v>
      </c>
      <c r="Q603" t="str">
        <f>_xlfn.XLOOKUP(Table2[[#This Row],[Short Name]],Serverlookup!A:A,Serverlookup!C:C)</f>
        <v xml:space="preserve">HFM / FDM 11.2 </v>
      </c>
      <c r="R603" t="str">
        <f>_xlfn.XLOOKUP(Table2[[#This Row],[Short Name]],Serverlookup!A:A,Serverlookup!E:E)</f>
        <v>MaziyarSamadzadeh@chevron.com</v>
      </c>
      <c r="S603" t="str">
        <f>_xlfn.XLOOKUP(Table2[[#This Row],[Short Name]],Serverlookup!A:A,Serverlookup!D:D)</f>
        <v>Yes</v>
      </c>
      <c r="T603" t="str">
        <f>_xlfn.XLOOKUP(Table2[[#This Row],[Short Name]],Serverlookup!A:A,Serverlookup!F:F)</f>
        <v>Not Found</v>
      </c>
      <c r="U603" t="str">
        <f>IF(ISNA(_xlfn.XLOOKUP(Table2[[#This Row],[Short Name]],PCN!A:A,PCN!A:A)),"No","Yes")</f>
        <v>No</v>
      </c>
    </row>
    <row r="604" spans="1:21" x14ac:dyDescent="0.35">
      <c r="A604" t="s">
        <v>2777</v>
      </c>
      <c r="B604" t="s">
        <v>50</v>
      </c>
      <c r="C604" t="s">
        <v>2143</v>
      </c>
      <c r="D604" t="s">
        <v>2144</v>
      </c>
      <c r="E604" s="2">
        <v>45771</v>
      </c>
      <c r="F604" t="s">
        <v>185</v>
      </c>
      <c r="G604" s="2">
        <v>45771</v>
      </c>
      <c r="H604" t="s">
        <v>3585</v>
      </c>
      <c r="I604" t="s">
        <v>66</v>
      </c>
      <c r="J604" t="s">
        <v>2781</v>
      </c>
      <c r="K604" t="str">
        <f>_xlfn.XLOOKUP(Table2[[#This Row],[Short Name]],Table4[Name],Table4[IP Address])</f>
        <v>10.74.97.60</v>
      </c>
      <c r="L604" t="str">
        <f>_xlfn.XLOOKUP(Table2[[#This Row],[Short Name]],CMDB!A:A,CMDB!G:G)</f>
        <v>Staging</v>
      </c>
      <c r="M604" t="str">
        <f>_xlfn.XLOOKUP(Table2[[#This Row],[Short Name]],CMDB!A:A,CMDB!F:F)</f>
        <v>Deployed</v>
      </c>
      <c r="N604" t="s">
        <v>2782</v>
      </c>
      <c r="P604">
        <f>_xlfn.XLOOKUP(Table2[[#This Row],[Short Name]],Serverlookup!A:A,Serverlookup!B:B)</f>
        <v>1125039236</v>
      </c>
      <c r="Q604" t="str">
        <f>_xlfn.XLOOKUP(Table2[[#This Row],[Short Name]],Serverlookup!A:A,Serverlookup!C:C)</f>
        <v>HFM / FDM 11.2</v>
      </c>
      <c r="R604" t="str">
        <f>_xlfn.XLOOKUP(Table2[[#This Row],[Short Name]],Serverlookup!A:A,Serverlookup!E:E)</f>
        <v>MaziyarSamadzadeh@chevron.com</v>
      </c>
      <c r="S604" t="str">
        <f>_xlfn.XLOOKUP(Table2[[#This Row],[Short Name]],Serverlookup!A:A,Serverlookup!D:D)</f>
        <v>Yes</v>
      </c>
      <c r="T604" t="str">
        <f>_xlfn.XLOOKUP(Table2[[#This Row],[Short Name]],Serverlookup!A:A,Serverlookup!F:F)</f>
        <v>Not Found</v>
      </c>
      <c r="U604" t="str">
        <f>IF(ISNA(_xlfn.XLOOKUP(Table2[[#This Row],[Short Name]],PCN!A:A,PCN!A:A)),"No","Yes")</f>
        <v>No</v>
      </c>
    </row>
    <row r="605" spans="1:21" x14ac:dyDescent="0.35">
      <c r="A605" t="s">
        <v>2777</v>
      </c>
      <c r="B605" t="s">
        <v>50</v>
      </c>
      <c r="C605" t="s">
        <v>2145</v>
      </c>
      <c r="D605" t="s">
        <v>2146</v>
      </c>
      <c r="E605" s="1">
        <v>45771</v>
      </c>
      <c r="F605" t="s">
        <v>185</v>
      </c>
      <c r="G605" s="1">
        <v>45771</v>
      </c>
      <c r="H605" t="s">
        <v>3586</v>
      </c>
      <c r="I605" t="s">
        <v>66</v>
      </c>
      <c r="J605" t="s">
        <v>2781</v>
      </c>
      <c r="K605" t="str">
        <f>_xlfn.XLOOKUP(Table2[[#This Row],[Short Name]],Table4[Name],Table4[IP Address])</f>
        <v>10.74.97.61</v>
      </c>
      <c r="L605" t="str">
        <f>_xlfn.XLOOKUP(Table2[[#This Row],[Short Name]],CMDB!A:A,CMDB!G:G)</f>
        <v>Staging</v>
      </c>
      <c r="M605" t="str">
        <f>_xlfn.XLOOKUP(Table2[[#This Row],[Short Name]],CMDB!A:A,CMDB!F:F)</f>
        <v>Retired</v>
      </c>
      <c r="N605" t="s">
        <v>2782</v>
      </c>
      <c r="P605">
        <f>_xlfn.XLOOKUP(Table2[[#This Row],[Short Name]],Serverlookup!A:A,Serverlookup!B:B)</f>
        <v>1125039236</v>
      </c>
      <c r="Q605" t="str">
        <f>_xlfn.XLOOKUP(Table2[[#This Row],[Short Name]],Serverlookup!A:A,Serverlookup!C:C)</f>
        <v>HFM / FDM 11.2</v>
      </c>
      <c r="R605" t="str">
        <f>_xlfn.XLOOKUP(Table2[[#This Row],[Short Name]],Serverlookup!A:A,Serverlookup!E:E)</f>
        <v>MaziyarSamadzadeh@chevron.com</v>
      </c>
      <c r="S605" t="str">
        <f>_xlfn.XLOOKUP(Table2[[#This Row],[Short Name]],Serverlookup!A:A,Serverlookup!D:D)</f>
        <v>Yes</v>
      </c>
      <c r="T605" t="str">
        <f>_xlfn.XLOOKUP(Table2[[#This Row],[Short Name]],Serverlookup!A:A,Serverlookup!F:F)</f>
        <v>Not Found</v>
      </c>
      <c r="U605" t="str">
        <f>IF(ISNA(_xlfn.XLOOKUP(Table2[[#This Row],[Short Name]],PCN!A:A,PCN!A:A)),"No","Yes")</f>
        <v>No</v>
      </c>
    </row>
    <row r="606" spans="1:21" x14ac:dyDescent="0.35">
      <c r="A606" t="s">
        <v>2777</v>
      </c>
      <c r="B606" t="s">
        <v>50</v>
      </c>
      <c r="C606" t="s">
        <v>2147</v>
      </c>
      <c r="D606" t="s">
        <v>2148</v>
      </c>
      <c r="E606" s="2">
        <v>45770</v>
      </c>
      <c r="F606" t="s">
        <v>185</v>
      </c>
      <c r="G606" s="2">
        <v>45771</v>
      </c>
      <c r="H606" t="s">
        <v>3585</v>
      </c>
      <c r="I606" t="s">
        <v>66</v>
      </c>
      <c r="J606" t="s">
        <v>2781</v>
      </c>
      <c r="K606" t="str">
        <f>_xlfn.XLOOKUP(Table2[[#This Row],[Short Name]],Table4[Name],Table4[IP Address])</f>
        <v>10.74.97.62</v>
      </c>
      <c r="L606" t="str">
        <f>_xlfn.XLOOKUP(Table2[[#This Row],[Short Name]],CMDB!A:A,CMDB!G:G)</f>
        <v>Staging</v>
      </c>
      <c r="M606" t="str">
        <f>_xlfn.XLOOKUP(Table2[[#This Row],[Short Name]],CMDB!A:A,CMDB!F:F)</f>
        <v>Deployed</v>
      </c>
      <c r="N606" t="s">
        <v>2782</v>
      </c>
      <c r="P606">
        <f>_xlfn.XLOOKUP(Table2[[#This Row],[Short Name]],Serverlookup!A:A,Serverlookup!B:B)</f>
        <v>1125039236</v>
      </c>
      <c r="Q606" t="str">
        <f>_xlfn.XLOOKUP(Table2[[#This Row],[Short Name]],Serverlookup!A:A,Serverlookup!C:C)</f>
        <v>HFM / FDM 11.2</v>
      </c>
      <c r="R606" t="str">
        <f>_xlfn.XLOOKUP(Table2[[#This Row],[Short Name]],Serverlookup!A:A,Serverlookup!E:E)</f>
        <v>MaziyarSamadzadeh@chevron.com</v>
      </c>
      <c r="S606" t="str">
        <f>_xlfn.XLOOKUP(Table2[[#This Row],[Short Name]],Serverlookup!A:A,Serverlookup!D:D)</f>
        <v>Yes</v>
      </c>
      <c r="T606" t="str">
        <f>_xlfn.XLOOKUP(Table2[[#This Row],[Short Name]],Serverlookup!A:A,Serverlookup!F:F)</f>
        <v>Not Found</v>
      </c>
      <c r="U606" t="str">
        <f>IF(ISNA(_xlfn.XLOOKUP(Table2[[#This Row],[Short Name]],PCN!A:A,PCN!A:A)),"No","Yes")</f>
        <v>No</v>
      </c>
    </row>
    <row r="607" spans="1:21" x14ac:dyDescent="0.35">
      <c r="A607" t="s">
        <v>2777</v>
      </c>
      <c r="B607" t="s">
        <v>50</v>
      </c>
      <c r="C607" t="s">
        <v>933</v>
      </c>
      <c r="D607" t="s">
        <v>934</v>
      </c>
      <c r="E607" s="1">
        <v>45771</v>
      </c>
      <c r="F607" t="s">
        <v>185</v>
      </c>
      <c r="G607" s="1">
        <v>45771</v>
      </c>
      <c r="H607" t="s">
        <v>3585</v>
      </c>
      <c r="I607" t="s">
        <v>66</v>
      </c>
      <c r="J607" t="s">
        <v>2781</v>
      </c>
      <c r="K607" t="str">
        <f>_xlfn.XLOOKUP(Table2[[#This Row],[Short Name]],Table4[Name],Table4[IP Address])</f>
        <v>10.74.97.41</v>
      </c>
      <c r="L607" t="str">
        <f>_xlfn.XLOOKUP(Table2[[#This Row],[Short Name]],CMDB!A:A,CMDB!G:G)</f>
        <v>Staging</v>
      </c>
      <c r="M607" t="str">
        <f>_xlfn.XLOOKUP(Table2[[#This Row],[Short Name]],CMDB!A:A,CMDB!F:F)</f>
        <v>Deployed</v>
      </c>
      <c r="N607" t="s">
        <v>2782</v>
      </c>
      <c r="P607">
        <f>_xlfn.XLOOKUP(Table2[[#This Row],[Short Name]],Serverlookup!A:A,Serverlookup!B:B)</f>
        <v>1125039236</v>
      </c>
      <c r="Q607" t="str">
        <f>_xlfn.XLOOKUP(Table2[[#This Row],[Short Name]],Serverlookup!A:A,Serverlookup!C:C)</f>
        <v>HFM / FDM 11.2</v>
      </c>
      <c r="R607" t="str">
        <f>_xlfn.XLOOKUP(Table2[[#This Row],[Short Name]],Serverlookup!A:A,Serverlookup!E:E)</f>
        <v>MaziyarSamadzadeh@chevron.com</v>
      </c>
      <c r="S607" t="str">
        <f>_xlfn.XLOOKUP(Table2[[#This Row],[Short Name]],Serverlookup!A:A,Serverlookup!D:D)</f>
        <v>Yes</v>
      </c>
      <c r="T607" t="str">
        <f>_xlfn.XLOOKUP(Table2[[#This Row],[Short Name]],Serverlookup!A:A,Serverlookup!F:F)</f>
        <v>Not Found</v>
      </c>
      <c r="U607" t="str">
        <f>IF(ISNA(_xlfn.XLOOKUP(Table2[[#This Row],[Short Name]],PCN!A:A,PCN!A:A)),"No","Yes")</f>
        <v>No</v>
      </c>
    </row>
    <row r="608" spans="1:21" x14ac:dyDescent="0.35">
      <c r="A608" t="s">
        <v>2777</v>
      </c>
      <c r="B608" t="s">
        <v>50</v>
      </c>
      <c r="C608" t="s">
        <v>2149</v>
      </c>
      <c r="D608" t="s">
        <v>2150</v>
      </c>
      <c r="E608" s="2">
        <v>45771</v>
      </c>
      <c r="F608" t="s">
        <v>185</v>
      </c>
      <c r="G608" s="2">
        <v>45771</v>
      </c>
      <c r="H608" t="s">
        <v>3585</v>
      </c>
      <c r="I608" t="s">
        <v>49</v>
      </c>
      <c r="J608" t="s">
        <v>2781</v>
      </c>
      <c r="K608" t="str">
        <f>_xlfn.XLOOKUP(Table2[[#This Row],[Short Name]],Table4[Name],Table4[IP Address])</f>
        <v>10.74.97.33</v>
      </c>
      <c r="L608" t="str">
        <f>_xlfn.XLOOKUP(Table2[[#This Row],[Short Name]],CMDB!A:A,CMDB!G:G)</f>
        <v>Staging</v>
      </c>
      <c r="M608" t="str">
        <f>_xlfn.XLOOKUP(Table2[[#This Row],[Short Name]],CMDB!A:A,CMDB!F:F)</f>
        <v>Deployed</v>
      </c>
      <c r="N608" t="s">
        <v>2782</v>
      </c>
      <c r="P608">
        <f>_xlfn.XLOOKUP(Table2[[#This Row],[Short Name]],Serverlookup!A:A,Serverlookup!B:B)</f>
        <v>1125039236</v>
      </c>
      <c r="Q608" t="str">
        <f>_xlfn.XLOOKUP(Table2[[#This Row],[Short Name]],Serverlookup!A:A,Serverlookup!C:C)</f>
        <v xml:space="preserve">HFM / FDM 11.2 </v>
      </c>
      <c r="R608" t="str">
        <f>_xlfn.XLOOKUP(Table2[[#This Row],[Short Name]],Serverlookup!A:A,Serverlookup!E:E)</f>
        <v>MaziyarSamadzadeh@chevron.com</v>
      </c>
      <c r="S608" t="str">
        <f>_xlfn.XLOOKUP(Table2[[#This Row],[Short Name]],Serverlookup!A:A,Serverlookup!D:D)</f>
        <v>Yes</v>
      </c>
      <c r="T608" t="str">
        <f>_xlfn.XLOOKUP(Table2[[#This Row],[Short Name]],Serverlookup!A:A,Serverlookup!F:F)</f>
        <v>Not Found</v>
      </c>
      <c r="U608" t="str">
        <f>IF(ISNA(_xlfn.XLOOKUP(Table2[[#This Row],[Short Name]],PCN!A:A,PCN!A:A)),"No","Yes")</f>
        <v>No</v>
      </c>
    </row>
    <row r="609" spans="1:21" x14ac:dyDescent="0.35">
      <c r="A609" t="s">
        <v>2777</v>
      </c>
      <c r="B609" t="s">
        <v>50</v>
      </c>
      <c r="C609" t="s">
        <v>3587</v>
      </c>
      <c r="D609" t="s">
        <v>3588</v>
      </c>
      <c r="E609" s="2">
        <v>45771</v>
      </c>
      <c r="F609" t="s">
        <v>185</v>
      </c>
      <c r="G609" s="2">
        <v>45771</v>
      </c>
      <c r="H609" t="s">
        <v>3497</v>
      </c>
      <c r="I609" t="s">
        <v>49</v>
      </c>
      <c r="J609" t="s">
        <v>2781</v>
      </c>
      <c r="K609" t="str">
        <f>_xlfn.XLOOKUP(Table2[[#This Row],[Short Name]],Table4[Name],Table4[IP Address])</f>
        <v>146.24.240.160</v>
      </c>
      <c r="L609" t="str">
        <f>_xlfn.XLOOKUP(Table2[[#This Row],[Short Name]],CMDB!A:A,CMDB!G:G)</f>
        <v>Production</v>
      </c>
      <c r="M609" t="str">
        <f>_xlfn.XLOOKUP(Table2[[#This Row],[Short Name]],CMDB!A:A,CMDB!F:F)</f>
        <v>Deployed</v>
      </c>
      <c r="N609" t="s">
        <v>2782</v>
      </c>
      <c r="P609">
        <f>_xlfn.XLOOKUP(Table2[[#This Row],[Short Name]],Serverlookup!A:A,Serverlookup!B:B)</f>
        <v>25434</v>
      </c>
      <c r="Q609" t="str">
        <f>_xlfn.XLOOKUP(Table2[[#This Row],[Short Name]],Serverlookup!A:A,Serverlookup!C:C)</f>
        <v>SolarWinds</v>
      </c>
      <c r="R609" t="str">
        <f>_xlfn.XLOOKUP(Table2[[#This Row],[Short Name]],Serverlookup!A:A,Serverlookup!E:E)</f>
        <v>Meena.Chockalingam@chevron.com</v>
      </c>
      <c r="S609" t="str">
        <f>_xlfn.XLOOKUP(Table2[[#This Row],[Short Name]],Serverlookup!A:A,Serverlookup!D:D)</f>
        <v>Yes</v>
      </c>
      <c r="T609" t="str">
        <f>_xlfn.XLOOKUP(Table2[[#This Row],[Short Name]],Serverlookup!A:A,Serverlookup!F:F)</f>
        <v>NETWORK - NETWORK MANAGEMENT TOOLS</v>
      </c>
      <c r="U609" t="str">
        <f>IF(ISNA(_xlfn.XLOOKUP(Table2[[#This Row],[Short Name]],PCN!A:A,PCN!A:A)),"No","Yes")</f>
        <v>No</v>
      </c>
    </row>
    <row r="610" spans="1:21" x14ac:dyDescent="0.35">
      <c r="A610" t="s">
        <v>2777</v>
      </c>
      <c r="B610" t="s">
        <v>50</v>
      </c>
      <c r="C610" t="s">
        <v>3589</v>
      </c>
      <c r="D610" t="s">
        <v>3590</v>
      </c>
      <c r="E610" s="1">
        <v>45770</v>
      </c>
      <c r="F610" t="s">
        <v>185</v>
      </c>
      <c r="G610" s="1">
        <v>45771</v>
      </c>
      <c r="H610" t="s">
        <v>2997</v>
      </c>
      <c r="I610" t="s">
        <v>114</v>
      </c>
      <c r="J610" t="s">
        <v>2781</v>
      </c>
      <c r="K610" t="str">
        <f>_xlfn.XLOOKUP(Table2[[#This Row],[Short Name]],Table4[Name],Table4[IP Address])</f>
        <v>146.24.240.93</v>
      </c>
      <c r="L610" t="str">
        <f>_xlfn.XLOOKUP(Table2[[#This Row],[Short Name]],CMDB!A:A,CMDB!G:G)</f>
        <v>Production</v>
      </c>
      <c r="M610" t="str">
        <f>_xlfn.XLOOKUP(Table2[[#This Row],[Short Name]],CMDB!A:A,CMDB!F:F)</f>
        <v>Deployed</v>
      </c>
      <c r="N610" t="s">
        <v>2782</v>
      </c>
      <c r="P610">
        <f>_xlfn.XLOOKUP(Table2[[#This Row],[Short Name]],Serverlookup!A:A,Serverlookup!B:B)</f>
        <v>25434</v>
      </c>
      <c r="Q610" t="str">
        <f>_xlfn.XLOOKUP(Table2[[#This Row],[Short Name]],Serverlookup!A:A,Serverlookup!C:C)</f>
        <v>SolarWinds</v>
      </c>
      <c r="R610" t="str">
        <f>_xlfn.XLOOKUP(Table2[[#This Row],[Short Name]],Serverlookup!A:A,Serverlookup!E:E)</f>
        <v>Meena.Chockalingam@chevron.com</v>
      </c>
      <c r="S610" t="str">
        <f>_xlfn.XLOOKUP(Table2[[#This Row],[Short Name]],Serverlookup!A:A,Serverlookup!D:D)</f>
        <v>Yes</v>
      </c>
      <c r="T610" t="str">
        <f>_xlfn.XLOOKUP(Table2[[#This Row],[Short Name]],Serverlookup!A:A,Serverlookup!F:F)</f>
        <v>NETWORK - NETWORK MANAGEMENT TOOLS</v>
      </c>
      <c r="U610" t="str">
        <f>IF(ISNA(_xlfn.XLOOKUP(Table2[[#This Row],[Short Name]],PCN!A:A,PCN!A:A)),"No","Yes")</f>
        <v>No</v>
      </c>
    </row>
    <row r="611" spans="1:21" x14ac:dyDescent="0.35">
      <c r="A611" t="s">
        <v>2777</v>
      </c>
      <c r="B611" t="s">
        <v>50</v>
      </c>
      <c r="C611" t="s">
        <v>824</v>
      </c>
      <c r="D611" t="s">
        <v>825</v>
      </c>
      <c r="E611" s="1">
        <v>45771</v>
      </c>
      <c r="F611" t="s">
        <v>773</v>
      </c>
      <c r="G611" s="1">
        <v>45771</v>
      </c>
      <c r="H611" t="s">
        <v>3591</v>
      </c>
      <c r="I611" t="s">
        <v>114</v>
      </c>
      <c r="J611" t="s">
        <v>2781</v>
      </c>
      <c r="K611" t="str">
        <f>_xlfn.XLOOKUP(Table2[[#This Row],[Short Name]],Table4[Name],Table4[IP Address])</f>
        <v>146.46.25.70</v>
      </c>
      <c r="L611" t="str">
        <f>_xlfn.XLOOKUP(Table2[[#This Row],[Short Name]],CMDB!A:A,CMDB!G:G)</f>
        <v>Production</v>
      </c>
      <c r="M611" t="str">
        <f>_xlfn.XLOOKUP(Table2[[#This Row],[Short Name]],CMDB!A:A,CMDB!F:F)</f>
        <v>Retired</v>
      </c>
      <c r="N611" t="s">
        <v>2782</v>
      </c>
      <c r="O611" t="s">
        <v>951</v>
      </c>
      <c r="P611" t="str">
        <f>_xlfn.XLOOKUP(Table2[[#This Row],[Short Name]],Serverlookup!A:A,Serverlookup!B:B)</f>
        <v>Not Found</v>
      </c>
      <c r="Q611" t="str">
        <f>_xlfn.XLOOKUP(Table2[[#This Row],[Short Name]],Serverlookup!A:A,Serverlookup!C:C)</f>
        <v>Not Found</v>
      </c>
      <c r="R611" t="str">
        <f>_xlfn.XLOOKUP(Table2[[#This Row],[Short Name]],Serverlookup!A:A,Serverlookup!E:E)</f>
        <v>meena.chockalingam@chevron.com</v>
      </c>
      <c r="S611" t="str">
        <f>_xlfn.XLOOKUP(Table2[[#This Row],[Short Name]],Serverlookup!A:A,Serverlookup!D:D)</f>
        <v>Yes</v>
      </c>
      <c r="T611" t="str">
        <f>_xlfn.XLOOKUP(Table2[[#This Row],[Short Name]],Serverlookup!A:A,Serverlookup!F:F)</f>
        <v>NETWORK - NETWORK MANAGEMENT TOOLS</v>
      </c>
      <c r="U611" t="str">
        <f>IF(ISNA(_xlfn.XLOOKUP(Table2[[#This Row],[Short Name]],PCN!A:A,PCN!A:A)),"No","Yes")</f>
        <v>No</v>
      </c>
    </row>
    <row r="612" spans="1:21" x14ac:dyDescent="0.35">
      <c r="A612" t="s">
        <v>2777</v>
      </c>
      <c r="B612" t="s">
        <v>50</v>
      </c>
      <c r="C612" t="s">
        <v>922</v>
      </c>
      <c r="D612" t="s">
        <v>923</v>
      </c>
      <c r="E612" s="2"/>
      <c r="F612" t="s">
        <v>859</v>
      </c>
      <c r="G612" s="2">
        <v>45771</v>
      </c>
      <c r="H612" t="s">
        <v>3592</v>
      </c>
      <c r="I612" t="s">
        <v>114</v>
      </c>
      <c r="J612" t="s">
        <v>2781</v>
      </c>
      <c r="K612" t="str">
        <f>_xlfn.XLOOKUP(Table2[[#This Row],[Short Name]],Table4[Name],Table4[IP Address])</f>
        <v>146.46.55.70</v>
      </c>
      <c r="L612" t="str">
        <f>_xlfn.XLOOKUP(Table2[[#This Row],[Short Name]],CMDB!A:A,CMDB!G:G)</f>
        <v>Production</v>
      </c>
      <c r="M612" t="str">
        <f>_xlfn.XLOOKUP(Table2[[#This Row],[Short Name]],CMDB!A:A,CMDB!F:F)</f>
        <v>Retired</v>
      </c>
      <c r="N612" t="s">
        <v>2782</v>
      </c>
      <c r="O612" t="s">
        <v>951</v>
      </c>
      <c r="P612" t="str">
        <f>_xlfn.XLOOKUP(Table2[[#This Row],[Short Name]],Serverlookup!A:A,Serverlookup!B:B)</f>
        <v>Not Found</v>
      </c>
      <c r="Q612" t="str">
        <f>_xlfn.XLOOKUP(Table2[[#This Row],[Short Name]],Serverlookup!A:A,Serverlookup!C:C)</f>
        <v>Not Found</v>
      </c>
      <c r="R612" t="str">
        <f>_xlfn.XLOOKUP(Table2[[#This Row],[Short Name]],Serverlookup!A:A,Serverlookup!E:E)</f>
        <v>meena.chockalingam@chevron.com</v>
      </c>
      <c r="S612" t="str">
        <f>_xlfn.XLOOKUP(Table2[[#This Row],[Short Name]],Serverlookup!A:A,Serverlookup!D:D)</f>
        <v>Yes</v>
      </c>
      <c r="T612" t="str">
        <f>_xlfn.XLOOKUP(Table2[[#This Row],[Short Name]],Serverlookup!A:A,Serverlookup!F:F)</f>
        <v>NETWORK - NETWORK MANAGEMENT TOOLS</v>
      </c>
      <c r="U612" t="str">
        <f>IF(ISNA(_xlfn.XLOOKUP(Table2[[#This Row],[Short Name]],PCN!A:A,PCN!A:A)),"No","Yes")</f>
        <v>No</v>
      </c>
    </row>
    <row r="613" spans="1:21" x14ac:dyDescent="0.35">
      <c r="A613" t="s">
        <v>2777</v>
      </c>
      <c r="B613" t="s">
        <v>50</v>
      </c>
      <c r="C613" t="s">
        <v>919</v>
      </c>
      <c r="D613" t="s">
        <v>920</v>
      </c>
      <c r="E613" s="1"/>
      <c r="F613" t="s">
        <v>947</v>
      </c>
      <c r="G613" s="1">
        <v>45771</v>
      </c>
      <c r="H613" t="s">
        <v>3593</v>
      </c>
      <c r="I613" t="s">
        <v>114</v>
      </c>
      <c r="J613" t="s">
        <v>2781</v>
      </c>
      <c r="K613" t="str">
        <f>_xlfn.XLOOKUP(Table2[[#This Row],[Short Name]],Table4[Name],Table4[IP Address])</f>
        <v>146.46.56.70</v>
      </c>
      <c r="L613" t="str">
        <f>_xlfn.XLOOKUP(Table2[[#This Row],[Short Name]],CMDB!A:A,CMDB!G:G)</f>
        <v>Production</v>
      </c>
      <c r="M613" t="str">
        <f>_xlfn.XLOOKUP(Table2[[#This Row],[Short Name]],CMDB!A:A,CMDB!F:F)</f>
        <v>Retired</v>
      </c>
      <c r="N613" t="s">
        <v>2782</v>
      </c>
      <c r="O613" t="s">
        <v>951</v>
      </c>
      <c r="P613" t="str">
        <f>_xlfn.XLOOKUP(Table2[[#This Row],[Short Name]],Serverlookup!A:A,Serverlookup!B:B)</f>
        <v>Not Found</v>
      </c>
      <c r="Q613" t="str">
        <f>_xlfn.XLOOKUP(Table2[[#This Row],[Short Name]],Serverlookup!A:A,Serverlookup!C:C)</f>
        <v>Not Found</v>
      </c>
      <c r="R613" t="str">
        <f>_xlfn.XLOOKUP(Table2[[#This Row],[Short Name]],Serverlookup!A:A,Serverlookup!E:E)</f>
        <v>meena.chockalingam@chevron.com</v>
      </c>
      <c r="S613" t="str">
        <f>_xlfn.XLOOKUP(Table2[[#This Row],[Short Name]],Serverlookup!A:A,Serverlookup!D:D)</f>
        <v>Yes</v>
      </c>
      <c r="T613" t="str">
        <f>_xlfn.XLOOKUP(Table2[[#This Row],[Short Name]],Serverlookup!A:A,Serverlookup!F:F)</f>
        <v>NETWORK - NETWORK MANAGEMENT TOOLS</v>
      </c>
      <c r="U613" t="str">
        <f>IF(ISNA(_xlfn.XLOOKUP(Table2[[#This Row],[Short Name]],PCN!A:A,PCN!A:A)),"No","Yes")</f>
        <v>No</v>
      </c>
    </row>
    <row r="614" spans="1:21" x14ac:dyDescent="0.35">
      <c r="A614" t="s">
        <v>2777</v>
      </c>
      <c r="B614" t="s">
        <v>50</v>
      </c>
      <c r="C614" t="s">
        <v>916</v>
      </c>
      <c r="D614" t="s">
        <v>917</v>
      </c>
      <c r="E614" s="1"/>
      <c r="F614" t="s">
        <v>859</v>
      </c>
      <c r="G614" s="1">
        <v>45771</v>
      </c>
      <c r="H614" t="s">
        <v>2780</v>
      </c>
      <c r="I614" t="s">
        <v>114</v>
      </c>
      <c r="J614" t="s">
        <v>2781</v>
      </c>
      <c r="K614" t="str">
        <f>_xlfn.XLOOKUP(Table2[[#This Row],[Short Name]],Table4[Name],Table4[IP Address])</f>
        <v>146.46.26.70</v>
      </c>
      <c r="L614" t="str">
        <f>_xlfn.XLOOKUP(Table2[[#This Row],[Short Name]],CMDB!A:A,CMDB!G:G)</f>
        <v>Production</v>
      </c>
      <c r="M614" t="str">
        <f>_xlfn.XLOOKUP(Table2[[#This Row],[Short Name]],CMDB!A:A,CMDB!F:F)</f>
        <v>Retired</v>
      </c>
      <c r="N614" t="s">
        <v>2782</v>
      </c>
      <c r="O614" t="s">
        <v>951</v>
      </c>
      <c r="P614" t="str">
        <f>_xlfn.XLOOKUP(Table2[[#This Row],[Short Name]],Serverlookup!A:A,Serverlookup!B:B)</f>
        <v>Not Found</v>
      </c>
      <c r="Q614" t="str">
        <f>_xlfn.XLOOKUP(Table2[[#This Row],[Short Name]],Serverlookup!A:A,Serverlookup!C:C)</f>
        <v>Not Found</v>
      </c>
      <c r="R614" t="str">
        <f>_xlfn.XLOOKUP(Table2[[#This Row],[Short Name]],Serverlookup!A:A,Serverlookup!E:E)</f>
        <v>meena.chockalingam@chevron.com</v>
      </c>
      <c r="S614" t="str">
        <f>_xlfn.XLOOKUP(Table2[[#This Row],[Short Name]],Serverlookup!A:A,Serverlookup!D:D)</f>
        <v>Yes</v>
      </c>
      <c r="T614" t="str">
        <f>_xlfn.XLOOKUP(Table2[[#This Row],[Short Name]],Serverlookup!A:A,Serverlookup!F:F)</f>
        <v>NETWORK - NETWORK MANAGEMENT TOOLS</v>
      </c>
      <c r="U614" t="str">
        <f>IF(ISNA(_xlfn.XLOOKUP(Table2[[#This Row],[Short Name]],PCN!A:A,PCN!A:A)),"No","Yes")</f>
        <v>No</v>
      </c>
    </row>
    <row r="615" spans="1:21" x14ac:dyDescent="0.35">
      <c r="A615" t="s">
        <v>2777</v>
      </c>
      <c r="B615" t="s">
        <v>50</v>
      </c>
      <c r="C615" t="s">
        <v>913</v>
      </c>
      <c r="D615" t="s">
        <v>914</v>
      </c>
      <c r="E615" s="2"/>
      <c r="F615" t="s">
        <v>859</v>
      </c>
      <c r="G615" s="2">
        <v>45771</v>
      </c>
      <c r="H615" t="s">
        <v>2780</v>
      </c>
      <c r="I615" t="s">
        <v>114</v>
      </c>
      <c r="J615" t="s">
        <v>2781</v>
      </c>
      <c r="K615" t="str">
        <f>_xlfn.XLOOKUP(Table2[[#This Row],[Short Name]],Table4[Name],Table4[IP Address])</f>
        <v>146.46.57.70</v>
      </c>
      <c r="L615" t="str">
        <f>_xlfn.XLOOKUP(Table2[[#This Row],[Short Name]],CMDB!A:A,CMDB!G:G)</f>
        <v>Production</v>
      </c>
      <c r="M615" t="str">
        <f>_xlfn.XLOOKUP(Table2[[#This Row],[Short Name]],CMDB!A:A,CMDB!F:F)</f>
        <v>Retired</v>
      </c>
      <c r="N615" t="s">
        <v>2782</v>
      </c>
      <c r="O615" t="s">
        <v>951</v>
      </c>
      <c r="P615" t="str">
        <f>_xlfn.XLOOKUP(Table2[[#This Row],[Short Name]],Serverlookup!A:A,Serverlookup!B:B)</f>
        <v>Not Found</v>
      </c>
      <c r="Q615" t="str">
        <f>_xlfn.XLOOKUP(Table2[[#This Row],[Short Name]],Serverlookup!A:A,Serverlookup!C:C)</f>
        <v>Not Found</v>
      </c>
      <c r="R615" t="str">
        <f>_xlfn.XLOOKUP(Table2[[#This Row],[Short Name]],Serverlookup!A:A,Serverlookup!E:E)</f>
        <v>meena.chockalingam@chevron.com</v>
      </c>
      <c r="S615" t="str">
        <f>_xlfn.XLOOKUP(Table2[[#This Row],[Short Name]],Serverlookup!A:A,Serverlookup!D:D)</f>
        <v>Yes</v>
      </c>
      <c r="T615" t="str">
        <f>_xlfn.XLOOKUP(Table2[[#This Row],[Short Name]],Serverlookup!A:A,Serverlookup!F:F)</f>
        <v>NETWORK - NETWORK MANAGEMENT TOOLS</v>
      </c>
      <c r="U615" t="str">
        <f>IF(ISNA(_xlfn.XLOOKUP(Table2[[#This Row],[Short Name]],PCN!A:A,PCN!A:A)),"No","Yes")</f>
        <v>No</v>
      </c>
    </row>
    <row r="616" spans="1:21" x14ac:dyDescent="0.35">
      <c r="A616" t="s">
        <v>2777</v>
      </c>
      <c r="B616" t="s">
        <v>50</v>
      </c>
      <c r="C616" t="s">
        <v>557</v>
      </c>
      <c r="D616" t="s">
        <v>558</v>
      </c>
      <c r="E616" s="1"/>
      <c r="F616" t="s">
        <v>859</v>
      </c>
      <c r="G616" s="1">
        <v>45771</v>
      </c>
      <c r="H616" t="s">
        <v>3593</v>
      </c>
      <c r="I616" t="s">
        <v>114</v>
      </c>
      <c r="J616" t="s">
        <v>2781</v>
      </c>
      <c r="K616" t="str">
        <f>_xlfn.XLOOKUP(Table2[[#This Row],[Short Name]],Table4[Name],Table4[IP Address])</f>
        <v>146.46.38.70</v>
      </c>
      <c r="L616" t="str">
        <f>_xlfn.XLOOKUP(Table2[[#This Row],[Short Name]],CMDB!A:A,CMDB!G:G)</f>
        <v>Production</v>
      </c>
      <c r="M616" t="str">
        <f>_xlfn.XLOOKUP(Table2[[#This Row],[Short Name]],CMDB!A:A,CMDB!F:F)</f>
        <v>Retired</v>
      </c>
      <c r="N616" t="s">
        <v>2782</v>
      </c>
      <c r="O616" t="s">
        <v>951</v>
      </c>
      <c r="P616" t="str">
        <f>_xlfn.XLOOKUP(Table2[[#This Row],[Short Name]],Serverlookup!A:A,Serverlookup!B:B)</f>
        <v>Not Found</v>
      </c>
      <c r="Q616" t="str">
        <f>_xlfn.XLOOKUP(Table2[[#This Row],[Short Name]],Serverlookup!A:A,Serverlookup!C:C)</f>
        <v>Not Found</v>
      </c>
      <c r="R616" t="str">
        <f>_xlfn.XLOOKUP(Table2[[#This Row],[Short Name]],Serverlookup!A:A,Serverlookup!E:E)</f>
        <v>meena.chockalingam@chevron.com</v>
      </c>
      <c r="S616" t="str">
        <f>_xlfn.XLOOKUP(Table2[[#This Row],[Short Name]],Serverlookup!A:A,Serverlookup!D:D)</f>
        <v>Yes</v>
      </c>
      <c r="T616" t="str">
        <f>_xlfn.XLOOKUP(Table2[[#This Row],[Short Name]],Serverlookup!A:A,Serverlookup!F:F)</f>
        <v>NETWORK - NETWORK MANAGEMENT TOOLS</v>
      </c>
      <c r="U616" t="str">
        <f>IF(ISNA(_xlfn.XLOOKUP(Table2[[#This Row],[Short Name]],PCN!A:A,PCN!A:A)),"No","Yes")</f>
        <v>No</v>
      </c>
    </row>
    <row r="617" spans="1:21" x14ac:dyDescent="0.35">
      <c r="A617" t="s">
        <v>2777</v>
      </c>
      <c r="B617" t="s">
        <v>50</v>
      </c>
      <c r="C617" t="s">
        <v>554</v>
      </c>
      <c r="D617" t="s">
        <v>555</v>
      </c>
      <c r="E617" s="2">
        <v>45771</v>
      </c>
      <c r="F617" t="s">
        <v>185</v>
      </c>
      <c r="G617" s="2">
        <v>45771</v>
      </c>
      <c r="H617" t="s">
        <v>3594</v>
      </c>
      <c r="I617" t="s">
        <v>66</v>
      </c>
      <c r="J617" t="s">
        <v>2781</v>
      </c>
      <c r="K617" t="str">
        <f>_xlfn.XLOOKUP(Table2[[#This Row],[Short Name]],Table4[Name],Table4[IP Address])</f>
        <v>146.46.62.70</v>
      </c>
      <c r="L617" t="str">
        <f>_xlfn.XLOOKUP(Table2[[#This Row],[Short Name]],CMDB!A:A,CMDB!G:G)</f>
        <v>Development</v>
      </c>
      <c r="M617" t="str">
        <f>_xlfn.XLOOKUP(Table2[[#This Row],[Short Name]],CMDB!A:A,CMDB!F:F)</f>
        <v>Retired</v>
      </c>
      <c r="N617" t="s">
        <v>2782</v>
      </c>
      <c r="O617" t="s">
        <v>951</v>
      </c>
      <c r="P617" t="str">
        <f>_xlfn.XLOOKUP(Table2[[#This Row],[Short Name]],Serverlookup!A:A,Serverlookup!B:B)</f>
        <v>Not Found</v>
      </c>
      <c r="Q617" t="str">
        <f>_xlfn.XLOOKUP(Table2[[#This Row],[Short Name]],Serverlookup!A:A,Serverlookup!C:C)</f>
        <v>Not Found</v>
      </c>
      <c r="R617" t="str">
        <f>_xlfn.XLOOKUP(Table2[[#This Row],[Short Name]],Serverlookup!A:A,Serverlookup!E:E)</f>
        <v>meena.chockalingam@chevron.com</v>
      </c>
      <c r="S617" t="str">
        <f>_xlfn.XLOOKUP(Table2[[#This Row],[Short Name]],Serverlookup!A:A,Serverlookup!D:D)</f>
        <v>Yes</v>
      </c>
      <c r="T617" t="str">
        <f>_xlfn.XLOOKUP(Table2[[#This Row],[Short Name]],Serverlookup!A:A,Serverlookup!F:F)</f>
        <v>NETWORK - NETWORK MANAGEMENT TOOLS</v>
      </c>
      <c r="U617" t="str">
        <f>IF(ISNA(_xlfn.XLOOKUP(Table2[[#This Row],[Short Name]],PCN!A:A,PCN!A:A)),"No","Yes")</f>
        <v>No</v>
      </c>
    </row>
    <row r="618" spans="1:21" x14ac:dyDescent="0.35">
      <c r="A618" t="s">
        <v>2777</v>
      </c>
      <c r="B618" t="s">
        <v>50</v>
      </c>
      <c r="C618" t="s">
        <v>910</v>
      </c>
      <c r="D618" t="s">
        <v>911</v>
      </c>
      <c r="E618" s="1"/>
      <c r="F618" t="s">
        <v>859</v>
      </c>
      <c r="G618" s="1">
        <v>45771</v>
      </c>
      <c r="H618" t="s">
        <v>3595</v>
      </c>
      <c r="I618" t="s">
        <v>114</v>
      </c>
      <c r="J618" t="s">
        <v>2781</v>
      </c>
      <c r="K618" t="str">
        <f>_xlfn.XLOOKUP(Table2[[#This Row],[Short Name]],Table4[Name],Table4[IP Address])</f>
        <v>146.46.29.70</v>
      </c>
      <c r="L618" t="str">
        <f>_xlfn.XLOOKUP(Table2[[#This Row],[Short Name]],CMDB!A:A,CMDB!G:G)</f>
        <v>Production</v>
      </c>
      <c r="M618" t="str">
        <f>_xlfn.XLOOKUP(Table2[[#This Row],[Short Name]],CMDB!A:A,CMDB!F:F)</f>
        <v>Retired</v>
      </c>
      <c r="N618" t="s">
        <v>2782</v>
      </c>
      <c r="O618" t="s">
        <v>951</v>
      </c>
      <c r="P618" t="str">
        <f>_xlfn.XLOOKUP(Table2[[#This Row],[Short Name]],Serverlookup!A:A,Serverlookup!B:B)</f>
        <v>Not Found</v>
      </c>
      <c r="Q618" t="str">
        <f>_xlfn.XLOOKUP(Table2[[#This Row],[Short Name]],Serverlookup!A:A,Serverlookup!C:C)</f>
        <v>Not Found</v>
      </c>
      <c r="R618" t="str">
        <f>_xlfn.XLOOKUP(Table2[[#This Row],[Short Name]],Serverlookup!A:A,Serverlookup!E:E)</f>
        <v>meena.chockalingam@chevron.com</v>
      </c>
      <c r="S618" t="str">
        <f>_xlfn.XLOOKUP(Table2[[#This Row],[Short Name]],Serverlookup!A:A,Serverlookup!D:D)</f>
        <v>Yes</v>
      </c>
      <c r="T618" t="str">
        <f>_xlfn.XLOOKUP(Table2[[#This Row],[Short Name]],Serverlookup!A:A,Serverlookup!F:F)</f>
        <v>NETWORK - NETWORK MANAGEMENT TOOLS</v>
      </c>
      <c r="U618" t="str">
        <f>IF(ISNA(_xlfn.XLOOKUP(Table2[[#This Row],[Short Name]],PCN!A:A,PCN!A:A)),"No","Yes")</f>
        <v>No</v>
      </c>
    </row>
    <row r="619" spans="1:21" x14ac:dyDescent="0.35">
      <c r="A619" t="s">
        <v>2777</v>
      </c>
      <c r="B619" t="s">
        <v>50</v>
      </c>
      <c r="C619" t="s">
        <v>907</v>
      </c>
      <c r="D619" t="s">
        <v>908</v>
      </c>
      <c r="E619" s="2">
        <v>45695</v>
      </c>
      <c r="F619" t="s">
        <v>185</v>
      </c>
      <c r="G619" s="2">
        <v>45771</v>
      </c>
      <c r="H619" t="s">
        <v>3593</v>
      </c>
      <c r="I619" t="s">
        <v>114</v>
      </c>
      <c r="J619" t="s">
        <v>2781</v>
      </c>
      <c r="K619" t="str">
        <f>_xlfn.XLOOKUP(Table2[[#This Row],[Short Name]],Table4[Name],Table4[IP Address])</f>
        <v>146.46.28.70</v>
      </c>
      <c r="L619" t="str">
        <f>_xlfn.XLOOKUP(Table2[[#This Row],[Short Name]],CMDB!A:A,CMDB!G:G)</f>
        <v>Production</v>
      </c>
      <c r="M619" t="str">
        <f>_xlfn.XLOOKUP(Table2[[#This Row],[Short Name]],CMDB!A:A,CMDB!F:F)</f>
        <v>Retired</v>
      </c>
      <c r="N619" t="s">
        <v>2782</v>
      </c>
      <c r="O619" t="s">
        <v>951</v>
      </c>
      <c r="P619" t="str">
        <f>_xlfn.XLOOKUP(Table2[[#This Row],[Short Name]],Serverlookup!A:A,Serverlookup!B:B)</f>
        <v>Not Found</v>
      </c>
      <c r="Q619" t="str">
        <f>_xlfn.XLOOKUP(Table2[[#This Row],[Short Name]],Serverlookup!A:A,Serverlookup!C:C)</f>
        <v>Not Found</v>
      </c>
      <c r="R619" t="str">
        <f>_xlfn.XLOOKUP(Table2[[#This Row],[Short Name]],Serverlookup!A:A,Serverlookup!E:E)</f>
        <v>meena.chockalingam@chevron.com</v>
      </c>
      <c r="S619" t="str">
        <f>_xlfn.XLOOKUP(Table2[[#This Row],[Short Name]],Serverlookup!A:A,Serverlookup!D:D)</f>
        <v>Yes</v>
      </c>
      <c r="T619" t="str">
        <f>_xlfn.XLOOKUP(Table2[[#This Row],[Short Name]],Serverlookup!A:A,Serverlookup!F:F)</f>
        <v>NETWORK - NETWORK MANAGEMENT TOOLS</v>
      </c>
      <c r="U619" t="str">
        <f>IF(ISNA(_xlfn.XLOOKUP(Table2[[#This Row],[Short Name]],PCN!A:A,PCN!A:A)),"No","Yes")</f>
        <v>No</v>
      </c>
    </row>
    <row r="620" spans="1:21" x14ac:dyDescent="0.35">
      <c r="A620" t="s">
        <v>2777</v>
      </c>
      <c r="B620" t="s">
        <v>50</v>
      </c>
      <c r="C620" t="s">
        <v>904</v>
      </c>
      <c r="D620" t="s">
        <v>905</v>
      </c>
      <c r="E620" s="1"/>
      <c r="F620" t="s">
        <v>859</v>
      </c>
      <c r="G620" s="1">
        <v>45771</v>
      </c>
      <c r="H620" t="s">
        <v>3041</v>
      </c>
      <c r="I620" t="s">
        <v>114</v>
      </c>
      <c r="J620" t="s">
        <v>2781</v>
      </c>
      <c r="K620" t="str">
        <f>_xlfn.XLOOKUP(Table2[[#This Row],[Short Name]],Table4[Name],Table4[IP Address])</f>
        <v>146.46.43.70</v>
      </c>
      <c r="L620" t="str">
        <f>_xlfn.XLOOKUP(Table2[[#This Row],[Short Name]],CMDB!A:A,CMDB!G:G)</f>
        <v>Production</v>
      </c>
      <c r="M620" t="str">
        <f>_xlfn.XLOOKUP(Table2[[#This Row],[Short Name]],CMDB!A:A,CMDB!F:F)</f>
        <v>Retired</v>
      </c>
      <c r="N620" t="s">
        <v>2782</v>
      </c>
      <c r="O620" t="s">
        <v>951</v>
      </c>
      <c r="P620" t="str">
        <f>_xlfn.XLOOKUP(Table2[[#This Row],[Short Name]],Serverlookup!A:A,Serverlookup!B:B)</f>
        <v>Not Found</v>
      </c>
      <c r="Q620" t="str">
        <f>_xlfn.XLOOKUP(Table2[[#This Row],[Short Name]],Serverlookup!A:A,Serverlookup!C:C)</f>
        <v>Not Found</v>
      </c>
      <c r="R620" t="str">
        <f>_xlfn.XLOOKUP(Table2[[#This Row],[Short Name]],Serverlookup!A:A,Serverlookup!E:E)</f>
        <v>meena.chockalingam@chevron.com</v>
      </c>
      <c r="S620" t="str">
        <f>_xlfn.XLOOKUP(Table2[[#This Row],[Short Name]],Serverlookup!A:A,Serverlookup!D:D)</f>
        <v>Yes</v>
      </c>
      <c r="T620" t="str">
        <f>_xlfn.XLOOKUP(Table2[[#This Row],[Short Name]],Serverlookup!A:A,Serverlookup!F:F)</f>
        <v>NETWORK - NETWORK MANAGEMENT TOOLS</v>
      </c>
      <c r="U620" t="str">
        <f>IF(ISNA(_xlfn.XLOOKUP(Table2[[#This Row],[Short Name]],PCN!A:A,PCN!A:A)),"No","Yes")</f>
        <v>No</v>
      </c>
    </row>
    <row r="621" spans="1:21" x14ac:dyDescent="0.35">
      <c r="A621" t="s">
        <v>2777</v>
      </c>
      <c r="B621" t="s">
        <v>50</v>
      </c>
      <c r="C621" t="s">
        <v>520</v>
      </c>
      <c r="D621" t="s">
        <v>521</v>
      </c>
      <c r="E621" s="2">
        <v>45771</v>
      </c>
      <c r="F621" t="s">
        <v>185</v>
      </c>
      <c r="G621" s="2">
        <v>45771</v>
      </c>
      <c r="H621" t="s">
        <v>3593</v>
      </c>
      <c r="I621" t="s">
        <v>66</v>
      </c>
      <c r="J621" t="s">
        <v>2781</v>
      </c>
      <c r="K621" t="str">
        <f>_xlfn.XLOOKUP(Table2[[#This Row],[Short Name]],Table4[Name],Table4[IP Address])</f>
        <v>146.46.44.70</v>
      </c>
      <c r="L621" t="str">
        <f>_xlfn.XLOOKUP(Table2[[#This Row],[Short Name]],CMDB!A:A,CMDB!G:G)</f>
        <v>Production</v>
      </c>
      <c r="M621" t="str">
        <f>_xlfn.XLOOKUP(Table2[[#This Row],[Short Name]],CMDB!A:A,CMDB!F:F)</f>
        <v>Retired</v>
      </c>
      <c r="N621" t="s">
        <v>2782</v>
      </c>
      <c r="O621" t="s">
        <v>951</v>
      </c>
      <c r="P621" t="str">
        <f>_xlfn.XLOOKUP(Table2[[#This Row],[Short Name]],Serverlookup!A:A,Serverlookup!B:B)</f>
        <v>Not Found</v>
      </c>
      <c r="Q621" t="str">
        <f>_xlfn.XLOOKUP(Table2[[#This Row],[Short Name]],Serverlookup!A:A,Serverlookup!C:C)</f>
        <v>Not Found</v>
      </c>
      <c r="R621" t="str">
        <f>_xlfn.XLOOKUP(Table2[[#This Row],[Short Name]],Serverlookup!A:A,Serverlookup!E:E)</f>
        <v>meena.chockalingam@chevron.com</v>
      </c>
      <c r="S621" t="str">
        <f>_xlfn.XLOOKUP(Table2[[#This Row],[Short Name]],Serverlookup!A:A,Serverlookup!D:D)</f>
        <v>Yes</v>
      </c>
      <c r="T621" t="str">
        <f>_xlfn.XLOOKUP(Table2[[#This Row],[Short Name]],Serverlookup!A:A,Serverlookup!F:F)</f>
        <v>NETWORK - NETWORK MANAGEMENT TOOLS</v>
      </c>
      <c r="U621" t="str">
        <f>IF(ISNA(_xlfn.XLOOKUP(Table2[[#This Row],[Short Name]],PCN!A:A,PCN!A:A)),"No","Yes")</f>
        <v>No</v>
      </c>
    </row>
    <row r="622" spans="1:21" x14ac:dyDescent="0.35">
      <c r="A622" t="s">
        <v>2777</v>
      </c>
      <c r="B622" t="s">
        <v>50</v>
      </c>
      <c r="C622" t="s">
        <v>901</v>
      </c>
      <c r="D622" t="s">
        <v>902</v>
      </c>
      <c r="E622" s="1">
        <v>45695</v>
      </c>
      <c r="F622" t="s">
        <v>185</v>
      </c>
      <c r="G622" s="1">
        <v>45771</v>
      </c>
      <c r="H622" t="s">
        <v>3593</v>
      </c>
      <c r="I622" t="s">
        <v>114</v>
      </c>
      <c r="J622" t="s">
        <v>2781</v>
      </c>
      <c r="K622" t="str">
        <f>_xlfn.XLOOKUP(Table2[[#This Row],[Short Name]],Table4[Name],Table4[IP Address])</f>
        <v>146.46.37.70</v>
      </c>
      <c r="L622" t="str">
        <f>_xlfn.XLOOKUP(Table2[[#This Row],[Short Name]],CMDB!A:A,CMDB!G:G)</f>
        <v>Production</v>
      </c>
      <c r="M622" t="str">
        <f>_xlfn.XLOOKUP(Table2[[#This Row],[Short Name]],CMDB!A:A,CMDB!F:F)</f>
        <v>Retired</v>
      </c>
      <c r="N622" t="s">
        <v>2782</v>
      </c>
      <c r="O622" t="s">
        <v>951</v>
      </c>
      <c r="P622" t="str">
        <f>_xlfn.XLOOKUP(Table2[[#This Row],[Short Name]],Serverlookup!A:A,Serverlookup!B:B)</f>
        <v>Not Found</v>
      </c>
      <c r="Q622" t="str">
        <f>_xlfn.XLOOKUP(Table2[[#This Row],[Short Name]],Serverlookup!A:A,Serverlookup!C:C)</f>
        <v>Not Found</v>
      </c>
      <c r="R622" t="str">
        <f>_xlfn.XLOOKUP(Table2[[#This Row],[Short Name]],Serverlookup!A:A,Serverlookup!E:E)</f>
        <v>meena.chockalingam@chevron.com</v>
      </c>
      <c r="S622" t="str">
        <f>_xlfn.XLOOKUP(Table2[[#This Row],[Short Name]],Serverlookup!A:A,Serverlookup!D:D)</f>
        <v>Yes</v>
      </c>
      <c r="T622" t="str">
        <f>_xlfn.XLOOKUP(Table2[[#This Row],[Short Name]],Serverlookup!A:A,Serverlookup!F:F)</f>
        <v>NETWORK - NETWORK MANAGEMENT TOOLS</v>
      </c>
      <c r="U622" t="str">
        <f>IF(ISNA(_xlfn.XLOOKUP(Table2[[#This Row],[Short Name]],PCN!A:A,PCN!A:A)),"No","Yes")</f>
        <v>No</v>
      </c>
    </row>
    <row r="623" spans="1:21" x14ac:dyDescent="0.35">
      <c r="A623" t="s">
        <v>2777</v>
      </c>
      <c r="B623" t="s">
        <v>50</v>
      </c>
      <c r="C623" t="s">
        <v>511</v>
      </c>
      <c r="D623" t="s">
        <v>512</v>
      </c>
      <c r="E623" s="2"/>
      <c r="F623" t="s">
        <v>947</v>
      </c>
      <c r="G623" s="2">
        <v>45771</v>
      </c>
      <c r="H623" t="s">
        <v>2780</v>
      </c>
      <c r="I623" t="s">
        <v>114</v>
      </c>
      <c r="J623" t="s">
        <v>2781</v>
      </c>
      <c r="K623" t="str">
        <f>_xlfn.XLOOKUP(Table2[[#This Row],[Short Name]],Table4[Name],Table4[IP Address])</f>
        <v>146.46.46.70</v>
      </c>
      <c r="L623" t="str">
        <f>_xlfn.XLOOKUP(Table2[[#This Row],[Short Name]],CMDB!A:A,CMDB!G:G)</f>
        <v>Production</v>
      </c>
      <c r="M623" t="str">
        <f>_xlfn.XLOOKUP(Table2[[#This Row],[Short Name]],CMDB!A:A,CMDB!F:F)</f>
        <v>Retired</v>
      </c>
      <c r="N623" t="s">
        <v>2782</v>
      </c>
      <c r="O623" t="s">
        <v>951</v>
      </c>
      <c r="P623" t="str">
        <f>_xlfn.XLOOKUP(Table2[[#This Row],[Short Name]],Serverlookup!A:A,Serverlookup!B:B)</f>
        <v>Not Found</v>
      </c>
      <c r="Q623" t="str">
        <f>_xlfn.XLOOKUP(Table2[[#This Row],[Short Name]],Serverlookup!A:A,Serverlookup!C:C)</f>
        <v>Not Found</v>
      </c>
      <c r="R623" t="str">
        <f>_xlfn.XLOOKUP(Table2[[#This Row],[Short Name]],Serverlookup!A:A,Serverlookup!E:E)</f>
        <v>meena.chockalingam@chevron.com</v>
      </c>
      <c r="S623" t="str">
        <f>_xlfn.XLOOKUP(Table2[[#This Row],[Short Name]],Serverlookup!A:A,Serverlookup!D:D)</f>
        <v>Yes</v>
      </c>
      <c r="T623" t="str">
        <f>_xlfn.XLOOKUP(Table2[[#This Row],[Short Name]],Serverlookup!A:A,Serverlookup!F:F)</f>
        <v>NETWORK - NETWORK MANAGEMENT TOOLS</v>
      </c>
      <c r="U623" t="str">
        <f>IF(ISNA(_xlfn.XLOOKUP(Table2[[#This Row],[Short Name]],PCN!A:A,PCN!A:A)),"No","Yes")</f>
        <v>No</v>
      </c>
    </row>
    <row r="624" spans="1:21" x14ac:dyDescent="0.35">
      <c r="A624" t="s">
        <v>2777</v>
      </c>
      <c r="B624" t="s">
        <v>50</v>
      </c>
      <c r="C624" t="s">
        <v>821</v>
      </c>
      <c r="D624" t="s">
        <v>822</v>
      </c>
      <c r="E624" s="2">
        <v>45771</v>
      </c>
      <c r="F624" t="s">
        <v>773</v>
      </c>
      <c r="G624" s="2">
        <v>45771</v>
      </c>
      <c r="H624" t="s">
        <v>3593</v>
      </c>
      <c r="I624" t="s">
        <v>66</v>
      </c>
      <c r="J624" t="s">
        <v>2781</v>
      </c>
      <c r="K624" t="str">
        <f>_xlfn.XLOOKUP(Table2[[#This Row],[Short Name]],Table4[Name],Table4[IP Address])</f>
        <v>146.46.59.70</v>
      </c>
      <c r="L624" t="str">
        <f>_xlfn.XLOOKUP(Table2[[#This Row],[Short Name]],CMDB!A:A,CMDB!G:G)</f>
        <v>Production</v>
      </c>
      <c r="M624" t="str">
        <f>_xlfn.XLOOKUP(Table2[[#This Row],[Short Name]],CMDB!A:A,CMDB!F:F)</f>
        <v>Retired</v>
      </c>
      <c r="N624" t="s">
        <v>2782</v>
      </c>
      <c r="O624" t="s">
        <v>951</v>
      </c>
      <c r="P624" t="str">
        <f>_xlfn.XLOOKUP(Table2[[#This Row],[Short Name]],Serverlookup!A:A,Serverlookup!B:B)</f>
        <v>Not Found</v>
      </c>
      <c r="Q624" t="str">
        <f>_xlfn.XLOOKUP(Table2[[#This Row],[Short Name]],Serverlookup!A:A,Serverlookup!C:C)</f>
        <v>Not Found</v>
      </c>
      <c r="R624" t="str">
        <f>_xlfn.XLOOKUP(Table2[[#This Row],[Short Name]],Serverlookup!A:A,Serverlookup!E:E)</f>
        <v>meena.chockalingam@chevron.com</v>
      </c>
      <c r="S624" t="str">
        <f>_xlfn.XLOOKUP(Table2[[#This Row],[Short Name]],Serverlookup!A:A,Serverlookup!D:D)</f>
        <v>Yes</v>
      </c>
      <c r="T624" t="str">
        <f>_xlfn.XLOOKUP(Table2[[#This Row],[Short Name]],Serverlookup!A:A,Serverlookup!F:F)</f>
        <v>NETWORK - NETWORK MANAGEMENT TOOLS</v>
      </c>
      <c r="U624" t="str">
        <f>IF(ISNA(_xlfn.XLOOKUP(Table2[[#This Row],[Short Name]],PCN!A:A,PCN!A:A)),"No","Yes")</f>
        <v>No</v>
      </c>
    </row>
    <row r="625" spans="1:21" x14ac:dyDescent="0.35">
      <c r="A625" t="s">
        <v>2777</v>
      </c>
      <c r="B625" t="s">
        <v>50</v>
      </c>
      <c r="C625" t="s">
        <v>898</v>
      </c>
      <c r="D625" t="s">
        <v>899</v>
      </c>
      <c r="E625" s="1"/>
      <c r="F625" t="s">
        <v>947</v>
      </c>
      <c r="G625" s="1">
        <v>45771</v>
      </c>
      <c r="H625" t="s">
        <v>3592</v>
      </c>
      <c r="I625" t="s">
        <v>114</v>
      </c>
      <c r="J625" t="s">
        <v>2781</v>
      </c>
      <c r="K625" t="str">
        <f>_xlfn.XLOOKUP(Table2[[#This Row],[Short Name]],Table4[Name],Table4[IP Address])</f>
        <v>146.46.60.70</v>
      </c>
      <c r="L625" t="str">
        <f>_xlfn.XLOOKUP(Table2[[#This Row],[Short Name]],CMDB!A:A,CMDB!G:G)</f>
        <v>Production</v>
      </c>
      <c r="M625" t="str">
        <f>_xlfn.XLOOKUP(Table2[[#This Row],[Short Name]],CMDB!A:A,CMDB!F:F)</f>
        <v>Retired</v>
      </c>
      <c r="N625" t="s">
        <v>2782</v>
      </c>
      <c r="O625" t="s">
        <v>951</v>
      </c>
      <c r="P625" t="str">
        <f>_xlfn.XLOOKUP(Table2[[#This Row],[Short Name]],Serverlookup!A:A,Serverlookup!B:B)</f>
        <v>Not Found</v>
      </c>
      <c r="Q625" t="str">
        <f>_xlfn.XLOOKUP(Table2[[#This Row],[Short Name]],Serverlookup!A:A,Serverlookup!C:C)</f>
        <v>Not Found</v>
      </c>
      <c r="R625" t="str">
        <f>_xlfn.XLOOKUP(Table2[[#This Row],[Short Name]],Serverlookup!A:A,Serverlookup!E:E)</f>
        <v>meena.chockalingam@chevron.com</v>
      </c>
      <c r="S625" t="str">
        <f>_xlfn.XLOOKUP(Table2[[#This Row],[Short Name]],Serverlookup!A:A,Serverlookup!D:D)</f>
        <v>Yes</v>
      </c>
      <c r="T625" t="str">
        <f>_xlfn.XLOOKUP(Table2[[#This Row],[Short Name]],Serverlookup!A:A,Serverlookup!F:F)</f>
        <v>NETWORK - NETWORK MANAGEMENT TOOLS</v>
      </c>
      <c r="U625" t="str">
        <f>IF(ISNA(_xlfn.XLOOKUP(Table2[[#This Row],[Short Name]],PCN!A:A,PCN!A:A)),"No","Yes")</f>
        <v>No</v>
      </c>
    </row>
    <row r="626" spans="1:21" x14ac:dyDescent="0.35">
      <c r="A626" t="s">
        <v>2777</v>
      </c>
      <c r="B626" t="s">
        <v>50</v>
      </c>
      <c r="C626" t="s">
        <v>818</v>
      </c>
      <c r="D626" t="s">
        <v>819</v>
      </c>
      <c r="E626" s="1">
        <v>45771</v>
      </c>
      <c r="F626" t="s">
        <v>185</v>
      </c>
      <c r="G626" s="1">
        <v>45771</v>
      </c>
      <c r="H626" t="s">
        <v>3593</v>
      </c>
      <c r="I626" t="s">
        <v>66</v>
      </c>
      <c r="J626" t="s">
        <v>2781</v>
      </c>
      <c r="K626" t="str">
        <f>_xlfn.XLOOKUP(Table2[[#This Row],[Short Name]],Table4[Name],Table4[IP Address])</f>
        <v>146.46.58.70</v>
      </c>
      <c r="L626" t="str">
        <f>_xlfn.XLOOKUP(Table2[[#This Row],[Short Name]],CMDB!A:A,CMDB!G:G)</f>
        <v>Production</v>
      </c>
      <c r="M626" t="str">
        <f>_xlfn.XLOOKUP(Table2[[#This Row],[Short Name]],CMDB!A:A,CMDB!F:F)</f>
        <v>Retired</v>
      </c>
      <c r="N626" t="s">
        <v>2782</v>
      </c>
      <c r="O626" t="s">
        <v>951</v>
      </c>
      <c r="P626" t="str">
        <f>_xlfn.XLOOKUP(Table2[[#This Row],[Short Name]],Serverlookup!A:A,Serverlookup!B:B)</f>
        <v>Not Found</v>
      </c>
      <c r="Q626" t="str">
        <f>_xlfn.XLOOKUP(Table2[[#This Row],[Short Name]],Serverlookup!A:A,Serverlookup!C:C)</f>
        <v>Not Found</v>
      </c>
      <c r="R626" t="str">
        <f>_xlfn.XLOOKUP(Table2[[#This Row],[Short Name]],Serverlookup!A:A,Serverlookup!E:E)</f>
        <v>meena.chockalingam@chevron.com</v>
      </c>
      <c r="S626" t="str">
        <f>_xlfn.XLOOKUP(Table2[[#This Row],[Short Name]],Serverlookup!A:A,Serverlookup!D:D)</f>
        <v>Yes</v>
      </c>
      <c r="T626" t="str">
        <f>_xlfn.XLOOKUP(Table2[[#This Row],[Short Name]],Serverlookup!A:A,Serverlookup!F:F)</f>
        <v>NETWORK - NETWORK MANAGEMENT TOOLS</v>
      </c>
      <c r="U626" t="str">
        <f>IF(ISNA(_xlfn.XLOOKUP(Table2[[#This Row],[Short Name]],PCN!A:A,PCN!A:A)),"No","Yes")</f>
        <v>No</v>
      </c>
    </row>
    <row r="627" spans="1:21" x14ac:dyDescent="0.35">
      <c r="A627" t="s">
        <v>2777</v>
      </c>
      <c r="B627" t="s">
        <v>50</v>
      </c>
      <c r="C627" t="s">
        <v>3596</v>
      </c>
      <c r="D627" t="s">
        <v>3597</v>
      </c>
      <c r="E627" s="1">
        <v>45736</v>
      </c>
      <c r="F627" t="s">
        <v>185</v>
      </c>
      <c r="G627" s="1">
        <v>45736</v>
      </c>
      <c r="H627" t="s">
        <v>3299</v>
      </c>
      <c r="I627" t="s">
        <v>66</v>
      </c>
      <c r="J627" t="s">
        <v>2781</v>
      </c>
      <c r="K627" t="e">
        <f>_xlfn.XLOOKUP(Table2[[#This Row],[Short Name]],Table4[Name],Table4[IP Address])</f>
        <v>#N/A</v>
      </c>
      <c r="L627" t="e">
        <f>_xlfn.XLOOKUP(Table2[[#This Row],[Short Name]],CMDB!A:A,CMDB!G:G)</f>
        <v>#N/A</v>
      </c>
      <c r="M627" t="e">
        <f>_xlfn.XLOOKUP(Table2[[#This Row],[Short Name]],CMDB!A:A,CMDB!F:F)</f>
        <v>#N/A</v>
      </c>
      <c r="N627" t="s">
        <v>2782</v>
      </c>
      <c r="O627" t="s">
        <v>951</v>
      </c>
      <c r="P627" t="str">
        <f>_xlfn.XLOOKUP(Table2[[#This Row],[Short Name]],Serverlookup!A:A,Serverlookup!B:B)</f>
        <v>Not Found</v>
      </c>
      <c r="Q627" t="str">
        <f>_xlfn.XLOOKUP(Table2[[#This Row],[Short Name]],Serverlookup!A:A,Serverlookup!C:C)</f>
        <v>Not Found</v>
      </c>
      <c r="R627" t="str">
        <f>_xlfn.XLOOKUP(Table2[[#This Row],[Short Name]],Serverlookup!A:A,Serverlookup!E:E)</f>
        <v>meena.chockalingam@chevron.com</v>
      </c>
      <c r="S627" t="str">
        <f>_xlfn.XLOOKUP(Table2[[#This Row],[Short Name]],Serverlookup!A:A,Serverlookup!D:D)</f>
        <v>Yes</v>
      </c>
      <c r="T627" t="str">
        <f>_xlfn.XLOOKUP(Table2[[#This Row],[Short Name]],Serverlookup!A:A,Serverlookup!F:F)</f>
        <v>NETWORK - NETWORK MANAGEMENT TOOLS</v>
      </c>
      <c r="U627" t="str">
        <f>IF(ISNA(_xlfn.XLOOKUP(Table2[[#This Row],[Short Name]],PCN!A:A,PCN!A:A)),"No","Yes")</f>
        <v>No</v>
      </c>
    </row>
    <row r="628" spans="1:21" x14ac:dyDescent="0.35">
      <c r="A628" t="s">
        <v>2777</v>
      </c>
      <c r="B628" t="s">
        <v>50</v>
      </c>
      <c r="C628" t="s">
        <v>3598</v>
      </c>
      <c r="D628" t="s">
        <v>3599</v>
      </c>
      <c r="E628" s="2">
        <v>45245</v>
      </c>
      <c r="F628" t="s">
        <v>859</v>
      </c>
      <c r="G628" s="2">
        <v>45716</v>
      </c>
      <c r="H628" t="s">
        <v>3600</v>
      </c>
      <c r="I628" t="s">
        <v>114</v>
      </c>
      <c r="J628" t="s">
        <v>2781</v>
      </c>
      <c r="K628" t="e">
        <f>_xlfn.XLOOKUP(Table2[[#This Row],[Short Name]],Table4[Name],Table4[IP Address])</f>
        <v>#N/A</v>
      </c>
      <c r="L628" t="e">
        <f>_xlfn.XLOOKUP(Table2[[#This Row],[Short Name]],CMDB!A:A,CMDB!G:G)</f>
        <v>#N/A</v>
      </c>
      <c r="M628" t="e">
        <f>_xlfn.XLOOKUP(Table2[[#This Row],[Short Name]],CMDB!A:A,CMDB!F:F)</f>
        <v>#N/A</v>
      </c>
      <c r="N628" t="s">
        <v>2782</v>
      </c>
      <c r="O628" t="s">
        <v>951</v>
      </c>
      <c r="P628" t="str">
        <f>_xlfn.XLOOKUP(Table2[[#This Row],[Short Name]],Serverlookup!A:A,Serverlookup!B:B)</f>
        <v>Not Found</v>
      </c>
      <c r="Q628" t="str">
        <f>_xlfn.XLOOKUP(Table2[[#This Row],[Short Name]],Serverlookup!A:A,Serverlookup!C:C)</f>
        <v>Not Found</v>
      </c>
      <c r="R628" t="str">
        <f>_xlfn.XLOOKUP(Table2[[#This Row],[Short Name]],Serverlookup!A:A,Serverlookup!E:E)</f>
        <v>meena.chockalingam@chevron.com</v>
      </c>
      <c r="S628" t="str">
        <f>_xlfn.XLOOKUP(Table2[[#This Row],[Short Name]],Serverlookup!A:A,Serverlookup!D:D)</f>
        <v>Yes</v>
      </c>
      <c r="T628" t="str">
        <f>_xlfn.XLOOKUP(Table2[[#This Row],[Short Name]],Serverlookup!A:A,Serverlookup!F:F)</f>
        <v>NETWORK - NETWORK MANAGEMENT TOOLS</v>
      </c>
      <c r="U628" t="str">
        <f>IF(ISNA(_xlfn.XLOOKUP(Table2[[#This Row],[Short Name]],PCN!A:A,PCN!A:A)),"No","Yes")</f>
        <v>No</v>
      </c>
    </row>
    <row r="629" spans="1:21" x14ac:dyDescent="0.35">
      <c r="A629" t="s">
        <v>2777</v>
      </c>
      <c r="B629" t="s">
        <v>50</v>
      </c>
      <c r="C629" t="s">
        <v>3601</v>
      </c>
      <c r="D629" t="s">
        <v>3602</v>
      </c>
      <c r="E629" s="1">
        <v>45679</v>
      </c>
      <c r="F629" t="s">
        <v>185</v>
      </c>
      <c r="G629" s="1">
        <v>45708</v>
      </c>
      <c r="H629" t="s">
        <v>3592</v>
      </c>
      <c r="I629" t="s">
        <v>114</v>
      </c>
      <c r="J629" t="s">
        <v>2781</v>
      </c>
      <c r="K629" t="e">
        <f>_xlfn.XLOOKUP(Table2[[#This Row],[Short Name]],Table4[Name],Table4[IP Address])</f>
        <v>#N/A</v>
      </c>
      <c r="L629" t="e">
        <f>_xlfn.XLOOKUP(Table2[[#This Row],[Short Name]],CMDB!A:A,CMDB!G:G)</f>
        <v>#N/A</v>
      </c>
      <c r="M629" t="e">
        <f>_xlfn.XLOOKUP(Table2[[#This Row],[Short Name]],CMDB!A:A,CMDB!F:F)</f>
        <v>#N/A</v>
      </c>
      <c r="N629" t="s">
        <v>2782</v>
      </c>
      <c r="O629" t="s">
        <v>951</v>
      </c>
      <c r="P629" t="str">
        <f>_xlfn.XLOOKUP(Table2[[#This Row],[Short Name]],Serverlookup!A:A,Serverlookup!B:B)</f>
        <v>Not Found</v>
      </c>
      <c r="Q629" t="str">
        <f>_xlfn.XLOOKUP(Table2[[#This Row],[Short Name]],Serverlookup!A:A,Serverlookup!C:C)</f>
        <v>Not Found</v>
      </c>
      <c r="R629" t="str">
        <f>_xlfn.XLOOKUP(Table2[[#This Row],[Short Name]],Serverlookup!A:A,Serverlookup!E:E)</f>
        <v>meena.chockalingam@chevron.com</v>
      </c>
      <c r="S629" t="str">
        <f>_xlfn.XLOOKUP(Table2[[#This Row],[Short Name]],Serverlookup!A:A,Serverlookup!D:D)</f>
        <v>Yes</v>
      </c>
      <c r="T629" t="str">
        <f>_xlfn.XLOOKUP(Table2[[#This Row],[Short Name]],Serverlookup!A:A,Serverlookup!F:F)</f>
        <v>NETWORK - NETWORK MANAGEMENT TOOLS</v>
      </c>
      <c r="U629" t="str">
        <f>IF(ISNA(_xlfn.XLOOKUP(Table2[[#This Row],[Short Name]],PCN!A:A,PCN!A:A)),"No","Yes")</f>
        <v>No</v>
      </c>
    </row>
    <row r="630" spans="1:21" x14ac:dyDescent="0.35">
      <c r="A630" t="s">
        <v>2777</v>
      </c>
      <c r="B630" t="s">
        <v>50</v>
      </c>
      <c r="C630" t="s">
        <v>3603</v>
      </c>
      <c r="D630" t="s">
        <v>3604</v>
      </c>
      <c r="E630" s="2">
        <v>45643</v>
      </c>
      <c r="F630" t="s">
        <v>185</v>
      </c>
      <c r="G630" s="2">
        <v>45708</v>
      </c>
      <c r="H630" t="s">
        <v>2780</v>
      </c>
      <c r="I630" t="s">
        <v>114</v>
      </c>
      <c r="J630" t="s">
        <v>2781</v>
      </c>
      <c r="K630" t="e">
        <f>_xlfn.XLOOKUP(Table2[[#This Row],[Short Name]],Table4[Name],Table4[IP Address])</f>
        <v>#N/A</v>
      </c>
      <c r="L630" t="e">
        <f>_xlfn.XLOOKUP(Table2[[#This Row],[Short Name]],CMDB!A:A,CMDB!G:G)</f>
        <v>#N/A</v>
      </c>
      <c r="M630" t="e">
        <f>_xlfn.XLOOKUP(Table2[[#This Row],[Short Name]],CMDB!A:A,CMDB!F:F)</f>
        <v>#N/A</v>
      </c>
      <c r="N630" t="s">
        <v>2782</v>
      </c>
      <c r="O630" t="s">
        <v>951</v>
      </c>
      <c r="P630">
        <f>_xlfn.XLOOKUP(Table2[[#This Row],[Short Name]],Serverlookup!A:A,Serverlookup!B:B)</f>
        <v>24530</v>
      </c>
      <c r="Q630" t="str">
        <f>_xlfn.XLOOKUP(Table2[[#This Row],[Short Name]],Serverlookup!A:A,Serverlookup!C:C)</f>
        <v xml:space="preserve">Solarwinds </v>
      </c>
      <c r="R630" t="str">
        <f>_xlfn.XLOOKUP(Table2[[#This Row],[Short Name]],Serverlookup!A:A,Serverlookup!E:E)</f>
        <v>meena.chockalingam@chevron.com</v>
      </c>
      <c r="S630" t="str">
        <f>_xlfn.XLOOKUP(Table2[[#This Row],[Short Name]],Serverlookup!A:A,Serverlookup!D:D)</f>
        <v>Yes</v>
      </c>
      <c r="T630" t="str">
        <f>_xlfn.XLOOKUP(Table2[[#This Row],[Short Name]],Serverlookup!A:A,Serverlookup!F:F)</f>
        <v>NETWORK - NETWORK MANAGEMENT TOOLS</v>
      </c>
      <c r="U630" t="str">
        <f>IF(ISNA(_xlfn.XLOOKUP(Table2[[#This Row],[Short Name]],PCN!A:A,PCN!A:A)),"No","Yes")</f>
        <v>No</v>
      </c>
    </row>
    <row r="631" spans="1:21" x14ac:dyDescent="0.35">
      <c r="A631" t="s">
        <v>2777</v>
      </c>
      <c r="B631" t="s">
        <v>50</v>
      </c>
      <c r="C631" t="s">
        <v>3605</v>
      </c>
      <c r="D631" t="s">
        <v>3606</v>
      </c>
      <c r="E631" s="2">
        <v>45639</v>
      </c>
      <c r="F631" t="s">
        <v>185</v>
      </c>
      <c r="G631" s="2">
        <v>45706</v>
      </c>
      <c r="H631" t="s">
        <v>3595</v>
      </c>
      <c r="I631" t="s">
        <v>114</v>
      </c>
      <c r="J631" t="s">
        <v>2781</v>
      </c>
      <c r="K631" t="e">
        <f>_xlfn.XLOOKUP(Table2[[#This Row],[Short Name]],Table4[Name],Table4[IP Address])</f>
        <v>#N/A</v>
      </c>
      <c r="L631" t="e">
        <f>_xlfn.XLOOKUP(Table2[[#This Row],[Short Name]],CMDB!A:A,CMDB!G:G)</f>
        <v>#N/A</v>
      </c>
      <c r="M631" t="e">
        <f>_xlfn.XLOOKUP(Table2[[#This Row],[Short Name]],CMDB!A:A,CMDB!F:F)</f>
        <v>#N/A</v>
      </c>
      <c r="N631" t="s">
        <v>2782</v>
      </c>
      <c r="O631" t="s">
        <v>951</v>
      </c>
      <c r="P631" t="str">
        <f>_xlfn.XLOOKUP(Table2[[#This Row],[Short Name]],Serverlookup!A:A,Serverlookup!B:B)</f>
        <v>Not Found</v>
      </c>
      <c r="Q631" t="str">
        <f>_xlfn.XLOOKUP(Table2[[#This Row],[Short Name]],Serverlookup!A:A,Serverlookup!C:C)</f>
        <v>Not Found</v>
      </c>
      <c r="R631" t="str">
        <f>_xlfn.XLOOKUP(Table2[[#This Row],[Short Name]],Serverlookup!A:A,Serverlookup!E:E)</f>
        <v>meena.chockalingam@chevron.com</v>
      </c>
      <c r="S631" t="str">
        <f>_xlfn.XLOOKUP(Table2[[#This Row],[Short Name]],Serverlookup!A:A,Serverlookup!D:D)</f>
        <v>Yes</v>
      </c>
      <c r="T631" t="str">
        <f>_xlfn.XLOOKUP(Table2[[#This Row],[Short Name]],Serverlookup!A:A,Serverlookup!F:F)</f>
        <v>NETWORK - NETWORK MANAGEMENT TOOLS</v>
      </c>
      <c r="U631" t="str">
        <f>IF(ISNA(_xlfn.XLOOKUP(Table2[[#This Row],[Short Name]],PCN!A:A,PCN!A:A)),"No","Yes")</f>
        <v>No</v>
      </c>
    </row>
    <row r="632" spans="1:21" x14ac:dyDescent="0.35">
      <c r="A632" t="s">
        <v>2777</v>
      </c>
      <c r="B632" t="s">
        <v>50</v>
      </c>
      <c r="C632" t="s">
        <v>3607</v>
      </c>
      <c r="D632" t="s">
        <v>3608</v>
      </c>
      <c r="E632" s="1">
        <v>45689</v>
      </c>
      <c r="F632" t="s">
        <v>185</v>
      </c>
      <c r="G632" s="1">
        <v>45706</v>
      </c>
      <c r="H632" t="s">
        <v>3593</v>
      </c>
      <c r="I632" t="s">
        <v>114</v>
      </c>
      <c r="J632" t="s">
        <v>2781</v>
      </c>
      <c r="K632" t="e">
        <f>_xlfn.XLOOKUP(Table2[[#This Row],[Short Name]],Table4[Name],Table4[IP Address])</f>
        <v>#N/A</v>
      </c>
      <c r="L632" t="e">
        <f>_xlfn.XLOOKUP(Table2[[#This Row],[Short Name]],CMDB!A:A,CMDB!G:G)</f>
        <v>#N/A</v>
      </c>
      <c r="M632" t="e">
        <f>_xlfn.XLOOKUP(Table2[[#This Row],[Short Name]],CMDB!A:A,CMDB!F:F)</f>
        <v>#N/A</v>
      </c>
      <c r="N632" t="s">
        <v>2782</v>
      </c>
      <c r="O632" t="s">
        <v>951</v>
      </c>
      <c r="P632" t="str">
        <f>_xlfn.XLOOKUP(Table2[[#This Row],[Short Name]],Serverlookup!A:A,Serverlookup!B:B)</f>
        <v>Not Found</v>
      </c>
      <c r="Q632" t="str">
        <f>_xlfn.XLOOKUP(Table2[[#This Row],[Short Name]],Serverlookup!A:A,Serverlookup!C:C)</f>
        <v>Not Found</v>
      </c>
      <c r="R632" t="str">
        <f>_xlfn.XLOOKUP(Table2[[#This Row],[Short Name]],Serverlookup!A:A,Serverlookup!E:E)</f>
        <v>meena.chockalingam@chevron.com</v>
      </c>
      <c r="S632" t="str">
        <f>_xlfn.XLOOKUP(Table2[[#This Row],[Short Name]],Serverlookup!A:A,Serverlookup!D:D)</f>
        <v>Yes</v>
      </c>
      <c r="T632" t="str">
        <f>_xlfn.XLOOKUP(Table2[[#This Row],[Short Name]],Serverlookup!A:A,Serverlookup!F:F)</f>
        <v>NETWORK - NETWORK MANAGEMENT TOOLS</v>
      </c>
      <c r="U632" t="str">
        <f>IF(ISNA(_xlfn.XLOOKUP(Table2[[#This Row],[Short Name]],PCN!A:A,PCN!A:A)),"No","Yes")</f>
        <v>No</v>
      </c>
    </row>
    <row r="633" spans="1:21" x14ac:dyDescent="0.35">
      <c r="A633" t="s">
        <v>2777</v>
      </c>
      <c r="B633" t="s">
        <v>50</v>
      </c>
      <c r="C633" t="s">
        <v>3609</v>
      </c>
      <c r="D633" t="s">
        <v>3610</v>
      </c>
      <c r="E633" s="1">
        <v>45293</v>
      </c>
      <c r="F633" t="s">
        <v>859</v>
      </c>
      <c r="G633" s="1">
        <v>45705</v>
      </c>
      <c r="H633" t="s">
        <v>3595</v>
      </c>
      <c r="I633" t="s">
        <v>114</v>
      </c>
      <c r="J633" t="s">
        <v>2781</v>
      </c>
      <c r="K633" t="e">
        <f>_xlfn.XLOOKUP(Table2[[#This Row],[Short Name]],Table4[Name],Table4[IP Address])</f>
        <v>#N/A</v>
      </c>
      <c r="L633" t="e">
        <f>_xlfn.XLOOKUP(Table2[[#This Row],[Short Name]],CMDB!A:A,CMDB!G:G)</f>
        <v>#N/A</v>
      </c>
      <c r="M633" t="e">
        <f>_xlfn.XLOOKUP(Table2[[#This Row],[Short Name]],CMDB!A:A,CMDB!F:F)</f>
        <v>#N/A</v>
      </c>
      <c r="N633" t="s">
        <v>2782</v>
      </c>
      <c r="O633" t="s">
        <v>951</v>
      </c>
      <c r="P633" t="str">
        <f>_xlfn.XLOOKUP(Table2[[#This Row],[Short Name]],Serverlookup!A:A,Serverlookup!B:B)</f>
        <v>Not Found</v>
      </c>
      <c r="Q633" t="str">
        <f>_xlfn.XLOOKUP(Table2[[#This Row],[Short Name]],Serverlookup!A:A,Serverlookup!C:C)</f>
        <v>Not Found</v>
      </c>
      <c r="R633" t="str">
        <f>_xlfn.XLOOKUP(Table2[[#This Row],[Short Name]],Serverlookup!A:A,Serverlookup!E:E)</f>
        <v>meena.chockalingam@chevron.com</v>
      </c>
      <c r="S633" t="str">
        <f>_xlfn.XLOOKUP(Table2[[#This Row],[Short Name]],Serverlookup!A:A,Serverlookup!D:D)</f>
        <v>Yes</v>
      </c>
      <c r="T633" t="str">
        <f>_xlfn.XLOOKUP(Table2[[#This Row],[Short Name]],Serverlookup!A:A,Serverlookup!F:F)</f>
        <v>NETWORK - NETWORK MANAGEMENT TOOLS</v>
      </c>
      <c r="U633" t="str">
        <f>IF(ISNA(_xlfn.XLOOKUP(Table2[[#This Row],[Short Name]],PCN!A:A,PCN!A:A)),"No","Yes")</f>
        <v>No</v>
      </c>
    </row>
    <row r="634" spans="1:21" x14ac:dyDescent="0.35">
      <c r="A634" t="s">
        <v>2777</v>
      </c>
      <c r="B634" t="s">
        <v>50</v>
      </c>
      <c r="C634" t="s">
        <v>3611</v>
      </c>
      <c r="D634" t="s">
        <v>3612</v>
      </c>
      <c r="E634" s="1">
        <v>45638</v>
      </c>
      <c r="F634" t="s">
        <v>185</v>
      </c>
      <c r="G634" s="1">
        <v>45705</v>
      </c>
      <c r="H634" t="s">
        <v>2780</v>
      </c>
      <c r="I634" t="s">
        <v>114</v>
      </c>
      <c r="J634" t="s">
        <v>2781</v>
      </c>
      <c r="K634" t="e">
        <f>_xlfn.XLOOKUP(Table2[[#This Row],[Short Name]],Table4[Name],Table4[IP Address])</f>
        <v>#N/A</v>
      </c>
      <c r="L634" t="e">
        <f>_xlfn.XLOOKUP(Table2[[#This Row],[Short Name]],CMDB!A:A,CMDB!G:G)</f>
        <v>#N/A</v>
      </c>
      <c r="M634" t="e">
        <f>_xlfn.XLOOKUP(Table2[[#This Row],[Short Name]],CMDB!A:A,CMDB!F:F)</f>
        <v>#N/A</v>
      </c>
      <c r="N634" t="s">
        <v>2782</v>
      </c>
      <c r="O634" t="s">
        <v>951</v>
      </c>
      <c r="P634" t="str">
        <f>_xlfn.XLOOKUP(Table2[[#This Row],[Short Name]],Serverlookup!A:A,Serverlookup!B:B)</f>
        <v>Not Found</v>
      </c>
      <c r="Q634" t="str">
        <f>_xlfn.XLOOKUP(Table2[[#This Row],[Short Name]],Serverlookup!A:A,Serverlookup!C:C)</f>
        <v>Not Found</v>
      </c>
      <c r="R634" t="str">
        <f>_xlfn.XLOOKUP(Table2[[#This Row],[Short Name]],Serverlookup!A:A,Serverlookup!E:E)</f>
        <v>meena.chockalingam@chevron.com</v>
      </c>
      <c r="S634" t="str">
        <f>_xlfn.XLOOKUP(Table2[[#This Row],[Short Name]],Serverlookup!A:A,Serverlookup!D:D)</f>
        <v>Yes</v>
      </c>
      <c r="T634" t="str">
        <f>_xlfn.XLOOKUP(Table2[[#This Row],[Short Name]],Serverlookup!A:A,Serverlookup!F:F)</f>
        <v>NETWORK - NETWORK MANAGEMENT TOOLS</v>
      </c>
      <c r="U634" t="str">
        <f>IF(ISNA(_xlfn.XLOOKUP(Table2[[#This Row],[Short Name]],PCN!A:A,PCN!A:A)),"No","Yes")</f>
        <v>No</v>
      </c>
    </row>
    <row r="635" spans="1:21" x14ac:dyDescent="0.35">
      <c r="A635" t="s">
        <v>2777</v>
      </c>
      <c r="B635" t="s">
        <v>50</v>
      </c>
      <c r="C635" t="s">
        <v>3613</v>
      </c>
      <c r="D635" t="s">
        <v>3614</v>
      </c>
      <c r="E635" s="1">
        <v>45645</v>
      </c>
      <c r="F635" t="s">
        <v>185</v>
      </c>
      <c r="G635" s="1">
        <v>45705</v>
      </c>
      <c r="H635" t="s">
        <v>3615</v>
      </c>
      <c r="I635" t="s">
        <v>114</v>
      </c>
      <c r="J635" t="s">
        <v>2781</v>
      </c>
      <c r="K635" t="e">
        <f>_xlfn.XLOOKUP(Table2[[#This Row],[Short Name]],Table4[Name],Table4[IP Address])</f>
        <v>#N/A</v>
      </c>
      <c r="L635" t="e">
        <f>_xlfn.XLOOKUP(Table2[[#This Row],[Short Name]],CMDB!A:A,CMDB!G:G)</f>
        <v>#N/A</v>
      </c>
      <c r="M635" t="e">
        <f>_xlfn.XLOOKUP(Table2[[#This Row],[Short Name]],CMDB!A:A,CMDB!F:F)</f>
        <v>#N/A</v>
      </c>
      <c r="N635" t="s">
        <v>2782</v>
      </c>
      <c r="O635" t="s">
        <v>951</v>
      </c>
      <c r="P635" t="str">
        <f>_xlfn.XLOOKUP(Table2[[#This Row],[Short Name]],Serverlookup!A:A,Serverlookup!B:B)</f>
        <v>Not Found</v>
      </c>
      <c r="Q635" t="str">
        <f>_xlfn.XLOOKUP(Table2[[#This Row],[Short Name]],Serverlookup!A:A,Serverlookup!C:C)</f>
        <v>Not Found</v>
      </c>
      <c r="R635" t="str">
        <f>_xlfn.XLOOKUP(Table2[[#This Row],[Short Name]],Serverlookup!A:A,Serverlookup!E:E)</f>
        <v>meena.chockalingam@chevron.com</v>
      </c>
      <c r="S635" t="str">
        <f>_xlfn.XLOOKUP(Table2[[#This Row],[Short Name]],Serverlookup!A:A,Serverlookup!D:D)</f>
        <v>Yes</v>
      </c>
      <c r="T635" t="str">
        <f>_xlfn.XLOOKUP(Table2[[#This Row],[Short Name]],Serverlookup!A:A,Serverlookup!F:F)</f>
        <v>NETWORK - NETWORK MANAGEMENT TOOLS</v>
      </c>
      <c r="U635" t="str">
        <f>IF(ISNA(_xlfn.XLOOKUP(Table2[[#This Row],[Short Name]],PCN!A:A,PCN!A:A)),"No","Yes")</f>
        <v>No</v>
      </c>
    </row>
    <row r="636" spans="1:21" x14ac:dyDescent="0.35">
      <c r="A636" t="s">
        <v>2777</v>
      </c>
      <c r="B636" t="s">
        <v>50</v>
      </c>
      <c r="C636" t="s">
        <v>3616</v>
      </c>
      <c r="D636" t="s">
        <v>3617</v>
      </c>
      <c r="E636" s="2">
        <v>45293</v>
      </c>
      <c r="F636" t="s">
        <v>859</v>
      </c>
      <c r="G636" s="2">
        <v>45705</v>
      </c>
      <c r="H636" t="s">
        <v>3595</v>
      </c>
      <c r="I636" t="s">
        <v>114</v>
      </c>
      <c r="J636" t="s">
        <v>2781</v>
      </c>
      <c r="K636" t="e">
        <f>_xlfn.XLOOKUP(Table2[[#This Row],[Short Name]],Table4[Name],Table4[IP Address])</f>
        <v>#N/A</v>
      </c>
      <c r="L636" t="e">
        <f>_xlfn.XLOOKUP(Table2[[#This Row],[Short Name]],CMDB!A:A,CMDB!G:G)</f>
        <v>#N/A</v>
      </c>
      <c r="M636" t="e">
        <f>_xlfn.XLOOKUP(Table2[[#This Row],[Short Name]],CMDB!A:A,CMDB!F:F)</f>
        <v>#N/A</v>
      </c>
      <c r="N636" t="s">
        <v>2782</v>
      </c>
      <c r="O636" t="s">
        <v>951</v>
      </c>
      <c r="P636" t="str">
        <f>_xlfn.XLOOKUP(Table2[[#This Row],[Short Name]],Serverlookup!A:A,Serverlookup!B:B)</f>
        <v>Not Found</v>
      </c>
      <c r="Q636" t="str">
        <f>_xlfn.XLOOKUP(Table2[[#This Row],[Short Name]],Serverlookup!A:A,Serverlookup!C:C)</f>
        <v>Not Found</v>
      </c>
      <c r="R636" t="str">
        <f>_xlfn.XLOOKUP(Table2[[#This Row],[Short Name]],Serverlookup!A:A,Serverlookup!E:E)</f>
        <v>meena.chockalingam@chevron.com</v>
      </c>
      <c r="S636" t="str">
        <f>_xlfn.XLOOKUP(Table2[[#This Row],[Short Name]],Serverlookup!A:A,Serverlookup!D:D)</f>
        <v>Yes</v>
      </c>
      <c r="T636" t="str">
        <f>_xlfn.XLOOKUP(Table2[[#This Row],[Short Name]],Serverlookup!A:A,Serverlookup!F:F)</f>
        <v>NETWORK - NETWORK MANAGEMENT TOOLS</v>
      </c>
      <c r="U636" t="str">
        <f>IF(ISNA(_xlfn.XLOOKUP(Table2[[#This Row],[Short Name]],PCN!A:A,PCN!A:A)),"No","Yes")</f>
        <v>No</v>
      </c>
    </row>
    <row r="637" spans="1:21" x14ac:dyDescent="0.35">
      <c r="A637" t="s">
        <v>2777</v>
      </c>
      <c r="B637" t="s">
        <v>50</v>
      </c>
      <c r="C637" t="s">
        <v>3618</v>
      </c>
      <c r="D637" t="s">
        <v>3619</v>
      </c>
      <c r="E637" s="2">
        <v>45656</v>
      </c>
      <c r="F637" t="s">
        <v>185</v>
      </c>
      <c r="G637" s="2">
        <v>45705</v>
      </c>
      <c r="H637" t="s">
        <v>3600</v>
      </c>
      <c r="I637" t="s">
        <v>114</v>
      </c>
      <c r="J637" t="s">
        <v>2781</v>
      </c>
      <c r="K637" t="e">
        <f>_xlfn.XLOOKUP(Table2[[#This Row],[Short Name]],Table4[Name],Table4[IP Address])</f>
        <v>#N/A</v>
      </c>
      <c r="L637" t="e">
        <f>_xlfn.XLOOKUP(Table2[[#This Row],[Short Name]],CMDB!A:A,CMDB!G:G)</f>
        <v>#N/A</v>
      </c>
      <c r="M637" t="e">
        <f>_xlfn.XLOOKUP(Table2[[#This Row],[Short Name]],CMDB!A:A,CMDB!F:F)</f>
        <v>#N/A</v>
      </c>
      <c r="N637" t="s">
        <v>2782</v>
      </c>
      <c r="O637" t="s">
        <v>951</v>
      </c>
      <c r="P637" t="str">
        <f>_xlfn.XLOOKUP(Table2[[#This Row],[Short Name]],Serverlookup!A:A,Serverlookup!B:B)</f>
        <v>Not Found</v>
      </c>
      <c r="Q637" t="str">
        <f>_xlfn.XLOOKUP(Table2[[#This Row],[Short Name]],Serverlookup!A:A,Serverlookup!C:C)</f>
        <v>Not Found</v>
      </c>
      <c r="R637" t="str">
        <f>_xlfn.XLOOKUP(Table2[[#This Row],[Short Name]],Serverlookup!A:A,Serverlookup!E:E)</f>
        <v>meena.chockalingam@chevron.com</v>
      </c>
      <c r="S637" t="str">
        <f>_xlfn.XLOOKUP(Table2[[#This Row],[Short Name]],Serverlookup!A:A,Serverlookup!D:D)</f>
        <v>Yes</v>
      </c>
      <c r="T637" t="str">
        <f>_xlfn.XLOOKUP(Table2[[#This Row],[Short Name]],Serverlookup!A:A,Serverlookup!F:F)</f>
        <v>NETWORK - NETWORK MANAGEMENT TOOLS</v>
      </c>
      <c r="U637" t="str">
        <f>IF(ISNA(_xlfn.XLOOKUP(Table2[[#This Row],[Short Name]],PCN!A:A,PCN!A:A)),"No","Yes")</f>
        <v>No</v>
      </c>
    </row>
    <row r="638" spans="1:21" x14ac:dyDescent="0.35">
      <c r="A638" t="s">
        <v>2777</v>
      </c>
      <c r="B638" t="s">
        <v>50</v>
      </c>
      <c r="C638" t="s">
        <v>3620</v>
      </c>
      <c r="D638" t="s">
        <v>3621</v>
      </c>
      <c r="E638" s="1">
        <v>45645</v>
      </c>
      <c r="F638" t="s">
        <v>185</v>
      </c>
      <c r="G638" s="1">
        <v>45705</v>
      </c>
      <c r="H638" t="s">
        <v>3595</v>
      </c>
      <c r="I638" t="s">
        <v>114</v>
      </c>
      <c r="J638" t="s">
        <v>2781</v>
      </c>
      <c r="K638" t="e">
        <f>_xlfn.XLOOKUP(Table2[[#This Row],[Short Name]],Table4[Name],Table4[IP Address])</f>
        <v>#N/A</v>
      </c>
      <c r="L638" t="e">
        <f>_xlfn.XLOOKUP(Table2[[#This Row],[Short Name]],CMDB!A:A,CMDB!G:G)</f>
        <v>#N/A</v>
      </c>
      <c r="M638" t="e">
        <f>_xlfn.XLOOKUP(Table2[[#This Row],[Short Name]],CMDB!A:A,CMDB!F:F)</f>
        <v>#N/A</v>
      </c>
      <c r="N638" t="s">
        <v>2782</v>
      </c>
      <c r="O638" t="s">
        <v>951</v>
      </c>
      <c r="P638" t="str">
        <f>_xlfn.XLOOKUP(Table2[[#This Row],[Short Name]],Serverlookup!A:A,Serverlookup!B:B)</f>
        <v>Not Found</v>
      </c>
      <c r="Q638" t="str">
        <f>_xlfn.XLOOKUP(Table2[[#This Row],[Short Name]],Serverlookup!A:A,Serverlookup!C:C)</f>
        <v>Not Found</v>
      </c>
      <c r="R638" t="str">
        <f>_xlfn.XLOOKUP(Table2[[#This Row],[Short Name]],Serverlookup!A:A,Serverlookup!E:E)</f>
        <v>meena.chockalingam@chevron.com</v>
      </c>
      <c r="S638" t="str">
        <f>_xlfn.XLOOKUP(Table2[[#This Row],[Short Name]],Serverlookup!A:A,Serverlookup!D:D)</f>
        <v>Yes</v>
      </c>
      <c r="T638" t="str">
        <f>_xlfn.XLOOKUP(Table2[[#This Row],[Short Name]],Serverlookup!A:A,Serverlookup!F:F)</f>
        <v>NETWORK - NETWORK MANAGEMENT TOOLS</v>
      </c>
      <c r="U638" t="str">
        <f>IF(ISNA(_xlfn.XLOOKUP(Table2[[#This Row],[Short Name]],PCN!A:A,PCN!A:A)),"No","Yes")</f>
        <v>No</v>
      </c>
    </row>
    <row r="639" spans="1:21" x14ac:dyDescent="0.35">
      <c r="A639" t="s">
        <v>2777</v>
      </c>
      <c r="B639" t="s">
        <v>50</v>
      </c>
      <c r="C639" t="s">
        <v>3622</v>
      </c>
      <c r="D639" t="s">
        <v>3623</v>
      </c>
      <c r="E639" s="2">
        <v>45699</v>
      </c>
      <c r="F639" t="s">
        <v>185</v>
      </c>
      <c r="G639" s="2">
        <v>45701</v>
      </c>
      <c r="H639" t="s">
        <v>3592</v>
      </c>
      <c r="I639" t="s">
        <v>114</v>
      </c>
      <c r="J639" t="s">
        <v>2781</v>
      </c>
      <c r="K639" t="e">
        <f>_xlfn.XLOOKUP(Table2[[#This Row],[Short Name]],Table4[Name],Table4[IP Address])</f>
        <v>#N/A</v>
      </c>
      <c r="L639" t="e">
        <f>_xlfn.XLOOKUP(Table2[[#This Row],[Short Name]],CMDB!A:A,CMDB!G:G)</f>
        <v>#N/A</v>
      </c>
      <c r="M639" t="e">
        <f>_xlfn.XLOOKUP(Table2[[#This Row],[Short Name]],CMDB!A:A,CMDB!F:F)</f>
        <v>#N/A</v>
      </c>
      <c r="N639" t="s">
        <v>2782</v>
      </c>
      <c r="O639" t="s">
        <v>951</v>
      </c>
      <c r="P639" t="str">
        <f>_xlfn.XLOOKUP(Table2[[#This Row],[Short Name]],Serverlookup!A:A,Serverlookup!B:B)</f>
        <v>Not Found</v>
      </c>
      <c r="Q639" t="str">
        <f>_xlfn.XLOOKUP(Table2[[#This Row],[Short Name]],Serverlookup!A:A,Serverlookup!C:C)</f>
        <v>Not Found</v>
      </c>
      <c r="R639" t="str">
        <f>_xlfn.XLOOKUP(Table2[[#This Row],[Short Name]],Serverlookup!A:A,Serverlookup!E:E)</f>
        <v>meena.chockalingam@chevron.com</v>
      </c>
      <c r="S639" t="str">
        <f>_xlfn.XLOOKUP(Table2[[#This Row],[Short Name]],Serverlookup!A:A,Serverlookup!D:D)</f>
        <v>Yes</v>
      </c>
      <c r="T639" t="str">
        <f>_xlfn.XLOOKUP(Table2[[#This Row],[Short Name]],Serverlookup!A:A,Serverlookup!F:F)</f>
        <v>NETWORK - NETWORK MANAGEMENT TOOLS</v>
      </c>
      <c r="U639" t="str">
        <f>IF(ISNA(_xlfn.XLOOKUP(Table2[[#This Row],[Short Name]],PCN!A:A,PCN!A:A)),"No","Yes")</f>
        <v>No</v>
      </c>
    </row>
    <row r="640" spans="1:21" x14ac:dyDescent="0.35">
      <c r="A640" t="s">
        <v>2777</v>
      </c>
      <c r="B640" t="s">
        <v>50</v>
      </c>
      <c r="C640" t="s">
        <v>3624</v>
      </c>
      <c r="D640" t="s">
        <v>3625</v>
      </c>
      <c r="E640" s="2">
        <v>45617</v>
      </c>
      <c r="F640" t="s">
        <v>185</v>
      </c>
      <c r="G640" s="2">
        <v>45701</v>
      </c>
      <c r="H640" t="s">
        <v>3594</v>
      </c>
      <c r="I640" t="s">
        <v>114</v>
      </c>
      <c r="J640" t="s">
        <v>2781</v>
      </c>
      <c r="K640" t="e">
        <f>_xlfn.XLOOKUP(Table2[[#This Row],[Short Name]],Table4[Name],Table4[IP Address])</f>
        <v>#N/A</v>
      </c>
      <c r="L640" t="e">
        <f>_xlfn.XLOOKUP(Table2[[#This Row],[Short Name]],CMDB!A:A,CMDB!G:G)</f>
        <v>#N/A</v>
      </c>
      <c r="M640" t="e">
        <f>_xlfn.XLOOKUP(Table2[[#This Row],[Short Name]],CMDB!A:A,CMDB!F:F)</f>
        <v>#N/A</v>
      </c>
      <c r="N640" t="s">
        <v>2782</v>
      </c>
      <c r="O640" t="s">
        <v>951</v>
      </c>
      <c r="P640" t="str">
        <f>_xlfn.XLOOKUP(Table2[[#This Row],[Short Name]],Serverlookup!A:A,Serverlookup!B:B)</f>
        <v>Not Found</v>
      </c>
      <c r="Q640" t="str">
        <f>_xlfn.XLOOKUP(Table2[[#This Row],[Short Name]],Serverlookup!A:A,Serverlookup!C:C)</f>
        <v>Not Found</v>
      </c>
      <c r="R640" t="str">
        <f>_xlfn.XLOOKUP(Table2[[#This Row],[Short Name]],Serverlookup!A:A,Serverlookup!E:E)</f>
        <v>meena.chockalingam@chevron.com</v>
      </c>
      <c r="S640" t="str">
        <f>_xlfn.XLOOKUP(Table2[[#This Row],[Short Name]],Serverlookup!A:A,Serverlookup!D:D)</f>
        <v>Yes</v>
      </c>
      <c r="T640" t="str">
        <f>_xlfn.XLOOKUP(Table2[[#This Row],[Short Name]],Serverlookup!A:A,Serverlookup!F:F)</f>
        <v>NETWORK - NETWORK MANAGEMENT TOOLS</v>
      </c>
      <c r="U640" t="str">
        <f>IF(ISNA(_xlfn.XLOOKUP(Table2[[#This Row],[Short Name]],PCN!A:A,PCN!A:A)),"No","Yes")</f>
        <v>No</v>
      </c>
    </row>
    <row r="641" spans="1:21" x14ac:dyDescent="0.35">
      <c r="A641" t="s">
        <v>2777</v>
      </c>
      <c r="B641" t="s">
        <v>50</v>
      </c>
      <c r="C641" t="s">
        <v>3626</v>
      </c>
      <c r="D641" t="s">
        <v>3627</v>
      </c>
      <c r="E641" s="2">
        <v>45608</v>
      </c>
      <c r="F641" t="s">
        <v>859</v>
      </c>
      <c r="G641" s="2">
        <v>45700</v>
      </c>
      <c r="H641" t="s">
        <v>3041</v>
      </c>
      <c r="I641" t="s">
        <v>114</v>
      </c>
      <c r="J641" t="s">
        <v>2781</v>
      </c>
      <c r="K641" t="e">
        <f>_xlfn.XLOOKUP(Table2[[#This Row],[Short Name]],Table4[Name],Table4[IP Address])</f>
        <v>#N/A</v>
      </c>
      <c r="L641" t="e">
        <f>_xlfn.XLOOKUP(Table2[[#This Row],[Short Name]],CMDB!A:A,CMDB!G:G)</f>
        <v>#N/A</v>
      </c>
      <c r="M641" t="e">
        <f>_xlfn.XLOOKUP(Table2[[#This Row],[Short Name]],CMDB!A:A,CMDB!F:F)</f>
        <v>#N/A</v>
      </c>
      <c r="N641" t="s">
        <v>2782</v>
      </c>
      <c r="O641" t="s">
        <v>951</v>
      </c>
      <c r="P641" t="str">
        <f>_xlfn.XLOOKUP(Table2[[#This Row],[Short Name]],Serverlookup!A:A,Serverlookup!B:B)</f>
        <v>Not Found</v>
      </c>
      <c r="Q641" t="str">
        <f>_xlfn.XLOOKUP(Table2[[#This Row],[Short Name]],Serverlookup!A:A,Serverlookup!C:C)</f>
        <v>Not Found</v>
      </c>
      <c r="R641" t="str">
        <f>_xlfn.XLOOKUP(Table2[[#This Row],[Short Name]],Serverlookup!A:A,Serverlookup!E:E)</f>
        <v>meena.chockalingam@chevron.com</v>
      </c>
      <c r="S641" t="str">
        <f>_xlfn.XLOOKUP(Table2[[#This Row],[Short Name]],Serverlookup!A:A,Serverlookup!D:D)</f>
        <v>Yes</v>
      </c>
      <c r="T641" t="str">
        <f>_xlfn.XLOOKUP(Table2[[#This Row],[Short Name]],Serverlookup!A:A,Serverlookup!F:F)</f>
        <v>NETWORK - NETWORK MANAGEMENT TOOLS</v>
      </c>
      <c r="U641" t="str">
        <f>IF(ISNA(_xlfn.XLOOKUP(Table2[[#This Row],[Short Name]],PCN!A:A,PCN!A:A)),"No","Yes")</f>
        <v>No</v>
      </c>
    </row>
    <row r="642" spans="1:21" x14ac:dyDescent="0.35">
      <c r="A642" t="s">
        <v>2777</v>
      </c>
      <c r="B642" t="s">
        <v>50</v>
      </c>
      <c r="C642" t="s">
        <v>3628</v>
      </c>
      <c r="D642" t="s">
        <v>3629</v>
      </c>
      <c r="E642" s="2">
        <v>45771</v>
      </c>
      <c r="F642" t="s">
        <v>185</v>
      </c>
      <c r="G642" s="2">
        <v>45771</v>
      </c>
      <c r="H642" t="s">
        <v>3630</v>
      </c>
      <c r="I642" t="s">
        <v>49</v>
      </c>
      <c r="J642" t="s">
        <v>2781</v>
      </c>
      <c r="K642" t="str">
        <f>_xlfn.XLOOKUP(Table2[[#This Row],[Short Name]],Table4[Name],Table4[IP Address])</f>
        <v>10.68.248.103</v>
      </c>
      <c r="L642" t="str">
        <f>_xlfn.XLOOKUP(Table2[[#This Row],[Short Name]],CMDB!A:A,CMDB!G:G)</f>
        <v>Production</v>
      </c>
      <c r="M642" t="str">
        <f>_xlfn.XLOOKUP(Table2[[#This Row],[Short Name]],CMDB!A:A,CMDB!F:F)</f>
        <v>Deployed</v>
      </c>
      <c r="N642" t="s">
        <v>2782</v>
      </c>
      <c r="P642">
        <f>_xlfn.XLOOKUP(Table2[[#This Row],[Short Name]],Serverlookup!A:A,Serverlookup!B:B)</f>
        <v>19454</v>
      </c>
      <c r="Q642" t="str">
        <f>_xlfn.XLOOKUP(Table2[[#This Row],[Short Name]],Serverlookup!A:A,Serverlookup!C:C)</f>
        <v>SAC e</v>
      </c>
      <c r="R642" t="str">
        <f>_xlfn.XLOOKUP(Table2[[#This Row],[Short Name]],Serverlookup!A:A,Serverlookup!E:E)</f>
        <v>MeshalSahli@chevron.com</v>
      </c>
      <c r="S642" t="str">
        <f>_xlfn.XLOOKUP(Table2[[#This Row],[Short Name]],Serverlookup!A:A,Serverlookup!D:D)</f>
        <v>Yes</v>
      </c>
      <c r="T642" t="str">
        <f>_xlfn.XLOOKUP(Table2[[#This Row],[Short Name]],Serverlookup!A:A,Serverlookup!F:F)</f>
        <v>SAC - APPLICATION SUPPORT</v>
      </c>
      <c r="U642" t="str">
        <f>IF(ISNA(_xlfn.XLOOKUP(Table2[[#This Row],[Short Name]],PCN!A:A,PCN!A:A)),"No","Yes")</f>
        <v>No</v>
      </c>
    </row>
    <row r="643" spans="1:21" x14ac:dyDescent="0.35">
      <c r="A643" t="s">
        <v>2777</v>
      </c>
      <c r="B643" t="s">
        <v>50</v>
      </c>
      <c r="C643" t="s">
        <v>1735</v>
      </c>
      <c r="D643" t="s">
        <v>1736</v>
      </c>
      <c r="E643" s="1">
        <v>45771</v>
      </c>
      <c r="F643" t="s">
        <v>185</v>
      </c>
      <c r="G643" s="1">
        <v>45771</v>
      </c>
      <c r="H643" t="s">
        <v>2887</v>
      </c>
      <c r="I643" t="s">
        <v>49</v>
      </c>
      <c r="J643" t="s">
        <v>2781</v>
      </c>
      <c r="K643" t="str">
        <f>_xlfn.XLOOKUP(Table2[[#This Row],[Short Name]],Table4[Name],Table4[IP Address])</f>
        <v>10.73.144.5</v>
      </c>
      <c r="L643" t="str">
        <f>_xlfn.XLOOKUP(Table2[[#This Row],[Short Name]],CMDB!A:A,CMDB!G:G)</f>
        <v>Production</v>
      </c>
      <c r="M643" t="str">
        <f>_xlfn.XLOOKUP(Table2[[#This Row],[Short Name]],CMDB!A:A,CMDB!F:F)</f>
        <v>Deployed</v>
      </c>
      <c r="N643" t="s">
        <v>2782</v>
      </c>
      <c r="P643">
        <f>_xlfn.XLOOKUP(Table2[[#This Row],[Short Name]],Serverlookup!A:A,Serverlookup!B:B)</f>
        <v>24734</v>
      </c>
      <c r="Q643" t="str">
        <f>_xlfn.XLOOKUP(Table2[[#This Row],[Short Name]],Serverlookup!A:A,Serverlookup!C:C)</f>
        <v xml:space="preserve">AngelNet </v>
      </c>
      <c r="R643" t="str">
        <f>_xlfn.XLOOKUP(Table2[[#This Row],[Short Name]],Serverlookup!A:A,Serverlookup!E:E)</f>
        <v>Michael.Lu@chevron.com</v>
      </c>
      <c r="S643" t="str">
        <f>_xlfn.XLOOKUP(Table2[[#This Row],[Short Name]],Serverlookup!A:A,Serverlookup!D:D)</f>
        <v>Yes</v>
      </c>
      <c r="T643" t="str">
        <f>_xlfn.XLOOKUP(Table2[[#This Row],[Short Name]],Serverlookup!A:A,Serverlookup!F:F)</f>
        <v>DS - AP - LA - COLOMBIA ONSITE</v>
      </c>
      <c r="U643" t="str">
        <f>IF(ISNA(_xlfn.XLOOKUP(Table2[[#This Row],[Short Name]],PCN!A:A,PCN!A:A)),"No","Yes")</f>
        <v>No</v>
      </c>
    </row>
    <row r="644" spans="1:21" x14ac:dyDescent="0.35">
      <c r="A644" t="s">
        <v>2777</v>
      </c>
      <c r="B644" t="s">
        <v>50</v>
      </c>
      <c r="C644" t="s">
        <v>3631</v>
      </c>
      <c r="D644" t="s">
        <v>3632</v>
      </c>
      <c r="E644" s="2">
        <v>45770</v>
      </c>
      <c r="F644" t="s">
        <v>185</v>
      </c>
      <c r="G644" s="2">
        <v>45771</v>
      </c>
      <c r="H644" t="s">
        <v>3633</v>
      </c>
      <c r="I644" t="s">
        <v>49</v>
      </c>
      <c r="J644" t="s">
        <v>2781</v>
      </c>
      <c r="K644" t="str">
        <f>_xlfn.XLOOKUP(Table2[[#This Row],[Short Name]],Table4[Name],Table4[IP Address])</f>
        <v>146.40.171.32</v>
      </c>
      <c r="L644" t="str">
        <f>_xlfn.XLOOKUP(Table2[[#This Row],[Short Name]],CMDB!A:A,CMDB!G:G)</f>
        <v>Production</v>
      </c>
      <c r="M644" t="str">
        <f>_xlfn.XLOOKUP(Table2[[#This Row],[Short Name]],CMDB!A:A,CMDB!F:F)</f>
        <v>Deployed</v>
      </c>
      <c r="N644" t="s">
        <v>2782</v>
      </c>
      <c r="P644">
        <f>_xlfn.XLOOKUP(Table2[[#This Row],[Short Name]],Serverlookup!A:A,Serverlookup!B:B)</f>
        <v>35038366</v>
      </c>
      <c r="Q644" t="str">
        <f>_xlfn.XLOOKUP(Table2[[#This Row],[Short Name]],Serverlookup!A:A,Serverlookup!C:C)</f>
        <v xml:space="preserve">Zebra Designer Pro 3 </v>
      </c>
      <c r="R644" t="str">
        <f>_xlfn.XLOOKUP(Table2[[#This Row],[Short Name]],Serverlookup!A:A,Serverlookup!E:E)</f>
        <v>Michael.Walker@chevron.com</v>
      </c>
      <c r="S644" t="str">
        <f>_xlfn.XLOOKUP(Table2[[#This Row],[Short Name]],Serverlookup!A:A,Serverlookup!D:D)</f>
        <v>Yes</v>
      </c>
      <c r="T644" t="str">
        <f>_xlfn.XLOOKUP(Table2[[#This Row],[Short Name]],Serverlookup!A:A,Serverlookup!F:F)</f>
        <v>Not Found</v>
      </c>
      <c r="U644" t="str">
        <f>IF(ISNA(_xlfn.XLOOKUP(Table2[[#This Row],[Short Name]],PCN!A:A,PCN!A:A)),"No","Yes")</f>
        <v>No</v>
      </c>
    </row>
    <row r="645" spans="1:21" x14ac:dyDescent="0.35">
      <c r="A645" t="s">
        <v>2777</v>
      </c>
      <c r="B645" t="s">
        <v>50</v>
      </c>
      <c r="C645" t="s">
        <v>3634</v>
      </c>
      <c r="D645" t="s">
        <v>3635</v>
      </c>
      <c r="E645" s="1">
        <v>45770</v>
      </c>
      <c r="F645" t="s">
        <v>185</v>
      </c>
      <c r="G645" s="1">
        <v>45771</v>
      </c>
      <c r="H645" t="s">
        <v>3636</v>
      </c>
      <c r="I645" t="s">
        <v>141</v>
      </c>
      <c r="J645" t="s">
        <v>2781</v>
      </c>
      <c r="K645" t="str">
        <f>_xlfn.XLOOKUP(Table2[[#This Row],[Short Name]],Table4[Name],Table4[IP Address])</f>
        <v>10.190.0.26</v>
      </c>
      <c r="L645" t="str">
        <f>_xlfn.XLOOKUP(Table2[[#This Row],[Short Name]],CMDB!A:A,CMDB!G:G)</f>
        <v>Production</v>
      </c>
      <c r="M645" t="str">
        <f>_xlfn.XLOOKUP(Table2[[#This Row],[Short Name]],CMDB!A:A,CMDB!F:F)</f>
        <v>Retired</v>
      </c>
      <c r="N645" t="s">
        <v>1116</v>
      </c>
      <c r="P645">
        <f>_xlfn.XLOOKUP(Table2[[#This Row],[Short Name]],Serverlookup!A:A,Serverlookup!B:B)</f>
        <v>3071672</v>
      </c>
      <c r="Q645" t="str">
        <f>_xlfn.XLOOKUP(Table2[[#This Row],[Short Name]],Serverlookup!A:A,Serverlookup!C:C)</f>
        <v xml:space="preserve">[PDCE] </v>
      </c>
      <c r="R645" t="str">
        <f>_xlfn.XLOOKUP(Table2[[#This Row],[Short Name]],Serverlookup!A:A,Serverlookup!E:E)</f>
        <v>Miguel.Lopez@chevron.com</v>
      </c>
      <c r="S645" t="s">
        <v>1116</v>
      </c>
      <c r="T645" t="e">
        <f>_xlfn.XLOOKUP(Table2[[#This Row],[Short Name]],Serverlookup!A:A,Serverlookup!F:F)</f>
        <v>#VALUE!</v>
      </c>
      <c r="U645" t="str">
        <f>IF(ISNA(_xlfn.XLOOKUP(Table2[[#This Row],[Short Name]],PCN!A:A,PCN!A:A)),"No","Yes")</f>
        <v>No</v>
      </c>
    </row>
    <row r="646" spans="1:21" x14ac:dyDescent="0.35">
      <c r="A646" t="s">
        <v>2777</v>
      </c>
      <c r="B646" t="s">
        <v>50</v>
      </c>
      <c r="C646" t="s">
        <v>1895</v>
      </c>
      <c r="D646" t="s">
        <v>1896</v>
      </c>
      <c r="E646" s="2">
        <v>45770</v>
      </c>
      <c r="F646" t="s">
        <v>185</v>
      </c>
      <c r="G646" s="2">
        <v>45771</v>
      </c>
      <c r="H646" t="s">
        <v>3637</v>
      </c>
      <c r="I646" t="s">
        <v>49</v>
      </c>
      <c r="J646" t="s">
        <v>2781</v>
      </c>
      <c r="K646" t="str">
        <f>_xlfn.XLOOKUP(Table2[[#This Row],[Short Name]],Table4[Name],Table4[IP Address])</f>
        <v>10.73.144.15</v>
      </c>
      <c r="L646" t="str">
        <f>_xlfn.XLOOKUP(Table2[[#This Row],[Short Name]],CMDB!A:A,CMDB!G:G)</f>
        <v>Production</v>
      </c>
      <c r="M646" t="str">
        <f>_xlfn.XLOOKUP(Table2[[#This Row],[Short Name]],CMDB!A:A,CMDB!F:F)</f>
        <v>Deployed</v>
      </c>
      <c r="N646" t="s">
        <v>2782</v>
      </c>
      <c r="P646">
        <f>_xlfn.XLOOKUP(Table2[[#This Row],[Short Name]],Serverlookup!A:A,Serverlookup!B:B)</f>
        <v>11323</v>
      </c>
      <c r="Q646" t="str">
        <f>_xlfn.XLOOKUP(Table2[[#This Row],[Short Name]],Serverlookup!A:A,Serverlookup!C:C)</f>
        <v xml:space="preserve">Fuelfacs </v>
      </c>
      <c r="R646" t="str">
        <f>_xlfn.XLOOKUP(Table2[[#This Row],[Short Name]],Serverlookup!A:A,Serverlookup!E:E)</f>
        <v>MLeonard@chevron.com</v>
      </c>
      <c r="S646" t="str">
        <f>_xlfn.XLOOKUP(Table2[[#This Row],[Short Name]],Serverlookup!A:A,Serverlookup!D:D)</f>
        <v>Yes</v>
      </c>
      <c r="T646" t="str">
        <f>_xlfn.XLOOKUP(Table2[[#This Row],[Short Name]],Serverlookup!A:A,Serverlookup!F:F)</f>
        <v>CSCM - MSP - DELIVER</v>
      </c>
      <c r="U646" t="str">
        <f>IF(ISNA(_xlfn.XLOOKUP(Table2[[#This Row],[Short Name]],PCN!A:A,PCN!A:A)),"No","Yes")</f>
        <v>No</v>
      </c>
    </row>
    <row r="647" spans="1:21" x14ac:dyDescent="0.35">
      <c r="A647" t="s">
        <v>2777</v>
      </c>
      <c r="B647" t="s">
        <v>50</v>
      </c>
      <c r="C647" t="s">
        <v>1899</v>
      </c>
      <c r="D647" t="s">
        <v>1900</v>
      </c>
      <c r="E647" s="1">
        <v>45771</v>
      </c>
      <c r="F647" t="s">
        <v>185</v>
      </c>
      <c r="G647" s="1">
        <v>45771</v>
      </c>
      <c r="H647" t="s">
        <v>2800</v>
      </c>
      <c r="I647" t="s">
        <v>101</v>
      </c>
      <c r="J647" t="s">
        <v>2781</v>
      </c>
      <c r="K647" t="str">
        <f>_xlfn.XLOOKUP(Table2[[#This Row],[Short Name]],Table4[Name],Table4[IP Address])</f>
        <v>10.74.80.6</v>
      </c>
      <c r="L647" t="str">
        <f>_xlfn.XLOOKUP(Table2[[#This Row],[Short Name]],CMDB!A:A,CMDB!G:G)</f>
        <v>Production</v>
      </c>
      <c r="M647" t="str">
        <f>_xlfn.XLOOKUP(Table2[[#This Row],[Short Name]],CMDB!A:A,CMDB!F:F)</f>
        <v>Deployed</v>
      </c>
      <c r="N647" t="s">
        <v>2782</v>
      </c>
      <c r="P647">
        <f>_xlfn.XLOOKUP(Table2[[#This Row],[Short Name]],Serverlookup!A:A,Serverlookup!B:B)</f>
        <v>1500001399</v>
      </c>
      <c r="Q647" t="str">
        <f>_xlfn.XLOOKUP(Table2[[#This Row],[Short Name]],Serverlookup!A:A,Serverlookup!C:C)</f>
        <v>RPA_AmericasProducts_Retain</v>
      </c>
      <c r="R647" t="str">
        <f>_xlfn.XLOOKUP(Table2[[#This Row],[Short Name]],Serverlookup!A:A,Serverlookup!E:E)</f>
        <v>mleonard@chevron.com</v>
      </c>
      <c r="S647" t="str">
        <f>_xlfn.XLOOKUP(Table2[[#This Row],[Short Name]],Serverlookup!A:A,Serverlookup!D:D)</f>
        <v>Yes</v>
      </c>
      <c r="T647" t="str">
        <f>_xlfn.XLOOKUP(Table2[[#This Row],[Short Name]],Serverlookup!A:A,Serverlookup!F:F)</f>
        <v>CSCM - MSP - DELIVER</v>
      </c>
      <c r="U647" t="str">
        <f>IF(ISNA(_xlfn.XLOOKUP(Table2[[#This Row],[Short Name]],PCN!A:A,PCN!A:A)),"No","Yes")</f>
        <v>No</v>
      </c>
    </row>
    <row r="648" spans="1:21" x14ac:dyDescent="0.35">
      <c r="A648" t="s">
        <v>2777</v>
      </c>
      <c r="B648" t="s">
        <v>50</v>
      </c>
      <c r="C648" t="s">
        <v>1901</v>
      </c>
      <c r="D648" t="s">
        <v>1902</v>
      </c>
      <c r="E648" s="2">
        <v>45771</v>
      </c>
      <c r="F648" t="s">
        <v>185</v>
      </c>
      <c r="G648" s="2">
        <v>45771</v>
      </c>
      <c r="H648" t="s">
        <v>2800</v>
      </c>
      <c r="I648" t="s">
        <v>101</v>
      </c>
      <c r="J648" t="s">
        <v>2781</v>
      </c>
      <c r="K648" t="str">
        <f>_xlfn.XLOOKUP(Table2[[#This Row],[Short Name]],Table4[Name],Table4[IP Address])</f>
        <v>10.74.80.7</v>
      </c>
      <c r="L648" t="str">
        <f>_xlfn.XLOOKUP(Table2[[#This Row],[Short Name]],CMDB!A:A,CMDB!G:G)</f>
        <v>Production</v>
      </c>
      <c r="M648" t="str">
        <f>_xlfn.XLOOKUP(Table2[[#This Row],[Short Name]],CMDB!A:A,CMDB!F:F)</f>
        <v>Deployed</v>
      </c>
      <c r="N648" t="s">
        <v>2782</v>
      </c>
      <c r="P648">
        <f>_xlfn.XLOOKUP(Table2[[#This Row],[Short Name]],Serverlookup!A:A,Serverlookup!B:B)</f>
        <v>1500001399</v>
      </c>
      <c r="Q648" t="str">
        <f>_xlfn.XLOOKUP(Table2[[#This Row],[Short Name]],Serverlookup!A:A,Serverlookup!C:C)</f>
        <v>RPA_AmericasProducts_Retain</v>
      </c>
      <c r="R648" t="str">
        <f>_xlfn.XLOOKUP(Table2[[#This Row],[Short Name]],Serverlookup!A:A,Serverlookup!E:E)</f>
        <v>mleonard@chevron.com</v>
      </c>
      <c r="S648" t="str">
        <f>_xlfn.XLOOKUP(Table2[[#This Row],[Short Name]],Serverlookup!A:A,Serverlookup!D:D)</f>
        <v>Yes</v>
      </c>
      <c r="T648" t="str">
        <f>_xlfn.XLOOKUP(Table2[[#This Row],[Short Name]],Serverlookup!A:A,Serverlookup!F:F)</f>
        <v>CSCM - MSP - DELIVER</v>
      </c>
      <c r="U648" t="str">
        <f>IF(ISNA(_xlfn.XLOOKUP(Table2[[#This Row],[Short Name]],PCN!A:A,PCN!A:A)),"No","Yes")</f>
        <v>No</v>
      </c>
    </row>
    <row r="649" spans="1:21" x14ac:dyDescent="0.35">
      <c r="A649" t="s">
        <v>2777</v>
      </c>
      <c r="B649" t="s">
        <v>50</v>
      </c>
      <c r="C649" t="s">
        <v>1903</v>
      </c>
      <c r="D649" t="s">
        <v>1904</v>
      </c>
      <c r="E649" s="2">
        <v>45770</v>
      </c>
      <c r="F649" t="s">
        <v>185</v>
      </c>
      <c r="G649" s="2">
        <v>45771</v>
      </c>
      <c r="H649" t="s">
        <v>3637</v>
      </c>
      <c r="I649" t="s">
        <v>101</v>
      </c>
      <c r="J649" t="s">
        <v>2781</v>
      </c>
      <c r="K649" t="str">
        <f>_xlfn.XLOOKUP(Table2[[#This Row],[Short Name]],Table4[Name],Table4[IP Address])</f>
        <v>10.73.144.7</v>
      </c>
      <c r="L649" t="str">
        <f>_xlfn.XLOOKUP(Table2[[#This Row],[Short Name]],CMDB!A:A,CMDB!G:G)</f>
        <v>Production</v>
      </c>
      <c r="M649" t="str">
        <f>_xlfn.XLOOKUP(Table2[[#This Row],[Short Name]],CMDB!A:A,CMDB!F:F)</f>
        <v>Deployed</v>
      </c>
      <c r="N649" t="s">
        <v>2782</v>
      </c>
      <c r="P649">
        <f>_xlfn.XLOOKUP(Table2[[#This Row],[Short Name]],Serverlookup!A:A,Serverlookup!B:B)</f>
        <v>24080</v>
      </c>
      <c r="Q649" t="str">
        <f>_xlfn.XLOOKUP(Table2[[#This Row],[Short Name]],Serverlookup!A:A,Serverlookup!C:C)</f>
        <v xml:space="preserve">COED Fuel Delivery Monitoring System </v>
      </c>
      <c r="R649" t="str">
        <f>_xlfn.XLOOKUP(Table2[[#This Row],[Short Name]],Serverlookup!A:A,Serverlookup!E:E)</f>
        <v>mleonard@chevron.com</v>
      </c>
      <c r="S649" t="str">
        <f>_xlfn.XLOOKUP(Table2[[#This Row],[Short Name]],Serverlookup!A:A,Serverlookup!D:D)</f>
        <v>Yes</v>
      </c>
      <c r="T649" t="str">
        <f>_xlfn.XLOOKUP(Table2[[#This Row],[Short Name]],Serverlookup!A:A,Serverlookup!F:F)</f>
        <v>DS - AP - TRANS OPS - APP SUPPORT</v>
      </c>
      <c r="U649" t="str">
        <f>IF(ISNA(_xlfn.XLOOKUP(Table2[[#This Row],[Short Name]],PCN!A:A,PCN!A:A)),"No","Yes")</f>
        <v>No</v>
      </c>
    </row>
    <row r="650" spans="1:21" x14ac:dyDescent="0.35">
      <c r="A650" t="s">
        <v>2777</v>
      </c>
      <c r="B650" t="s">
        <v>50</v>
      </c>
      <c r="C650" t="s">
        <v>2684</v>
      </c>
      <c r="D650" t="s">
        <v>2685</v>
      </c>
      <c r="E650" s="1">
        <v>45764</v>
      </c>
      <c r="F650" t="s">
        <v>185</v>
      </c>
      <c r="G650" s="1">
        <v>45764</v>
      </c>
      <c r="H650" t="s">
        <v>3638</v>
      </c>
      <c r="I650" t="s">
        <v>49</v>
      </c>
      <c r="J650" t="s">
        <v>2781</v>
      </c>
      <c r="K650" t="str">
        <f>_xlfn.XLOOKUP(Table2[[#This Row],[Short Name]],Table4[Name],Table4[IP Address])</f>
        <v>10.73.144.9</v>
      </c>
      <c r="L650" t="str">
        <f>_xlfn.XLOOKUP(Table2[[#This Row],[Short Name]],CMDB!A:A,CMDB!G:G)</f>
        <v>Production</v>
      </c>
      <c r="M650" t="str">
        <f>_xlfn.XLOOKUP(Table2[[#This Row],[Short Name]],CMDB!A:A,CMDB!F:F)</f>
        <v>Retired</v>
      </c>
      <c r="N650" t="s">
        <v>2782</v>
      </c>
      <c r="P650">
        <f>_xlfn.XLOOKUP(Table2[[#This Row],[Short Name]],Serverlookup!A:A,Serverlookup!B:B)</f>
        <v>24080</v>
      </c>
      <c r="Q650" t="str">
        <f>_xlfn.XLOOKUP(Table2[[#This Row],[Short Name]],Serverlookup!A:A,Serverlookup!C:C)</f>
        <v xml:space="preserve">COED Fuel Delivery Monitoring System </v>
      </c>
      <c r="R650" t="str">
        <f>_xlfn.XLOOKUP(Table2[[#This Row],[Short Name]],Serverlookup!A:A,Serverlookup!E:E)</f>
        <v>MLeonard@chevron.com</v>
      </c>
      <c r="S650" t="str">
        <f>_xlfn.XLOOKUP(Table2[[#This Row],[Short Name]],Serverlookup!A:A,Serverlookup!D:D)</f>
        <v>Yes</v>
      </c>
      <c r="T650" t="str">
        <f>_xlfn.XLOOKUP(Table2[[#This Row],[Short Name]],Serverlookup!A:A,Serverlookup!F:F)</f>
        <v>DS - AP - TRANS OPS - APP SUPPORT</v>
      </c>
      <c r="U650" t="str">
        <f>IF(ISNA(_xlfn.XLOOKUP(Table2[[#This Row],[Short Name]],PCN!A:A,PCN!A:A)),"No","Yes")</f>
        <v>No</v>
      </c>
    </row>
    <row r="651" spans="1:21" x14ac:dyDescent="0.35">
      <c r="A651" t="s">
        <v>2777</v>
      </c>
      <c r="B651" t="s">
        <v>50</v>
      </c>
      <c r="C651" t="s">
        <v>3639</v>
      </c>
      <c r="D651" t="s">
        <v>3640</v>
      </c>
      <c r="E651" s="2">
        <v>45687</v>
      </c>
      <c r="F651" t="s">
        <v>185</v>
      </c>
      <c r="G651" s="2">
        <v>45688</v>
      </c>
      <c r="H651" t="s">
        <v>3641</v>
      </c>
      <c r="I651" t="s">
        <v>49</v>
      </c>
      <c r="J651" t="s">
        <v>2781</v>
      </c>
      <c r="K651" t="e">
        <f>_xlfn.XLOOKUP(Table2[[#This Row],[Short Name]],Table4[Name],Table4[IP Address])</f>
        <v>#N/A</v>
      </c>
      <c r="L651" t="e">
        <f>_xlfn.XLOOKUP(Table2[[#This Row],[Short Name]],CMDB!A:A,CMDB!G:G)</f>
        <v>#N/A</v>
      </c>
      <c r="M651" t="e">
        <f>_xlfn.XLOOKUP(Table2[[#This Row],[Short Name]],CMDB!A:A,CMDB!F:F)</f>
        <v>#N/A</v>
      </c>
      <c r="N651" t="s">
        <v>2782</v>
      </c>
      <c r="P651" t="e">
        <f>_xlfn.XLOOKUP(Table2[[#This Row],[Short Name]],Serverlookup!A:A,Serverlookup!B:B)</f>
        <v>#N/A</v>
      </c>
      <c r="Q651" t="e">
        <f>_xlfn.XLOOKUP(Table2[[#This Row],[Short Name]],Serverlookup!A:A,Serverlookup!C:C)</f>
        <v>#N/A</v>
      </c>
      <c r="R651" t="e">
        <f>_xlfn.XLOOKUP(Table2[[#This Row],[Short Name]],Serverlookup!A:A,Serverlookup!E:E)</f>
        <v>#N/A</v>
      </c>
      <c r="S651" t="e">
        <f>_xlfn.XLOOKUP(Table2[[#This Row],[Short Name]],Serverlookup!A:A,Serverlookup!D:D)</f>
        <v>#N/A</v>
      </c>
      <c r="T651" t="e">
        <f>_xlfn.XLOOKUP(Table2[[#This Row],[Short Name]],Serverlookup!A:A,Serverlookup!F:F)</f>
        <v>#N/A</v>
      </c>
      <c r="U651" t="str">
        <f>IF(ISNA(_xlfn.XLOOKUP(Table2[[#This Row],[Short Name]],PCN!A:A,PCN!A:A)),"No","Yes")</f>
        <v>No</v>
      </c>
    </row>
    <row r="652" spans="1:21" x14ac:dyDescent="0.35">
      <c r="A652" t="s">
        <v>2777</v>
      </c>
      <c r="B652" t="s">
        <v>50</v>
      </c>
      <c r="C652" t="s">
        <v>3642</v>
      </c>
      <c r="D652" t="s">
        <v>3643</v>
      </c>
      <c r="E652" s="1">
        <v>45580</v>
      </c>
      <c r="F652" t="s">
        <v>859</v>
      </c>
      <c r="G652" s="1">
        <v>45688</v>
      </c>
      <c r="H652" t="s">
        <v>3641</v>
      </c>
      <c r="I652" t="s">
        <v>49</v>
      </c>
      <c r="J652" t="s">
        <v>2781</v>
      </c>
      <c r="K652" t="e">
        <f>_xlfn.XLOOKUP(Table2[[#This Row],[Short Name]],Table4[Name],Table4[IP Address])</f>
        <v>#N/A</v>
      </c>
      <c r="L652" t="e">
        <f>_xlfn.XLOOKUP(Table2[[#This Row],[Short Name]],CMDB!A:A,CMDB!G:G)</f>
        <v>#N/A</v>
      </c>
      <c r="M652" t="e">
        <f>_xlfn.XLOOKUP(Table2[[#This Row],[Short Name]],CMDB!A:A,CMDB!F:F)</f>
        <v>#N/A</v>
      </c>
      <c r="N652" t="s">
        <v>2782</v>
      </c>
      <c r="P652" t="e">
        <f>_xlfn.XLOOKUP(Table2[[#This Row],[Short Name]],Serverlookup!A:A,Serverlookup!B:B)</f>
        <v>#N/A</v>
      </c>
      <c r="Q652" t="e">
        <f>_xlfn.XLOOKUP(Table2[[#This Row],[Short Name]],Serverlookup!A:A,Serverlookup!C:C)</f>
        <v>#N/A</v>
      </c>
      <c r="R652" t="e">
        <f>_xlfn.XLOOKUP(Table2[[#This Row],[Short Name]],Serverlookup!A:A,Serverlookup!E:E)</f>
        <v>#N/A</v>
      </c>
      <c r="S652" t="e">
        <f>_xlfn.XLOOKUP(Table2[[#This Row],[Short Name]],Serverlookup!A:A,Serverlookup!D:D)</f>
        <v>#N/A</v>
      </c>
      <c r="T652" t="e">
        <f>_xlfn.XLOOKUP(Table2[[#This Row],[Short Name]],Serverlookup!A:A,Serverlookup!F:F)</f>
        <v>#N/A</v>
      </c>
      <c r="U652" t="str">
        <f>IF(ISNA(_xlfn.XLOOKUP(Table2[[#This Row],[Short Name]],PCN!A:A,PCN!A:A)),"No","Yes")</f>
        <v>No</v>
      </c>
    </row>
    <row r="653" spans="1:21" x14ac:dyDescent="0.35">
      <c r="A653" t="s">
        <v>2777</v>
      </c>
      <c r="B653" t="s">
        <v>50</v>
      </c>
      <c r="C653" t="s">
        <v>3644</v>
      </c>
      <c r="D653" t="s">
        <v>3645</v>
      </c>
      <c r="E653" s="2">
        <v>45640</v>
      </c>
      <c r="F653" t="s">
        <v>185</v>
      </c>
      <c r="G653" s="2">
        <v>45688</v>
      </c>
      <c r="H653" t="s">
        <v>3646</v>
      </c>
      <c r="I653" t="s">
        <v>49</v>
      </c>
      <c r="J653" t="s">
        <v>2781</v>
      </c>
      <c r="K653" t="e">
        <f>_xlfn.XLOOKUP(Table2[[#This Row],[Short Name]],Table4[Name],Table4[IP Address])</f>
        <v>#N/A</v>
      </c>
      <c r="L653" t="e">
        <f>_xlfn.XLOOKUP(Table2[[#This Row],[Short Name]],CMDB!A:A,CMDB!G:G)</f>
        <v>#N/A</v>
      </c>
      <c r="M653" t="e">
        <f>_xlfn.XLOOKUP(Table2[[#This Row],[Short Name]],CMDB!A:A,CMDB!F:F)</f>
        <v>#N/A</v>
      </c>
      <c r="N653" t="s">
        <v>2782</v>
      </c>
      <c r="P653">
        <f>_xlfn.XLOOKUP(Table2[[#This Row],[Short Name]],Serverlookup!A:A,Serverlookup!B:B)</f>
        <v>20931</v>
      </c>
      <c r="Q653" t="str">
        <f>_xlfn.XLOOKUP(Table2[[#This Row],[Short Name]],Serverlookup!A:A,Serverlookup!C:C)</f>
        <v xml:space="preserve">TMW Fleet Forecasting </v>
      </c>
      <c r="R653" t="str">
        <f>_xlfn.XLOOKUP(Table2[[#This Row],[Short Name]],Serverlookup!A:A,Serverlookup!E:E)</f>
        <v>MLeonard@chevron.com</v>
      </c>
      <c r="S653" t="str">
        <f>_xlfn.XLOOKUP(Table2[[#This Row],[Short Name]],Serverlookup!A:A,Serverlookup!D:D)</f>
        <v>Yes</v>
      </c>
      <c r="T653" t="str">
        <f>_xlfn.XLOOKUP(Table2[[#This Row],[Short Name]],Serverlookup!A:A,Serverlookup!F:F)</f>
        <v>CSCM - MSP - DELIVER</v>
      </c>
      <c r="U653" t="str">
        <f>IF(ISNA(_xlfn.XLOOKUP(Table2[[#This Row],[Short Name]],PCN!A:A,PCN!A:A)),"No","Yes")</f>
        <v>No</v>
      </c>
    </row>
    <row r="654" spans="1:21" x14ac:dyDescent="0.35">
      <c r="A654" t="s">
        <v>2777</v>
      </c>
      <c r="B654" t="s">
        <v>50</v>
      </c>
      <c r="C654" t="s">
        <v>3647</v>
      </c>
      <c r="D654" t="s">
        <v>3648</v>
      </c>
      <c r="E654" s="2">
        <v>45624</v>
      </c>
      <c r="F654" t="s">
        <v>185</v>
      </c>
      <c r="G654" s="2">
        <v>45688</v>
      </c>
      <c r="H654" t="s">
        <v>3649</v>
      </c>
      <c r="I654" t="s">
        <v>49</v>
      </c>
      <c r="J654" t="s">
        <v>2781</v>
      </c>
      <c r="K654" t="e">
        <f>_xlfn.XLOOKUP(Table2[[#This Row],[Short Name]],Table4[Name],Table4[IP Address])</f>
        <v>#N/A</v>
      </c>
      <c r="L654" t="e">
        <f>_xlfn.XLOOKUP(Table2[[#This Row],[Short Name]],CMDB!A:A,CMDB!G:G)</f>
        <v>#N/A</v>
      </c>
      <c r="M654" t="e">
        <f>_xlfn.XLOOKUP(Table2[[#This Row],[Short Name]],CMDB!A:A,CMDB!F:F)</f>
        <v>#N/A</v>
      </c>
      <c r="N654" t="s">
        <v>2782</v>
      </c>
      <c r="P654">
        <f>_xlfn.XLOOKUP(Table2[[#This Row],[Short Name]],Serverlookup!A:A,Serverlookup!B:B)</f>
        <v>20931</v>
      </c>
      <c r="Q654" t="str">
        <f>_xlfn.XLOOKUP(Table2[[#This Row],[Short Name]],Serverlookup!A:A,Serverlookup!C:C)</f>
        <v xml:space="preserve">TMW Fleet Forecasting </v>
      </c>
      <c r="R654" t="str">
        <f>_xlfn.XLOOKUP(Table2[[#This Row],[Short Name]],Serverlookup!A:A,Serverlookup!E:E)</f>
        <v>MLeonard@chevron.com</v>
      </c>
      <c r="S654" t="str">
        <f>_xlfn.XLOOKUP(Table2[[#This Row],[Short Name]],Serverlookup!A:A,Serverlookup!D:D)</f>
        <v>Yes</v>
      </c>
      <c r="T654" t="str">
        <f>_xlfn.XLOOKUP(Table2[[#This Row],[Short Name]],Serverlookup!A:A,Serverlookup!F:F)</f>
        <v>CSCM - MSP - DELIVER</v>
      </c>
      <c r="U654" t="str">
        <f>IF(ISNA(_xlfn.XLOOKUP(Table2[[#This Row],[Short Name]],PCN!A:A,PCN!A:A)),"No","Yes")</f>
        <v>No</v>
      </c>
    </row>
    <row r="655" spans="1:21" x14ac:dyDescent="0.35">
      <c r="A655" t="s">
        <v>2777</v>
      </c>
      <c r="B655" t="s">
        <v>50</v>
      </c>
      <c r="C655" t="s">
        <v>234</v>
      </c>
      <c r="D655" t="s">
        <v>235</v>
      </c>
      <c r="E655" s="1">
        <v>45770</v>
      </c>
      <c r="F655" t="s">
        <v>185</v>
      </c>
      <c r="G655" s="1">
        <v>45771</v>
      </c>
      <c r="H655" t="s">
        <v>3650</v>
      </c>
      <c r="I655" t="s">
        <v>114</v>
      </c>
      <c r="J655" t="s">
        <v>2781</v>
      </c>
      <c r="K655" t="str">
        <f>_xlfn.XLOOKUP(Table2[[#This Row],[Short Name]],Table4[Name],Table4[IP Address])</f>
        <v>146.28.190.209</v>
      </c>
      <c r="L655" t="str">
        <f>_xlfn.XLOOKUP(Table2[[#This Row],[Short Name]],CMDB!A:A,CMDB!G:G)</f>
        <v>Production</v>
      </c>
      <c r="M655" t="str">
        <f>_xlfn.XLOOKUP(Table2[[#This Row],[Short Name]],CMDB!A:A,CMDB!F:F)</f>
        <v>Deployed</v>
      </c>
      <c r="N655" t="s">
        <v>2782</v>
      </c>
      <c r="P655">
        <f>_xlfn.XLOOKUP(Table2[[#This Row],[Short Name]],Serverlookup!A:A,Serverlookup!B:B)</f>
        <v>5600</v>
      </c>
      <c r="Q655" t="str">
        <f>_xlfn.XLOOKUP(Table2[[#This Row],[Short Name]],Serverlookup!A:A,Serverlookup!C:C)</f>
        <v xml:space="preserve">PI UDS </v>
      </c>
      <c r="R655" t="str">
        <f>_xlfn.XLOOKUP(Table2[[#This Row],[Short Name]],Serverlookup!A:A,Serverlookup!E:E)</f>
        <v>mohamedsheriff@chevron.com</v>
      </c>
      <c r="S655" t="str">
        <f>_xlfn.XLOOKUP(Table2[[#This Row],[Short Name]],Serverlookup!A:A,Serverlookup!D:D)</f>
        <v>Yes</v>
      </c>
      <c r="T655" t="str">
        <f>_xlfn.XLOOKUP(Table2[[#This Row],[Short Name]],Serverlookup!A:A,Serverlookup!F:F)</f>
        <v>CSCM-DATAINSIGHT-WIPRO-SUPPORT</v>
      </c>
      <c r="U655" t="str">
        <f>IF(ISNA(_xlfn.XLOOKUP(Table2[[#This Row],[Short Name]],PCN!A:A,PCN!A:A)),"No","Yes")</f>
        <v>No</v>
      </c>
    </row>
    <row r="656" spans="1:21" x14ac:dyDescent="0.35">
      <c r="A656" t="s">
        <v>2777</v>
      </c>
      <c r="B656" t="s">
        <v>50</v>
      </c>
      <c r="C656" t="s">
        <v>2185</v>
      </c>
      <c r="D656" t="s">
        <v>2186</v>
      </c>
      <c r="E656" s="2">
        <v>45770</v>
      </c>
      <c r="F656" t="s">
        <v>185</v>
      </c>
      <c r="G656" s="2">
        <v>45771</v>
      </c>
      <c r="H656" t="s">
        <v>3460</v>
      </c>
      <c r="I656" t="s">
        <v>49</v>
      </c>
      <c r="J656" t="s">
        <v>2781</v>
      </c>
      <c r="K656" t="str">
        <f>_xlfn.XLOOKUP(Table2[[#This Row],[Short Name]],Table4[Name],Table4[IP Address])</f>
        <v>10.76.126.56</v>
      </c>
      <c r="L656" t="str">
        <f>_xlfn.XLOOKUP(Table2[[#This Row],[Short Name]],CMDB!A:A,CMDB!G:G)</f>
        <v>Development</v>
      </c>
      <c r="M656" t="str">
        <f>_xlfn.XLOOKUP(Table2[[#This Row],[Short Name]],CMDB!A:A,CMDB!F:F)</f>
        <v>Deployed</v>
      </c>
      <c r="N656" t="s">
        <v>2782</v>
      </c>
      <c r="P656">
        <f>_xlfn.XLOOKUP(Table2[[#This Row],[Short Name]],Serverlookup!A:A,Serverlookup!B:B)</f>
        <v>9124</v>
      </c>
      <c r="Q656" t="str">
        <f>_xlfn.XLOOKUP(Table2[[#This Row],[Short Name]],Serverlookup!A:A,Serverlookup!C:C)</f>
        <v xml:space="preserve">Global Contract Generation (GCG) </v>
      </c>
      <c r="R656" t="str">
        <f>_xlfn.XLOOKUP(Table2[[#This Row],[Short Name]],Serverlookup!A:A,Serverlookup!E:E)</f>
        <v>Mohammed.Zahriya@chevron.com</v>
      </c>
      <c r="S656" t="str">
        <f>_xlfn.XLOOKUP(Table2[[#This Row],[Short Name]],Serverlookup!A:A,Serverlookup!D:D)</f>
        <v>Yes</v>
      </c>
      <c r="T656" t="str">
        <f>_xlfn.XLOOKUP(Table2[[#This Row],[Short Name]],Serverlookup!A:A,Serverlookup!F:F)</f>
        <v>SPM-SERVICE MSP SUPPORT WIPRO</v>
      </c>
      <c r="U656" t="str">
        <f>IF(ISNA(_xlfn.XLOOKUP(Table2[[#This Row],[Short Name]],PCN!A:A,PCN!A:A)),"No","Yes")</f>
        <v>No</v>
      </c>
    </row>
    <row r="657" spans="1:21" x14ac:dyDescent="0.35">
      <c r="A657" t="s">
        <v>2777</v>
      </c>
      <c r="B657" t="s">
        <v>50</v>
      </c>
      <c r="C657" t="s">
        <v>2191</v>
      </c>
      <c r="D657" t="s">
        <v>2192</v>
      </c>
      <c r="E657" s="1">
        <v>45770</v>
      </c>
      <c r="F657" t="s">
        <v>185</v>
      </c>
      <c r="G657" s="1">
        <v>45771</v>
      </c>
      <c r="H657" t="s">
        <v>3651</v>
      </c>
      <c r="I657" t="s">
        <v>49</v>
      </c>
      <c r="J657" t="s">
        <v>2781</v>
      </c>
      <c r="K657" t="str">
        <f>_xlfn.XLOOKUP(Table2[[#This Row],[Short Name]],Table4[Name],Table4[IP Address])</f>
        <v>10.76.123.94</v>
      </c>
      <c r="L657" t="str">
        <f>_xlfn.XLOOKUP(Table2[[#This Row],[Short Name]],CMDB!A:A,CMDB!G:G)</f>
        <v>Production</v>
      </c>
      <c r="M657" t="str">
        <f>_xlfn.XLOOKUP(Table2[[#This Row],[Short Name]],CMDB!A:A,CMDB!F:F)</f>
        <v>Deployed</v>
      </c>
      <c r="N657" t="s">
        <v>2782</v>
      </c>
      <c r="P657">
        <f>_xlfn.XLOOKUP(Table2[[#This Row],[Short Name]],Serverlookup!A:A,Serverlookup!B:B)</f>
        <v>3997</v>
      </c>
      <c r="Q657" t="str">
        <f>_xlfn.XLOOKUP(Table2[[#This Row],[Short Name]],Serverlookup!A:A,Serverlookup!C:C)</f>
        <v xml:space="preserve">Business Development Fund (BDF) </v>
      </c>
      <c r="R657" t="str">
        <f>_xlfn.XLOOKUP(Table2[[#This Row],[Short Name]],Serverlookup!A:A,Serverlookup!E:E)</f>
        <v>Mohammed.Zahriya@chevron.com</v>
      </c>
      <c r="S657" t="str">
        <f>_xlfn.XLOOKUP(Table2[[#This Row],[Short Name]],Serverlookup!A:A,Serverlookup!D:D)</f>
        <v>Yes</v>
      </c>
      <c r="T657" t="str">
        <f>_xlfn.XLOOKUP(Table2[[#This Row],[Short Name]],Serverlookup!A:A,Serverlookup!F:F)</f>
        <v>SPM-SERVICE MSP SUPPORT WIPRO</v>
      </c>
      <c r="U657" t="str">
        <f>IF(ISNA(_xlfn.XLOOKUP(Table2[[#This Row],[Short Name]],PCN!A:A,PCN!A:A)),"No","Yes")</f>
        <v>No</v>
      </c>
    </row>
    <row r="658" spans="1:21" x14ac:dyDescent="0.35">
      <c r="A658" t="s">
        <v>2777</v>
      </c>
      <c r="B658" t="s">
        <v>50</v>
      </c>
      <c r="C658" t="s">
        <v>2159</v>
      </c>
      <c r="D658" t="s">
        <v>2160</v>
      </c>
      <c r="E658" s="2">
        <v>45770</v>
      </c>
      <c r="F658" t="s">
        <v>185</v>
      </c>
      <c r="G658" s="2">
        <v>45771</v>
      </c>
      <c r="H658" t="s">
        <v>3652</v>
      </c>
      <c r="I658" t="s">
        <v>49</v>
      </c>
      <c r="J658" t="s">
        <v>2781</v>
      </c>
      <c r="K658" t="str">
        <f>_xlfn.XLOOKUP(Table2[[#This Row],[Short Name]],Table4[Name],Table4[IP Address])</f>
        <v>10.75.136.48</v>
      </c>
      <c r="L658" t="str">
        <f>_xlfn.XLOOKUP(Table2[[#This Row],[Short Name]],CMDB!A:A,CMDB!G:G)</f>
        <v>Development</v>
      </c>
      <c r="M658" t="str">
        <f>_xlfn.XLOOKUP(Table2[[#This Row],[Short Name]],CMDB!A:A,CMDB!F:F)</f>
        <v>Deployed</v>
      </c>
      <c r="N658" t="s">
        <v>2782</v>
      </c>
      <c r="P658">
        <f>_xlfn.XLOOKUP(Table2[[#This Row],[Short Name]],Serverlookup!A:A,Serverlookup!B:B)</f>
        <v>21903</v>
      </c>
      <c r="Q658" t="str">
        <f>_xlfn.XLOOKUP(Table2[[#This Row],[Short Name]],Serverlookup!A:A,Serverlookup!C:C)</f>
        <v xml:space="preserve">xDoc </v>
      </c>
      <c r="R658" t="str">
        <f>_xlfn.XLOOKUP(Table2[[#This Row],[Short Name]],Serverlookup!A:A,Serverlookup!E:E)</f>
        <v>Mohammed.Zahriya@chevron.com</v>
      </c>
      <c r="S658" t="str">
        <f>_xlfn.XLOOKUP(Table2[[#This Row],[Short Name]],Serverlookup!A:A,Serverlookup!D:D)</f>
        <v>Yes</v>
      </c>
      <c r="T658" t="str">
        <f>_xlfn.XLOOKUP(Table2[[#This Row],[Short Name]],Serverlookup!A:A,Serverlookup!F:F)</f>
        <v>DS - AP - LA - GUATEMALA ONSITE</v>
      </c>
      <c r="U658" t="str">
        <f>IF(ISNA(_xlfn.XLOOKUP(Table2[[#This Row],[Short Name]],PCN!A:A,PCN!A:A)),"No","Yes")</f>
        <v>No</v>
      </c>
    </row>
    <row r="659" spans="1:21" x14ac:dyDescent="0.35">
      <c r="A659" t="s">
        <v>2777</v>
      </c>
      <c r="B659" t="s">
        <v>50</v>
      </c>
      <c r="C659" t="s">
        <v>2197</v>
      </c>
      <c r="D659" t="s">
        <v>2198</v>
      </c>
      <c r="E659" s="2">
        <v>45758</v>
      </c>
      <c r="F659" t="s">
        <v>185</v>
      </c>
      <c r="G659" s="2">
        <v>45759</v>
      </c>
      <c r="H659" t="s">
        <v>2803</v>
      </c>
      <c r="I659" t="s">
        <v>49</v>
      </c>
      <c r="J659" t="s">
        <v>2781</v>
      </c>
      <c r="K659" t="str">
        <f>_xlfn.XLOOKUP(Table2[[#This Row],[Short Name]],Table4[Name],Table4[IP Address])</f>
        <v>10.73.180.30</v>
      </c>
      <c r="L659" t="str">
        <f>_xlfn.XLOOKUP(Table2[[#This Row],[Short Name]],CMDB!A:A,CMDB!G:G)</f>
        <v>Development</v>
      </c>
      <c r="M659" t="str">
        <f>_xlfn.XLOOKUP(Table2[[#This Row],[Short Name]],CMDB!A:A,CMDB!F:F)</f>
        <v>In Maintenance</v>
      </c>
      <c r="N659" t="s">
        <v>2782</v>
      </c>
      <c r="P659">
        <f>_xlfn.XLOOKUP(Table2[[#This Row],[Short Name]],Serverlookup!A:A,Serverlookup!B:B)</f>
        <v>1500001941</v>
      </c>
      <c r="Q659" t="str">
        <f>_xlfn.XLOOKUP(Table2[[#This Row],[Short Name]],Serverlookup!A:A,Serverlookup!C:C)</f>
        <v>Lubricants Commerce Apps</v>
      </c>
      <c r="R659" t="str">
        <f>_xlfn.XLOOKUP(Table2[[#This Row],[Short Name]],Serverlookup!A:A,Serverlookup!E:E)</f>
        <v>Mohammed.Zahriya@chevron.com</v>
      </c>
      <c r="S659" t="str">
        <f>_xlfn.XLOOKUP(Table2[[#This Row],[Short Name]],Serverlookup!A:A,Serverlookup!D:D)</f>
        <v>Yes</v>
      </c>
      <c r="T659" t="str">
        <f>_xlfn.XLOOKUP(Table2[[#This Row],[Short Name]],Serverlookup!A:A,Serverlookup!F:F)</f>
        <v>DS - LUBRICANTS IT - FINISHED LUBES</v>
      </c>
      <c r="U659" t="str">
        <f>IF(ISNA(_xlfn.XLOOKUP(Table2[[#This Row],[Short Name]],PCN!A:A,PCN!A:A)),"No","Yes")</f>
        <v>No</v>
      </c>
    </row>
    <row r="660" spans="1:21" x14ac:dyDescent="0.35">
      <c r="A660" t="s">
        <v>2777</v>
      </c>
      <c r="B660" t="s">
        <v>50</v>
      </c>
      <c r="C660" t="s">
        <v>3653</v>
      </c>
      <c r="D660" t="s">
        <v>3654</v>
      </c>
      <c r="E660" s="1">
        <v>45759</v>
      </c>
      <c r="F660" t="s">
        <v>185</v>
      </c>
      <c r="G660" s="1">
        <v>45759</v>
      </c>
      <c r="H660" t="s">
        <v>3655</v>
      </c>
      <c r="I660" t="s">
        <v>49</v>
      </c>
      <c r="J660" t="s">
        <v>2781</v>
      </c>
      <c r="K660" t="str">
        <f>_xlfn.XLOOKUP(Table2[[#This Row],[Short Name]],Table4[Name],Table4[IP Address])</f>
        <v>10.73.180.21</v>
      </c>
      <c r="L660" t="str">
        <f>_xlfn.XLOOKUP(Table2[[#This Row],[Short Name]],CMDB!A:A,CMDB!G:G)</f>
        <v>Development</v>
      </c>
      <c r="M660" t="str">
        <f>_xlfn.XLOOKUP(Table2[[#This Row],[Short Name]],CMDB!A:A,CMDB!F:F)</f>
        <v>In Maintenance</v>
      </c>
      <c r="N660" t="s">
        <v>2782</v>
      </c>
      <c r="P660">
        <f>_xlfn.XLOOKUP(Table2[[#This Row],[Short Name]],Serverlookup!A:A,Serverlookup!B:B)</f>
        <v>1500001941</v>
      </c>
      <c r="Q660" t="str">
        <f>_xlfn.XLOOKUP(Table2[[#This Row],[Short Name]],Serverlookup!A:A,Serverlookup!C:C)</f>
        <v>Lubricants Commerce Apps</v>
      </c>
      <c r="R660" t="str">
        <f>_xlfn.XLOOKUP(Table2[[#This Row],[Short Name]],Serverlookup!A:A,Serverlookup!E:E)</f>
        <v>Mohammed.Zahriya@chevron.com</v>
      </c>
      <c r="S660" t="str">
        <f>_xlfn.XLOOKUP(Table2[[#This Row],[Short Name]],Serverlookup!A:A,Serverlookup!D:D)</f>
        <v>Yes</v>
      </c>
      <c r="T660" t="str">
        <f>_xlfn.XLOOKUP(Table2[[#This Row],[Short Name]],Serverlookup!A:A,Serverlookup!F:F)</f>
        <v>DS - LUBRICANTS IT - FINISHED LUBES</v>
      </c>
      <c r="U660" t="str">
        <f>IF(ISNA(_xlfn.XLOOKUP(Table2[[#This Row],[Short Name]],PCN!A:A,PCN!A:A)),"No","Yes")</f>
        <v>No</v>
      </c>
    </row>
    <row r="661" spans="1:21" x14ac:dyDescent="0.35">
      <c r="A661" t="s">
        <v>2777</v>
      </c>
      <c r="B661" t="s">
        <v>50</v>
      </c>
      <c r="C661" t="s">
        <v>2200</v>
      </c>
      <c r="D661" t="s">
        <v>2201</v>
      </c>
      <c r="E661" s="2">
        <v>45757</v>
      </c>
      <c r="F661" t="s">
        <v>185</v>
      </c>
      <c r="G661" s="2">
        <v>45759</v>
      </c>
      <c r="H661" t="s">
        <v>2803</v>
      </c>
      <c r="I661" t="s">
        <v>49</v>
      </c>
      <c r="J661" t="s">
        <v>2781</v>
      </c>
      <c r="K661" t="str">
        <f>_xlfn.XLOOKUP(Table2[[#This Row],[Short Name]],Table4[Name],Table4[IP Address])</f>
        <v>10.73.180.25</v>
      </c>
      <c r="L661" t="str">
        <f>_xlfn.XLOOKUP(Table2[[#This Row],[Short Name]],CMDB!A:A,CMDB!G:G)</f>
        <v>Development</v>
      </c>
      <c r="M661" t="str">
        <f>_xlfn.XLOOKUP(Table2[[#This Row],[Short Name]],CMDB!A:A,CMDB!F:F)</f>
        <v>In Maintenance</v>
      </c>
      <c r="N661" t="s">
        <v>2782</v>
      </c>
      <c r="P661">
        <f>_xlfn.XLOOKUP(Table2[[#This Row],[Short Name]],Serverlookup!A:A,Serverlookup!B:B)</f>
        <v>1500001941</v>
      </c>
      <c r="Q661" t="str">
        <f>_xlfn.XLOOKUP(Table2[[#This Row],[Short Name]],Serverlookup!A:A,Serverlookup!C:C)</f>
        <v>Lubricants Commerce Apps</v>
      </c>
      <c r="R661" t="str">
        <f>_xlfn.XLOOKUP(Table2[[#This Row],[Short Name]],Serverlookup!A:A,Serverlookup!E:E)</f>
        <v>Mohammed.Zahriya@chevron.com</v>
      </c>
      <c r="S661" t="str">
        <f>_xlfn.XLOOKUP(Table2[[#This Row],[Short Name]],Serverlookup!A:A,Serverlookup!D:D)</f>
        <v>Yes</v>
      </c>
      <c r="T661" t="str">
        <f>_xlfn.XLOOKUP(Table2[[#This Row],[Short Name]],Serverlookup!A:A,Serverlookup!F:F)</f>
        <v>DS - LUBRICANTS IT - FINISHED LUBES</v>
      </c>
      <c r="U661" t="str">
        <f>IF(ISNA(_xlfn.XLOOKUP(Table2[[#This Row],[Short Name]],PCN!A:A,PCN!A:A)),"No","Yes")</f>
        <v>No</v>
      </c>
    </row>
    <row r="662" spans="1:21" x14ac:dyDescent="0.35">
      <c r="A662" t="s">
        <v>2777</v>
      </c>
      <c r="B662" t="s">
        <v>50</v>
      </c>
      <c r="C662" t="s">
        <v>2457</v>
      </c>
      <c r="D662" t="s">
        <v>2458</v>
      </c>
      <c r="E662" s="1">
        <v>45758</v>
      </c>
      <c r="F662" t="s">
        <v>185</v>
      </c>
      <c r="G662" s="1">
        <v>45759</v>
      </c>
      <c r="H662" t="s">
        <v>2803</v>
      </c>
      <c r="I662" t="s">
        <v>49</v>
      </c>
      <c r="J662" t="s">
        <v>2781</v>
      </c>
      <c r="K662" t="str">
        <f>_xlfn.XLOOKUP(Table2[[#This Row],[Short Name]],Table4[Name],Table4[IP Address])</f>
        <v>10.73.180.26</v>
      </c>
      <c r="L662" t="str">
        <f>_xlfn.XLOOKUP(Table2[[#This Row],[Short Name]],CMDB!A:A,CMDB!G:G)</f>
        <v>Development</v>
      </c>
      <c r="M662" t="str">
        <f>_xlfn.XLOOKUP(Table2[[#This Row],[Short Name]],CMDB!A:A,CMDB!F:F)</f>
        <v>In Maintenance</v>
      </c>
      <c r="N662" t="s">
        <v>2782</v>
      </c>
      <c r="P662">
        <f>_xlfn.XLOOKUP(Table2[[#This Row],[Short Name]],Serverlookup!A:A,Serverlookup!B:B)</f>
        <v>1500001941</v>
      </c>
      <c r="Q662" t="str">
        <f>_xlfn.XLOOKUP(Table2[[#This Row],[Short Name]],Serverlookup!A:A,Serverlookup!C:C)</f>
        <v>Lubricants Commerce Apps</v>
      </c>
      <c r="R662" t="str">
        <f>_xlfn.XLOOKUP(Table2[[#This Row],[Short Name]],Serverlookup!A:A,Serverlookup!E:E)</f>
        <v>Mohammed.Zahriya@chevron.com</v>
      </c>
      <c r="S662" t="str">
        <f>_xlfn.XLOOKUP(Table2[[#This Row],[Short Name]],Serverlookup!A:A,Serverlookup!D:D)</f>
        <v>Yes</v>
      </c>
      <c r="T662" t="str">
        <f>_xlfn.XLOOKUP(Table2[[#This Row],[Short Name]],Serverlookup!A:A,Serverlookup!F:F)</f>
        <v>DS - LUBRICANTS IT - FINISHED LUBES</v>
      </c>
      <c r="U662" t="str">
        <f>IF(ISNA(_xlfn.XLOOKUP(Table2[[#This Row],[Short Name]],PCN!A:A,PCN!A:A)),"No","Yes")</f>
        <v>No</v>
      </c>
    </row>
    <row r="663" spans="1:21" x14ac:dyDescent="0.35">
      <c r="A663" t="s">
        <v>2777</v>
      </c>
      <c r="B663" t="s">
        <v>50</v>
      </c>
      <c r="C663" t="s">
        <v>2467</v>
      </c>
      <c r="D663" t="s">
        <v>2468</v>
      </c>
      <c r="E663" s="2">
        <v>45757</v>
      </c>
      <c r="F663" t="s">
        <v>185</v>
      </c>
      <c r="G663" s="2">
        <v>45759</v>
      </c>
      <c r="H663" t="s">
        <v>3320</v>
      </c>
      <c r="I663" t="s">
        <v>49</v>
      </c>
      <c r="J663" t="s">
        <v>2781</v>
      </c>
      <c r="K663" t="str">
        <f>_xlfn.XLOOKUP(Table2[[#This Row],[Short Name]],Table4[Name],Table4[IP Address])</f>
        <v>10.73.180.29</v>
      </c>
      <c r="L663" t="str">
        <f>_xlfn.XLOOKUP(Table2[[#This Row],[Short Name]],CMDB!A:A,CMDB!G:G)</f>
        <v>Development</v>
      </c>
      <c r="M663" t="str">
        <f>_xlfn.XLOOKUP(Table2[[#This Row],[Short Name]],CMDB!A:A,CMDB!F:F)</f>
        <v>In Maintenance</v>
      </c>
      <c r="N663" t="s">
        <v>2782</v>
      </c>
      <c r="P663">
        <f>_xlfn.XLOOKUP(Table2[[#This Row],[Short Name]],Serverlookup!A:A,Serverlookup!B:B)</f>
        <v>1500001941</v>
      </c>
      <c r="Q663" t="str">
        <f>_xlfn.XLOOKUP(Table2[[#This Row],[Short Name]],Serverlookup!A:A,Serverlookup!C:C)</f>
        <v>Lubricants Commerce Apps</v>
      </c>
      <c r="R663" t="str">
        <f>_xlfn.XLOOKUP(Table2[[#This Row],[Short Name]],Serverlookup!A:A,Serverlookup!E:E)</f>
        <v>Mohammed.Zahriya@chevron.com</v>
      </c>
      <c r="S663" t="str">
        <f>_xlfn.XLOOKUP(Table2[[#This Row],[Short Name]],Serverlookup!A:A,Serverlookup!D:D)</f>
        <v>Yes</v>
      </c>
      <c r="T663" t="str">
        <f>_xlfn.XLOOKUP(Table2[[#This Row],[Short Name]],Serverlookup!A:A,Serverlookup!F:F)</f>
        <v>DS - LUBRICANTS IT - FINISHED LUBES</v>
      </c>
      <c r="U663" t="str">
        <f>IF(ISNA(_xlfn.XLOOKUP(Table2[[#This Row],[Short Name]],PCN!A:A,PCN!A:A)),"No","Yes")</f>
        <v>No</v>
      </c>
    </row>
    <row r="664" spans="1:21" x14ac:dyDescent="0.35">
      <c r="A664" t="s">
        <v>2777</v>
      </c>
      <c r="B664" t="s">
        <v>50</v>
      </c>
      <c r="C664" t="s">
        <v>2187</v>
      </c>
      <c r="D664" t="s">
        <v>2188</v>
      </c>
      <c r="E664" s="2">
        <v>45770</v>
      </c>
      <c r="F664" t="s">
        <v>185</v>
      </c>
      <c r="G664" s="2">
        <v>45771</v>
      </c>
      <c r="H664" t="s">
        <v>3656</v>
      </c>
      <c r="I664" t="s">
        <v>114</v>
      </c>
      <c r="J664" t="s">
        <v>2781</v>
      </c>
      <c r="K664" t="str">
        <f>_xlfn.XLOOKUP(Table2[[#This Row],[Short Name]],Table4[Name],Table4[IP Address])</f>
        <v>146.24.240.47</v>
      </c>
      <c r="L664" t="str">
        <f>_xlfn.XLOOKUP(Table2[[#This Row],[Short Name]],CMDB!A:A,CMDB!G:G)</f>
        <v>Production</v>
      </c>
      <c r="M664" t="str">
        <f>_xlfn.XLOOKUP(Table2[[#This Row],[Short Name]],CMDB!A:A,CMDB!F:F)</f>
        <v>Deployed</v>
      </c>
      <c r="N664" t="s">
        <v>2782</v>
      </c>
      <c r="P664">
        <f>_xlfn.XLOOKUP(Table2[[#This Row],[Short Name]],Serverlookup!A:A,Serverlookup!B:B)</f>
        <v>19755</v>
      </c>
      <c r="Q664" t="str">
        <f>_xlfn.XLOOKUP(Table2[[#This Row],[Short Name]],Serverlookup!A:A,Serverlookup!C:C)</f>
        <v xml:space="preserve">EMC NetWorker </v>
      </c>
      <c r="R664" t="str">
        <f>_xlfn.XLOOKUP(Table2[[#This Row],[Short Name]],Serverlookup!A:A,Serverlookup!E:E)</f>
        <v>Moin.Mansuri@chevron.com</v>
      </c>
      <c r="S664" t="str">
        <f>_xlfn.XLOOKUP(Table2[[#This Row],[Short Name]],Serverlookup!A:A,Serverlookup!D:D)</f>
        <v>Yes</v>
      </c>
      <c r="T664" t="str">
        <f>_xlfn.XLOOKUP(Table2[[#This Row],[Short Name]],Serverlookup!A:A,Serverlookup!F:F)</f>
        <v>CLOUD DATA PROTECTION DESIGN</v>
      </c>
      <c r="U664" t="str">
        <f>IF(ISNA(_xlfn.XLOOKUP(Table2[[#This Row],[Short Name]],PCN!A:A,PCN!A:A)),"No","Yes")</f>
        <v>No</v>
      </c>
    </row>
    <row r="665" spans="1:21" x14ac:dyDescent="0.35">
      <c r="A665" t="s">
        <v>2777</v>
      </c>
      <c r="B665" t="s">
        <v>50</v>
      </c>
      <c r="C665" t="s">
        <v>3657</v>
      </c>
      <c r="D665" t="s">
        <v>3658</v>
      </c>
      <c r="E665" s="1">
        <v>45581</v>
      </c>
      <c r="F665" t="s">
        <v>859</v>
      </c>
      <c r="G665" s="1">
        <v>45686</v>
      </c>
      <c r="H665" t="s">
        <v>3090</v>
      </c>
      <c r="I665" t="s">
        <v>49</v>
      </c>
      <c r="J665" t="s">
        <v>2781</v>
      </c>
      <c r="K665" t="e">
        <f>_xlfn.XLOOKUP(Table2[[#This Row],[Short Name]],Table4[Name],Table4[IP Address])</f>
        <v>#N/A</v>
      </c>
      <c r="L665" t="e">
        <f>_xlfn.XLOOKUP(Table2[[#This Row],[Short Name]],CMDB!A:A,CMDB!G:G)</f>
        <v>#N/A</v>
      </c>
      <c r="M665" t="e">
        <f>_xlfn.XLOOKUP(Table2[[#This Row],[Short Name]],CMDB!A:A,CMDB!F:F)</f>
        <v>#N/A</v>
      </c>
      <c r="N665" t="s">
        <v>2782</v>
      </c>
      <c r="P665">
        <f>_xlfn.XLOOKUP(Table2[[#This Row],[Short Name]],Serverlookup!A:A,Serverlookup!B:B)</f>
        <v>1500001942</v>
      </c>
      <c r="Q665" t="str">
        <f>_xlfn.XLOOKUP(Table2[[#This Row],[Short Name]],Serverlookup!A:A,Serverlookup!C:C)</f>
        <v xml:space="preserve">GOM </v>
      </c>
      <c r="R665" t="str">
        <f>_xlfn.XLOOKUP(Table2[[#This Row],[Short Name]],Serverlookup!A:A,Serverlookup!E:E)</f>
        <v>MVBR@chevron.com</v>
      </c>
      <c r="S665" t="str">
        <f>_xlfn.XLOOKUP(Table2[[#This Row],[Short Name]],Serverlookup!A:A,Serverlookup!D:D)</f>
        <v>Yes</v>
      </c>
      <c r="T665" t="str">
        <f>_xlfn.XLOOKUP(Table2[[#This Row],[Short Name]],Serverlookup!A:A,Serverlookup!F:F)</f>
        <v>IT DATA AND INSIGHTS - BU WEST</v>
      </c>
      <c r="U665" t="str">
        <f>IF(ISNA(_xlfn.XLOOKUP(Table2[[#This Row],[Short Name]],PCN!A:A,PCN!A:A)),"No","Yes")</f>
        <v>No</v>
      </c>
    </row>
    <row r="666" spans="1:21" x14ac:dyDescent="0.35">
      <c r="A666" t="s">
        <v>2777</v>
      </c>
      <c r="B666" t="s">
        <v>50</v>
      </c>
      <c r="C666" t="s">
        <v>3659</v>
      </c>
      <c r="D666" t="s">
        <v>3660</v>
      </c>
      <c r="E666" s="2">
        <v>45770</v>
      </c>
      <c r="F666" t="s">
        <v>185</v>
      </c>
      <c r="G666" s="2">
        <v>45771</v>
      </c>
      <c r="H666" t="s">
        <v>2800</v>
      </c>
      <c r="I666" t="s">
        <v>49</v>
      </c>
      <c r="J666" t="s">
        <v>2781</v>
      </c>
      <c r="K666" t="str">
        <f>_xlfn.XLOOKUP(Table2[[#This Row],[Short Name]],Table4[Name],Table4[IP Address])</f>
        <v>10.75.96.194</v>
      </c>
      <c r="L666" t="str">
        <f>_xlfn.XLOOKUP(Table2[[#This Row],[Short Name]],CMDB!A:A,CMDB!G:G)</f>
        <v>Production</v>
      </c>
      <c r="M666" t="str">
        <f>_xlfn.XLOOKUP(Table2[[#This Row],[Short Name]],CMDB!A:A,CMDB!F:F)</f>
        <v>Deployed</v>
      </c>
      <c r="N666" t="s">
        <v>2782</v>
      </c>
      <c r="P666">
        <f>_xlfn.XLOOKUP(Table2[[#This Row],[Short Name]],Serverlookup!A:A,Serverlookup!B:B)</f>
        <v>5055698</v>
      </c>
      <c r="Q666" t="str">
        <f>_xlfn.XLOOKUP(Table2[[#This Row],[Short Name]],Serverlookup!A:A,Serverlookup!C:C)</f>
        <v xml:space="preserve">Tricentis Tosca </v>
      </c>
      <c r="R666" t="str">
        <f>_xlfn.XLOOKUP(Table2[[#This Row],[Short Name]],Serverlookup!A:A,Serverlookup!E:E)</f>
        <v>ndvh@chevron.com</v>
      </c>
      <c r="S666" t="str">
        <f>_xlfn.XLOOKUP(Table2[[#This Row],[Short Name]],Serverlookup!A:A,Serverlookup!D:D)</f>
        <v>Yes</v>
      </c>
      <c r="T666" t="str">
        <f>_xlfn.XLOOKUP(Table2[[#This Row],[Short Name]],Serverlookup!A:A,Serverlookup!F:F)</f>
        <v>ERP QUALITY ENGINEERING OPERATIONS</v>
      </c>
      <c r="U666" t="str">
        <f>IF(ISNA(_xlfn.XLOOKUP(Table2[[#This Row],[Short Name]],PCN!A:A,PCN!A:A)),"No","Yes")</f>
        <v>No</v>
      </c>
    </row>
    <row r="667" spans="1:21" x14ac:dyDescent="0.35">
      <c r="A667" t="s">
        <v>2777</v>
      </c>
      <c r="B667" t="s">
        <v>50</v>
      </c>
      <c r="C667" t="s">
        <v>3661</v>
      </c>
      <c r="D667" t="s">
        <v>3662</v>
      </c>
      <c r="E667" s="1">
        <v>45770</v>
      </c>
      <c r="F667" t="s">
        <v>185</v>
      </c>
      <c r="G667" s="1">
        <v>45771</v>
      </c>
      <c r="H667" t="s">
        <v>3663</v>
      </c>
      <c r="I667" t="s">
        <v>49</v>
      </c>
      <c r="J667" t="s">
        <v>2781</v>
      </c>
      <c r="K667" t="str">
        <f>_xlfn.XLOOKUP(Table2[[#This Row],[Short Name]],Table4[Name],Table4[IP Address])</f>
        <v>10.75.96.9</v>
      </c>
      <c r="L667" t="str">
        <f>_xlfn.XLOOKUP(Table2[[#This Row],[Short Name]],CMDB!A:A,CMDB!G:G)</f>
        <v>Production</v>
      </c>
      <c r="M667" t="str">
        <f>_xlfn.XLOOKUP(Table2[[#This Row],[Short Name]],CMDB!A:A,CMDB!F:F)</f>
        <v>Deployed</v>
      </c>
      <c r="N667" t="s">
        <v>2782</v>
      </c>
      <c r="P667">
        <f>_xlfn.XLOOKUP(Table2[[#This Row],[Short Name]],Serverlookup!A:A,Serverlookup!B:B)</f>
        <v>5055698</v>
      </c>
      <c r="Q667" t="str">
        <f>_xlfn.XLOOKUP(Table2[[#This Row],[Short Name]],Serverlookup!A:A,Serverlookup!C:C)</f>
        <v xml:space="preserve">Tricentis Tosca </v>
      </c>
      <c r="R667" t="str">
        <f>_xlfn.XLOOKUP(Table2[[#This Row],[Short Name]],Serverlookup!A:A,Serverlookup!E:E)</f>
        <v>ndvh@chevron.com</v>
      </c>
      <c r="S667" t="str">
        <f>_xlfn.XLOOKUP(Table2[[#This Row],[Short Name]],Serverlookup!A:A,Serverlookup!D:D)</f>
        <v>Yes</v>
      </c>
      <c r="T667" t="str">
        <f>_xlfn.XLOOKUP(Table2[[#This Row],[Short Name]],Serverlookup!A:A,Serverlookup!F:F)</f>
        <v>ERP QUALITY ENGINEERING OPERATIONS</v>
      </c>
      <c r="U667" t="str">
        <f>IF(ISNA(_xlfn.XLOOKUP(Table2[[#This Row],[Short Name]],PCN!A:A,PCN!A:A)),"No","Yes")</f>
        <v>No</v>
      </c>
    </row>
    <row r="668" spans="1:21" x14ac:dyDescent="0.35">
      <c r="A668" t="s">
        <v>2777</v>
      </c>
      <c r="B668" t="s">
        <v>50</v>
      </c>
      <c r="C668" t="s">
        <v>3664</v>
      </c>
      <c r="D668" t="s">
        <v>3665</v>
      </c>
      <c r="E668" s="2">
        <v>45770</v>
      </c>
      <c r="F668" t="s">
        <v>185</v>
      </c>
      <c r="G668" s="2">
        <v>45771</v>
      </c>
      <c r="H668" t="s">
        <v>3666</v>
      </c>
      <c r="I668" t="s">
        <v>66</v>
      </c>
      <c r="J668" t="s">
        <v>2781</v>
      </c>
      <c r="K668" t="str">
        <f>_xlfn.XLOOKUP(Table2[[#This Row],[Short Name]],Table4[Name],Table4[IP Address])</f>
        <v>10.75.96.139</v>
      </c>
      <c r="L668" t="str">
        <f>_xlfn.XLOOKUP(Table2[[#This Row],[Short Name]],CMDB!A:A,CMDB!G:G)</f>
        <v>Production</v>
      </c>
      <c r="M668" t="str">
        <f>_xlfn.XLOOKUP(Table2[[#This Row],[Short Name]],CMDB!A:A,CMDB!F:F)</f>
        <v>Deployed</v>
      </c>
      <c r="N668" t="s">
        <v>2782</v>
      </c>
      <c r="P668">
        <f>_xlfn.XLOOKUP(Table2[[#This Row],[Short Name]],Serverlookup!A:A,Serverlookup!B:B)</f>
        <v>5055698</v>
      </c>
      <c r="Q668" t="str">
        <f>_xlfn.XLOOKUP(Table2[[#This Row],[Short Name]],Serverlookup!A:A,Serverlookup!C:C)</f>
        <v xml:space="preserve">Tricentis Tosca </v>
      </c>
      <c r="R668" t="str">
        <f>_xlfn.XLOOKUP(Table2[[#This Row],[Short Name]],Serverlookup!A:A,Serverlookup!E:E)</f>
        <v>ndvh@chevron.com</v>
      </c>
      <c r="S668" t="str">
        <f>_xlfn.XLOOKUP(Table2[[#This Row],[Short Name]],Serverlookup!A:A,Serverlookup!D:D)</f>
        <v>Yes</v>
      </c>
      <c r="T668" t="str">
        <f>_xlfn.XLOOKUP(Table2[[#This Row],[Short Name]],Serverlookup!A:A,Serverlookup!F:F)</f>
        <v>ERP QUALITY ENGINEERING OPERATIONS</v>
      </c>
      <c r="U668" t="str">
        <f>IF(ISNA(_xlfn.XLOOKUP(Table2[[#This Row],[Short Name]],PCN!A:A,PCN!A:A)),"No","Yes")</f>
        <v>No</v>
      </c>
    </row>
    <row r="669" spans="1:21" x14ac:dyDescent="0.35">
      <c r="A669" t="s">
        <v>2777</v>
      </c>
      <c r="B669" t="s">
        <v>50</v>
      </c>
      <c r="C669" t="s">
        <v>3667</v>
      </c>
      <c r="D669" t="s">
        <v>3668</v>
      </c>
      <c r="E669" s="1">
        <v>45771</v>
      </c>
      <c r="F669" t="s">
        <v>54</v>
      </c>
      <c r="G669" s="1">
        <v>45771</v>
      </c>
      <c r="H669" t="s">
        <v>3669</v>
      </c>
      <c r="I669" t="s">
        <v>66</v>
      </c>
      <c r="J669" t="s">
        <v>2781</v>
      </c>
      <c r="K669" t="str">
        <f>_xlfn.XLOOKUP(Table2[[#This Row],[Short Name]],Table4[Name],Table4[IP Address])</f>
        <v>10.75.96.122</v>
      </c>
      <c r="L669" t="str">
        <f>_xlfn.XLOOKUP(Table2[[#This Row],[Short Name]],CMDB!A:A,CMDB!G:G)</f>
        <v>Production</v>
      </c>
      <c r="M669" t="str">
        <f>_xlfn.XLOOKUP(Table2[[#This Row],[Short Name]],CMDB!A:A,CMDB!F:F)</f>
        <v>Deployed</v>
      </c>
      <c r="N669" t="s">
        <v>2782</v>
      </c>
      <c r="P669">
        <f>_xlfn.XLOOKUP(Table2[[#This Row],[Short Name]],Serverlookup!A:A,Serverlookup!B:B)</f>
        <v>5055698</v>
      </c>
      <c r="Q669" t="str">
        <f>_xlfn.XLOOKUP(Table2[[#This Row],[Short Name]],Serverlookup!A:A,Serverlookup!C:C)</f>
        <v xml:space="preserve">Tricentis Tosca </v>
      </c>
      <c r="R669" t="str">
        <f>_xlfn.XLOOKUP(Table2[[#This Row],[Short Name]],Serverlookup!A:A,Serverlookup!E:E)</f>
        <v>ndvh@chevron.com</v>
      </c>
      <c r="S669" t="str">
        <f>_xlfn.XLOOKUP(Table2[[#This Row],[Short Name]],Serverlookup!A:A,Serverlookup!D:D)</f>
        <v>Yes</v>
      </c>
      <c r="T669" t="str">
        <f>_xlfn.XLOOKUP(Table2[[#This Row],[Short Name]],Serverlookup!A:A,Serverlookup!F:F)</f>
        <v>ERP QUALITY ENGINEERING OPERATIONS</v>
      </c>
      <c r="U669" t="str">
        <f>IF(ISNA(_xlfn.XLOOKUP(Table2[[#This Row],[Short Name]],PCN!A:A,PCN!A:A)),"No","Yes")</f>
        <v>No</v>
      </c>
    </row>
    <row r="670" spans="1:21" x14ac:dyDescent="0.35">
      <c r="A670" t="s">
        <v>2777</v>
      </c>
      <c r="B670" t="s">
        <v>50</v>
      </c>
      <c r="C670" t="s">
        <v>3670</v>
      </c>
      <c r="D670" t="s">
        <v>3671</v>
      </c>
      <c r="E670" s="2">
        <v>45770</v>
      </c>
      <c r="F670" t="s">
        <v>185</v>
      </c>
      <c r="G670" s="2">
        <v>45771</v>
      </c>
      <c r="H670" t="s">
        <v>3666</v>
      </c>
      <c r="I670" t="s">
        <v>66</v>
      </c>
      <c r="J670" t="s">
        <v>2781</v>
      </c>
      <c r="K670" t="str">
        <f>_xlfn.XLOOKUP(Table2[[#This Row],[Short Name]],Table4[Name],Table4[IP Address])</f>
        <v>10.75.96.168</v>
      </c>
      <c r="L670" t="str">
        <f>_xlfn.XLOOKUP(Table2[[#This Row],[Short Name]],CMDB!A:A,CMDB!G:G)</f>
        <v>Production</v>
      </c>
      <c r="M670" t="str">
        <f>_xlfn.XLOOKUP(Table2[[#This Row],[Short Name]],CMDB!A:A,CMDB!F:F)</f>
        <v>Deployed</v>
      </c>
      <c r="N670" t="s">
        <v>2782</v>
      </c>
      <c r="P670">
        <f>_xlfn.XLOOKUP(Table2[[#This Row],[Short Name]],Serverlookup!A:A,Serverlookup!B:B)</f>
        <v>5055698</v>
      </c>
      <c r="Q670" t="str">
        <f>_xlfn.XLOOKUP(Table2[[#This Row],[Short Name]],Serverlookup!A:A,Serverlookup!C:C)</f>
        <v xml:space="preserve">Tricentis Tosca </v>
      </c>
      <c r="R670" t="str">
        <f>_xlfn.XLOOKUP(Table2[[#This Row],[Short Name]],Serverlookup!A:A,Serverlookup!E:E)</f>
        <v>ndvh@chevron.com</v>
      </c>
      <c r="S670" t="str">
        <f>_xlfn.XLOOKUP(Table2[[#This Row],[Short Name]],Serverlookup!A:A,Serverlookup!D:D)</f>
        <v>Yes</v>
      </c>
      <c r="T670" t="str">
        <f>_xlfn.XLOOKUP(Table2[[#This Row],[Short Name]],Serverlookup!A:A,Serverlookup!F:F)</f>
        <v>ERP QUALITY ENGINEERING OPERATIONS</v>
      </c>
      <c r="U670" t="str">
        <f>IF(ISNA(_xlfn.XLOOKUP(Table2[[#This Row],[Short Name]],PCN!A:A,PCN!A:A)),"No","Yes")</f>
        <v>No</v>
      </c>
    </row>
    <row r="671" spans="1:21" x14ac:dyDescent="0.35">
      <c r="A671" t="s">
        <v>2777</v>
      </c>
      <c r="B671" t="s">
        <v>50</v>
      </c>
      <c r="C671" t="s">
        <v>3672</v>
      </c>
      <c r="D671" t="s">
        <v>3673</v>
      </c>
      <c r="E671" s="1">
        <v>45771</v>
      </c>
      <c r="F671" t="s">
        <v>773</v>
      </c>
      <c r="G671" s="1">
        <v>45771</v>
      </c>
      <c r="H671" t="s">
        <v>3669</v>
      </c>
      <c r="I671" t="s">
        <v>66</v>
      </c>
      <c r="J671" t="s">
        <v>2781</v>
      </c>
      <c r="K671" t="str">
        <f>_xlfn.XLOOKUP(Table2[[#This Row],[Short Name]],Table4[Name],Table4[IP Address])</f>
        <v>10.75.96.167</v>
      </c>
      <c r="L671" t="str">
        <f>_xlfn.XLOOKUP(Table2[[#This Row],[Short Name]],CMDB!A:A,CMDB!G:G)</f>
        <v>Production</v>
      </c>
      <c r="M671" t="str">
        <f>_xlfn.XLOOKUP(Table2[[#This Row],[Short Name]],CMDB!A:A,CMDB!F:F)</f>
        <v>Deployed</v>
      </c>
      <c r="N671" t="s">
        <v>2782</v>
      </c>
      <c r="P671">
        <f>_xlfn.XLOOKUP(Table2[[#This Row],[Short Name]],Serverlookup!A:A,Serverlookup!B:B)</f>
        <v>5055698</v>
      </c>
      <c r="Q671" t="str">
        <f>_xlfn.XLOOKUP(Table2[[#This Row],[Short Name]],Serverlookup!A:A,Serverlookup!C:C)</f>
        <v xml:space="preserve">Tricentis Tosca </v>
      </c>
      <c r="R671" t="str">
        <f>_xlfn.XLOOKUP(Table2[[#This Row],[Short Name]],Serverlookup!A:A,Serverlookup!E:E)</f>
        <v>ndvh@chevron.com</v>
      </c>
      <c r="S671" t="str">
        <f>_xlfn.XLOOKUP(Table2[[#This Row],[Short Name]],Serverlookup!A:A,Serverlookup!D:D)</f>
        <v>Yes</v>
      </c>
      <c r="T671" t="str">
        <f>_xlfn.XLOOKUP(Table2[[#This Row],[Short Name]],Serverlookup!A:A,Serverlookup!F:F)</f>
        <v>ERP QUALITY ENGINEERING OPERATIONS</v>
      </c>
      <c r="U671" t="str">
        <f>IF(ISNA(_xlfn.XLOOKUP(Table2[[#This Row],[Short Name]],PCN!A:A,PCN!A:A)),"No","Yes")</f>
        <v>No</v>
      </c>
    </row>
    <row r="672" spans="1:21" x14ac:dyDescent="0.35">
      <c r="A672" t="s">
        <v>2777</v>
      </c>
      <c r="B672" t="s">
        <v>50</v>
      </c>
      <c r="C672" t="s">
        <v>3674</v>
      </c>
      <c r="D672" t="s">
        <v>3675</v>
      </c>
      <c r="E672" s="2">
        <v>45771</v>
      </c>
      <c r="F672" t="s">
        <v>773</v>
      </c>
      <c r="G672" s="2">
        <v>45771</v>
      </c>
      <c r="H672" t="s">
        <v>3669</v>
      </c>
      <c r="I672" t="s">
        <v>66</v>
      </c>
      <c r="J672" t="s">
        <v>2781</v>
      </c>
      <c r="K672" t="str">
        <f>_xlfn.XLOOKUP(Table2[[#This Row],[Short Name]],Table4[Name],Table4[IP Address])</f>
        <v>10.75.96.176</v>
      </c>
      <c r="L672" t="str">
        <f>_xlfn.XLOOKUP(Table2[[#This Row],[Short Name]],CMDB!A:A,CMDB!G:G)</f>
        <v>Production</v>
      </c>
      <c r="M672" t="str">
        <f>_xlfn.XLOOKUP(Table2[[#This Row],[Short Name]],CMDB!A:A,CMDB!F:F)</f>
        <v>Deployed</v>
      </c>
      <c r="N672" t="s">
        <v>2782</v>
      </c>
      <c r="P672">
        <f>_xlfn.XLOOKUP(Table2[[#This Row],[Short Name]],Serverlookup!A:A,Serverlookup!B:B)</f>
        <v>5055698</v>
      </c>
      <c r="Q672" t="str">
        <f>_xlfn.XLOOKUP(Table2[[#This Row],[Short Name]],Serverlookup!A:A,Serverlookup!C:C)</f>
        <v xml:space="preserve">Tricentis Tosca </v>
      </c>
      <c r="R672" t="str">
        <f>_xlfn.XLOOKUP(Table2[[#This Row],[Short Name]],Serverlookup!A:A,Serverlookup!E:E)</f>
        <v>ndvh@chevron.com</v>
      </c>
      <c r="S672" t="str">
        <f>_xlfn.XLOOKUP(Table2[[#This Row],[Short Name]],Serverlookup!A:A,Serverlookup!D:D)</f>
        <v>Yes</v>
      </c>
      <c r="T672" t="str">
        <f>_xlfn.XLOOKUP(Table2[[#This Row],[Short Name]],Serverlookup!A:A,Serverlookup!F:F)</f>
        <v>ERP QUALITY ENGINEERING OPERATIONS</v>
      </c>
      <c r="U672" t="str">
        <f>IF(ISNA(_xlfn.XLOOKUP(Table2[[#This Row],[Short Name]],PCN!A:A,PCN!A:A)),"No","Yes")</f>
        <v>No</v>
      </c>
    </row>
    <row r="673" spans="1:21" x14ac:dyDescent="0.35">
      <c r="A673" t="s">
        <v>2777</v>
      </c>
      <c r="B673" t="s">
        <v>50</v>
      </c>
      <c r="C673" t="s">
        <v>3676</v>
      </c>
      <c r="D673" t="s">
        <v>3677</v>
      </c>
      <c r="E673" s="1">
        <v>45771</v>
      </c>
      <c r="F673" t="s">
        <v>54</v>
      </c>
      <c r="G673" s="1">
        <v>45771</v>
      </c>
      <c r="H673" t="s">
        <v>3669</v>
      </c>
      <c r="I673" t="s">
        <v>66</v>
      </c>
      <c r="J673" t="s">
        <v>2781</v>
      </c>
      <c r="K673" t="str">
        <f>_xlfn.XLOOKUP(Table2[[#This Row],[Short Name]],Table4[Name],Table4[IP Address])</f>
        <v>10.75.96.177</v>
      </c>
      <c r="L673" t="str">
        <f>_xlfn.XLOOKUP(Table2[[#This Row],[Short Name]],CMDB!A:A,CMDB!G:G)</f>
        <v>Production</v>
      </c>
      <c r="M673" t="str">
        <f>_xlfn.XLOOKUP(Table2[[#This Row],[Short Name]],CMDB!A:A,CMDB!F:F)</f>
        <v>Deployed</v>
      </c>
      <c r="N673" t="s">
        <v>2782</v>
      </c>
      <c r="P673">
        <f>_xlfn.XLOOKUP(Table2[[#This Row],[Short Name]],Serverlookup!A:A,Serverlookup!B:B)</f>
        <v>5055698</v>
      </c>
      <c r="Q673" t="str">
        <f>_xlfn.XLOOKUP(Table2[[#This Row],[Short Name]],Serverlookup!A:A,Serverlookup!C:C)</f>
        <v xml:space="preserve">Tricentis Tosca </v>
      </c>
      <c r="R673" t="str">
        <f>_xlfn.XLOOKUP(Table2[[#This Row],[Short Name]],Serverlookup!A:A,Serverlookup!E:E)</f>
        <v>ndvh@chevron.com</v>
      </c>
      <c r="S673" t="str">
        <f>_xlfn.XLOOKUP(Table2[[#This Row],[Short Name]],Serverlookup!A:A,Serverlookup!D:D)</f>
        <v>Yes</v>
      </c>
      <c r="T673" t="str">
        <f>_xlfn.XLOOKUP(Table2[[#This Row],[Short Name]],Serverlookup!A:A,Serverlookup!F:F)</f>
        <v>ERP QUALITY ENGINEERING OPERATIONS</v>
      </c>
      <c r="U673" t="str">
        <f>IF(ISNA(_xlfn.XLOOKUP(Table2[[#This Row],[Short Name]],PCN!A:A,PCN!A:A)),"No","Yes")</f>
        <v>No</v>
      </c>
    </row>
    <row r="674" spans="1:21" x14ac:dyDescent="0.35">
      <c r="A674" t="s">
        <v>2777</v>
      </c>
      <c r="B674" t="s">
        <v>50</v>
      </c>
      <c r="C674" t="s">
        <v>3678</v>
      </c>
      <c r="D674" t="s">
        <v>3679</v>
      </c>
      <c r="E674" s="2">
        <v>45770</v>
      </c>
      <c r="F674" t="s">
        <v>773</v>
      </c>
      <c r="G674" s="2">
        <v>45771</v>
      </c>
      <c r="H674" t="s">
        <v>3680</v>
      </c>
      <c r="I674" t="s">
        <v>66</v>
      </c>
      <c r="J674" t="s">
        <v>2781</v>
      </c>
      <c r="K674" t="str">
        <f>_xlfn.XLOOKUP(Table2[[#This Row],[Short Name]],Table4[Name],Table4[IP Address])</f>
        <v>10.75.96.174</v>
      </c>
      <c r="L674" t="str">
        <f>_xlfn.XLOOKUP(Table2[[#This Row],[Short Name]],CMDB!A:A,CMDB!G:G)</f>
        <v>Production</v>
      </c>
      <c r="M674" t="str">
        <f>_xlfn.XLOOKUP(Table2[[#This Row],[Short Name]],CMDB!A:A,CMDB!F:F)</f>
        <v>Deployed</v>
      </c>
      <c r="N674" t="s">
        <v>2782</v>
      </c>
      <c r="P674">
        <f>_xlfn.XLOOKUP(Table2[[#This Row],[Short Name]],Serverlookup!A:A,Serverlookup!B:B)</f>
        <v>5055698</v>
      </c>
      <c r="Q674" t="str">
        <f>_xlfn.XLOOKUP(Table2[[#This Row],[Short Name]],Serverlookup!A:A,Serverlookup!C:C)</f>
        <v xml:space="preserve">Tricentis Tosca </v>
      </c>
      <c r="R674" t="str">
        <f>_xlfn.XLOOKUP(Table2[[#This Row],[Short Name]],Serverlookup!A:A,Serverlookup!E:E)</f>
        <v>ndvh@chevron.com</v>
      </c>
      <c r="S674" t="str">
        <f>_xlfn.XLOOKUP(Table2[[#This Row],[Short Name]],Serverlookup!A:A,Serverlookup!D:D)</f>
        <v>Yes</v>
      </c>
      <c r="T674" t="str">
        <f>_xlfn.XLOOKUP(Table2[[#This Row],[Short Name]],Serverlookup!A:A,Serverlookup!F:F)</f>
        <v>ERP QUALITY ENGINEERING OPERATIONS</v>
      </c>
      <c r="U674" t="str">
        <f>IF(ISNA(_xlfn.XLOOKUP(Table2[[#This Row],[Short Name]],PCN!A:A,PCN!A:A)),"No","Yes")</f>
        <v>No</v>
      </c>
    </row>
    <row r="675" spans="1:21" x14ac:dyDescent="0.35">
      <c r="A675" t="s">
        <v>2777</v>
      </c>
      <c r="B675" t="s">
        <v>50</v>
      </c>
      <c r="C675" t="s">
        <v>3681</v>
      </c>
      <c r="D675" t="s">
        <v>3682</v>
      </c>
      <c r="E675" s="1">
        <v>45771</v>
      </c>
      <c r="F675" t="s">
        <v>773</v>
      </c>
      <c r="G675" s="1">
        <v>45771</v>
      </c>
      <c r="H675" t="s">
        <v>3680</v>
      </c>
      <c r="I675" t="s">
        <v>66</v>
      </c>
      <c r="J675" t="s">
        <v>2781</v>
      </c>
      <c r="K675" t="str">
        <f>_xlfn.XLOOKUP(Table2[[#This Row],[Short Name]],Table4[Name],Table4[IP Address])</f>
        <v>10.75.96.172</v>
      </c>
      <c r="L675" t="str">
        <f>_xlfn.XLOOKUP(Table2[[#This Row],[Short Name]],CMDB!A:A,CMDB!G:G)</f>
        <v>Production</v>
      </c>
      <c r="M675" t="str">
        <f>_xlfn.XLOOKUP(Table2[[#This Row],[Short Name]],CMDB!A:A,CMDB!F:F)</f>
        <v>Deployed</v>
      </c>
      <c r="N675" t="s">
        <v>2782</v>
      </c>
      <c r="P675">
        <f>_xlfn.XLOOKUP(Table2[[#This Row],[Short Name]],Serverlookup!A:A,Serverlookup!B:B)</f>
        <v>5055698</v>
      </c>
      <c r="Q675" t="str">
        <f>_xlfn.XLOOKUP(Table2[[#This Row],[Short Name]],Serverlookup!A:A,Serverlookup!C:C)</f>
        <v xml:space="preserve">Tricentis Tosca </v>
      </c>
      <c r="R675" t="str">
        <f>_xlfn.XLOOKUP(Table2[[#This Row],[Short Name]],Serverlookup!A:A,Serverlookup!E:E)</f>
        <v>ndvh@chevron.com</v>
      </c>
      <c r="S675" t="str">
        <f>_xlfn.XLOOKUP(Table2[[#This Row],[Short Name]],Serverlookup!A:A,Serverlookup!D:D)</f>
        <v>Yes</v>
      </c>
      <c r="T675" t="str">
        <f>_xlfn.XLOOKUP(Table2[[#This Row],[Short Name]],Serverlookup!A:A,Serverlookup!F:F)</f>
        <v>ERP QUALITY ENGINEERING OPERATIONS</v>
      </c>
      <c r="U675" t="str">
        <f>IF(ISNA(_xlfn.XLOOKUP(Table2[[#This Row],[Short Name]],PCN!A:A,PCN!A:A)),"No","Yes")</f>
        <v>No</v>
      </c>
    </row>
    <row r="676" spans="1:21" x14ac:dyDescent="0.35">
      <c r="A676" t="s">
        <v>2777</v>
      </c>
      <c r="B676" t="s">
        <v>50</v>
      </c>
      <c r="C676" t="s">
        <v>3683</v>
      </c>
      <c r="D676" t="s">
        <v>3684</v>
      </c>
      <c r="E676" s="2">
        <v>45770</v>
      </c>
      <c r="F676" t="s">
        <v>185</v>
      </c>
      <c r="G676" s="2">
        <v>45771</v>
      </c>
      <c r="H676" t="s">
        <v>3685</v>
      </c>
      <c r="I676" t="s">
        <v>66</v>
      </c>
      <c r="J676" t="s">
        <v>2781</v>
      </c>
      <c r="K676" t="str">
        <f>_xlfn.XLOOKUP(Table2[[#This Row],[Short Name]],Table4[Name],Table4[IP Address])</f>
        <v>10.75.96.171</v>
      </c>
      <c r="L676" t="str">
        <f>_xlfn.XLOOKUP(Table2[[#This Row],[Short Name]],CMDB!A:A,CMDB!G:G)</f>
        <v>Production</v>
      </c>
      <c r="M676" t="str">
        <f>_xlfn.XLOOKUP(Table2[[#This Row],[Short Name]],CMDB!A:A,CMDB!F:F)</f>
        <v>Deployed</v>
      </c>
      <c r="N676" t="s">
        <v>2782</v>
      </c>
      <c r="P676">
        <f>_xlfn.XLOOKUP(Table2[[#This Row],[Short Name]],Serverlookup!A:A,Serverlookup!B:B)</f>
        <v>5055698</v>
      </c>
      <c r="Q676" t="str">
        <f>_xlfn.XLOOKUP(Table2[[#This Row],[Short Name]],Serverlookup!A:A,Serverlookup!C:C)</f>
        <v xml:space="preserve">Tricentis Tosca </v>
      </c>
      <c r="R676" t="str">
        <f>_xlfn.XLOOKUP(Table2[[#This Row],[Short Name]],Serverlookup!A:A,Serverlookup!E:E)</f>
        <v>ndvh@chevron.com</v>
      </c>
      <c r="S676" t="str">
        <f>_xlfn.XLOOKUP(Table2[[#This Row],[Short Name]],Serverlookup!A:A,Serverlookup!D:D)</f>
        <v>Yes</v>
      </c>
      <c r="T676" t="str">
        <f>_xlfn.XLOOKUP(Table2[[#This Row],[Short Name]],Serverlookup!A:A,Serverlookup!F:F)</f>
        <v>ERP QUALITY ENGINEERING OPERATIONS</v>
      </c>
      <c r="U676" t="str">
        <f>IF(ISNA(_xlfn.XLOOKUP(Table2[[#This Row],[Short Name]],PCN!A:A,PCN!A:A)),"No","Yes")</f>
        <v>No</v>
      </c>
    </row>
    <row r="677" spans="1:21" x14ac:dyDescent="0.35">
      <c r="A677" t="s">
        <v>2777</v>
      </c>
      <c r="B677" t="s">
        <v>50</v>
      </c>
      <c r="C677" t="s">
        <v>3686</v>
      </c>
      <c r="D677" t="s">
        <v>3687</v>
      </c>
      <c r="E677" s="1">
        <v>45771</v>
      </c>
      <c r="F677" t="s">
        <v>54</v>
      </c>
      <c r="G677" s="1">
        <v>45771</v>
      </c>
      <c r="H677" t="s">
        <v>3669</v>
      </c>
      <c r="I677" t="s">
        <v>66</v>
      </c>
      <c r="J677" t="s">
        <v>2781</v>
      </c>
      <c r="K677" t="str">
        <f>_xlfn.XLOOKUP(Table2[[#This Row],[Short Name]],Table4[Name],Table4[IP Address])</f>
        <v>10.75.96.87</v>
      </c>
      <c r="L677" t="str">
        <f>_xlfn.XLOOKUP(Table2[[#This Row],[Short Name]],CMDB!A:A,CMDB!G:G)</f>
        <v>Production</v>
      </c>
      <c r="M677" t="str">
        <f>_xlfn.XLOOKUP(Table2[[#This Row],[Short Name]],CMDB!A:A,CMDB!F:F)</f>
        <v>Deployed</v>
      </c>
      <c r="N677" t="s">
        <v>2782</v>
      </c>
      <c r="P677">
        <f>_xlfn.XLOOKUP(Table2[[#This Row],[Short Name]],Serverlookup!A:A,Serverlookup!B:B)</f>
        <v>5055698</v>
      </c>
      <c r="Q677" t="str">
        <f>_xlfn.XLOOKUP(Table2[[#This Row],[Short Name]],Serverlookup!A:A,Serverlookup!C:C)</f>
        <v xml:space="preserve">Tricentis Tosca </v>
      </c>
      <c r="R677" t="str">
        <f>_xlfn.XLOOKUP(Table2[[#This Row],[Short Name]],Serverlookup!A:A,Serverlookup!E:E)</f>
        <v>ndvh@chevron.com</v>
      </c>
      <c r="S677" t="str">
        <f>_xlfn.XLOOKUP(Table2[[#This Row],[Short Name]],Serverlookup!A:A,Serverlookup!D:D)</f>
        <v>Yes</v>
      </c>
      <c r="T677" t="str">
        <f>_xlfn.XLOOKUP(Table2[[#This Row],[Short Name]],Serverlookup!A:A,Serverlookup!F:F)</f>
        <v>ERP QUALITY ENGINEERING OPERATIONS</v>
      </c>
      <c r="U677" t="str">
        <f>IF(ISNA(_xlfn.XLOOKUP(Table2[[#This Row],[Short Name]],PCN!A:A,PCN!A:A)),"No","Yes")</f>
        <v>No</v>
      </c>
    </row>
    <row r="678" spans="1:21" x14ac:dyDescent="0.35">
      <c r="A678" t="s">
        <v>2777</v>
      </c>
      <c r="B678" t="s">
        <v>50</v>
      </c>
      <c r="C678" t="s">
        <v>3688</v>
      </c>
      <c r="D678" t="s">
        <v>3689</v>
      </c>
      <c r="E678" s="2">
        <v>45771</v>
      </c>
      <c r="F678" t="s">
        <v>54</v>
      </c>
      <c r="G678" s="2">
        <v>45771</v>
      </c>
      <c r="H678" t="s">
        <v>3669</v>
      </c>
      <c r="I678" t="s">
        <v>66</v>
      </c>
      <c r="J678" t="s">
        <v>2781</v>
      </c>
      <c r="K678" t="str">
        <f>_xlfn.XLOOKUP(Table2[[#This Row],[Short Name]],Table4[Name],Table4[IP Address])</f>
        <v>10.75.96.193</v>
      </c>
      <c r="L678" t="str">
        <f>_xlfn.XLOOKUP(Table2[[#This Row],[Short Name]],CMDB!A:A,CMDB!G:G)</f>
        <v>Production</v>
      </c>
      <c r="M678" t="str">
        <f>_xlfn.XLOOKUP(Table2[[#This Row],[Short Name]],CMDB!A:A,CMDB!F:F)</f>
        <v>Deployed</v>
      </c>
      <c r="N678" t="s">
        <v>2782</v>
      </c>
      <c r="P678">
        <f>_xlfn.XLOOKUP(Table2[[#This Row],[Short Name]],Serverlookup!A:A,Serverlookup!B:B)</f>
        <v>5055698</v>
      </c>
      <c r="Q678" t="str">
        <f>_xlfn.XLOOKUP(Table2[[#This Row],[Short Name]],Serverlookup!A:A,Serverlookup!C:C)</f>
        <v xml:space="preserve">Tricentis Tosca </v>
      </c>
      <c r="R678" t="str">
        <f>_xlfn.XLOOKUP(Table2[[#This Row],[Short Name]],Serverlookup!A:A,Serverlookup!E:E)</f>
        <v>ndvh@chevron.com</v>
      </c>
      <c r="S678" t="str">
        <f>_xlfn.XLOOKUP(Table2[[#This Row],[Short Name]],Serverlookup!A:A,Serverlookup!D:D)</f>
        <v>Yes</v>
      </c>
      <c r="T678" t="str">
        <f>_xlfn.XLOOKUP(Table2[[#This Row],[Short Name]],Serverlookup!A:A,Serverlookup!F:F)</f>
        <v>ERP QUALITY ENGINEERING OPERATIONS</v>
      </c>
      <c r="U678" t="str">
        <f>IF(ISNA(_xlfn.XLOOKUP(Table2[[#This Row],[Short Name]],PCN!A:A,PCN!A:A)),"No","Yes")</f>
        <v>No</v>
      </c>
    </row>
    <row r="679" spans="1:21" x14ac:dyDescent="0.35">
      <c r="A679" t="s">
        <v>2777</v>
      </c>
      <c r="B679" t="s">
        <v>50</v>
      </c>
      <c r="C679" t="s">
        <v>3690</v>
      </c>
      <c r="D679" t="s">
        <v>3691</v>
      </c>
      <c r="E679" s="1">
        <v>45771</v>
      </c>
      <c r="F679" t="s">
        <v>54</v>
      </c>
      <c r="G679" s="1">
        <v>45771</v>
      </c>
      <c r="H679" t="s">
        <v>3669</v>
      </c>
      <c r="I679" t="s">
        <v>66</v>
      </c>
      <c r="J679" t="s">
        <v>2781</v>
      </c>
      <c r="K679" t="str">
        <f>_xlfn.XLOOKUP(Table2[[#This Row],[Short Name]],Table4[Name],Table4[IP Address])</f>
        <v>10.75.96.232</v>
      </c>
      <c r="L679" t="str">
        <f>_xlfn.XLOOKUP(Table2[[#This Row],[Short Name]],CMDB!A:A,CMDB!G:G)</f>
        <v>Production</v>
      </c>
      <c r="M679" t="str">
        <f>_xlfn.XLOOKUP(Table2[[#This Row],[Short Name]],CMDB!A:A,CMDB!F:F)</f>
        <v>Deployed</v>
      </c>
      <c r="N679" t="s">
        <v>2782</v>
      </c>
      <c r="P679">
        <f>_xlfn.XLOOKUP(Table2[[#This Row],[Short Name]],Serverlookup!A:A,Serverlookup!B:B)</f>
        <v>5055698</v>
      </c>
      <c r="Q679" t="str">
        <f>_xlfn.XLOOKUP(Table2[[#This Row],[Short Name]],Serverlookup!A:A,Serverlookup!C:C)</f>
        <v xml:space="preserve">Tricentis Tosca </v>
      </c>
      <c r="R679" t="str">
        <f>_xlfn.XLOOKUP(Table2[[#This Row],[Short Name]],Serverlookup!A:A,Serverlookup!E:E)</f>
        <v>ndvh@chevron.com</v>
      </c>
      <c r="S679" t="str">
        <f>_xlfn.XLOOKUP(Table2[[#This Row],[Short Name]],Serverlookup!A:A,Serverlookup!D:D)</f>
        <v>Yes</v>
      </c>
      <c r="T679" t="str">
        <f>_xlfn.XLOOKUP(Table2[[#This Row],[Short Name]],Serverlookup!A:A,Serverlookup!F:F)</f>
        <v>ERP QUALITY ENGINEERING OPERATIONS</v>
      </c>
      <c r="U679" t="str">
        <f>IF(ISNA(_xlfn.XLOOKUP(Table2[[#This Row],[Short Name]],PCN!A:A,PCN!A:A)),"No","Yes")</f>
        <v>No</v>
      </c>
    </row>
    <row r="680" spans="1:21" x14ac:dyDescent="0.35">
      <c r="A680" t="s">
        <v>2777</v>
      </c>
      <c r="B680" t="s">
        <v>50</v>
      </c>
      <c r="C680" t="s">
        <v>3692</v>
      </c>
      <c r="D680" t="s">
        <v>3693</v>
      </c>
      <c r="E680" s="2">
        <v>45771</v>
      </c>
      <c r="F680" t="s">
        <v>185</v>
      </c>
      <c r="G680" s="2">
        <v>45771</v>
      </c>
      <c r="H680" t="s">
        <v>2800</v>
      </c>
      <c r="I680" t="s">
        <v>66</v>
      </c>
      <c r="J680" t="s">
        <v>2781</v>
      </c>
      <c r="K680" t="str">
        <f>_xlfn.XLOOKUP(Table2[[#This Row],[Short Name]],Table4[Name],Table4[IP Address])</f>
        <v>10.75.96.234</v>
      </c>
      <c r="L680" t="str">
        <f>_xlfn.XLOOKUP(Table2[[#This Row],[Short Name]],CMDB!A:A,CMDB!G:G)</f>
        <v>Production</v>
      </c>
      <c r="M680" t="str">
        <f>_xlfn.XLOOKUP(Table2[[#This Row],[Short Name]],CMDB!A:A,CMDB!F:F)</f>
        <v>Deployed</v>
      </c>
      <c r="N680" t="s">
        <v>2782</v>
      </c>
      <c r="P680">
        <f>_xlfn.XLOOKUP(Table2[[#This Row],[Short Name]],Serverlookup!A:A,Serverlookup!B:B)</f>
        <v>5055698</v>
      </c>
      <c r="Q680" t="str">
        <f>_xlfn.XLOOKUP(Table2[[#This Row],[Short Name]],Serverlookup!A:A,Serverlookup!C:C)</f>
        <v xml:space="preserve">Tricentis Tosca </v>
      </c>
      <c r="R680" t="str">
        <f>_xlfn.XLOOKUP(Table2[[#This Row],[Short Name]],Serverlookup!A:A,Serverlookup!E:E)</f>
        <v>ndvh@chevron.com</v>
      </c>
      <c r="S680" t="str">
        <f>_xlfn.XLOOKUP(Table2[[#This Row],[Short Name]],Serverlookup!A:A,Serverlookup!D:D)</f>
        <v>Yes</v>
      </c>
      <c r="T680" t="str">
        <f>_xlfn.XLOOKUP(Table2[[#This Row],[Short Name]],Serverlookup!A:A,Serverlookup!F:F)</f>
        <v>ERP QUALITY ENGINEERING OPERATIONS</v>
      </c>
      <c r="U680" t="str">
        <f>IF(ISNA(_xlfn.XLOOKUP(Table2[[#This Row],[Short Name]],PCN!A:A,PCN!A:A)),"No","Yes")</f>
        <v>No</v>
      </c>
    </row>
    <row r="681" spans="1:21" x14ac:dyDescent="0.35">
      <c r="A681" t="s">
        <v>2777</v>
      </c>
      <c r="B681" t="s">
        <v>50</v>
      </c>
      <c r="C681" t="s">
        <v>3694</v>
      </c>
      <c r="D681" t="s">
        <v>3695</v>
      </c>
      <c r="E681" s="1">
        <v>45771</v>
      </c>
      <c r="F681" t="s">
        <v>185</v>
      </c>
      <c r="G681" s="1">
        <v>45771</v>
      </c>
      <c r="H681" t="s">
        <v>2800</v>
      </c>
      <c r="I681" t="s">
        <v>66</v>
      </c>
      <c r="J681" t="s">
        <v>2781</v>
      </c>
      <c r="K681" t="str">
        <f>_xlfn.XLOOKUP(Table2[[#This Row],[Short Name]],Table4[Name],Table4[IP Address])</f>
        <v>10.75.96.78</v>
      </c>
      <c r="L681" t="str">
        <f>_xlfn.XLOOKUP(Table2[[#This Row],[Short Name]],CMDB!A:A,CMDB!G:G)</f>
        <v>Production</v>
      </c>
      <c r="M681" t="str">
        <f>_xlfn.XLOOKUP(Table2[[#This Row],[Short Name]],CMDB!A:A,CMDB!F:F)</f>
        <v>Deployed</v>
      </c>
      <c r="N681" t="s">
        <v>2782</v>
      </c>
      <c r="P681">
        <f>_xlfn.XLOOKUP(Table2[[#This Row],[Short Name]],Serverlookup!A:A,Serverlookup!B:B)</f>
        <v>5055698</v>
      </c>
      <c r="Q681" t="str">
        <f>_xlfn.XLOOKUP(Table2[[#This Row],[Short Name]],Serverlookup!A:A,Serverlookup!C:C)</f>
        <v xml:space="preserve">Tricentis Tosca </v>
      </c>
      <c r="R681" t="str">
        <f>_xlfn.XLOOKUP(Table2[[#This Row],[Short Name]],Serverlookup!A:A,Serverlookup!E:E)</f>
        <v>ndvh@chevron.com</v>
      </c>
      <c r="S681" t="str">
        <f>_xlfn.XLOOKUP(Table2[[#This Row],[Short Name]],Serverlookup!A:A,Serverlookup!D:D)</f>
        <v>Yes</v>
      </c>
      <c r="T681" t="str">
        <f>_xlfn.XLOOKUP(Table2[[#This Row],[Short Name]],Serverlookup!A:A,Serverlookup!F:F)</f>
        <v>ERP QUALITY ENGINEERING OPERATIONS</v>
      </c>
      <c r="U681" t="str">
        <f>IF(ISNA(_xlfn.XLOOKUP(Table2[[#This Row],[Short Name]],PCN!A:A,PCN!A:A)),"No","Yes")</f>
        <v>No</v>
      </c>
    </row>
    <row r="682" spans="1:21" x14ac:dyDescent="0.35">
      <c r="A682" t="s">
        <v>2777</v>
      </c>
      <c r="B682" t="s">
        <v>50</v>
      </c>
      <c r="C682" t="s">
        <v>3696</v>
      </c>
      <c r="D682" t="s">
        <v>3697</v>
      </c>
      <c r="E682" s="2">
        <v>45770</v>
      </c>
      <c r="F682" t="s">
        <v>185</v>
      </c>
      <c r="G682" s="2">
        <v>45771</v>
      </c>
      <c r="H682" t="s">
        <v>2800</v>
      </c>
      <c r="I682" t="s">
        <v>66</v>
      </c>
      <c r="J682" t="s">
        <v>2781</v>
      </c>
      <c r="K682" t="str">
        <f>_xlfn.XLOOKUP(Table2[[#This Row],[Short Name]],Table4[Name],Table4[IP Address])</f>
        <v>10.75.96.37</v>
      </c>
      <c r="L682" t="str">
        <f>_xlfn.XLOOKUP(Table2[[#This Row],[Short Name]],CMDB!A:A,CMDB!G:G)</f>
        <v>Production</v>
      </c>
      <c r="M682" t="str">
        <f>_xlfn.XLOOKUP(Table2[[#This Row],[Short Name]],CMDB!A:A,CMDB!F:F)</f>
        <v>Deployed</v>
      </c>
      <c r="N682" t="s">
        <v>2782</v>
      </c>
      <c r="P682">
        <f>_xlfn.XLOOKUP(Table2[[#This Row],[Short Name]],Serverlookup!A:A,Serverlookup!B:B)</f>
        <v>5055698</v>
      </c>
      <c r="Q682" t="str">
        <f>_xlfn.XLOOKUP(Table2[[#This Row],[Short Name]],Serverlookup!A:A,Serverlookup!C:C)</f>
        <v xml:space="preserve">Tricentis Tosca </v>
      </c>
      <c r="R682" t="str">
        <f>_xlfn.XLOOKUP(Table2[[#This Row],[Short Name]],Serverlookup!A:A,Serverlookup!E:E)</f>
        <v>ndvh@chevron.com</v>
      </c>
      <c r="S682" t="str">
        <f>_xlfn.XLOOKUP(Table2[[#This Row],[Short Name]],Serverlookup!A:A,Serverlookup!D:D)</f>
        <v>Yes</v>
      </c>
      <c r="T682" t="str">
        <f>_xlfn.XLOOKUP(Table2[[#This Row],[Short Name]],Serverlookup!A:A,Serverlookup!F:F)</f>
        <v>ERP QUALITY ENGINEERING OPERATIONS</v>
      </c>
      <c r="U682" t="str">
        <f>IF(ISNA(_xlfn.XLOOKUP(Table2[[#This Row],[Short Name]],PCN!A:A,PCN!A:A)),"No","Yes")</f>
        <v>No</v>
      </c>
    </row>
    <row r="683" spans="1:21" x14ac:dyDescent="0.35">
      <c r="A683" t="s">
        <v>2777</v>
      </c>
      <c r="B683" t="s">
        <v>50</v>
      </c>
      <c r="C683" t="s">
        <v>3698</v>
      </c>
      <c r="D683" t="s">
        <v>3699</v>
      </c>
      <c r="E683" s="2">
        <v>45770</v>
      </c>
      <c r="F683" t="s">
        <v>185</v>
      </c>
      <c r="G683" s="2">
        <v>45771</v>
      </c>
      <c r="H683" t="s">
        <v>3700</v>
      </c>
      <c r="I683" t="s">
        <v>66</v>
      </c>
      <c r="J683" t="s">
        <v>2781</v>
      </c>
      <c r="K683" t="str">
        <f>_xlfn.XLOOKUP(Table2[[#This Row],[Short Name]],Table4[Name],Table4[IP Address])</f>
        <v>10.75.96.240</v>
      </c>
      <c r="L683" t="str">
        <f>_xlfn.XLOOKUP(Table2[[#This Row],[Short Name]],CMDB!A:A,CMDB!G:G)</f>
        <v>Production</v>
      </c>
      <c r="M683" t="str">
        <f>_xlfn.XLOOKUP(Table2[[#This Row],[Short Name]],CMDB!A:A,CMDB!F:F)</f>
        <v>Deployed</v>
      </c>
      <c r="N683" t="s">
        <v>2782</v>
      </c>
      <c r="P683">
        <f>_xlfn.XLOOKUP(Table2[[#This Row],[Short Name]],Serverlookup!A:A,Serverlookup!B:B)</f>
        <v>5055698</v>
      </c>
      <c r="Q683" t="str">
        <f>_xlfn.XLOOKUP(Table2[[#This Row],[Short Name]],Serverlookup!A:A,Serverlookup!C:C)</f>
        <v xml:space="preserve">Tricentis Tosca </v>
      </c>
      <c r="R683" t="str">
        <f>_xlfn.XLOOKUP(Table2[[#This Row],[Short Name]],Serverlookup!A:A,Serverlookup!E:E)</f>
        <v>ndvh@chevron.com</v>
      </c>
      <c r="S683" t="str">
        <f>_xlfn.XLOOKUP(Table2[[#This Row],[Short Name]],Serverlookup!A:A,Serverlookup!D:D)</f>
        <v>Yes</v>
      </c>
      <c r="T683" t="str">
        <f>_xlfn.XLOOKUP(Table2[[#This Row],[Short Name]],Serverlookup!A:A,Serverlookup!F:F)</f>
        <v>ERP QUALITY ENGINEERING OPERATIONS</v>
      </c>
      <c r="U683" t="str">
        <f>IF(ISNA(_xlfn.XLOOKUP(Table2[[#This Row],[Short Name]],PCN!A:A,PCN!A:A)),"No","Yes")</f>
        <v>No</v>
      </c>
    </row>
    <row r="684" spans="1:21" x14ac:dyDescent="0.35">
      <c r="A684" t="s">
        <v>2777</v>
      </c>
      <c r="B684" t="s">
        <v>50</v>
      </c>
      <c r="C684" t="s">
        <v>3701</v>
      </c>
      <c r="D684" t="s">
        <v>3702</v>
      </c>
      <c r="E684" s="1">
        <v>45770</v>
      </c>
      <c r="F684" t="s">
        <v>185</v>
      </c>
      <c r="G684" s="1">
        <v>45771</v>
      </c>
      <c r="H684" t="s">
        <v>3703</v>
      </c>
      <c r="I684" t="s">
        <v>66</v>
      </c>
      <c r="J684" t="s">
        <v>2781</v>
      </c>
      <c r="K684" t="str">
        <f>_xlfn.XLOOKUP(Table2[[#This Row],[Short Name]],Table4[Name],Table4[IP Address])</f>
        <v>10.75.96.252</v>
      </c>
      <c r="L684" t="str">
        <f>_xlfn.XLOOKUP(Table2[[#This Row],[Short Name]],CMDB!A:A,CMDB!G:G)</f>
        <v>Production</v>
      </c>
      <c r="M684" t="str">
        <f>_xlfn.XLOOKUP(Table2[[#This Row],[Short Name]],CMDB!A:A,CMDB!F:F)</f>
        <v>Deployed</v>
      </c>
      <c r="N684" t="s">
        <v>2782</v>
      </c>
      <c r="P684">
        <f>_xlfn.XLOOKUP(Table2[[#This Row],[Short Name]],Serverlookup!A:A,Serverlookup!B:B)</f>
        <v>5055698</v>
      </c>
      <c r="Q684" t="str">
        <f>_xlfn.XLOOKUP(Table2[[#This Row],[Short Name]],Serverlookup!A:A,Serverlookup!C:C)</f>
        <v xml:space="preserve">Tricentis Tosca </v>
      </c>
      <c r="R684" t="str">
        <f>_xlfn.XLOOKUP(Table2[[#This Row],[Short Name]],Serverlookup!A:A,Serverlookup!E:E)</f>
        <v>ndvh@chevron.com</v>
      </c>
      <c r="S684" t="str">
        <f>_xlfn.XLOOKUP(Table2[[#This Row],[Short Name]],Serverlookup!A:A,Serverlookup!D:D)</f>
        <v>Yes</v>
      </c>
      <c r="T684" t="str">
        <f>_xlfn.XLOOKUP(Table2[[#This Row],[Short Name]],Serverlookup!A:A,Serverlookup!F:F)</f>
        <v>ERP QUALITY ENGINEERING OPERATIONS</v>
      </c>
      <c r="U684" t="str">
        <f>IF(ISNA(_xlfn.XLOOKUP(Table2[[#This Row],[Short Name]],PCN!A:A,PCN!A:A)),"No","Yes")</f>
        <v>No</v>
      </c>
    </row>
    <row r="685" spans="1:21" x14ac:dyDescent="0.35">
      <c r="A685" t="s">
        <v>2777</v>
      </c>
      <c r="B685" t="s">
        <v>50</v>
      </c>
      <c r="C685" t="s">
        <v>3704</v>
      </c>
      <c r="D685" t="s">
        <v>3705</v>
      </c>
      <c r="E685" s="2">
        <v>45770</v>
      </c>
      <c r="F685" t="s">
        <v>185</v>
      </c>
      <c r="G685" s="2">
        <v>45771</v>
      </c>
      <c r="H685" t="s">
        <v>3706</v>
      </c>
      <c r="I685" t="s">
        <v>66</v>
      </c>
      <c r="J685" t="s">
        <v>2781</v>
      </c>
      <c r="K685" t="str">
        <f>_xlfn.XLOOKUP(Table2[[#This Row],[Short Name]],Table4[Name],Table4[IP Address])</f>
        <v>10.75.96.148</v>
      </c>
      <c r="L685" t="str">
        <f>_xlfn.XLOOKUP(Table2[[#This Row],[Short Name]],CMDB!A:A,CMDB!G:G)</f>
        <v>Production</v>
      </c>
      <c r="M685" t="str">
        <f>_xlfn.XLOOKUP(Table2[[#This Row],[Short Name]],CMDB!A:A,CMDB!F:F)</f>
        <v>Deployed</v>
      </c>
      <c r="N685" t="s">
        <v>2782</v>
      </c>
      <c r="P685">
        <f>_xlfn.XLOOKUP(Table2[[#This Row],[Short Name]],Serverlookup!A:A,Serverlookup!B:B)</f>
        <v>5055698</v>
      </c>
      <c r="Q685" t="str">
        <f>_xlfn.XLOOKUP(Table2[[#This Row],[Short Name]],Serverlookup!A:A,Serverlookup!C:C)</f>
        <v xml:space="preserve">Tricentis Tosca </v>
      </c>
      <c r="R685" t="str">
        <f>_xlfn.XLOOKUP(Table2[[#This Row],[Short Name]],Serverlookup!A:A,Serverlookup!E:E)</f>
        <v>ndvh@chevron.com</v>
      </c>
      <c r="S685" t="str">
        <f>_xlfn.XLOOKUP(Table2[[#This Row],[Short Name]],Serverlookup!A:A,Serverlookup!D:D)</f>
        <v>Yes</v>
      </c>
      <c r="T685" t="str">
        <f>_xlfn.XLOOKUP(Table2[[#This Row],[Short Name]],Serverlookup!A:A,Serverlookup!F:F)</f>
        <v>ERP QUALITY ENGINEERING OPERATIONS</v>
      </c>
      <c r="U685" t="str">
        <f>IF(ISNA(_xlfn.XLOOKUP(Table2[[#This Row],[Short Name]],PCN!A:A,PCN!A:A)),"No","Yes")</f>
        <v>No</v>
      </c>
    </row>
    <row r="686" spans="1:21" x14ac:dyDescent="0.35">
      <c r="A686" t="s">
        <v>2777</v>
      </c>
      <c r="B686" t="s">
        <v>50</v>
      </c>
      <c r="C686" t="s">
        <v>3707</v>
      </c>
      <c r="D686" t="s">
        <v>3707</v>
      </c>
      <c r="E686" s="1">
        <v>45770</v>
      </c>
      <c r="F686" t="s">
        <v>185</v>
      </c>
      <c r="G686" s="1">
        <v>45771</v>
      </c>
      <c r="H686" t="s">
        <v>2800</v>
      </c>
      <c r="I686" t="s">
        <v>66</v>
      </c>
      <c r="J686" t="s">
        <v>2781</v>
      </c>
      <c r="K686" t="str">
        <f>_xlfn.XLOOKUP(Table2[[#This Row],[Short Name]],Table4[Name],Table4[IP Address])</f>
        <v>172.27.155.148</v>
      </c>
      <c r="L686" t="str">
        <f>_xlfn.XLOOKUP(Table2[[#This Row],[Short Name]],CMDB!A:A,CMDB!G:G)</f>
        <v>Production</v>
      </c>
      <c r="M686" t="str">
        <f>_xlfn.XLOOKUP(Table2[[#This Row],[Short Name]],CMDB!A:A,CMDB!F:F)</f>
        <v>Deployed</v>
      </c>
      <c r="N686" t="s">
        <v>2782</v>
      </c>
      <c r="P686">
        <f>_xlfn.XLOOKUP(Table2[[#This Row],[Short Name]],Serverlookup!A:A,Serverlookup!B:B)</f>
        <v>5055698</v>
      </c>
      <c r="Q686" t="str">
        <f>_xlfn.XLOOKUP(Table2[[#This Row],[Short Name]],Serverlookup!A:A,Serverlookup!C:C)</f>
        <v xml:space="preserve">Tricentis Tosca </v>
      </c>
      <c r="R686" t="str">
        <f>_xlfn.XLOOKUP(Table2[[#This Row],[Short Name]],Serverlookup!A:A,Serverlookup!E:E)</f>
        <v>ndvh@chevron.com</v>
      </c>
      <c r="S686" t="str">
        <f>_xlfn.XLOOKUP(Table2[[#This Row],[Short Name]],Serverlookup!A:A,Serverlookup!D:D)</f>
        <v>Yes</v>
      </c>
      <c r="T686" t="str">
        <f>_xlfn.XLOOKUP(Table2[[#This Row],[Short Name]],Serverlookup!A:A,Serverlookup!F:F)</f>
        <v>ERP QUALITY ENGINEERING OPERATIONS</v>
      </c>
      <c r="U686" t="str">
        <f>IF(ISNA(_xlfn.XLOOKUP(Table2[[#This Row],[Short Name]],PCN!A:A,PCN!A:A)),"No","Yes")</f>
        <v>No</v>
      </c>
    </row>
    <row r="687" spans="1:21" x14ac:dyDescent="0.35">
      <c r="A687" t="s">
        <v>2777</v>
      </c>
      <c r="B687" t="s">
        <v>50</v>
      </c>
      <c r="C687" t="s">
        <v>3708</v>
      </c>
      <c r="D687" t="s">
        <v>3709</v>
      </c>
      <c r="E687" s="1">
        <v>45770</v>
      </c>
      <c r="F687" t="s">
        <v>185</v>
      </c>
      <c r="G687" s="1">
        <v>45771</v>
      </c>
      <c r="H687" t="s">
        <v>3710</v>
      </c>
      <c r="I687" t="s">
        <v>49</v>
      </c>
      <c r="J687" t="s">
        <v>2781</v>
      </c>
      <c r="K687" t="str">
        <f>_xlfn.XLOOKUP(Table2[[#This Row],[Short Name]],Table4[Name],Table4[IP Address])</f>
        <v>10.71.130.233</v>
      </c>
      <c r="L687" t="str">
        <f>_xlfn.XLOOKUP(Table2[[#This Row],[Short Name]],CMDB!A:A,CMDB!G:G)</f>
        <v>Development</v>
      </c>
      <c r="M687" t="str">
        <f>_xlfn.XLOOKUP(Table2[[#This Row],[Short Name]],CMDB!A:A,CMDB!F:F)</f>
        <v>Deployed</v>
      </c>
      <c r="N687" t="s">
        <v>2782</v>
      </c>
      <c r="P687">
        <f>_xlfn.XLOOKUP(Table2[[#This Row],[Short Name]],Serverlookup!A:A,Serverlookup!B:B)</f>
        <v>3615</v>
      </c>
      <c r="Q687" t="str">
        <f>_xlfn.XLOOKUP(Table2[[#This Row],[Short Name]],Serverlookup!A:A,Serverlookup!C:C)</f>
        <v xml:space="preserve">Petro </v>
      </c>
      <c r="R687" t="str">
        <f>_xlfn.XLOOKUP(Table2[[#This Row],[Short Name]],Serverlookup!A:A,Serverlookup!E:E)</f>
        <v>NEETAAGGARWAL@chevron.com</v>
      </c>
      <c r="S687" t="str">
        <f>_xlfn.XLOOKUP(Table2[[#This Row],[Short Name]],Serverlookup!A:A,Serverlookup!D:D)</f>
        <v>Yes</v>
      </c>
      <c r="T687" t="str">
        <f>_xlfn.XLOOKUP(Table2[[#This Row],[Short Name]],Serverlookup!A:A,Serverlookup!F:F)</f>
        <v>CSCM - MSP - PLAN</v>
      </c>
      <c r="U687" t="str">
        <f>IF(ISNA(_xlfn.XLOOKUP(Table2[[#This Row],[Short Name]],PCN!A:A,PCN!A:A)),"No","Yes")</f>
        <v>No</v>
      </c>
    </row>
    <row r="688" spans="1:21" x14ac:dyDescent="0.35">
      <c r="A688" t="s">
        <v>2777</v>
      </c>
      <c r="B688" t="s">
        <v>50</v>
      </c>
      <c r="C688" t="s">
        <v>1584</v>
      </c>
      <c r="D688" t="s">
        <v>1585</v>
      </c>
      <c r="E688" s="2">
        <v>45771</v>
      </c>
      <c r="F688" t="s">
        <v>185</v>
      </c>
      <c r="G688" s="2">
        <v>45771</v>
      </c>
      <c r="H688" t="s">
        <v>2800</v>
      </c>
      <c r="I688" t="s">
        <v>49</v>
      </c>
      <c r="J688" t="s">
        <v>2781</v>
      </c>
      <c r="K688" t="str">
        <f>_xlfn.XLOOKUP(Table2[[#This Row],[Short Name]],Table4[Name],Table4[IP Address])</f>
        <v>10.74.80.128</v>
      </c>
      <c r="L688" t="str">
        <f>_xlfn.XLOOKUP(Table2[[#This Row],[Short Name]],CMDB!A:A,CMDB!G:G)</f>
        <v>Production</v>
      </c>
      <c r="M688" t="str">
        <f>_xlfn.XLOOKUP(Table2[[#This Row],[Short Name]],CMDB!A:A,CMDB!F:F)</f>
        <v>Deployed</v>
      </c>
      <c r="N688" t="s">
        <v>2782</v>
      </c>
      <c r="P688">
        <f>_xlfn.XLOOKUP(Table2[[#This Row],[Short Name]],Serverlookup!A:A,Serverlookup!B:B)</f>
        <v>24390</v>
      </c>
      <c r="Q688" t="str">
        <f>_xlfn.XLOOKUP(Table2[[#This Row],[Short Name]],Serverlookup!A:A,Serverlookup!C:C)</f>
        <v xml:space="preserve">Petro Validation Tool </v>
      </c>
      <c r="R688" t="str">
        <f>_xlfn.XLOOKUP(Table2[[#This Row],[Short Name]],Serverlookup!A:A,Serverlookup!E:E)</f>
        <v>NEETAAGGARWAL@chevron.com</v>
      </c>
      <c r="S688" t="str">
        <f>_xlfn.XLOOKUP(Table2[[#This Row],[Short Name]],Serverlookup!A:A,Serverlookup!D:D)</f>
        <v>Yes</v>
      </c>
      <c r="T688" t="str">
        <f>_xlfn.XLOOKUP(Table2[[#This Row],[Short Name]],Serverlookup!A:A,Serverlookup!F:F)</f>
        <v>CSCM - MSP - PLAN</v>
      </c>
      <c r="U688" t="str">
        <f>IF(ISNA(_xlfn.XLOOKUP(Table2[[#This Row],[Short Name]],PCN!A:A,PCN!A:A)),"No","Yes")</f>
        <v>No</v>
      </c>
    </row>
    <row r="689" spans="1:21" x14ac:dyDescent="0.35">
      <c r="A689" t="s">
        <v>2777</v>
      </c>
      <c r="B689" t="s">
        <v>50</v>
      </c>
      <c r="C689" t="s">
        <v>2238</v>
      </c>
      <c r="D689" t="s">
        <v>2239</v>
      </c>
      <c r="E689" s="1">
        <v>45771</v>
      </c>
      <c r="F689" t="s">
        <v>185</v>
      </c>
      <c r="G689" s="1">
        <v>45771</v>
      </c>
      <c r="H689" t="s">
        <v>3711</v>
      </c>
      <c r="I689" t="s">
        <v>101</v>
      </c>
      <c r="J689" t="s">
        <v>2781</v>
      </c>
      <c r="K689" t="str">
        <f>_xlfn.XLOOKUP(Table2[[#This Row],[Short Name]],Table4[Name],Table4[IP Address])</f>
        <v>10.67.160.5</v>
      </c>
      <c r="L689" t="str">
        <f>_xlfn.XLOOKUP(Table2[[#This Row],[Short Name]],CMDB!A:A,CMDB!G:G)</f>
        <v>QA/Test</v>
      </c>
      <c r="M689" t="str">
        <f>_xlfn.XLOOKUP(Table2[[#This Row],[Short Name]],CMDB!A:A,CMDB!F:F)</f>
        <v>Deployed</v>
      </c>
      <c r="N689" t="s">
        <v>2782</v>
      </c>
      <c r="P689">
        <f>_xlfn.XLOOKUP(Table2[[#This Row],[Short Name]],Serverlookup!A:A,Serverlookup!B:B)</f>
        <v>21406</v>
      </c>
      <c r="Q689" t="str">
        <f>_xlfn.XLOOKUP(Table2[[#This Row],[Short Name]],Serverlookup!A:A,Serverlookup!C:C)</f>
        <v xml:space="preserve">dcLINK (ABU) </v>
      </c>
      <c r="R689" t="str">
        <f>_xlfn.XLOOKUP(Table2[[#This Row],[Short Name]],Serverlookup!A:A,Serverlookup!E:E)</f>
        <v>nehan.sheikh@chevron.com</v>
      </c>
      <c r="S689" t="str">
        <f>_xlfn.XLOOKUP(Table2[[#This Row],[Short Name]],Serverlookup!A:A,Serverlookup!D:D)</f>
        <v>Yes</v>
      </c>
      <c r="T689" t="str">
        <f>_xlfn.XLOOKUP(Table2[[#This Row],[Short Name]],Serverlookup!A:A,Serverlookup!F:F)</f>
        <v>PSCM - APPLICATION SUPPORT - MSP</v>
      </c>
      <c r="U689" t="str">
        <f>IF(ISNA(_xlfn.XLOOKUP(Table2[[#This Row],[Short Name]],PCN!A:A,PCN!A:A)),"No","Yes")</f>
        <v>No</v>
      </c>
    </row>
    <row r="690" spans="1:21" x14ac:dyDescent="0.35">
      <c r="A690" t="s">
        <v>2777</v>
      </c>
      <c r="B690" t="s">
        <v>50</v>
      </c>
      <c r="C690" t="s">
        <v>2242</v>
      </c>
      <c r="D690" t="s">
        <v>2243</v>
      </c>
      <c r="E690" s="1">
        <v>45771</v>
      </c>
      <c r="F690" t="s">
        <v>185</v>
      </c>
      <c r="G690" s="1">
        <v>45771</v>
      </c>
      <c r="H690" t="s">
        <v>2803</v>
      </c>
      <c r="I690" t="s">
        <v>49</v>
      </c>
      <c r="J690" t="s">
        <v>2781</v>
      </c>
      <c r="K690" t="str">
        <f>_xlfn.XLOOKUP(Table2[[#This Row],[Short Name]],Table4[Name],Table4[IP Address])</f>
        <v>10.75.160.9</v>
      </c>
      <c r="L690" t="str">
        <f>_xlfn.XLOOKUP(Table2[[#This Row],[Short Name]],CMDB!A:A,CMDB!G:G)</f>
        <v>Production</v>
      </c>
      <c r="M690" t="str">
        <f>_xlfn.XLOOKUP(Table2[[#This Row],[Short Name]],CMDB!A:A,CMDB!F:F)</f>
        <v>Retired</v>
      </c>
      <c r="N690" t="s">
        <v>2782</v>
      </c>
      <c r="P690">
        <f>_xlfn.XLOOKUP(Table2[[#This Row],[Short Name]],Serverlookup!A:A,Serverlookup!B:B)</f>
        <v>21072</v>
      </c>
      <c r="Q690" t="str">
        <f>_xlfn.XLOOKUP(Table2[[#This Row],[Short Name]],Serverlookup!A:A,Serverlookup!C:C)</f>
        <v xml:space="preserve">dcLINK (Oronite) </v>
      </c>
      <c r="R690" t="str">
        <f>_xlfn.XLOOKUP(Table2[[#This Row],[Short Name]],Serverlookup!A:A,Serverlookup!E:E)</f>
        <v>Nehan.Sheikh@chevron.com</v>
      </c>
      <c r="S690" t="str">
        <f>_xlfn.XLOOKUP(Table2[[#This Row],[Short Name]],Serverlookup!A:A,Serverlookup!D:D)</f>
        <v>Yes</v>
      </c>
      <c r="T690" t="str">
        <f>_xlfn.XLOOKUP(Table2[[#This Row],[Short Name]],Serverlookup!A:A,Serverlookup!F:F)</f>
        <v>PSCM - APPLICATION SUPPORT - MSP</v>
      </c>
      <c r="U690" t="str">
        <f>IF(ISNA(_xlfn.XLOOKUP(Table2[[#This Row],[Short Name]],PCN!A:A,PCN!A:A)),"No","Yes")</f>
        <v>No</v>
      </c>
    </row>
    <row r="691" spans="1:21" x14ac:dyDescent="0.35">
      <c r="A691" t="s">
        <v>2777</v>
      </c>
      <c r="B691" t="s">
        <v>50</v>
      </c>
      <c r="C691" t="s">
        <v>2244</v>
      </c>
      <c r="D691" t="s">
        <v>2245</v>
      </c>
      <c r="E691" s="1">
        <v>45770</v>
      </c>
      <c r="F691" t="s">
        <v>185</v>
      </c>
      <c r="G691" s="1">
        <v>45771</v>
      </c>
      <c r="H691" t="s">
        <v>3712</v>
      </c>
      <c r="I691" t="s">
        <v>49</v>
      </c>
      <c r="J691" t="s">
        <v>2781</v>
      </c>
      <c r="K691" t="str">
        <f>_xlfn.XLOOKUP(Table2[[#This Row],[Short Name]],Table4[Name],Table4[IP Address])</f>
        <v>10.69.88.145</v>
      </c>
      <c r="L691" t="str">
        <f>_xlfn.XLOOKUP(Table2[[#This Row],[Short Name]],CMDB!A:A,CMDB!G:G)</f>
        <v>QA/Test</v>
      </c>
      <c r="M691" t="str">
        <f>_xlfn.XLOOKUP(Table2[[#This Row],[Short Name]],CMDB!A:A,CMDB!F:F)</f>
        <v>Retired</v>
      </c>
      <c r="N691" t="s">
        <v>2782</v>
      </c>
      <c r="P691">
        <f>_xlfn.XLOOKUP(Table2[[#This Row],[Short Name]],Serverlookup!A:A,Serverlookup!B:B)</f>
        <v>20643</v>
      </c>
      <c r="Q691" t="str">
        <f>_xlfn.XLOOKUP(Table2[[#This Row],[Short Name]],Serverlookup!A:A,Serverlookup!C:C)</f>
        <v xml:space="preserve">dcLink (TCO) </v>
      </c>
      <c r="R691" t="str">
        <f>_xlfn.XLOOKUP(Table2[[#This Row],[Short Name]],Serverlookup!A:A,Serverlookup!E:E)</f>
        <v>Nehan.Sheikh@chevron.com</v>
      </c>
      <c r="S691" t="str">
        <f>_xlfn.XLOOKUP(Table2[[#This Row],[Short Name]],Serverlookup!A:A,Serverlookup!D:D)</f>
        <v>Yes</v>
      </c>
      <c r="T691" t="str">
        <f>_xlfn.XLOOKUP(Table2[[#This Row],[Short Name]],Serverlookup!A:A,Serverlookup!F:F)</f>
        <v>PSCM - APPLICATION SUPPORT - MSP</v>
      </c>
      <c r="U691" t="str">
        <f>IF(ISNA(_xlfn.XLOOKUP(Table2[[#This Row],[Short Name]],PCN!A:A,PCN!A:A)),"No","Yes")</f>
        <v>No</v>
      </c>
    </row>
    <row r="692" spans="1:21" x14ac:dyDescent="0.35">
      <c r="A692" t="s">
        <v>2777</v>
      </c>
      <c r="B692" t="s">
        <v>50</v>
      </c>
      <c r="C692" t="s">
        <v>2240</v>
      </c>
      <c r="D692" t="s">
        <v>2241</v>
      </c>
      <c r="E692" s="2">
        <v>45763</v>
      </c>
      <c r="F692" t="s">
        <v>185</v>
      </c>
      <c r="G692" s="2">
        <v>45763</v>
      </c>
      <c r="H692" t="s">
        <v>3712</v>
      </c>
      <c r="I692" t="s">
        <v>49</v>
      </c>
      <c r="J692" t="s">
        <v>2781</v>
      </c>
      <c r="K692" t="str">
        <f>_xlfn.XLOOKUP(Table2[[#This Row],[Short Name]],Table4[Name],Table4[IP Address])</f>
        <v>10.75.168.15</v>
      </c>
      <c r="L692" t="str">
        <f>_xlfn.XLOOKUP(Table2[[#This Row],[Short Name]],CMDB!A:A,CMDB!G:G)</f>
        <v>Development</v>
      </c>
      <c r="M692" t="str">
        <f>_xlfn.XLOOKUP(Table2[[#This Row],[Short Name]],CMDB!A:A,CMDB!F:F)</f>
        <v>Deployed</v>
      </c>
      <c r="N692" t="s">
        <v>2782</v>
      </c>
      <c r="P692">
        <f>_xlfn.XLOOKUP(Table2[[#This Row],[Short Name]],Serverlookup!A:A,Serverlookup!B:B)</f>
        <v>21072</v>
      </c>
      <c r="Q692" t="str">
        <f>_xlfn.XLOOKUP(Table2[[#This Row],[Short Name]],Serverlookup!A:A,Serverlookup!C:C)</f>
        <v xml:space="preserve">dcLINK (Oronite) </v>
      </c>
      <c r="R692" t="str">
        <f>_xlfn.XLOOKUP(Table2[[#This Row],[Short Name]],Serverlookup!A:A,Serverlookup!E:E)</f>
        <v>Nehan.Sheikh@chevron.com</v>
      </c>
      <c r="S692" t="str">
        <f>_xlfn.XLOOKUP(Table2[[#This Row],[Short Name]],Serverlookup!A:A,Serverlookup!D:D)</f>
        <v>Yes</v>
      </c>
      <c r="T692" t="str">
        <f>_xlfn.XLOOKUP(Table2[[#This Row],[Short Name]],Serverlookup!A:A,Serverlookup!F:F)</f>
        <v>PSCM - APPLICATION SUPPORT - MSP</v>
      </c>
      <c r="U692" t="str">
        <f>IF(ISNA(_xlfn.XLOOKUP(Table2[[#This Row],[Short Name]],PCN!A:A,PCN!A:A)),"No","Yes")</f>
        <v>No</v>
      </c>
    </row>
    <row r="693" spans="1:21" x14ac:dyDescent="0.35">
      <c r="A693" t="s">
        <v>2777</v>
      </c>
      <c r="B693" t="s">
        <v>50</v>
      </c>
      <c r="C693" t="s">
        <v>3713</v>
      </c>
      <c r="D693" t="s">
        <v>3714</v>
      </c>
      <c r="E693" s="2">
        <v>45735</v>
      </c>
      <c r="F693" t="s">
        <v>185</v>
      </c>
      <c r="G693" s="2">
        <v>45735</v>
      </c>
      <c r="H693" t="s">
        <v>2803</v>
      </c>
      <c r="I693" t="s">
        <v>49</v>
      </c>
      <c r="J693" t="s">
        <v>2781</v>
      </c>
      <c r="K693" t="e">
        <f>_xlfn.XLOOKUP(Table2[[#This Row],[Short Name]],Table4[Name],Table4[IP Address])</f>
        <v>#N/A</v>
      </c>
      <c r="L693" t="e">
        <f>_xlfn.XLOOKUP(Table2[[#This Row],[Short Name]],CMDB!A:A,CMDB!G:G)</f>
        <v>#N/A</v>
      </c>
      <c r="M693" t="e">
        <f>_xlfn.XLOOKUP(Table2[[#This Row],[Short Name]],CMDB!A:A,CMDB!F:F)</f>
        <v>#N/A</v>
      </c>
      <c r="N693" t="s">
        <v>2782</v>
      </c>
      <c r="P693">
        <f>_xlfn.XLOOKUP(Table2[[#This Row],[Short Name]],Serverlookup!A:A,Serverlookup!B:B)</f>
        <v>21072</v>
      </c>
      <c r="Q693" t="str">
        <f>_xlfn.XLOOKUP(Table2[[#This Row],[Short Name]],Serverlookup!A:A,Serverlookup!C:C)</f>
        <v xml:space="preserve">dcLINK (Oronite) </v>
      </c>
      <c r="R693" t="str">
        <f>_xlfn.XLOOKUP(Table2[[#This Row],[Short Name]],Serverlookup!A:A,Serverlookup!E:E)</f>
        <v>Nehan.Sheikh@chevron.com</v>
      </c>
      <c r="S693" t="str">
        <f>_xlfn.XLOOKUP(Table2[[#This Row],[Short Name]],Serverlookup!A:A,Serverlookup!D:D)</f>
        <v>Yes</v>
      </c>
      <c r="T693" t="str">
        <f>_xlfn.XLOOKUP(Table2[[#This Row],[Short Name]],Serverlookup!A:A,Serverlookup!F:F)</f>
        <v>PSCM - APPLICATION SUPPORT - MSP</v>
      </c>
      <c r="U693" t="str">
        <f>IF(ISNA(_xlfn.XLOOKUP(Table2[[#This Row],[Short Name]],PCN!A:A,PCN!A:A)),"No","Yes")</f>
        <v>No</v>
      </c>
    </row>
    <row r="694" spans="1:21" x14ac:dyDescent="0.35">
      <c r="A694" t="s">
        <v>2777</v>
      </c>
      <c r="B694" t="s">
        <v>50</v>
      </c>
      <c r="C694" t="s">
        <v>257</v>
      </c>
      <c r="D694" t="s">
        <v>258</v>
      </c>
      <c r="E694" s="2">
        <v>45771</v>
      </c>
      <c r="F694" t="s">
        <v>185</v>
      </c>
      <c r="G694" s="2">
        <v>45771</v>
      </c>
      <c r="H694" t="s">
        <v>2803</v>
      </c>
      <c r="I694" t="s">
        <v>49</v>
      </c>
      <c r="J694" t="s">
        <v>2781</v>
      </c>
      <c r="K694" t="str">
        <f>_xlfn.XLOOKUP(Table2[[#This Row],[Short Name]],Table4[Name],Table4[IP Address])</f>
        <v>10.73.96.11</v>
      </c>
      <c r="L694" t="str">
        <f>_xlfn.XLOOKUP(Table2[[#This Row],[Short Name]],CMDB!A:A,CMDB!G:G)</f>
        <v>Production</v>
      </c>
      <c r="M694" t="str">
        <f>_xlfn.XLOOKUP(Table2[[#This Row],[Short Name]],CMDB!A:A,CMDB!F:F)</f>
        <v>Deployed</v>
      </c>
      <c r="N694" t="s">
        <v>2782</v>
      </c>
      <c r="P694">
        <f>_xlfn.XLOOKUP(Table2[[#This Row],[Short Name]],Serverlookup!A:A,Serverlookup!B:B)</f>
        <v>5039434</v>
      </c>
      <c r="Q694" t="str">
        <f>_xlfn.XLOOKUP(Table2[[#This Row],[Short Name]],Serverlookup!A:A,Serverlookup!C:C)</f>
        <v xml:space="preserve">GOMPIAF(ADF) </v>
      </c>
      <c r="R694" t="str">
        <f>_xlfn.XLOOKUP(Table2[[#This Row],[Short Name]],Serverlookup!A:A,Serverlookup!E:E)</f>
        <v>nguyekl@chevron.com</v>
      </c>
      <c r="S694" t="str">
        <f>_xlfn.XLOOKUP(Table2[[#This Row],[Short Name]],Serverlookup!A:A,Serverlookup!D:D)</f>
        <v>Yes</v>
      </c>
      <c r="T694" t="str">
        <f>_xlfn.XLOOKUP(Table2[[#This Row],[Short Name]],Serverlookup!A:A,Serverlookup!F:F)</f>
        <v>NAU GOM - PI SUPPORT</v>
      </c>
      <c r="U694" t="str">
        <f>IF(ISNA(_xlfn.XLOOKUP(Table2[[#This Row],[Short Name]],PCN!A:A,PCN!A:A)),"No","Yes")</f>
        <v>No</v>
      </c>
    </row>
    <row r="695" spans="1:21" x14ac:dyDescent="0.35">
      <c r="A695" t="s">
        <v>2777</v>
      </c>
      <c r="B695" t="s">
        <v>50</v>
      </c>
      <c r="C695" t="s">
        <v>2003</v>
      </c>
      <c r="D695" t="s">
        <v>2004</v>
      </c>
      <c r="E695" s="2">
        <v>45770</v>
      </c>
      <c r="F695" t="s">
        <v>185</v>
      </c>
      <c r="G695" s="2">
        <v>45771</v>
      </c>
      <c r="H695" t="s">
        <v>3715</v>
      </c>
      <c r="I695" t="s">
        <v>101</v>
      </c>
      <c r="J695" t="s">
        <v>2781</v>
      </c>
      <c r="K695" t="str">
        <f>_xlfn.XLOOKUP(Table2[[#This Row],[Short Name]],Table4[Name],Table4[IP Address])</f>
        <v>10.73.240.8</v>
      </c>
      <c r="L695" t="str">
        <f>_xlfn.XLOOKUP(Table2[[#This Row],[Short Name]],CMDB!A:A,CMDB!G:G)</f>
        <v>Production</v>
      </c>
      <c r="M695" t="str">
        <f>_xlfn.XLOOKUP(Table2[[#This Row],[Short Name]],CMDB!A:A,CMDB!F:F)</f>
        <v>Deployed</v>
      </c>
      <c r="N695" t="s">
        <v>2782</v>
      </c>
      <c r="P695">
        <f>_xlfn.XLOOKUP(Table2[[#This Row],[Short Name]],Serverlookup!A:A,Serverlookup!B:B)</f>
        <v>3066022</v>
      </c>
      <c r="Q695" t="str">
        <f>_xlfn.XLOOKUP(Table2[[#This Row],[Short Name]],Serverlookup!A:A,Serverlookup!C:C)</f>
        <v>SureView Security Monitoring</v>
      </c>
      <c r="R695" t="str">
        <f>_xlfn.XLOOKUP(Table2[[#This Row],[Short Name]],Serverlookup!A:A,Serverlookup!E:E)</f>
        <v>NicGalloway@chevron.com</v>
      </c>
      <c r="S695" t="str">
        <f>_xlfn.XLOOKUP(Table2[[#This Row],[Short Name]],Serverlookup!A:A,Serverlookup!D:D)</f>
        <v>Yes</v>
      </c>
      <c r="T695">
        <f>_xlfn.XLOOKUP(Table2[[#This Row],[Short Name]],Serverlookup!A:A,Serverlookup!F:F)</f>
        <v>0</v>
      </c>
      <c r="U695" t="str">
        <f>IF(ISNA(_xlfn.XLOOKUP(Table2[[#This Row],[Short Name]],PCN!A:A,PCN!A:A)),"No","Yes")</f>
        <v>No</v>
      </c>
    </row>
    <row r="696" spans="1:21" x14ac:dyDescent="0.35">
      <c r="A696" t="s">
        <v>2777</v>
      </c>
      <c r="B696" t="s">
        <v>50</v>
      </c>
      <c r="C696" t="s">
        <v>2046</v>
      </c>
      <c r="D696" t="s">
        <v>2047</v>
      </c>
      <c r="E696" s="1">
        <v>45770</v>
      </c>
      <c r="F696" t="s">
        <v>185</v>
      </c>
      <c r="G696" s="1">
        <v>45771</v>
      </c>
      <c r="H696" t="s">
        <v>2801</v>
      </c>
      <c r="I696" t="s">
        <v>101</v>
      </c>
      <c r="J696" t="s">
        <v>2781</v>
      </c>
      <c r="K696" t="str">
        <f>_xlfn.XLOOKUP(Table2[[#This Row],[Short Name]],Table4[Name],Table4[IP Address])</f>
        <v>10.73.240.9</v>
      </c>
      <c r="L696" t="str">
        <f>_xlfn.XLOOKUP(Table2[[#This Row],[Short Name]],CMDB!A:A,CMDB!G:G)</f>
        <v>Production</v>
      </c>
      <c r="M696" t="str">
        <f>_xlfn.XLOOKUP(Table2[[#This Row],[Short Name]],CMDB!A:A,CMDB!F:F)</f>
        <v>Deployed</v>
      </c>
      <c r="N696" t="s">
        <v>2782</v>
      </c>
      <c r="P696">
        <f>_xlfn.XLOOKUP(Table2[[#This Row],[Short Name]],Serverlookup!A:A,Serverlookup!B:B)</f>
        <v>3066022</v>
      </c>
      <c r="Q696" t="str">
        <f>_xlfn.XLOOKUP(Table2[[#This Row],[Short Name]],Serverlookup!A:A,Serverlookup!C:C)</f>
        <v>SureView Security Monitoring</v>
      </c>
      <c r="R696" t="str">
        <f>_xlfn.XLOOKUP(Table2[[#This Row],[Short Name]],Serverlookup!A:A,Serverlookup!E:E)</f>
        <v>NicGalloway@chevron.com</v>
      </c>
      <c r="S696" t="str">
        <f>_xlfn.XLOOKUP(Table2[[#This Row],[Short Name]],Serverlookup!A:A,Serverlookup!D:D)</f>
        <v>Yes</v>
      </c>
      <c r="T696">
        <f>_xlfn.XLOOKUP(Table2[[#This Row],[Short Name]],Serverlookup!A:A,Serverlookup!F:F)</f>
        <v>0</v>
      </c>
      <c r="U696" t="str">
        <f>IF(ISNA(_xlfn.XLOOKUP(Table2[[#This Row],[Short Name]],PCN!A:A,PCN!A:A)),"No","Yes")</f>
        <v>No</v>
      </c>
    </row>
    <row r="697" spans="1:21" x14ac:dyDescent="0.35">
      <c r="A697" t="s">
        <v>2777</v>
      </c>
      <c r="B697" t="s">
        <v>50</v>
      </c>
      <c r="C697" t="s">
        <v>1045</v>
      </c>
      <c r="D697" t="s">
        <v>1046</v>
      </c>
      <c r="E697" s="1">
        <v>45759</v>
      </c>
      <c r="F697" t="s">
        <v>185</v>
      </c>
      <c r="G697" s="1">
        <v>45759</v>
      </c>
      <c r="H697" t="s">
        <v>2801</v>
      </c>
      <c r="I697" t="s">
        <v>101</v>
      </c>
      <c r="J697" t="s">
        <v>2781</v>
      </c>
      <c r="K697" t="str">
        <f>_xlfn.XLOOKUP(Table2[[#This Row],[Short Name]],Table4[Name],Table4[IP Address])</f>
        <v>10.73.248.28</v>
      </c>
      <c r="L697" t="str">
        <f>_xlfn.XLOOKUP(Table2[[#This Row],[Short Name]],CMDB!A:A,CMDB!G:G)</f>
        <v>Development</v>
      </c>
      <c r="M697" t="str">
        <f>_xlfn.XLOOKUP(Table2[[#This Row],[Short Name]],CMDB!A:A,CMDB!F:F)</f>
        <v>Deployed</v>
      </c>
      <c r="N697" t="s">
        <v>2782</v>
      </c>
      <c r="P697">
        <f>_xlfn.XLOOKUP(Table2[[#This Row],[Short Name]],Serverlookup!A:A,Serverlookup!B:B)</f>
        <v>3066022</v>
      </c>
      <c r="Q697" t="str">
        <f>_xlfn.XLOOKUP(Table2[[#This Row],[Short Name]],Serverlookup!A:A,Serverlookup!C:C)</f>
        <v>SureView Security Monitoring</v>
      </c>
      <c r="R697" t="str">
        <f>_xlfn.XLOOKUP(Table2[[#This Row],[Short Name]],Serverlookup!A:A,Serverlookup!E:E)</f>
        <v>nicgalloway@chevron.com</v>
      </c>
      <c r="S697" t="str">
        <f>_xlfn.XLOOKUP(Table2[[#This Row],[Short Name]],Serverlookup!A:A,Serverlookup!D:D)</f>
        <v>Yes</v>
      </c>
      <c r="T697" t="str">
        <f>_xlfn.XLOOKUP(Table2[[#This Row],[Short Name]],Serverlookup!A:A,Serverlookup!F:F)</f>
        <v>GSOF SUPPORT - SECURITY OF PERSONNEL AND ASSETS - MSP</v>
      </c>
      <c r="U697" t="str">
        <f>IF(ISNA(_xlfn.XLOOKUP(Table2[[#This Row],[Short Name]],PCN!A:A,PCN!A:A)),"No","Yes")</f>
        <v>No</v>
      </c>
    </row>
    <row r="698" spans="1:21" x14ac:dyDescent="0.35">
      <c r="A698" t="s">
        <v>2777</v>
      </c>
      <c r="B698" t="s">
        <v>50</v>
      </c>
      <c r="C698" t="s">
        <v>3716</v>
      </c>
      <c r="D698" t="s">
        <v>3717</v>
      </c>
      <c r="E698" s="1">
        <v>45771</v>
      </c>
      <c r="F698" t="s">
        <v>185</v>
      </c>
      <c r="G698" s="1">
        <v>45771</v>
      </c>
      <c r="H698" t="s">
        <v>3154</v>
      </c>
      <c r="I698" t="s">
        <v>141</v>
      </c>
      <c r="J698" t="s">
        <v>2781</v>
      </c>
      <c r="K698" t="str">
        <f>_xlfn.XLOOKUP(Table2[[#This Row],[Short Name]],Table4[Name],Table4[IP Address])</f>
        <v>10.76.226.56</v>
      </c>
      <c r="L698" t="str">
        <f>_xlfn.XLOOKUP(Table2[[#This Row],[Short Name]],CMDB!A:A,CMDB!G:G)</f>
        <v>Production</v>
      </c>
      <c r="M698" t="str">
        <f>_xlfn.XLOOKUP(Table2[[#This Row],[Short Name]],CMDB!A:A,CMDB!F:F)</f>
        <v>Deployed</v>
      </c>
      <c r="N698" t="s">
        <v>2782</v>
      </c>
      <c r="P698">
        <f>_xlfn.XLOOKUP(Table2[[#This Row],[Short Name]],Serverlookup!A:A,Serverlookup!B:B)</f>
        <v>0</v>
      </c>
      <c r="Q698">
        <f>_xlfn.XLOOKUP(Table2[[#This Row],[Short Name]],Serverlookup!A:A,Serverlookup!C:C)</f>
        <v>0</v>
      </c>
      <c r="R698">
        <f>_xlfn.XLOOKUP(Table2[[#This Row],[Short Name]],Serverlookup!A:A,Serverlookup!E:E)</f>
        <v>0</v>
      </c>
      <c r="S698" t="str">
        <f>_xlfn.XLOOKUP(Table2[[#This Row],[Short Name]],Serverlookup!A:A,Serverlookup!D:D)</f>
        <v>No</v>
      </c>
      <c r="T698" t="str">
        <f>_xlfn.XLOOKUP(Table2[[#This Row],[Short Name]],Serverlookup!A:A,Serverlookup!F:F)</f>
        <v>Not Found</v>
      </c>
      <c r="U698" t="str">
        <f>IF(ISNA(_xlfn.XLOOKUP(Table2[[#This Row],[Short Name]],PCN!A:A,PCN!A:A)),"No","Yes")</f>
        <v>No</v>
      </c>
    </row>
    <row r="699" spans="1:21" x14ac:dyDescent="0.35">
      <c r="A699" t="s">
        <v>2777</v>
      </c>
      <c r="B699" t="s">
        <v>50</v>
      </c>
      <c r="C699" t="s">
        <v>3718</v>
      </c>
      <c r="D699" t="s">
        <v>3719</v>
      </c>
      <c r="E699" s="2">
        <v>45770</v>
      </c>
      <c r="F699" t="s">
        <v>185</v>
      </c>
      <c r="G699" s="2">
        <v>45771</v>
      </c>
      <c r="H699" t="s">
        <v>3720</v>
      </c>
      <c r="I699" t="s">
        <v>114</v>
      </c>
      <c r="J699" t="s">
        <v>2781</v>
      </c>
      <c r="K699" t="str">
        <f>_xlfn.XLOOKUP(Table2[[#This Row],[Short Name]],Table4[Name],Table4[IP Address])</f>
        <v>10.76.226.95</v>
      </c>
      <c r="L699" t="str">
        <f>_xlfn.XLOOKUP(Table2[[#This Row],[Short Name]],CMDB!A:A,CMDB!G:G)</f>
        <v>Production</v>
      </c>
      <c r="M699" t="str">
        <f>_xlfn.XLOOKUP(Table2[[#This Row],[Short Name]],CMDB!A:A,CMDB!F:F)</f>
        <v>Deployed</v>
      </c>
      <c r="N699" t="s">
        <v>2782</v>
      </c>
      <c r="P699">
        <f>_xlfn.XLOOKUP(Table2[[#This Row],[Short Name]],Serverlookup!A:A,Serverlookup!B:B)</f>
        <v>0</v>
      </c>
      <c r="Q699">
        <f>_xlfn.XLOOKUP(Table2[[#This Row],[Short Name]],Serverlookup!A:A,Serverlookup!C:C)</f>
        <v>0</v>
      </c>
      <c r="R699">
        <f>_xlfn.XLOOKUP(Table2[[#This Row],[Short Name]],Serverlookup!A:A,Serverlookup!E:E)</f>
        <v>0</v>
      </c>
      <c r="S699" t="str">
        <f>_xlfn.XLOOKUP(Table2[[#This Row],[Short Name]],Serverlookup!A:A,Serverlookup!D:D)</f>
        <v>No</v>
      </c>
      <c r="T699" t="str">
        <f>_xlfn.XLOOKUP(Table2[[#This Row],[Short Name]],Serverlookup!A:A,Serverlookup!F:F)</f>
        <v>Not Found</v>
      </c>
      <c r="U699" t="str">
        <f>IF(ISNA(_xlfn.XLOOKUP(Table2[[#This Row],[Short Name]],PCN!A:A,PCN!A:A)),"No","Yes")</f>
        <v>No</v>
      </c>
    </row>
    <row r="700" spans="1:21" x14ac:dyDescent="0.35">
      <c r="A700" t="s">
        <v>2777</v>
      </c>
      <c r="B700" t="s">
        <v>50</v>
      </c>
      <c r="C700" t="s">
        <v>3721</v>
      </c>
      <c r="D700" t="s">
        <v>3722</v>
      </c>
      <c r="E700" s="2">
        <v>45770</v>
      </c>
      <c r="F700" t="s">
        <v>185</v>
      </c>
      <c r="G700" s="2">
        <v>45771</v>
      </c>
      <c r="H700" t="s">
        <v>3723</v>
      </c>
      <c r="I700" t="s">
        <v>114</v>
      </c>
      <c r="J700" t="s">
        <v>2781</v>
      </c>
      <c r="K700" t="str">
        <f>_xlfn.XLOOKUP(Table2[[#This Row],[Short Name]],Table4[Name],Table4[IP Address])</f>
        <v>10.76.226.94</v>
      </c>
      <c r="L700" t="str">
        <f>_xlfn.XLOOKUP(Table2[[#This Row],[Short Name]],CMDB!A:A,CMDB!G:G)</f>
        <v>Production</v>
      </c>
      <c r="M700" t="str">
        <f>_xlfn.XLOOKUP(Table2[[#This Row],[Short Name]],CMDB!A:A,CMDB!F:F)</f>
        <v>Deployed</v>
      </c>
      <c r="N700" t="s">
        <v>2782</v>
      </c>
      <c r="P700">
        <f>_xlfn.XLOOKUP(Table2[[#This Row],[Short Name]],Serverlookup!A:A,Serverlookup!B:B)</f>
        <v>0</v>
      </c>
      <c r="Q700">
        <f>_xlfn.XLOOKUP(Table2[[#This Row],[Short Name]],Serverlookup!A:A,Serverlookup!C:C)</f>
        <v>0</v>
      </c>
      <c r="R700">
        <f>_xlfn.XLOOKUP(Table2[[#This Row],[Short Name]],Serverlookup!A:A,Serverlookup!E:E)</f>
        <v>0</v>
      </c>
      <c r="S700" t="str">
        <f>_xlfn.XLOOKUP(Table2[[#This Row],[Short Name]],Serverlookup!A:A,Serverlookup!D:D)</f>
        <v>No</v>
      </c>
      <c r="T700" t="str">
        <f>_xlfn.XLOOKUP(Table2[[#This Row],[Short Name]],Serverlookup!A:A,Serverlookup!F:F)</f>
        <v>Not Found</v>
      </c>
      <c r="U700" t="str">
        <f>IF(ISNA(_xlfn.XLOOKUP(Table2[[#This Row],[Short Name]],PCN!A:A,PCN!A:A)),"No","Yes")</f>
        <v>No</v>
      </c>
    </row>
    <row r="701" spans="1:21" x14ac:dyDescent="0.35">
      <c r="A701" t="s">
        <v>2777</v>
      </c>
      <c r="B701" t="s">
        <v>50</v>
      </c>
      <c r="C701" t="s">
        <v>3724</v>
      </c>
      <c r="D701" t="s">
        <v>3725</v>
      </c>
      <c r="E701" s="2">
        <v>45747</v>
      </c>
      <c r="F701" t="s">
        <v>185</v>
      </c>
      <c r="G701" s="2">
        <v>45747</v>
      </c>
      <c r="H701" t="s">
        <v>3726</v>
      </c>
      <c r="I701" t="s">
        <v>141</v>
      </c>
      <c r="J701" t="s">
        <v>2781</v>
      </c>
      <c r="K701" t="e">
        <f>_xlfn.XLOOKUP(Table2[[#This Row],[Short Name]],Table4[Name],Table4[IP Address])</f>
        <v>#N/A</v>
      </c>
      <c r="L701" t="e">
        <f>_xlfn.XLOOKUP(Table2[[#This Row],[Short Name]],CMDB!A:A,CMDB!G:G)</f>
        <v>#N/A</v>
      </c>
      <c r="M701" t="e">
        <f>_xlfn.XLOOKUP(Table2[[#This Row],[Short Name]],CMDB!A:A,CMDB!F:F)</f>
        <v>#N/A</v>
      </c>
      <c r="N701" t="s">
        <v>2782</v>
      </c>
      <c r="P701">
        <f>_xlfn.XLOOKUP(Table2[[#This Row],[Short Name]],Serverlookup!A:A,Serverlookup!B:B)</f>
        <v>5046626</v>
      </c>
      <c r="Q701" t="str">
        <f>_xlfn.XLOOKUP(Table2[[#This Row],[Short Name]],Serverlookup!A:A,Serverlookup!C:C)</f>
        <v>Thycotic Secret Server</v>
      </c>
      <c r="R701" t="str">
        <f>_xlfn.XLOOKUP(Table2[[#This Row],[Short Name]],Serverlookup!A:A,Serverlookup!E:E)</f>
        <v>Nicholas.Gee@chevron.com</v>
      </c>
      <c r="S701" t="str">
        <f>_xlfn.XLOOKUP(Table2[[#This Row],[Short Name]],Serverlookup!A:A,Serverlookup!D:D)</f>
        <v>Yes</v>
      </c>
      <c r="T701" t="str">
        <f>_xlfn.XLOOKUP(Table2[[#This Row],[Short Name]],Serverlookup!A:A,Serverlookup!F:F)</f>
        <v>Not Found</v>
      </c>
      <c r="U701" t="str">
        <f>IF(ISNA(_xlfn.XLOOKUP(Table2[[#This Row],[Short Name]],PCN!A:A,PCN!A:A)),"No","Yes")</f>
        <v>No</v>
      </c>
    </row>
    <row r="702" spans="1:21" x14ac:dyDescent="0.35">
      <c r="A702" t="s">
        <v>2777</v>
      </c>
      <c r="B702" t="s">
        <v>50</v>
      </c>
      <c r="C702" t="s">
        <v>2508</v>
      </c>
      <c r="D702" t="s">
        <v>2509</v>
      </c>
      <c r="E702" s="2">
        <v>45771</v>
      </c>
      <c r="F702" t="s">
        <v>185</v>
      </c>
      <c r="G702" s="2">
        <v>45771</v>
      </c>
      <c r="H702" t="s">
        <v>3727</v>
      </c>
      <c r="I702" t="s">
        <v>101</v>
      </c>
      <c r="J702" t="s">
        <v>2781</v>
      </c>
      <c r="K702" t="str">
        <f>_xlfn.XLOOKUP(Table2[[#This Row],[Short Name]],Table4[Name],Table4[IP Address])</f>
        <v>10.76.156.195</v>
      </c>
      <c r="L702" t="str">
        <f>_xlfn.XLOOKUP(Table2[[#This Row],[Short Name]],CMDB!A:A,CMDB!G:G)</f>
        <v>QA/Test</v>
      </c>
      <c r="M702" t="str">
        <f>_xlfn.XLOOKUP(Table2[[#This Row],[Short Name]],CMDB!A:A,CMDB!F:F)</f>
        <v>Deployed</v>
      </c>
      <c r="N702" t="s">
        <v>2782</v>
      </c>
      <c r="P702">
        <f>_xlfn.XLOOKUP(Table2[[#This Row],[Short Name]],Serverlookup!A:A,Serverlookup!B:B)</f>
        <v>5064316</v>
      </c>
      <c r="Q702" t="str">
        <f>_xlfn.XLOOKUP(Table2[[#This Row],[Short Name]],Serverlookup!A:A,Serverlookup!C:C)</f>
        <v>GSPS Modern FileShare Scanner</v>
      </c>
      <c r="R702" t="str">
        <f>_xlfn.XLOOKUP(Table2[[#This Row],[Short Name]],Serverlookup!A:A,Serverlookup!E:E)</f>
        <v>nixon.gan@chevron.com</v>
      </c>
      <c r="S702" t="str">
        <f>_xlfn.XLOOKUP(Table2[[#This Row],[Short Name]],Serverlookup!A:A,Serverlookup!D:D)</f>
        <v>Yes</v>
      </c>
      <c r="T702" t="str">
        <f>_xlfn.XLOOKUP(Table2[[#This Row],[Short Name]],Serverlookup!A:A,Serverlookup!F:F)</f>
        <v>WE-OPS-SHAREPOINT DESIGN</v>
      </c>
      <c r="U702" t="str">
        <f>IF(ISNA(_xlfn.XLOOKUP(Table2[[#This Row],[Short Name]],PCN!A:A,PCN!A:A)),"No","Yes")</f>
        <v>No</v>
      </c>
    </row>
    <row r="703" spans="1:21" x14ac:dyDescent="0.35">
      <c r="A703" t="s">
        <v>2777</v>
      </c>
      <c r="B703" t="s">
        <v>50</v>
      </c>
      <c r="C703" t="s">
        <v>2506</v>
      </c>
      <c r="D703" t="s">
        <v>2507</v>
      </c>
      <c r="E703" s="1">
        <v>45771</v>
      </c>
      <c r="F703" t="s">
        <v>185</v>
      </c>
      <c r="G703" s="1">
        <v>45771</v>
      </c>
      <c r="H703" t="s">
        <v>3728</v>
      </c>
      <c r="I703" t="s">
        <v>101</v>
      </c>
      <c r="J703" t="s">
        <v>2781</v>
      </c>
      <c r="K703" t="str">
        <f>_xlfn.XLOOKUP(Table2[[#This Row],[Short Name]],Table4[Name],Table4[IP Address])</f>
        <v>10.76.156.125</v>
      </c>
      <c r="L703" t="str">
        <f>_xlfn.XLOOKUP(Table2[[#This Row],[Short Name]],CMDB!A:A,CMDB!G:G)</f>
        <v>QA/Test</v>
      </c>
      <c r="M703" t="str">
        <f>_xlfn.XLOOKUP(Table2[[#This Row],[Short Name]],CMDB!A:A,CMDB!F:F)</f>
        <v>Deployed</v>
      </c>
      <c r="N703" t="s">
        <v>2782</v>
      </c>
      <c r="P703">
        <f>_xlfn.XLOOKUP(Table2[[#This Row],[Short Name]],Serverlookup!A:A,Serverlookup!B:B)</f>
        <v>5064316</v>
      </c>
      <c r="Q703" t="str">
        <f>_xlfn.XLOOKUP(Table2[[#This Row],[Short Name]],Serverlookup!A:A,Serverlookup!C:C)</f>
        <v>GSPS Modern FileShare Scanner</v>
      </c>
      <c r="R703" t="str">
        <f>_xlfn.XLOOKUP(Table2[[#This Row],[Short Name]],Serverlookup!A:A,Serverlookup!E:E)</f>
        <v>nixon.gan@chevron.com</v>
      </c>
      <c r="S703" t="str">
        <f>_xlfn.XLOOKUP(Table2[[#This Row],[Short Name]],Serverlookup!A:A,Serverlookup!D:D)</f>
        <v>Yes</v>
      </c>
      <c r="T703" t="str">
        <f>_xlfn.XLOOKUP(Table2[[#This Row],[Short Name]],Serverlookup!A:A,Serverlookup!F:F)</f>
        <v>WE-OPS-SHAREPOINT DESIGN</v>
      </c>
      <c r="U703" t="str">
        <f>IF(ISNA(_xlfn.XLOOKUP(Table2[[#This Row],[Short Name]],PCN!A:A,PCN!A:A)),"No","Yes")</f>
        <v>No</v>
      </c>
    </row>
    <row r="704" spans="1:21" x14ac:dyDescent="0.35">
      <c r="A704" t="s">
        <v>2777</v>
      </c>
      <c r="B704" t="s">
        <v>50</v>
      </c>
      <c r="C704" t="s">
        <v>3729</v>
      </c>
      <c r="D704" t="s">
        <v>3730</v>
      </c>
      <c r="E704" s="2">
        <v>45770</v>
      </c>
      <c r="F704" t="s">
        <v>185</v>
      </c>
      <c r="G704" s="2">
        <v>45771</v>
      </c>
      <c r="H704" t="s">
        <v>3731</v>
      </c>
      <c r="I704" t="s">
        <v>49</v>
      </c>
      <c r="J704" t="s">
        <v>2781</v>
      </c>
      <c r="K704" t="str">
        <f>_xlfn.XLOOKUP(Table2[[#This Row],[Short Name]],Table4[Name],Table4[IP Address])</f>
        <v>146.35.144.84</v>
      </c>
      <c r="L704" t="str">
        <f>_xlfn.XLOOKUP(Table2[[#This Row],[Short Name]],CMDB!A:A,CMDB!G:G)</f>
        <v>Production</v>
      </c>
      <c r="M704" t="str">
        <f>_xlfn.XLOOKUP(Table2[[#This Row],[Short Name]],CMDB!A:A,CMDB!F:F)</f>
        <v>Deployed</v>
      </c>
      <c r="N704" t="s">
        <v>2782</v>
      </c>
      <c r="P704">
        <f>_xlfn.XLOOKUP(Table2[[#This Row],[Short Name]],Serverlookup!A:A,Serverlookup!B:B)</f>
        <v>5057581</v>
      </c>
      <c r="Q704" t="str">
        <f>_xlfn.XLOOKUP(Table2[[#This Row],[Short Name]],Serverlookup!A:A,Serverlookup!C:C)</f>
        <v xml:space="preserve">SJV DECISIONS </v>
      </c>
      <c r="R704" t="str">
        <f>_xlfn.XLOOKUP(Table2[[#This Row],[Short Name]],Serverlookup!A:A,Serverlookup!E:E)</f>
        <v>njones@chevron.com</v>
      </c>
      <c r="S704" t="str">
        <f>_xlfn.XLOOKUP(Table2[[#This Row],[Short Name]],Serverlookup!A:A,Serverlookup!D:D)</f>
        <v>Yes</v>
      </c>
      <c r="T704" t="str">
        <f>_xlfn.XLOOKUP(Table2[[#This Row],[Short Name]],Serverlookup!A:A,Serverlookup!F:F)</f>
        <v>CLOUD WINDOWS OPERATIONS</v>
      </c>
      <c r="U704" t="str">
        <f>IF(ISNA(_xlfn.XLOOKUP(Table2[[#This Row],[Short Name]],PCN!A:A,PCN!A:A)),"No","Yes")</f>
        <v>No</v>
      </c>
    </row>
    <row r="705" spans="1:21" x14ac:dyDescent="0.35">
      <c r="A705" t="s">
        <v>2777</v>
      </c>
      <c r="B705" t="s">
        <v>50</v>
      </c>
      <c r="C705" t="s">
        <v>1125</v>
      </c>
      <c r="D705" t="s">
        <v>1126</v>
      </c>
      <c r="E705" s="1">
        <v>45770</v>
      </c>
      <c r="F705" t="s">
        <v>185</v>
      </c>
      <c r="G705" s="1">
        <v>45771</v>
      </c>
      <c r="H705" t="s">
        <v>3732</v>
      </c>
      <c r="I705" t="s">
        <v>49</v>
      </c>
      <c r="J705" t="s">
        <v>2781</v>
      </c>
      <c r="K705" t="str">
        <f>_xlfn.XLOOKUP(Table2[[#This Row],[Short Name]],Table4[Name],Table4[IP Address])</f>
        <v>10.75.104.227</v>
      </c>
      <c r="L705" t="str">
        <f>_xlfn.XLOOKUP(Table2[[#This Row],[Short Name]],CMDB!A:A,CMDB!G:G)</f>
        <v>Development</v>
      </c>
      <c r="M705" t="str">
        <f>_xlfn.XLOOKUP(Table2[[#This Row],[Short Name]],CMDB!A:A,CMDB!F:F)</f>
        <v>Retired</v>
      </c>
      <c r="N705" t="s">
        <v>2782</v>
      </c>
      <c r="P705">
        <f>_xlfn.XLOOKUP(Table2[[#This Row],[Short Name]],Serverlookup!A:A,Serverlookup!B:B)</f>
        <v>22454</v>
      </c>
      <c r="Q705" t="str">
        <f>_xlfn.XLOOKUP(Table2[[#This Row],[Short Name]],Serverlookup!A:A,Serverlookup!C:C)</f>
        <v xml:space="preserve">IBM/Sterling B2Bi </v>
      </c>
      <c r="R705" t="str">
        <f>_xlfn.XLOOKUP(Table2[[#This Row],[Short Name]],Serverlookup!A:A,Serverlookup!E:E)</f>
        <v>albertleonard.dizon@chevron.com</v>
      </c>
      <c r="S705" t="str">
        <f>_xlfn.XLOOKUP(Table2[[#This Row],[Short Name]],Serverlookup!A:A,Serverlookup!D:D)</f>
        <v>Yes</v>
      </c>
      <c r="T705" t="str">
        <f>_xlfn.XLOOKUP(Table2[[#This Row],[Short Name]],Serverlookup!A:A,Serverlookup!F:F)</f>
        <v>APPLICATION INTEGRATION MANAGEMENT</v>
      </c>
      <c r="U705" t="str">
        <f>IF(ISNA(_xlfn.XLOOKUP(Table2[[#This Row],[Short Name]],PCN!A:A,PCN!A:A)),"No","Yes")</f>
        <v>No</v>
      </c>
    </row>
    <row r="706" spans="1:21" x14ac:dyDescent="0.35">
      <c r="A706" t="s">
        <v>2777</v>
      </c>
      <c r="B706" t="s">
        <v>50</v>
      </c>
      <c r="C706" t="s">
        <v>2079</v>
      </c>
      <c r="D706" t="s">
        <v>2080</v>
      </c>
      <c r="E706" s="2">
        <v>45758</v>
      </c>
      <c r="F706" t="s">
        <v>185</v>
      </c>
      <c r="G706" s="2">
        <v>45759</v>
      </c>
      <c r="H706" t="s">
        <v>3534</v>
      </c>
      <c r="I706" t="s">
        <v>49</v>
      </c>
      <c r="J706" t="s">
        <v>2781</v>
      </c>
      <c r="K706" t="str">
        <f>_xlfn.XLOOKUP(Table2[[#This Row],[Short Name]],Table4[Name],Table4[IP Address])</f>
        <v>10.73.132.6</v>
      </c>
      <c r="L706" t="str">
        <f>_xlfn.XLOOKUP(Table2[[#This Row],[Short Name]],CMDB!A:A,CMDB!G:G)</f>
        <v>Development</v>
      </c>
      <c r="M706" t="str">
        <f>_xlfn.XLOOKUP(Table2[[#This Row],[Short Name]],CMDB!A:A,CMDB!F:F)</f>
        <v>Deployed</v>
      </c>
      <c r="N706" t="s">
        <v>2782</v>
      </c>
      <c r="P706">
        <f>_xlfn.XLOOKUP(Table2[[#This Row],[Short Name]],Serverlookup!A:A,Serverlookup!B:B)</f>
        <v>5039024</v>
      </c>
      <c r="Q706" t="str">
        <f>_xlfn.XLOOKUP(Table2[[#This Row],[Short Name]],Serverlookup!A:A,Serverlookup!C:C)</f>
        <v xml:space="preserve">Integrated Planning and Execution Tool (IPET) </v>
      </c>
      <c r="R706" t="str">
        <f>_xlfn.XLOOKUP(Table2[[#This Row],[Short Name]],Serverlookup!A:A,Serverlookup!E:E)</f>
        <v>nutansathe@chevron.com</v>
      </c>
      <c r="S706" t="str">
        <f>_xlfn.XLOOKUP(Table2[[#This Row],[Short Name]],Serverlookup!A:A,Serverlookup!D:D)</f>
        <v>Yes</v>
      </c>
      <c r="T706" t="str">
        <f>_xlfn.XLOOKUP(Table2[[#This Row],[Short Name]],Serverlookup!A:A,Serverlookup!F:F)</f>
        <v>NAU SJV - SUBSURFACE SUPPORT</v>
      </c>
      <c r="U706" t="str">
        <f>IF(ISNA(_xlfn.XLOOKUP(Table2[[#This Row],[Short Name]],PCN!A:A,PCN!A:A)),"No","Yes")</f>
        <v>No</v>
      </c>
    </row>
    <row r="707" spans="1:21" x14ac:dyDescent="0.35">
      <c r="A707" t="s">
        <v>2777</v>
      </c>
      <c r="B707" t="s">
        <v>50</v>
      </c>
      <c r="C707" t="s">
        <v>3733</v>
      </c>
      <c r="D707" t="s">
        <v>3733</v>
      </c>
      <c r="E707" s="1">
        <v>45769</v>
      </c>
      <c r="F707" t="s">
        <v>185</v>
      </c>
      <c r="G707" s="1">
        <v>45771</v>
      </c>
      <c r="H707" t="s">
        <v>2801</v>
      </c>
      <c r="I707" t="s">
        <v>101</v>
      </c>
      <c r="J707" t="s">
        <v>2781</v>
      </c>
      <c r="K707" t="str">
        <f>_xlfn.XLOOKUP(Table2[[#This Row],[Short Name]],Table4[Name],Table4[IP Address])</f>
        <v>172.23.0.4</v>
      </c>
      <c r="L707" t="str">
        <f>_xlfn.XLOOKUP(Table2[[#This Row],[Short Name]],CMDB!A:A,CMDB!G:G)</f>
        <v/>
      </c>
      <c r="M707" t="str">
        <f>_xlfn.XLOOKUP(Table2[[#This Row],[Short Name]],CMDB!A:A,CMDB!F:F)</f>
        <v>Deployed</v>
      </c>
      <c r="N707" t="s">
        <v>2782</v>
      </c>
      <c r="P707" t="str">
        <f>_xlfn.XLOOKUP(Table2[[#This Row],[Short Name]],Serverlookup!A:A,Serverlookup!B:B)</f>
        <v>Not Found</v>
      </c>
      <c r="Q707" t="str">
        <f>_xlfn.XLOOKUP(Table2[[#This Row],[Short Name]],Serverlookup!A:A,Serverlookup!C:C)</f>
        <v>Not Found</v>
      </c>
      <c r="R707" t="str">
        <f>_xlfn.XLOOKUP(Table2[[#This Row],[Short Name]],Serverlookup!A:A,Serverlookup!E:E)</f>
        <v>ohaver.nick@chevron.com</v>
      </c>
      <c r="S707" t="str">
        <f>_xlfn.XLOOKUP(Table2[[#This Row],[Short Name]],Serverlookup!A:A,Serverlookup!D:D)</f>
        <v>Yes</v>
      </c>
      <c r="T707" t="str">
        <f>_xlfn.XLOOKUP(Table2[[#This Row],[Short Name]],Serverlookup!A:A,Serverlookup!F:F)</f>
        <v>CLOUD WINDOWS OPERATIONS</v>
      </c>
      <c r="U707" t="str">
        <f>IF(ISNA(_xlfn.XLOOKUP(Table2[[#This Row],[Short Name]],PCN!A:A,PCN!A:A)),"No","Yes")</f>
        <v>No</v>
      </c>
    </row>
    <row r="708" spans="1:21" x14ac:dyDescent="0.35">
      <c r="A708" t="s">
        <v>2777</v>
      </c>
      <c r="B708" t="s">
        <v>50</v>
      </c>
      <c r="C708" t="s">
        <v>3734</v>
      </c>
      <c r="D708" t="s">
        <v>3735</v>
      </c>
      <c r="E708" s="2">
        <v>45771</v>
      </c>
      <c r="F708" t="s">
        <v>773</v>
      </c>
      <c r="G708" s="2">
        <v>45771</v>
      </c>
      <c r="H708" t="s">
        <v>2886</v>
      </c>
      <c r="I708" t="s">
        <v>49</v>
      </c>
      <c r="J708" t="s">
        <v>2781</v>
      </c>
      <c r="K708" t="str">
        <f>_xlfn.XLOOKUP(Table2[[#This Row],[Short Name]],Table4[Name],Table4[IP Address])</f>
        <v>146.42.252.230</v>
      </c>
      <c r="L708" t="str">
        <f>_xlfn.XLOOKUP(Table2[[#This Row],[Short Name]],CMDB!A:A,CMDB!G:G)</f>
        <v>Production</v>
      </c>
      <c r="M708" t="str">
        <f>_xlfn.XLOOKUP(Table2[[#This Row],[Short Name]],CMDB!A:A,CMDB!F:F)</f>
        <v>Deployed</v>
      </c>
      <c r="N708" t="s">
        <v>2782</v>
      </c>
      <c r="P708">
        <f>_xlfn.XLOOKUP(Table2[[#This Row],[Short Name]],Serverlookup!A:A,Serverlookup!B:B)</f>
        <v>1500001380</v>
      </c>
      <c r="Q708" t="str">
        <f>_xlfn.XLOOKUP(Table2[[#This Row],[Short Name]],Serverlookup!A:A,Serverlookup!C:C)</f>
        <v xml:space="preserve">Denodo </v>
      </c>
      <c r="R708" t="str">
        <f>_xlfn.XLOOKUP(Table2[[#This Row],[Short Name]],Serverlookup!A:A,Serverlookup!E:E)</f>
        <v>OlubunmiAjayi@chevron.com</v>
      </c>
      <c r="S708" t="str">
        <f>_xlfn.XLOOKUP(Table2[[#This Row],[Short Name]],Serverlookup!A:A,Serverlookup!D:D)</f>
        <v>Yes</v>
      </c>
      <c r="T708" t="str">
        <f>_xlfn.XLOOKUP(Table2[[#This Row],[Short Name]],Serverlookup!A:A,Serverlookup!F:F)</f>
        <v>NMA - DATA INTEGRATION TEAM</v>
      </c>
      <c r="U708" t="str">
        <f>IF(ISNA(_xlfn.XLOOKUP(Table2[[#This Row],[Short Name]],PCN!A:A,PCN!A:A)),"No","Yes")</f>
        <v>No</v>
      </c>
    </row>
    <row r="709" spans="1:21" x14ac:dyDescent="0.35">
      <c r="A709" t="s">
        <v>2777</v>
      </c>
      <c r="B709" t="s">
        <v>50</v>
      </c>
      <c r="C709" t="s">
        <v>3736</v>
      </c>
      <c r="D709" t="s">
        <v>3737</v>
      </c>
      <c r="E709" s="2">
        <v>45771</v>
      </c>
      <c r="F709" t="s">
        <v>773</v>
      </c>
      <c r="G709" s="2">
        <v>45771</v>
      </c>
      <c r="H709" t="s">
        <v>2990</v>
      </c>
      <c r="I709" t="s">
        <v>49</v>
      </c>
      <c r="J709" t="s">
        <v>2781</v>
      </c>
      <c r="K709" t="str">
        <f>_xlfn.XLOOKUP(Table2[[#This Row],[Short Name]],Table4[Name],Table4[IP Address])</f>
        <v>146.42.252.232</v>
      </c>
      <c r="L709" t="str">
        <f>_xlfn.XLOOKUP(Table2[[#This Row],[Short Name]],CMDB!A:A,CMDB!G:G)</f>
        <v>Production</v>
      </c>
      <c r="M709" t="str">
        <f>_xlfn.XLOOKUP(Table2[[#This Row],[Short Name]],CMDB!A:A,CMDB!F:F)</f>
        <v>Deployed</v>
      </c>
      <c r="N709" t="s">
        <v>2782</v>
      </c>
      <c r="P709">
        <f>_xlfn.XLOOKUP(Table2[[#This Row],[Short Name]],Serverlookup!A:A,Serverlookup!B:B)</f>
        <v>1500001380</v>
      </c>
      <c r="Q709" t="str">
        <f>_xlfn.XLOOKUP(Table2[[#This Row],[Short Name]],Serverlookup!A:A,Serverlookup!C:C)</f>
        <v xml:space="preserve">Denodo </v>
      </c>
      <c r="R709" t="str">
        <f>_xlfn.XLOOKUP(Table2[[#This Row],[Short Name]],Serverlookup!A:A,Serverlookup!E:E)</f>
        <v>OlubunmiAjayi@chevron.com</v>
      </c>
      <c r="S709" t="str">
        <f>_xlfn.XLOOKUP(Table2[[#This Row],[Short Name]],Serverlookup!A:A,Serverlookup!D:D)</f>
        <v>Yes</v>
      </c>
      <c r="T709" t="str">
        <f>_xlfn.XLOOKUP(Table2[[#This Row],[Short Name]],Serverlookup!A:A,Serverlookup!F:F)</f>
        <v>NMA - DATA INTEGRATION TEAM</v>
      </c>
      <c r="U709" t="str">
        <f>IF(ISNA(_xlfn.XLOOKUP(Table2[[#This Row],[Short Name]],PCN!A:A,PCN!A:A)),"No","Yes")</f>
        <v>No</v>
      </c>
    </row>
    <row r="710" spans="1:21" x14ac:dyDescent="0.35">
      <c r="A710" t="s">
        <v>2777</v>
      </c>
      <c r="B710" t="s">
        <v>50</v>
      </c>
      <c r="C710" t="s">
        <v>3738</v>
      </c>
      <c r="D710" t="s">
        <v>3739</v>
      </c>
      <c r="E710" s="1">
        <v>45771</v>
      </c>
      <c r="F710" t="s">
        <v>185</v>
      </c>
      <c r="G710" s="1">
        <v>45771</v>
      </c>
      <c r="H710" t="s">
        <v>2806</v>
      </c>
      <c r="I710" t="s">
        <v>49</v>
      </c>
      <c r="J710" t="s">
        <v>2781</v>
      </c>
      <c r="K710" t="str">
        <f>_xlfn.XLOOKUP(Table2[[#This Row],[Short Name]],Table4[Name],Table4[IP Address])</f>
        <v>146.42.252.253</v>
      </c>
      <c r="L710" t="str">
        <f>_xlfn.XLOOKUP(Table2[[#This Row],[Short Name]],CMDB!A:A,CMDB!G:G)</f>
        <v>Production</v>
      </c>
      <c r="M710" t="str">
        <f>_xlfn.XLOOKUP(Table2[[#This Row],[Short Name]],CMDB!A:A,CMDB!F:F)</f>
        <v>Deployed</v>
      </c>
      <c r="N710" t="s">
        <v>2782</v>
      </c>
      <c r="P710">
        <f>_xlfn.XLOOKUP(Table2[[#This Row],[Short Name]],Serverlookup!A:A,Serverlookup!B:B)</f>
        <v>1500001380</v>
      </c>
      <c r="Q710" t="str">
        <f>_xlfn.XLOOKUP(Table2[[#This Row],[Short Name]],Serverlookup!A:A,Serverlookup!C:C)</f>
        <v xml:space="preserve">Denodo </v>
      </c>
      <c r="R710" t="str">
        <f>_xlfn.XLOOKUP(Table2[[#This Row],[Short Name]],Serverlookup!A:A,Serverlookup!E:E)</f>
        <v>OlubunmiAjayi@chevron.com</v>
      </c>
      <c r="S710" t="str">
        <f>_xlfn.XLOOKUP(Table2[[#This Row],[Short Name]],Serverlookup!A:A,Serverlookup!D:D)</f>
        <v>Yes</v>
      </c>
      <c r="T710" t="str">
        <f>_xlfn.XLOOKUP(Table2[[#This Row],[Short Name]],Serverlookup!A:A,Serverlookup!F:F)</f>
        <v>NMA - DATA INTEGRATION TEAM</v>
      </c>
      <c r="U710" t="str">
        <f>IF(ISNA(_xlfn.XLOOKUP(Table2[[#This Row],[Short Name]],PCN!A:A,PCN!A:A)),"No","Yes")</f>
        <v>No</v>
      </c>
    </row>
    <row r="711" spans="1:21" x14ac:dyDescent="0.35">
      <c r="A711" t="s">
        <v>2777</v>
      </c>
      <c r="B711" t="s">
        <v>50</v>
      </c>
      <c r="C711" t="s">
        <v>3740</v>
      </c>
      <c r="D711" t="s">
        <v>3741</v>
      </c>
      <c r="E711" s="1">
        <v>45771</v>
      </c>
      <c r="F711" t="s">
        <v>185</v>
      </c>
      <c r="G711" s="1">
        <v>45771</v>
      </c>
      <c r="H711" t="s">
        <v>3742</v>
      </c>
      <c r="I711" t="s">
        <v>66</v>
      </c>
      <c r="J711" t="s">
        <v>2781</v>
      </c>
      <c r="K711" t="str">
        <f>_xlfn.XLOOKUP(Table2[[#This Row],[Short Name]],Table4[Name],Table4[IP Address])</f>
        <v>146.42.252.237</v>
      </c>
      <c r="L711" t="str">
        <f>_xlfn.XLOOKUP(Table2[[#This Row],[Short Name]],CMDB!A:A,CMDB!G:G)</f>
        <v>Production</v>
      </c>
      <c r="M711" t="str">
        <f>_xlfn.XLOOKUP(Table2[[#This Row],[Short Name]],CMDB!A:A,CMDB!F:F)</f>
        <v>Deployed</v>
      </c>
      <c r="N711" t="s">
        <v>2782</v>
      </c>
      <c r="P711">
        <f>_xlfn.XLOOKUP(Table2[[#This Row],[Short Name]],Serverlookup!A:A,Serverlookup!B:B)</f>
        <v>5046254</v>
      </c>
      <c r="Q711" t="str">
        <f>_xlfn.XLOOKUP(Table2[[#This Row],[Short Name]],Serverlookup!A:A,Serverlookup!C:C)</f>
        <v xml:space="preserve">MetaDirectory NMA </v>
      </c>
      <c r="R711" t="str">
        <f>_xlfn.XLOOKUP(Table2[[#This Row],[Short Name]],Serverlookup!A:A,Serverlookup!E:E)</f>
        <v>KPeters@chevron.com</v>
      </c>
      <c r="S711" t="str">
        <f>_xlfn.XLOOKUP(Table2[[#This Row],[Short Name]],Serverlookup!A:A,Serverlookup!D:D)</f>
        <v>Yes</v>
      </c>
      <c r="T711" t="str">
        <f>_xlfn.XLOOKUP(Table2[[#This Row],[Short Name]],Serverlookup!A:A,Serverlookup!F:F)</f>
        <v>NMA - CROSSPLATFORM APPLICATION SUPPORT</v>
      </c>
      <c r="U711" t="str">
        <f>IF(ISNA(_xlfn.XLOOKUP(Table2[[#This Row],[Short Name]],PCN!A:A,PCN!A:A)),"No","Yes")</f>
        <v>No</v>
      </c>
    </row>
    <row r="712" spans="1:21" x14ac:dyDescent="0.35">
      <c r="A712" t="s">
        <v>2777</v>
      </c>
      <c r="B712" t="s">
        <v>50</v>
      </c>
      <c r="C712" t="s">
        <v>3743</v>
      </c>
      <c r="D712" t="s">
        <v>3744</v>
      </c>
      <c r="E712" s="1">
        <v>45770</v>
      </c>
      <c r="F712" t="s">
        <v>185</v>
      </c>
      <c r="G712" s="1">
        <v>45771</v>
      </c>
      <c r="H712" t="s">
        <v>3465</v>
      </c>
      <c r="I712" t="s">
        <v>49</v>
      </c>
      <c r="J712" t="s">
        <v>2781</v>
      </c>
      <c r="K712" t="str">
        <f>_xlfn.XLOOKUP(Table2[[#This Row],[Short Name]],Table4[Name],Table4[IP Address])</f>
        <v>10.68.248.50</v>
      </c>
      <c r="L712" t="str">
        <f>_xlfn.XLOOKUP(Table2[[#This Row],[Short Name]],CMDB!A:A,CMDB!G:G)</f>
        <v>Production</v>
      </c>
      <c r="M712" t="str">
        <f>_xlfn.XLOOKUP(Table2[[#This Row],[Short Name]],CMDB!A:A,CMDB!F:F)</f>
        <v>Deployed</v>
      </c>
      <c r="N712" t="s">
        <v>2782</v>
      </c>
      <c r="P712">
        <f>_xlfn.XLOOKUP(Table2[[#This Row],[Short Name]],Serverlookup!A:A,Serverlookup!B:B)</f>
        <v>12036</v>
      </c>
      <c r="Q712" t="str">
        <f>_xlfn.XLOOKUP(Table2[[#This Row],[Short Name]],Serverlookup!A:A,Serverlookup!C:C)</f>
        <v xml:space="preserve">SAC Permit to Work </v>
      </c>
      <c r="R712" t="str">
        <f>_xlfn.XLOOKUP(Table2[[#This Row],[Short Name]],Serverlookup!A:A,Serverlookup!E:E)</f>
        <v>otaibifs@chevron.com</v>
      </c>
      <c r="S712" t="str">
        <f>_xlfn.XLOOKUP(Table2[[#This Row],[Short Name]],Serverlookup!A:A,Serverlookup!D:D)</f>
        <v>Yes</v>
      </c>
      <c r="T712" t="str">
        <f>_xlfn.XLOOKUP(Table2[[#This Row],[Short Name]],Serverlookup!A:A,Serverlookup!F:F)</f>
        <v>Not Found</v>
      </c>
      <c r="U712" t="str">
        <f>IF(ISNA(_xlfn.XLOOKUP(Table2[[#This Row],[Short Name]],PCN!A:A,PCN!A:A)),"No","Yes")</f>
        <v>No</v>
      </c>
    </row>
    <row r="713" spans="1:21" x14ac:dyDescent="0.35">
      <c r="A713" t="s">
        <v>2777</v>
      </c>
      <c r="B713" t="s">
        <v>50</v>
      </c>
      <c r="C713" t="s">
        <v>3745</v>
      </c>
      <c r="D713" t="s">
        <v>3746</v>
      </c>
      <c r="E713" s="1">
        <v>45771</v>
      </c>
      <c r="F713" t="s">
        <v>185</v>
      </c>
      <c r="G713" s="1">
        <v>45771</v>
      </c>
      <c r="H713" t="s">
        <v>3747</v>
      </c>
      <c r="I713" t="s">
        <v>49</v>
      </c>
      <c r="J713" t="s">
        <v>2781</v>
      </c>
      <c r="K713" t="str">
        <f>_xlfn.XLOOKUP(Table2[[#This Row],[Short Name]],Table4[Name],Table4[IP Address])</f>
        <v>10.76.123.89</v>
      </c>
      <c r="L713" t="str">
        <f>_xlfn.XLOOKUP(Table2[[#This Row],[Short Name]],CMDB!A:A,CMDB!G:G)</f>
        <v>Production</v>
      </c>
      <c r="M713" t="str">
        <f>_xlfn.XLOOKUP(Table2[[#This Row],[Short Name]],CMDB!A:A,CMDB!F:F)</f>
        <v>Deployed</v>
      </c>
      <c r="N713" t="s">
        <v>2782</v>
      </c>
      <c r="P713">
        <f>_xlfn.XLOOKUP(Table2[[#This Row],[Short Name]],Serverlookup!A:A,Serverlookup!B:B)</f>
        <v>20560</v>
      </c>
      <c r="Q713" t="str">
        <f>_xlfn.XLOOKUP(Table2[[#This Row],[Short Name]],Serverlookup!A:A,Serverlookup!C:C)</f>
        <v xml:space="preserve">IPT </v>
      </c>
      <c r="R713" t="str">
        <f>_xlfn.XLOOKUP(Table2[[#This Row],[Short Name]],Serverlookup!A:A,Serverlookup!E:E)</f>
        <v>pael.zuniga@chevron.com</v>
      </c>
      <c r="S713" t="str">
        <f>_xlfn.XLOOKUP(Table2[[#This Row],[Short Name]],Serverlookup!A:A,Serverlookup!D:D)</f>
        <v>Yes</v>
      </c>
      <c r="T713" t="str">
        <f>_xlfn.XLOOKUP(Table2[[#This Row],[Short Name]],Serverlookup!A:A,Serverlookup!F:F)</f>
        <v>NETWORK - GLOBAL VOICE OPERATIONS LEVEL 2</v>
      </c>
      <c r="U713" t="str">
        <f>IF(ISNA(_xlfn.XLOOKUP(Table2[[#This Row],[Short Name]],PCN!A:A,PCN!A:A)),"No","Yes")</f>
        <v>No</v>
      </c>
    </row>
    <row r="714" spans="1:21" x14ac:dyDescent="0.35">
      <c r="A714" t="s">
        <v>2777</v>
      </c>
      <c r="B714" t="s">
        <v>50</v>
      </c>
      <c r="C714" t="s">
        <v>3748</v>
      </c>
      <c r="D714" t="s">
        <v>3749</v>
      </c>
      <c r="E714" s="2">
        <v>45771</v>
      </c>
      <c r="F714" t="s">
        <v>185</v>
      </c>
      <c r="G714" s="2">
        <v>45771</v>
      </c>
      <c r="H714" t="s">
        <v>2886</v>
      </c>
      <c r="I714" t="s">
        <v>49</v>
      </c>
      <c r="J714" t="s">
        <v>2781</v>
      </c>
      <c r="K714" t="str">
        <f>_xlfn.XLOOKUP(Table2[[#This Row],[Short Name]],Table4[Name],Table4[IP Address])</f>
        <v>134.248.196.253</v>
      </c>
      <c r="L714" t="str">
        <f>_xlfn.XLOOKUP(Table2[[#This Row],[Short Name]],CMDB!A:A,CMDB!G:G)</f>
        <v>Production</v>
      </c>
      <c r="M714" t="str">
        <f>_xlfn.XLOOKUP(Table2[[#This Row],[Short Name]],CMDB!A:A,CMDB!F:F)</f>
        <v>Deployed</v>
      </c>
      <c r="N714" t="s">
        <v>2782</v>
      </c>
      <c r="P714">
        <f>_xlfn.XLOOKUP(Table2[[#This Row],[Short Name]],Serverlookup!A:A,Serverlookup!B:B)</f>
        <v>1500002000</v>
      </c>
      <c r="Q714" t="str">
        <f>_xlfn.XLOOKUP(Table2[[#This Row],[Short Name]],Serverlookup!A:A,Serverlookup!C:C)</f>
        <v xml:space="preserve">ServiceNow Integration HUB </v>
      </c>
      <c r="R714" t="str">
        <f>_xlfn.XLOOKUP(Table2[[#This Row],[Short Name]],Serverlookup!A:A,Serverlookup!E:E)</f>
        <v>paulweber@chevron.com</v>
      </c>
      <c r="S714" t="str">
        <f>_xlfn.XLOOKUP(Table2[[#This Row],[Short Name]],Serverlookup!A:A,Serverlookup!D:D)</f>
        <v>Yes</v>
      </c>
      <c r="T714" t="str">
        <f>_xlfn.XLOOKUP(Table2[[#This Row],[Short Name]],Serverlookup!A:A,Serverlookup!F:F)</f>
        <v>CLOUD AUTOMATION AND ORCHESTRATION SUPPORT</v>
      </c>
      <c r="U714" t="str">
        <f>IF(ISNA(_xlfn.XLOOKUP(Table2[[#This Row],[Short Name]],PCN!A:A,PCN!A:A)),"No","Yes")</f>
        <v>No</v>
      </c>
    </row>
    <row r="715" spans="1:21" x14ac:dyDescent="0.35">
      <c r="A715" t="s">
        <v>2777</v>
      </c>
      <c r="B715" t="s">
        <v>50</v>
      </c>
      <c r="C715" t="s">
        <v>2465</v>
      </c>
      <c r="D715" t="s">
        <v>2466</v>
      </c>
      <c r="E715" s="2">
        <v>45770</v>
      </c>
      <c r="F715" t="s">
        <v>185</v>
      </c>
      <c r="G715" s="2">
        <v>45771</v>
      </c>
      <c r="H715" t="s">
        <v>3750</v>
      </c>
      <c r="I715" t="s">
        <v>49</v>
      </c>
      <c r="J715" t="s">
        <v>2781</v>
      </c>
      <c r="K715" t="str">
        <f>_xlfn.XLOOKUP(Table2[[#This Row],[Short Name]],Table4[Name],Table4[IP Address])</f>
        <v>136.171.79.222</v>
      </c>
      <c r="L715" t="str">
        <f>_xlfn.XLOOKUP(Table2[[#This Row],[Short Name]],CMDB!A:A,CMDB!G:G)</f>
        <v>Production</v>
      </c>
      <c r="M715" t="str">
        <f>_xlfn.XLOOKUP(Table2[[#This Row],[Short Name]],CMDB!A:A,CMDB!F:F)</f>
        <v>Deployed</v>
      </c>
      <c r="N715" t="s">
        <v>2782</v>
      </c>
      <c r="P715">
        <f>_xlfn.XLOOKUP(Table2[[#This Row],[Short Name]],Serverlookup!A:A,Serverlookup!B:B)</f>
        <v>25849</v>
      </c>
      <c r="Q715" t="str">
        <f>_xlfn.XLOOKUP(Table2[[#This Row],[Short Name]],Serverlookup!A:A,Serverlookup!C:C)</f>
        <v>BPT-PSO-FE</v>
      </c>
      <c r="R715" t="str">
        <f>_xlfn.XLOOKUP(Table2[[#This Row],[Short Name]],Serverlookup!A:A,Serverlookup!E:E)</f>
        <v>penkarshafaque@chevron.com</v>
      </c>
      <c r="S715" t="str">
        <f>_xlfn.XLOOKUP(Table2[[#This Row],[Short Name]],Serverlookup!A:A,Serverlookup!D:D)</f>
        <v>Yes</v>
      </c>
      <c r="T715" t="str">
        <f>_xlfn.XLOOKUP(Table2[[#This Row],[Short Name]],Serverlookup!A:A,Serverlookup!F:F)</f>
        <v>SURFACE-APPLICATION SUPPORT-POD SE</v>
      </c>
      <c r="U715" t="str">
        <f>IF(ISNA(_xlfn.XLOOKUP(Table2[[#This Row],[Short Name]],PCN!A:A,PCN!A:A)),"No","Yes")</f>
        <v>No</v>
      </c>
    </row>
    <row r="716" spans="1:21" x14ac:dyDescent="0.35">
      <c r="A716" t="s">
        <v>2777</v>
      </c>
      <c r="B716" t="s">
        <v>50</v>
      </c>
      <c r="C716" t="s">
        <v>2628</v>
      </c>
      <c r="D716" t="s">
        <v>2629</v>
      </c>
      <c r="E716" s="2">
        <v>45771</v>
      </c>
      <c r="F716" t="s">
        <v>185</v>
      </c>
      <c r="G716" s="2">
        <v>45771</v>
      </c>
      <c r="H716" t="s">
        <v>2876</v>
      </c>
      <c r="I716" t="s">
        <v>49</v>
      </c>
      <c r="J716" t="s">
        <v>2781</v>
      </c>
      <c r="K716" t="str">
        <f>_xlfn.XLOOKUP(Table2[[#This Row],[Short Name]],Table4[Name],Table4[IP Address])</f>
        <v>10.75.176.6</v>
      </c>
      <c r="L716" t="str">
        <f>_xlfn.XLOOKUP(Table2[[#This Row],[Short Name]],CMDB!A:A,CMDB!G:G)</f>
        <v>Production</v>
      </c>
      <c r="M716" t="str">
        <f>_xlfn.XLOOKUP(Table2[[#This Row],[Short Name]],CMDB!A:A,CMDB!F:F)</f>
        <v>Deployed</v>
      </c>
      <c r="N716" t="s">
        <v>2782</v>
      </c>
      <c r="P716">
        <f>_xlfn.XLOOKUP(Table2[[#This Row],[Short Name]],Serverlookup!A:A,Serverlookup!B:B)</f>
        <v>22467</v>
      </c>
      <c r="Q716" t="str">
        <f>_xlfn.XLOOKUP(Table2[[#This Row],[Short Name]],Serverlookup!A:A,Serverlookup!C:C)</f>
        <v xml:space="preserve">Drafting Drawings Index </v>
      </c>
      <c r="R716" t="str">
        <f>_xlfn.XLOOKUP(Table2[[#This Row],[Short Name]],Serverlookup!A:A,Serverlookup!E:E)</f>
        <v>penkarshafaque@chevron.com</v>
      </c>
      <c r="S716" t="str">
        <f>_xlfn.XLOOKUP(Table2[[#This Row],[Short Name]],Serverlookup!A:A,Serverlookup!D:D)</f>
        <v>Yes</v>
      </c>
      <c r="T716" t="str">
        <f>_xlfn.XLOOKUP(Table2[[#This Row],[Short Name]],Serverlookup!A:A,Serverlookup!F:F)</f>
        <v>SURFACE-APPLICATION SUPPORT-POD SE</v>
      </c>
      <c r="U716" t="str">
        <f>IF(ISNA(_xlfn.XLOOKUP(Table2[[#This Row],[Short Name]],PCN!A:A,PCN!A:A)),"No","Yes")</f>
        <v>No</v>
      </c>
    </row>
    <row r="717" spans="1:21" x14ac:dyDescent="0.35">
      <c r="A717" t="s">
        <v>2777</v>
      </c>
      <c r="B717" t="s">
        <v>50</v>
      </c>
      <c r="C717" t="s">
        <v>2504</v>
      </c>
      <c r="D717" t="s">
        <v>2505</v>
      </c>
      <c r="E717" s="1">
        <v>45771</v>
      </c>
      <c r="F717" t="s">
        <v>185</v>
      </c>
      <c r="G717" s="1">
        <v>45771</v>
      </c>
      <c r="H717" t="s">
        <v>2974</v>
      </c>
      <c r="I717" t="s">
        <v>49</v>
      </c>
      <c r="J717" t="s">
        <v>2781</v>
      </c>
      <c r="K717" t="str">
        <f>_xlfn.XLOOKUP(Table2[[#This Row],[Short Name]],Table4[Name],Table4[IP Address])</f>
        <v>10.76.123.170</v>
      </c>
      <c r="L717" t="str">
        <f>_xlfn.XLOOKUP(Table2[[#This Row],[Short Name]],CMDB!A:A,CMDB!G:G)</f>
        <v>Production</v>
      </c>
      <c r="M717" t="str">
        <f>_xlfn.XLOOKUP(Table2[[#This Row],[Short Name]],CMDB!A:A,CMDB!F:F)</f>
        <v>Deployed</v>
      </c>
      <c r="N717" t="s">
        <v>2782</v>
      </c>
      <c r="P717">
        <f>_xlfn.XLOOKUP(Table2[[#This Row],[Short Name]],Serverlookup!A:A,Serverlookup!B:B)</f>
        <v>6718</v>
      </c>
      <c r="Q717" t="str">
        <f>_xlfn.XLOOKUP(Table2[[#This Row],[Short Name]],Serverlookup!A:A,Serverlookup!C:C)</f>
        <v>Lotus Notes/Domino</v>
      </c>
      <c r="R717" t="str">
        <f>_xlfn.XLOOKUP(Table2[[#This Row],[Short Name]],Serverlookup!A:A,Serverlookup!E:E)</f>
        <v>nishantkanpara@chevron.com</v>
      </c>
      <c r="S717" t="str">
        <f>_xlfn.XLOOKUP(Table2[[#This Row],[Short Name]],Serverlookup!A:A,Serverlookup!D:D)</f>
        <v>Yes</v>
      </c>
      <c r="T717" t="str">
        <f>_xlfn.XLOOKUP(Table2[[#This Row],[Short Name]],Serverlookup!A:A,Serverlookup!F:F)</f>
        <v>ITFP – APPS – IT OPERATIONS SUPPORT</v>
      </c>
      <c r="U717" t="str">
        <f>IF(ISNA(_xlfn.XLOOKUP(Table2[[#This Row],[Short Name]],PCN!A:A,PCN!A:A)),"No","Yes")</f>
        <v>No</v>
      </c>
    </row>
    <row r="718" spans="1:21" x14ac:dyDescent="0.35">
      <c r="A718" t="s">
        <v>2777</v>
      </c>
      <c r="B718" t="s">
        <v>50</v>
      </c>
      <c r="C718" t="s">
        <v>2524</v>
      </c>
      <c r="D718" t="s">
        <v>2525</v>
      </c>
      <c r="E718" s="1">
        <v>45770</v>
      </c>
      <c r="F718" t="s">
        <v>185</v>
      </c>
      <c r="G718" s="1">
        <v>45771</v>
      </c>
      <c r="H718" t="s">
        <v>3720</v>
      </c>
      <c r="I718" t="s">
        <v>66</v>
      </c>
      <c r="J718" t="s">
        <v>2781</v>
      </c>
      <c r="K718" t="str">
        <f>_xlfn.XLOOKUP(Table2[[#This Row],[Short Name]],Table4[Name],Table4[IP Address])</f>
        <v>10.75.96.135</v>
      </c>
      <c r="L718" t="str">
        <f>_xlfn.XLOOKUP(Table2[[#This Row],[Short Name]],CMDB!A:A,CMDB!G:G)</f>
        <v>Production</v>
      </c>
      <c r="M718" t="str">
        <f>_xlfn.XLOOKUP(Table2[[#This Row],[Short Name]],CMDB!A:A,CMDB!F:F)</f>
        <v>Deployed</v>
      </c>
      <c r="N718" t="s">
        <v>2782</v>
      </c>
      <c r="P718">
        <f>_xlfn.XLOOKUP(Table2[[#This Row],[Short Name]],Serverlookup!A:A,Serverlookup!B:B)</f>
        <v>5051994</v>
      </c>
      <c r="Q718" t="str">
        <f>_xlfn.XLOOKUP(Table2[[#This Row],[Short Name]],Serverlookup!A:A,Serverlookup!C:C)</f>
        <v>Cloud DataHosting Shared Storage</v>
      </c>
      <c r="R718" t="str">
        <f>_xlfn.XLOOKUP(Table2[[#This Row],[Short Name]],Serverlookup!A:A,Serverlookup!E:E)</f>
        <v>pferrazzano@chevron.com</v>
      </c>
      <c r="S718" t="str">
        <f>_xlfn.XLOOKUP(Table2[[#This Row],[Short Name]],Serverlookup!A:A,Serverlookup!D:D)</f>
        <v>Yes</v>
      </c>
      <c r="T718" t="str">
        <f>_xlfn.XLOOKUP(Table2[[#This Row],[Short Name]],Serverlookup!A:A,Serverlookup!F:F)</f>
        <v>CLOUD DATA STORAGE DESIGN</v>
      </c>
      <c r="U718" t="str">
        <f>IF(ISNA(_xlfn.XLOOKUP(Table2[[#This Row],[Short Name]],PCN!A:A,PCN!A:A)),"No","Yes")</f>
        <v>No</v>
      </c>
    </row>
    <row r="719" spans="1:21" x14ac:dyDescent="0.35">
      <c r="A719" t="s">
        <v>2777</v>
      </c>
      <c r="B719" t="s">
        <v>50</v>
      </c>
      <c r="C719" t="s">
        <v>2475</v>
      </c>
      <c r="D719" t="s">
        <v>2476</v>
      </c>
      <c r="E719" s="2">
        <v>45771</v>
      </c>
      <c r="F719" t="s">
        <v>185</v>
      </c>
      <c r="G719" s="2">
        <v>45771</v>
      </c>
      <c r="H719" t="s">
        <v>3299</v>
      </c>
      <c r="I719" t="s">
        <v>49</v>
      </c>
      <c r="J719" t="s">
        <v>2781</v>
      </c>
      <c r="K719" t="str">
        <f>_xlfn.XLOOKUP(Table2[[#This Row],[Short Name]],Table4[Name],Table4[IP Address])</f>
        <v>10.69.29.38</v>
      </c>
      <c r="L719" t="str">
        <f>_xlfn.XLOOKUP(Table2[[#This Row],[Short Name]],CMDB!A:A,CMDB!G:G)</f>
        <v>Production</v>
      </c>
      <c r="M719" t="str">
        <f>_xlfn.XLOOKUP(Table2[[#This Row],[Short Name]],CMDB!A:A,CMDB!F:F)</f>
        <v>Deployed</v>
      </c>
      <c r="N719" t="s">
        <v>2782</v>
      </c>
      <c r="P719">
        <f>_xlfn.XLOOKUP(Table2[[#This Row],[Short Name]],Serverlookup!A:A,Serverlookup!B:B)</f>
        <v>5047900</v>
      </c>
      <c r="Q719" t="str">
        <f>_xlfn.XLOOKUP(Table2[[#This Row],[Short Name]],Serverlookup!A:A,Serverlookup!C:C)</f>
        <v xml:space="preserve">Azure HCM Hybrid Connection Manager </v>
      </c>
      <c r="R719" t="str">
        <f>_xlfn.XLOOKUP(Table2[[#This Row],[Short Name]],Serverlookup!A:A,Serverlookup!E:E)</f>
        <v>philip.crawford@chevron.com</v>
      </c>
      <c r="S719" t="str">
        <f>_xlfn.XLOOKUP(Table2[[#This Row],[Short Name]],Serverlookup!A:A,Serverlookup!D:D)</f>
        <v>Yes</v>
      </c>
      <c r="T719" t="str">
        <f>_xlfn.XLOOKUP(Table2[[#This Row],[Short Name]],Serverlookup!A:A,Serverlookup!F:F)</f>
        <v>CLOUD PLATFORM OPERATIONS</v>
      </c>
      <c r="U719" t="str">
        <f>IF(ISNA(_xlfn.XLOOKUP(Table2[[#This Row],[Short Name]],PCN!A:A,PCN!A:A)),"No","Yes")</f>
        <v>No</v>
      </c>
    </row>
    <row r="720" spans="1:21" x14ac:dyDescent="0.35">
      <c r="A720" t="s">
        <v>2777</v>
      </c>
      <c r="B720" t="s">
        <v>50</v>
      </c>
      <c r="C720" t="s">
        <v>2486</v>
      </c>
      <c r="D720" t="s">
        <v>2487</v>
      </c>
      <c r="E720" s="2">
        <v>45770</v>
      </c>
      <c r="F720" t="s">
        <v>185</v>
      </c>
      <c r="G720" s="2">
        <v>45771</v>
      </c>
      <c r="H720" t="s">
        <v>2801</v>
      </c>
      <c r="I720" t="s">
        <v>49</v>
      </c>
      <c r="J720" t="s">
        <v>2781</v>
      </c>
      <c r="K720" t="str">
        <f>_xlfn.XLOOKUP(Table2[[#This Row],[Short Name]],Table4[Name],Table4[IP Address])</f>
        <v>10.73.41.43</v>
      </c>
      <c r="L720" t="str">
        <f>_xlfn.XLOOKUP(Table2[[#This Row],[Short Name]],CMDB!A:A,CMDB!G:G)</f>
        <v>QA/Test</v>
      </c>
      <c r="M720" t="str">
        <f>_xlfn.XLOOKUP(Table2[[#This Row],[Short Name]],CMDB!A:A,CMDB!F:F)</f>
        <v>Deployed</v>
      </c>
      <c r="N720" t="s">
        <v>2782</v>
      </c>
      <c r="P720">
        <f>_xlfn.XLOOKUP(Table2[[#This Row],[Short Name]],Serverlookup!A:A,Serverlookup!B:B)</f>
        <v>5047900</v>
      </c>
      <c r="Q720" t="str">
        <f>_xlfn.XLOOKUP(Table2[[#This Row],[Short Name]],Serverlookup!A:A,Serverlookup!C:C)</f>
        <v xml:space="preserve">Azure HCM Hybrid Connection Manager </v>
      </c>
      <c r="R720" t="str">
        <f>_xlfn.XLOOKUP(Table2[[#This Row],[Short Name]],Serverlookup!A:A,Serverlookup!E:E)</f>
        <v>philip.crawford@chevron.com</v>
      </c>
      <c r="S720" t="str">
        <f>_xlfn.XLOOKUP(Table2[[#This Row],[Short Name]],Serverlookup!A:A,Serverlookup!D:D)</f>
        <v>Yes</v>
      </c>
      <c r="T720" t="str">
        <f>_xlfn.XLOOKUP(Table2[[#This Row],[Short Name]],Serverlookup!A:A,Serverlookup!F:F)</f>
        <v>CLOUD PLATFORM OPERATIONS</v>
      </c>
      <c r="U720" t="str">
        <f>IF(ISNA(_xlfn.XLOOKUP(Table2[[#This Row],[Short Name]],PCN!A:A,PCN!A:A)),"No","Yes")</f>
        <v>No</v>
      </c>
    </row>
    <row r="721" spans="1:21" x14ac:dyDescent="0.35">
      <c r="A721" t="s">
        <v>2777</v>
      </c>
      <c r="B721" t="s">
        <v>50</v>
      </c>
      <c r="C721" t="s">
        <v>2488</v>
      </c>
      <c r="D721" t="s">
        <v>2489</v>
      </c>
      <c r="E721" s="1">
        <v>45771</v>
      </c>
      <c r="F721" t="s">
        <v>185</v>
      </c>
      <c r="G721" s="1">
        <v>45771</v>
      </c>
      <c r="H721" t="s">
        <v>2806</v>
      </c>
      <c r="I721" t="s">
        <v>49</v>
      </c>
      <c r="J721" t="s">
        <v>2781</v>
      </c>
      <c r="K721" t="str">
        <f>_xlfn.XLOOKUP(Table2[[#This Row],[Short Name]],Table4[Name],Table4[IP Address])</f>
        <v>10.73.41.41</v>
      </c>
      <c r="L721" t="str">
        <f>_xlfn.XLOOKUP(Table2[[#This Row],[Short Name]],CMDB!A:A,CMDB!G:G)</f>
        <v>QA/Test</v>
      </c>
      <c r="M721" t="str">
        <f>_xlfn.XLOOKUP(Table2[[#This Row],[Short Name]],CMDB!A:A,CMDB!F:F)</f>
        <v>Retired</v>
      </c>
      <c r="N721" t="s">
        <v>2782</v>
      </c>
      <c r="P721">
        <f>_xlfn.XLOOKUP(Table2[[#This Row],[Short Name]],Serverlookup!A:A,Serverlookup!B:B)</f>
        <v>5047900</v>
      </c>
      <c r="Q721" t="str">
        <f>_xlfn.XLOOKUP(Table2[[#This Row],[Short Name]],Serverlookup!A:A,Serverlookup!C:C)</f>
        <v>Azure HCM Hybrid Connection Manager</v>
      </c>
      <c r="R721" t="str">
        <f>_xlfn.XLOOKUP(Table2[[#This Row],[Short Name]],Serverlookup!A:A,Serverlookup!E:E)</f>
        <v>philip.crawford@chevron.com</v>
      </c>
      <c r="S721" t="str">
        <f>_xlfn.XLOOKUP(Table2[[#This Row],[Short Name]],Serverlookup!A:A,Serverlookup!D:D)</f>
        <v>Yes</v>
      </c>
      <c r="T721" t="str">
        <f>_xlfn.XLOOKUP(Table2[[#This Row],[Short Name]],Serverlookup!A:A,Serverlookup!F:F)</f>
        <v>CLOUD PLATFORM OPERATIONS</v>
      </c>
      <c r="U721" t="str">
        <f>IF(ISNA(_xlfn.XLOOKUP(Table2[[#This Row],[Short Name]],PCN!A:A,PCN!A:A)),"No","Yes")</f>
        <v>No</v>
      </c>
    </row>
    <row r="722" spans="1:21" x14ac:dyDescent="0.35">
      <c r="A722" t="s">
        <v>2777</v>
      </c>
      <c r="B722" t="s">
        <v>50</v>
      </c>
      <c r="C722" t="s">
        <v>2490</v>
      </c>
      <c r="D722" t="s">
        <v>2491</v>
      </c>
      <c r="E722" s="1">
        <v>45771</v>
      </c>
      <c r="F722" t="s">
        <v>185</v>
      </c>
      <c r="G722" s="1">
        <v>45771</v>
      </c>
      <c r="H722" t="s">
        <v>2780</v>
      </c>
      <c r="I722" t="s">
        <v>49</v>
      </c>
      <c r="J722" t="s">
        <v>2781</v>
      </c>
      <c r="K722" t="str">
        <f>_xlfn.XLOOKUP(Table2[[#This Row],[Short Name]],Table4[Name],Table4[IP Address])</f>
        <v>10.67.152.11</v>
      </c>
      <c r="L722" t="str">
        <f>_xlfn.XLOOKUP(Table2[[#This Row],[Short Name]],CMDB!A:A,CMDB!G:G)</f>
        <v>Production</v>
      </c>
      <c r="M722" t="str">
        <f>_xlfn.XLOOKUP(Table2[[#This Row],[Short Name]],CMDB!A:A,CMDB!F:F)</f>
        <v>Deployed</v>
      </c>
      <c r="N722" t="s">
        <v>2782</v>
      </c>
      <c r="P722">
        <f>_xlfn.XLOOKUP(Table2[[#This Row],[Short Name]],Serverlookup!A:A,Serverlookup!B:B)</f>
        <v>1500001887</v>
      </c>
      <c r="Q722" t="str">
        <f>_xlfn.XLOOKUP(Table2[[#This Row],[Short Name]],Serverlookup!A:A,Serverlookup!C:C)</f>
        <v xml:space="preserve">Microsoft Search </v>
      </c>
      <c r="R722" t="str">
        <f>_xlfn.XLOOKUP(Table2[[#This Row],[Short Name]],Serverlookup!A:A,Serverlookup!E:E)</f>
        <v>PHILLIP.CAVAZOS@chevron.com</v>
      </c>
      <c r="S722" t="str">
        <f>_xlfn.XLOOKUP(Table2[[#This Row],[Short Name]],Serverlookup!A:A,Serverlookup!D:D)</f>
        <v>Yes</v>
      </c>
      <c r="T722" t="str">
        <f>_xlfn.XLOOKUP(Table2[[#This Row],[Short Name]],Serverlookup!A:A,Serverlookup!F:F)</f>
        <v>SEARCH SUPPORT</v>
      </c>
      <c r="U722" t="str">
        <f>IF(ISNA(_xlfn.XLOOKUP(Table2[[#This Row],[Short Name]],PCN!A:A,PCN!A:A)),"No","Yes")</f>
        <v>No</v>
      </c>
    </row>
    <row r="723" spans="1:21" x14ac:dyDescent="0.35">
      <c r="A723" t="s">
        <v>2777</v>
      </c>
      <c r="B723" t="s">
        <v>50</v>
      </c>
      <c r="C723" t="s">
        <v>2494</v>
      </c>
      <c r="D723" t="s">
        <v>2495</v>
      </c>
      <c r="E723" s="2">
        <v>45770</v>
      </c>
      <c r="F723" t="s">
        <v>185</v>
      </c>
      <c r="G723" s="2">
        <v>45771</v>
      </c>
      <c r="H723" t="s">
        <v>3751</v>
      </c>
      <c r="I723" t="s">
        <v>49</v>
      </c>
      <c r="J723" t="s">
        <v>2781</v>
      </c>
      <c r="K723" t="str">
        <f>_xlfn.XLOOKUP(Table2[[#This Row],[Short Name]],Table4[Name],Table4[IP Address])</f>
        <v>10.67.152.13</v>
      </c>
      <c r="L723" t="str">
        <f>_xlfn.XLOOKUP(Table2[[#This Row],[Short Name]],CMDB!A:A,CMDB!G:G)</f>
        <v>Production</v>
      </c>
      <c r="M723" t="str">
        <f>_xlfn.XLOOKUP(Table2[[#This Row],[Short Name]],CMDB!A:A,CMDB!F:F)</f>
        <v>Deployed</v>
      </c>
      <c r="N723" t="s">
        <v>2782</v>
      </c>
      <c r="P723">
        <f>_xlfn.XLOOKUP(Table2[[#This Row],[Short Name]],Serverlookup!A:A,Serverlookup!B:B)</f>
        <v>1500001887</v>
      </c>
      <c r="Q723" t="str">
        <f>_xlfn.XLOOKUP(Table2[[#This Row],[Short Name]],Serverlookup!A:A,Serverlookup!C:C)</f>
        <v xml:space="preserve">Microsoft Search </v>
      </c>
      <c r="R723" t="str">
        <f>_xlfn.XLOOKUP(Table2[[#This Row],[Short Name]],Serverlookup!A:A,Serverlookup!E:E)</f>
        <v>PHILLIP.CAVAZOS@chevron.com</v>
      </c>
      <c r="S723" t="str">
        <f>_xlfn.XLOOKUP(Table2[[#This Row],[Short Name]],Serverlookup!A:A,Serverlookup!D:D)</f>
        <v>Yes</v>
      </c>
      <c r="T723" t="str">
        <f>_xlfn.XLOOKUP(Table2[[#This Row],[Short Name]],Serverlookup!A:A,Serverlookup!F:F)</f>
        <v>SEARCH SUPPORT</v>
      </c>
      <c r="U723" t="str">
        <f>IF(ISNA(_xlfn.XLOOKUP(Table2[[#This Row],[Short Name]],PCN!A:A,PCN!A:A)),"No","Yes")</f>
        <v>No</v>
      </c>
    </row>
    <row r="724" spans="1:21" x14ac:dyDescent="0.35">
      <c r="A724" t="s">
        <v>2777</v>
      </c>
      <c r="B724" t="s">
        <v>50</v>
      </c>
      <c r="C724" t="s">
        <v>2496</v>
      </c>
      <c r="D724" t="s">
        <v>2497</v>
      </c>
      <c r="E724" s="1">
        <v>45770</v>
      </c>
      <c r="F724" t="s">
        <v>185</v>
      </c>
      <c r="G724" s="1">
        <v>45771</v>
      </c>
      <c r="H724" t="s">
        <v>3751</v>
      </c>
      <c r="I724" t="s">
        <v>49</v>
      </c>
      <c r="J724" t="s">
        <v>2781</v>
      </c>
      <c r="K724" t="str">
        <f>_xlfn.XLOOKUP(Table2[[#This Row],[Short Name]],Table4[Name],Table4[IP Address])</f>
        <v>10.67.152.10</v>
      </c>
      <c r="L724" t="str">
        <f>_xlfn.XLOOKUP(Table2[[#This Row],[Short Name]],CMDB!A:A,CMDB!G:G)</f>
        <v>Production</v>
      </c>
      <c r="M724" t="str">
        <f>_xlfn.XLOOKUP(Table2[[#This Row],[Short Name]],CMDB!A:A,CMDB!F:F)</f>
        <v>Deployed</v>
      </c>
      <c r="N724" t="s">
        <v>2782</v>
      </c>
      <c r="P724">
        <f>_xlfn.XLOOKUP(Table2[[#This Row],[Short Name]],Serverlookup!A:A,Serverlookup!B:B)</f>
        <v>1500001887</v>
      </c>
      <c r="Q724" t="str">
        <f>_xlfn.XLOOKUP(Table2[[#This Row],[Short Name]],Serverlookup!A:A,Serverlookup!C:C)</f>
        <v xml:space="preserve">Microsoft Search </v>
      </c>
      <c r="R724" t="str">
        <f>_xlfn.XLOOKUP(Table2[[#This Row],[Short Name]],Serverlookup!A:A,Serverlookup!E:E)</f>
        <v>PHILLIP.CAVAZOS@chevron.com</v>
      </c>
      <c r="S724" t="str">
        <f>_xlfn.XLOOKUP(Table2[[#This Row],[Short Name]],Serverlookup!A:A,Serverlookup!D:D)</f>
        <v>Yes</v>
      </c>
      <c r="T724" t="str">
        <f>_xlfn.XLOOKUP(Table2[[#This Row],[Short Name]],Serverlookup!A:A,Serverlookup!F:F)</f>
        <v>SEARCH SUPPORT</v>
      </c>
      <c r="U724" t="str">
        <f>IF(ISNA(_xlfn.XLOOKUP(Table2[[#This Row],[Short Name]],PCN!A:A,PCN!A:A)),"No","Yes")</f>
        <v>No</v>
      </c>
    </row>
    <row r="725" spans="1:21" x14ac:dyDescent="0.35">
      <c r="A725" t="s">
        <v>2777</v>
      </c>
      <c r="B725" t="s">
        <v>50</v>
      </c>
      <c r="C725" t="s">
        <v>2498</v>
      </c>
      <c r="D725" t="s">
        <v>2499</v>
      </c>
      <c r="E725" s="2">
        <v>45770</v>
      </c>
      <c r="F725" t="s">
        <v>185</v>
      </c>
      <c r="G725" s="2">
        <v>45771</v>
      </c>
      <c r="H725" t="s">
        <v>3751</v>
      </c>
      <c r="I725" t="s">
        <v>49</v>
      </c>
      <c r="J725" t="s">
        <v>2781</v>
      </c>
      <c r="K725" t="str">
        <f>_xlfn.XLOOKUP(Table2[[#This Row],[Short Name]],Table4[Name],Table4[IP Address])</f>
        <v>10.69.180.5</v>
      </c>
      <c r="L725" t="str">
        <f>_xlfn.XLOOKUP(Table2[[#This Row],[Short Name]],CMDB!A:A,CMDB!G:G)</f>
        <v>Production</v>
      </c>
      <c r="M725" t="str">
        <f>_xlfn.XLOOKUP(Table2[[#This Row],[Short Name]],CMDB!A:A,CMDB!F:F)</f>
        <v>Deployed</v>
      </c>
      <c r="N725" t="s">
        <v>2782</v>
      </c>
      <c r="P725">
        <f>_xlfn.XLOOKUP(Table2[[#This Row],[Short Name]],Serverlookup!A:A,Serverlookup!B:B)</f>
        <v>1500001887</v>
      </c>
      <c r="Q725" t="str">
        <f>_xlfn.XLOOKUP(Table2[[#This Row],[Short Name]],Serverlookup!A:A,Serverlookup!C:C)</f>
        <v xml:space="preserve">Microsoft Search </v>
      </c>
      <c r="R725" t="str">
        <f>_xlfn.XLOOKUP(Table2[[#This Row],[Short Name]],Serverlookup!A:A,Serverlookup!E:E)</f>
        <v>PHILLIP.CAVAZOS@chevron.com</v>
      </c>
      <c r="S725" t="str">
        <f>_xlfn.XLOOKUP(Table2[[#This Row],[Short Name]],Serverlookup!A:A,Serverlookup!D:D)</f>
        <v>Yes</v>
      </c>
      <c r="T725" t="str">
        <f>_xlfn.XLOOKUP(Table2[[#This Row],[Short Name]],Serverlookup!A:A,Serverlookup!F:F)</f>
        <v>SEARCH SUPPORT</v>
      </c>
      <c r="U725" t="str">
        <f>IF(ISNA(_xlfn.XLOOKUP(Table2[[#This Row],[Short Name]],PCN!A:A,PCN!A:A)),"No","Yes")</f>
        <v>No</v>
      </c>
    </row>
    <row r="726" spans="1:21" x14ac:dyDescent="0.35">
      <c r="A726" t="s">
        <v>2777</v>
      </c>
      <c r="B726" t="s">
        <v>50</v>
      </c>
      <c r="C726" t="s">
        <v>2500</v>
      </c>
      <c r="D726" t="s">
        <v>2501</v>
      </c>
      <c r="E726" s="1">
        <v>45770</v>
      </c>
      <c r="F726" t="s">
        <v>185</v>
      </c>
      <c r="G726" s="1">
        <v>45771</v>
      </c>
      <c r="H726" t="s">
        <v>3751</v>
      </c>
      <c r="I726" t="s">
        <v>49</v>
      </c>
      <c r="J726" t="s">
        <v>2781</v>
      </c>
      <c r="K726" t="str">
        <f>_xlfn.XLOOKUP(Table2[[#This Row],[Short Name]],Table4[Name],Table4[IP Address])</f>
        <v>10.69.180.7</v>
      </c>
      <c r="L726" t="str">
        <f>_xlfn.XLOOKUP(Table2[[#This Row],[Short Name]],CMDB!A:A,CMDB!G:G)</f>
        <v>Production</v>
      </c>
      <c r="M726" t="str">
        <f>_xlfn.XLOOKUP(Table2[[#This Row],[Short Name]],CMDB!A:A,CMDB!F:F)</f>
        <v>Deployed</v>
      </c>
      <c r="N726" t="s">
        <v>2782</v>
      </c>
      <c r="P726">
        <f>_xlfn.XLOOKUP(Table2[[#This Row],[Short Name]],Serverlookup!A:A,Serverlookup!B:B)</f>
        <v>1500001887</v>
      </c>
      <c r="Q726" t="str">
        <f>_xlfn.XLOOKUP(Table2[[#This Row],[Short Name]],Serverlookup!A:A,Serverlookup!C:C)</f>
        <v xml:space="preserve">Microsoft Search </v>
      </c>
      <c r="R726" t="str">
        <f>_xlfn.XLOOKUP(Table2[[#This Row],[Short Name]],Serverlookup!A:A,Serverlookup!E:E)</f>
        <v>PHILLIP.CAVAZOS@chevron.com</v>
      </c>
      <c r="S726" t="str">
        <f>_xlfn.XLOOKUP(Table2[[#This Row],[Short Name]],Serverlookup!A:A,Serverlookup!D:D)</f>
        <v>Yes</v>
      </c>
      <c r="T726" t="str">
        <f>_xlfn.XLOOKUP(Table2[[#This Row],[Short Name]],Serverlookup!A:A,Serverlookup!F:F)</f>
        <v>SEARCH SUPPORT</v>
      </c>
      <c r="U726" t="str">
        <f>IF(ISNA(_xlfn.XLOOKUP(Table2[[#This Row],[Short Name]],PCN!A:A,PCN!A:A)),"No","Yes")</f>
        <v>No</v>
      </c>
    </row>
    <row r="727" spans="1:21" x14ac:dyDescent="0.35">
      <c r="A727" t="s">
        <v>2777</v>
      </c>
      <c r="B727" t="s">
        <v>50</v>
      </c>
      <c r="C727" t="s">
        <v>279</v>
      </c>
      <c r="D727" t="s">
        <v>280</v>
      </c>
      <c r="E727" s="1">
        <v>45771</v>
      </c>
      <c r="F727" t="s">
        <v>185</v>
      </c>
      <c r="G727" s="1">
        <v>45771</v>
      </c>
      <c r="H727" t="s">
        <v>3752</v>
      </c>
      <c r="I727" t="s">
        <v>66</v>
      </c>
      <c r="J727" t="s">
        <v>2781</v>
      </c>
      <c r="K727" t="str">
        <f>_xlfn.XLOOKUP(Table2[[#This Row],[Short Name]],Table4[Name],Table4[IP Address])</f>
        <v>10.67.84.4</v>
      </c>
      <c r="L727" t="str">
        <f>_xlfn.XLOOKUP(Table2[[#This Row],[Short Name]],CMDB!A:A,CMDB!G:G)</f>
        <v>Development</v>
      </c>
      <c r="M727" t="str">
        <f>_xlfn.XLOOKUP(Table2[[#This Row],[Short Name]],CMDB!A:A,CMDB!F:F)</f>
        <v>Deployed</v>
      </c>
      <c r="N727" t="s">
        <v>2782</v>
      </c>
      <c r="P727">
        <f>_xlfn.XLOOKUP(Table2[[#This Row],[Short Name]],Serverlookup!A:A,Serverlookup!B:B)</f>
        <v>15605</v>
      </c>
      <c r="Q727" t="str">
        <f>_xlfn.XLOOKUP(Table2[[#This Row],[Short Name]],Serverlookup!A:A,Serverlookup!C:C)</f>
        <v>Energy Components Web Applications and Reporting Services</v>
      </c>
      <c r="R727" t="str">
        <f>_xlfn.XLOOKUP(Table2[[#This Row],[Short Name]],Serverlookup!A:A,Serverlookup!E:E)</f>
        <v>pornpimola@chevron.com</v>
      </c>
      <c r="S727" t="str">
        <f>_xlfn.XLOOKUP(Table2[[#This Row],[Short Name]],Serverlookup!A:A,Serverlookup!D:D)</f>
        <v>Yes</v>
      </c>
      <c r="T727" t="str">
        <f>_xlfn.XLOOKUP(Table2[[#This Row],[Short Name]],Serverlookup!A:A,Serverlookup!F:F)</f>
        <v>ASBU - THAILAND - SCF ECWARS</v>
      </c>
      <c r="U727" t="str">
        <f>IF(ISNA(_xlfn.XLOOKUP(Table2[[#This Row],[Short Name]],PCN!A:A,PCN!A:A)),"No","Yes")</f>
        <v>No</v>
      </c>
    </row>
    <row r="728" spans="1:21" x14ac:dyDescent="0.35">
      <c r="A728" t="s">
        <v>2777</v>
      </c>
      <c r="B728" t="s">
        <v>50</v>
      </c>
      <c r="C728" t="s">
        <v>282</v>
      </c>
      <c r="D728" t="s">
        <v>283</v>
      </c>
      <c r="E728" s="2">
        <v>45767</v>
      </c>
      <c r="F728" t="s">
        <v>185</v>
      </c>
      <c r="G728" s="2">
        <v>45771</v>
      </c>
      <c r="H728" t="s">
        <v>3752</v>
      </c>
      <c r="I728" t="s">
        <v>66</v>
      </c>
      <c r="J728" t="s">
        <v>2781</v>
      </c>
      <c r="K728" t="str">
        <f>_xlfn.XLOOKUP(Table2[[#This Row],[Short Name]],Table4[Name],Table4[IP Address])</f>
        <v>10.67.84.18</v>
      </c>
      <c r="L728" t="str">
        <f>_xlfn.XLOOKUP(Table2[[#This Row],[Short Name]],CMDB!A:A,CMDB!G:G)</f>
        <v>Development</v>
      </c>
      <c r="M728" t="str">
        <f>_xlfn.XLOOKUP(Table2[[#This Row],[Short Name]],CMDB!A:A,CMDB!F:F)</f>
        <v>Deployed</v>
      </c>
      <c r="N728" t="s">
        <v>2782</v>
      </c>
      <c r="P728">
        <f>_xlfn.XLOOKUP(Table2[[#This Row],[Short Name]],Serverlookup!A:A,Serverlookup!B:B)</f>
        <v>15605</v>
      </c>
      <c r="Q728" t="str">
        <f>_xlfn.XLOOKUP(Table2[[#This Row],[Short Name]],Serverlookup!A:A,Serverlookup!C:C)</f>
        <v>Energy Components Web Applications and Reporting Services</v>
      </c>
      <c r="R728" t="str">
        <f>_xlfn.XLOOKUP(Table2[[#This Row],[Short Name]],Serverlookup!A:A,Serverlookup!E:E)</f>
        <v>pornpimola@chevron.com</v>
      </c>
      <c r="S728" t="str">
        <f>_xlfn.XLOOKUP(Table2[[#This Row],[Short Name]],Serverlookup!A:A,Serverlookup!D:D)</f>
        <v>Yes</v>
      </c>
      <c r="T728" t="str">
        <f>_xlfn.XLOOKUP(Table2[[#This Row],[Short Name]],Serverlookup!A:A,Serverlookup!F:F)</f>
        <v>ASBU - THAILAND - SCF ECWARS</v>
      </c>
      <c r="U728" t="str">
        <f>IF(ISNA(_xlfn.XLOOKUP(Table2[[#This Row],[Short Name]],PCN!A:A,PCN!A:A)),"No","Yes")</f>
        <v>No</v>
      </c>
    </row>
    <row r="729" spans="1:21" x14ac:dyDescent="0.35">
      <c r="A729" t="s">
        <v>2777</v>
      </c>
      <c r="B729" t="s">
        <v>50</v>
      </c>
      <c r="C729" t="s">
        <v>273</v>
      </c>
      <c r="D729" t="s">
        <v>274</v>
      </c>
      <c r="E729" s="1">
        <v>45767</v>
      </c>
      <c r="F729" t="s">
        <v>773</v>
      </c>
      <c r="G729" s="1">
        <v>45771</v>
      </c>
      <c r="H729" t="s">
        <v>3753</v>
      </c>
      <c r="I729" t="s">
        <v>66</v>
      </c>
      <c r="J729" t="s">
        <v>2781</v>
      </c>
      <c r="K729" t="str">
        <f>_xlfn.XLOOKUP(Table2[[#This Row],[Short Name]],Table4[Name],Table4[IP Address])</f>
        <v>10.67.80.19</v>
      </c>
      <c r="L729" t="str">
        <f>_xlfn.XLOOKUP(Table2[[#This Row],[Short Name]],CMDB!A:A,CMDB!G:G)</f>
        <v>Production</v>
      </c>
      <c r="M729" t="str">
        <f>_xlfn.XLOOKUP(Table2[[#This Row],[Short Name]],CMDB!A:A,CMDB!F:F)</f>
        <v>Deployed</v>
      </c>
      <c r="N729" t="s">
        <v>2782</v>
      </c>
      <c r="P729">
        <f>_xlfn.XLOOKUP(Table2[[#This Row],[Short Name]],Serverlookup!A:A,Serverlookup!B:B)</f>
        <v>15605</v>
      </c>
      <c r="Q729" t="str">
        <f>_xlfn.XLOOKUP(Table2[[#This Row],[Short Name]],Serverlookup!A:A,Serverlookup!C:C)</f>
        <v>Energy Components Web Applications and Reporting Services</v>
      </c>
      <c r="R729" t="str">
        <f>_xlfn.XLOOKUP(Table2[[#This Row],[Short Name]],Serverlookup!A:A,Serverlookup!E:E)</f>
        <v>pornpimola@chevron.com</v>
      </c>
      <c r="S729" t="str">
        <f>_xlfn.XLOOKUP(Table2[[#This Row],[Short Name]],Serverlookup!A:A,Serverlookup!D:D)</f>
        <v>Yes</v>
      </c>
      <c r="T729" t="str">
        <f>_xlfn.XLOOKUP(Table2[[#This Row],[Short Name]],Serverlookup!A:A,Serverlookup!F:F)</f>
        <v>ASBU - THAILAND - SCF ECWARS</v>
      </c>
      <c r="U729" t="str">
        <f>IF(ISNA(_xlfn.XLOOKUP(Table2[[#This Row],[Short Name]],PCN!A:A,PCN!A:A)),"No","Yes")</f>
        <v>No</v>
      </c>
    </row>
    <row r="730" spans="1:21" x14ac:dyDescent="0.35">
      <c r="A730" t="s">
        <v>2777</v>
      </c>
      <c r="B730" t="s">
        <v>50</v>
      </c>
      <c r="C730" t="s">
        <v>1148</v>
      </c>
      <c r="D730" t="s">
        <v>1149</v>
      </c>
      <c r="E730" s="2">
        <v>45771</v>
      </c>
      <c r="F730" t="s">
        <v>185</v>
      </c>
      <c r="G730" s="2">
        <v>45771</v>
      </c>
      <c r="H730" t="s">
        <v>3320</v>
      </c>
      <c r="I730" t="s">
        <v>49</v>
      </c>
      <c r="J730" t="s">
        <v>2781</v>
      </c>
      <c r="K730" t="str">
        <f>_xlfn.XLOOKUP(Table2[[#This Row],[Short Name]],Table4[Name],Table4[IP Address])</f>
        <v>10.75.56.11</v>
      </c>
      <c r="L730" t="str">
        <f>_xlfn.XLOOKUP(Table2[[#This Row],[Short Name]],CMDB!A:A,CMDB!G:G)</f>
        <v>Development</v>
      </c>
      <c r="M730" t="str">
        <f>_xlfn.XLOOKUP(Table2[[#This Row],[Short Name]],CMDB!A:A,CMDB!F:F)</f>
        <v>Deployed</v>
      </c>
      <c r="N730" t="s">
        <v>2782</v>
      </c>
      <c r="P730">
        <f>_xlfn.XLOOKUP(Table2[[#This Row],[Short Name]],Serverlookup!A:A,Serverlookup!B:B)</f>
        <v>5048824</v>
      </c>
      <c r="Q730" t="str">
        <f>_xlfn.XLOOKUP(Table2[[#This Row],[Short Name]],Serverlookup!A:A,Serverlookup!C:C)</f>
        <v xml:space="preserve">Integrated Visualization Management </v>
      </c>
      <c r="R730" t="str">
        <f>_xlfn.XLOOKUP(Table2[[#This Row],[Short Name]],Serverlookup!A:A,Serverlookup!E:E)</f>
        <v>PrathebaPalanisamy@chevron.com</v>
      </c>
      <c r="S730" t="str">
        <f>_xlfn.XLOOKUP(Table2[[#This Row],[Short Name]],Serverlookup!A:A,Serverlookup!D:D)</f>
        <v>Yes</v>
      </c>
      <c r="T730" t="str">
        <f>_xlfn.XLOOKUP(Table2[[#This Row],[Short Name]],Serverlookup!A:A,Serverlookup!F:F)</f>
        <v>SUBSURFACE-SA&amp;O-DIGITAL OILFIELD</v>
      </c>
      <c r="U730" t="str">
        <f>IF(ISNA(_xlfn.XLOOKUP(Table2[[#This Row],[Short Name]],PCN!A:A,PCN!A:A)),"No","Yes")</f>
        <v>No</v>
      </c>
    </row>
    <row r="731" spans="1:21" x14ac:dyDescent="0.35">
      <c r="A731" t="s">
        <v>2777</v>
      </c>
      <c r="B731" t="s">
        <v>50</v>
      </c>
      <c r="C731" t="s">
        <v>3754</v>
      </c>
      <c r="D731" t="s">
        <v>3755</v>
      </c>
      <c r="E731" s="1">
        <v>45770</v>
      </c>
      <c r="F731" t="s">
        <v>185</v>
      </c>
      <c r="G731" s="1">
        <v>45771</v>
      </c>
      <c r="H731" t="s">
        <v>3756</v>
      </c>
      <c r="I731" t="s">
        <v>49</v>
      </c>
      <c r="J731" t="s">
        <v>2781</v>
      </c>
      <c r="K731" t="str">
        <f>_xlfn.XLOOKUP(Table2[[#This Row],[Short Name]],Table4[Name],Table4[IP Address])</f>
        <v>10.73.100.42</v>
      </c>
      <c r="L731" t="str">
        <f>_xlfn.XLOOKUP(Table2[[#This Row],[Short Name]],CMDB!A:A,CMDB!G:G)</f>
        <v>QA/Test</v>
      </c>
      <c r="M731" t="str">
        <f>_xlfn.XLOOKUP(Table2[[#This Row],[Short Name]],CMDB!A:A,CMDB!F:F)</f>
        <v>Deployed</v>
      </c>
      <c r="N731" t="s">
        <v>2782</v>
      </c>
      <c r="P731">
        <f>_xlfn.XLOOKUP(Table2[[#This Row],[Short Name]],Serverlookup!A:A,Serverlookup!B:B)</f>
        <v>25544</v>
      </c>
      <c r="Q731" t="str">
        <f>_xlfn.XLOOKUP(Table2[[#This Row],[Short Name]],Serverlookup!A:A,Serverlookup!C:C)</f>
        <v xml:space="preserve">Integrated Visualization Management </v>
      </c>
      <c r="R731" t="str">
        <f>_xlfn.XLOOKUP(Table2[[#This Row],[Short Name]],Serverlookup!A:A,Serverlookup!E:E)</f>
        <v>PrathebaPalanisamy@chevron.com</v>
      </c>
      <c r="S731" t="str">
        <f>_xlfn.XLOOKUP(Table2[[#This Row],[Short Name]],Serverlookup!A:A,Serverlookup!D:D)</f>
        <v>Yes</v>
      </c>
      <c r="T731">
        <f>_xlfn.XLOOKUP(Table2[[#This Row],[Short Name]],Serverlookup!A:A,Serverlookup!F:F)</f>
        <v>0</v>
      </c>
      <c r="U731" t="str">
        <f>IF(ISNA(_xlfn.XLOOKUP(Table2[[#This Row],[Short Name]],PCN!A:A,PCN!A:A)),"No","Yes")</f>
        <v>No</v>
      </c>
    </row>
    <row r="732" spans="1:21" x14ac:dyDescent="0.35">
      <c r="A732" t="s">
        <v>2777</v>
      </c>
      <c r="B732" t="s">
        <v>50</v>
      </c>
      <c r="C732" t="s">
        <v>1437</v>
      </c>
      <c r="D732" t="s">
        <v>1438</v>
      </c>
      <c r="E732" s="2">
        <v>45771</v>
      </c>
      <c r="F732" t="s">
        <v>185</v>
      </c>
      <c r="G732" s="2">
        <v>45771</v>
      </c>
      <c r="H732" t="s">
        <v>3757</v>
      </c>
      <c r="I732" t="s">
        <v>49</v>
      </c>
      <c r="J732" t="s">
        <v>2781</v>
      </c>
      <c r="K732" t="str">
        <f>_xlfn.XLOOKUP(Table2[[#This Row],[Short Name]],Table4[Name],Table4[IP Address])</f>
        <v>10.73.100.50</v>
      </c>
      <c r="L732" t="str">
        <f>_xlfn.XLOOKUP(Table2[[#This Row],[Short Name]],CMDB!A:A,CMDB!G:G)</f>
        <v>QA/Test</v>
      </c>
      <c r="M732" t="str">
        <f>_xlfn.XLOOKUP(Table2[[#This Row],[Short Name]],CMDB!A:A,CMDB!F:F)</f>
        <v>Deployed</v>
      </c>
      <c r="N732" t="s">
        <v>2782</v>
      </c>
      <c r="P732">
        <f>_xlfn.XLOOKUP(Table2[[#This Row],[Short Name]],Serverlookup!A:A,Serverlookup!B:B)</f>
        <v>5047616</v>
      </c>
      <c r="Q732" t="str">
        <f>_xlfn.XLOOKUP(Table2[[#This Row],[Short Name]],Serverlookup!A:A,Serverlookup!C:C)</f>
        <v xml:space="preserve">Integrated Visualization Management </v>
      </c>
      <c r="R732" t="str">
        <f>_xlfn.XLOOKUP(Table2[[#This Row],[Short Name]],Serverlookup!A:A,Serverlookup!E:E)</f>
        <v>PrathebaPalanisamy@chevron.com</v>
      </c>
      <c r="S732" t="str">
        <f>_xlfn.XLOOKUP(Table2[[#This Row],[Short Name]],Serverlookup!A:A,Serverlookup!D:D)</f>
        <v>Yes</v>
      </c>
      <c r="T732" t="str">
        <f>_xlfn.XLOOKUP(Table2[[#This Row],[Short Name]],Serverlookup!A:A,Serverlookup!F:F)</f>
        <v>SUBSURFACE-SA&amp;O-DIGITAL OILFIELD</v>
      </c>
      <c r="U732" t="str">
        <f>IF(ISNA(_xlfn.XLOOKUP(Table2[[#This Row],[Short Name]],PCN!A:A,PCN!A:A)),"No","Yes")</f>
        <v>No</v>
      </c>
    </row>
    <row r="733" spans="1:21" x14ac:dyDescent="0.35">
      <c r="A733" t="s">
        <v>2777</v>
      </c>
      <c r="B733" t="s">
        <v>50</v>
      </c>
      <c r="C733" t="s">
        <v>1439</v>
      </c>
      <c r="D733" t="s">
        <v>1440</v>
      </c>
      <c r="E733" s="1">
        <v>45771</v>
      </c>
      <c r="F733" t="s">
        <v>185</v>
      </c>
      <c r="G733" s="1">
        <v>45771</v>
      </c>
      <c r="H733" t="s">
        <v>3758</v>
      </c>
      <c r="I733" t="s">
        <v>49</v>
      </c>
      <c r="J733" t="s">
        <v>2781</v>
      </c>
      <c r="K733" t="str">
        <f>_xlfn.XLOOKUP(Table2[[#This Row],[Short Name]],Table4[Name],Table4[IP Address])</f>
        <v>10.73.100.48</v>
      </c>
      <c r="L733" t="str">
        <f>_xlfn.XLOOKUP(Table2[[#This Row],[Short Name]],CMDB!A:A,CMDB!G:G)</f>
        <v>QA/Test</v>
      </c>
      <c r="M733" t="str">
        <f>_xlfn.XLOOKUP(Table2[[#This Row],[Short Name]],CMDB!A:A,CMDB!F:F)</f>
        <v>Deployed</v>
      </c>
      <c r="N733" t="s">
        <v>2782</v>
      </c>
      <c r="P733">
        <f>_xlfn.XLOOKUP(Table2[[#This Row],[Short Name]],Serverlookup!A:A,Serverlookup!B:B)</f>
        <v>25544</v>
      </c>
      <c r="Q733" t="str">
        <f>_xlfn.XLOOKUP(Table2[[#This Row],[Short Name]],Serverlookup!A:A,Serverlookup!C:C)</f>
        <v xml:space="preserve">Integrated Visualization Management </v>
      </c>
      <c r="R733" t="str">
        <f>_xlfn.XLOOKUP(Table2[[#This Row],[Short Name]],Serverlookup!A:A,Serverlookup!E:E)</f>
        <v>PrathebaPalanisamy@chevron.com</v>
      </c>
      <c r="S733" t="str">
        <f>_xlfn.XLOOKUP(Table2[[#This Row],[Short Name]],Serverlookup!A:A,Serverlookup!D:D)</f>
        <v>Yes</v>
      </c>
      <c r="T733" t="str">
        <f>_xlfn.XLOOKUP(Table2[[#This Row],[Short Name]],Serverlookup!A:A,Serverlookup!F:F)</f>
        <v>SUBSURFACE-SA&amp;O-DIGITAL OILFIELD</v>
      </c>
      <c r="U733" t="str">
        <f>IF(ISNA(_xlfn.XLOOKUP(Table2[[#This Row],[Short Name]],PCN!A:A,PCN!A:A)),"No","Yes")</f>
        <v>No</v>
      </c>
    </row>
    <row r="734" spans="1:21" x14ac:dyDescent="0.35">
      <c r="A734" t="s">
        <v>2777</v>
      </c>
      <c r="B734" t="s">
        <v>50</v>
      </c>
      <c r="C734" t="s">
        <v>1443</v>
      </c>
      <c r="D734" t="s">
        <v>1444</v>
      </c>
      <c r="E734" s="2">
        <v>45771</v>
      </c>
      <c r="F734" t="s">
        <v>185</v>
      </c>
      <c r="G734" s="2">
        <v>45771</v>
      </c>
      <c r="H734" t="s">
        <v>2801</v>
      </c>
      <c r="I734" t="s">
        <v>49</v>
      </c>
      <c r="J734" t="s">
        <v>2781</v>
      </c>
      <c r="K734" t="str">
        <f>_xlfn.XLOOKUP(Table2[[#This Row],[Short Name]],Table4[Name],Table4[IP Address])</f>
        <v>10.75.56.55</v>
      </c>
      <c r="L734" t="str">
        <f>_xlfn.XLOOKUP(Table2[[#This Row],[Short Name]],CMDB!A:A,CMDB!G:G)</f>
        <v>QA/Test</v>
      </c>
      <c r="M734" t="str">
        <f>_xlfn.XLOOKUP(Table2[[#This Row],[Short Name]],CMDB!A:A,CMDB!F:F)</f>
        <v>Deployed</v>
      </c>
      <c r="N734" t="s">
        <v>2782</v>
      </c>
      <c r="P734">
        <f>_xlfn.XLOOKUP(Table2[[#This Row],[Short Name]],Serverlookup!A:A,Serverlookup!B:B)</f>
        <v>5057565</v>
      </c>
      <c r="Q734" t="str">
        <f>_xlfn.XLOOKUP(Table2[[#This Row],[Short Name]],Serverlookup!A:A,Serverlookup!C:C)</f>
        <v xml:space="preserve">Integrated Visualization Management </v>
      </c>
      <c r="R734" t="str">
        <f>_xlfn.XLOOKUP(Table2[[#This Row],[Short Name]],Serverlookup!A:A,Serverlookup!E:E)</f>
        <v>prathebapalanisamy@chevron.com</v>
      </c>
      <c r="S734" t="str">
        <f>_xlfn.XLOOKUP(Table2[[#This Row],[Short Name]],Serverlookup!A:A,Serverlookup!D:D)</f>
        <v>Yes</v>
      </c>
      <c r="T734" t="str">
        <f>_xlfn.XLOOKUP(Table2[[#This Row],[Short Name]],Serverlookup!A:A,Serverlookup!F:F)</f>
        <v>SUBSURFACE-SA&amp;O-DIGITAL OILFIELD</v>
      </c>
      <c r="U734" t="str">
        <f>IF(ISNA(_xlfn.XLOOKUP(Table2[[#This Row],[Short Name]],PCN!A:A,PCN!A:A)),"No","Yes")</f>
        <v>No</v>
      </c>
    </row>
    <row r="735" spans="1:21" x14ac:dyDescent="0.35">
      <c r="A735" t="s">
        <v>2777</v>
      </c>
      <c r="B735" t="s">
        <v>50</v>
      </c>
      <c r="C735" t="s">
        <v>2427</v>
      </c>
      <c r="D735" t="s">
        <v>2428</v>
      </c>
      <c r="E735" s="2">
        <v>45764</v>
      </c>
      <c r="F735" t="s">
        <v>185</v>
      </c>
      <c r="G735" s="2">
        <v>45764</v>
      </c>
      <c r="H735" t="s">
        <v>3759</v>
      </c>
      <c r="I735" t="s">
        <v>49</v>
      </c>
      <c r="J735" t="s">
        <v>2781</v>
      </c>
      <c r="K735" t="str">
        <f>_xlfn.XLOOKUP(Table2[[#This Row],[Short Name]],Table4[Name],Table4[IP Address])</f>
        <v>10.73.112.24</v>
      </c>
      <c r="L735" t="str">
        <f>_xlfn.XLOOKUP(Table2[[#This Row],[Short Name]],CMDB!A:A,CMDB!G:G)</f>
        <v>Production</v>
      </c>
      <c r="M735" t="str">
        <f>_xlfn.XLOOKUP(Table2[[#This Row],[Short Name]],CMDB!A:A,CMDB!F:F)</f>
        <v>Retired</v>
      </c>
      <c r="N735" t="s">
        <v>2782</v>
      </c>
      <c r="P735">
        <f>_xlfn.XLOOKUP(Table2[[#This Row],[Short Name]],Serverlookup!A:A,Serverlookup!B:B)</f>
        <v>1500001462</v>
      </c>
      <c r="Q735" t="str">
        <f>_xlfn.XLOOKUP(Table2[[#This Row],[Short Name]],Serverlookup!A:A,Serverlookup!C:C)</f>
        <v xml:space="preserve">Integrated Visualization Management </v>
      </c>
      <c r="R735" t="str">
        <f>_xlfn.XLOOKUP(Table2[[#This Row],[Short Name]],Serverlookup!A:A,Serverlookup!E:E)</f>
        <v>PrathebaPalanisamy@chevron.com</v>
      </c>
      <c r="S735" t="str">
        <f>_xlfn.XLOOKUP(Table2[[#This Row],[Short Name]],Serverlookup!A:A,Serverlookup!D:D)</f>
        <v>Yes</v>
      </c>
      <c r="T735" t="str">
        <f>_xlfn.XLOOKUP(Table2[[#This Row],[Short Name]],Serverlookup!A:A,Serverlookup!F:F)</f>
        <v>SUBSURFACE-SA&amp;O-DIGITAL OILFIELD</v>
      </c>
      <c r="U735" t="str">
        <f>IF(ISNA(_xlfn.XLOOKUP(Table2[[#This Row],[Short Name]],PCN!A:A,PCN!A:A)),"No","Yes")</f>
        <v>No</v>
      </c>
    </row>
    <row r="736" spans="1:21" x14ac:dyDescent="0.35">
      <c r="A736" t="s">
        <v>2777</v>
      </c>
      <c r="B736" t="s">
        <v>50</v>
      </c>
      <c r="C736" t="s">
        <v>2236</v>
      </c>
      <c r="D736" t="s">
        <v>2237</v>
      </c>
      <c r="E736" s="2">
        <v>45770</v>
      </c>
      <c r="F736" t="s">
        <v>185</v>
      </c>
      <c r="G736" s="2">
        <v>45771</v>
      </c>
      <c r="H736" t="s">
        <v>2885</v>
      </c>
      <c r="I736" t="s">
        <v>49</v>
      </c>
      <c r="J736" t="s">
        <v>2781</v>
      </c>
      <c r="K736" t="str">
        <f>_xlfn.XLOOKUP(Table2[[#This Row],[Short Name]],Table4[Name],Table4[IP Address])</f>
        <v>10.73.132.5</v>
      </c>
      <c r="L736" t="str">
        <f>_xlfn.XLOOKUP(Table2[[#This Row],[Short Name]],CMDB!A:A,CMDB!G:G)</f>
        <v>Development</v>
      </c>
      <c r="M736" t="str">
        <f>_xlfn.XLOOKUP(Table2[[#This Row],[Short Name]],CMDB!A:A,CMDB!F:F)</f>
        <v>Deployed</v>
      </c>
      <c r="N736" t="s">
        <v>2782</v>
      </c>
      <c r="P736">
        <f>_xlfn.XLOOKUP(Table2[[#This Row],[Short Name]],Serverlookup!A:A,Serverlookup!B:B)</f>
        <v>11500001613</v>
      </c>
      <c r="Q736" t="str">
        <f>_xlfn.XLOOKUP(Table2[[#This Row],[Short Name]],Serverlookup!A:A,Serverlookup!C:C)</f>
        <v>SJVBU</v>
      </c>
      <c r="R736" t="str">
        <f>_xlfn.XLOOKUP(Table2[[#This Row],[Short Name]],Serverlookup!A:A,Serverlookup!E:E)</f>
        <v>Praveen.Yerravali@chevron.com</v>
      </c>
      <c r="S736" t="str">
        <f>_xlfn.XLOOKUP(Table2[[#This Row],[Short Name]],Serverlookup!A:A,Serverlookup!D:D)</f>
        <v>Yes</v>
      </c>
      <c r="T736" t="str">
        <f>_xlfn.XLOOKUP(Table2[[#This Row],[Short Name]],Serverlookup!A:A,Serverlookup!F:F)</f>
        <v>Not Found</v>
      </c>
      <c r="U736" t="str">
        <f>IF(ISNA(_xlfn.XLOOKUP(Table2[[#This Row],[Short Name]],PCN!A:A,PCN!A:A)),"No","Yes")</f>
        <v>No</v>
      </c>
    </row>
    <row r="737" spans="1:21" x14ac:dyDescent="0.35">
      <c r="A737" t="s">
        <v>2777</v>
      </c>
      <c r="B737" t="s">
        <v>50</v>
      </c>
      <c r="C737" t="s">
        <v>3760</v>
      </c>
      <c r="D737" t="s">
        <v>3761</v>
      </c>
      <c r="E737" s="2">
        <v>45771</v>
      </c>
      <c r="F737" t="s">
        <v>773</v>
      </c>
      <c r="G737" s="2">
        <v>45771</v>
      </c>
      <c r="H737" t="s">
        <v>3182</v>
      </c>
      <c r="I737" t="s">
        <v>49</v>
      </c>
      <c r="J737" t="s">
        <v>2781</v>
      </c>
      <c r="K737" t="str">
        <f>_xlfn.XLOOKUP(Table2[[#This Row],[Short Name]],Table4[Name],Table4[IP Address])</f>
        <v>10.76.123.154</v>
      </c>
      <c r="L737" t="str">
        <f>_xlfn.XLOOKUP(Table2[[#This Row],[Short Name]],CMDB!A:A,CMDB!G:G)</f>
        <v>Production</v>
      </c>
      <c r="M737" t="str">
        <f>_xlfn.XLOOKUP(Table2[[#This Row],[Short Name]],CMDB!A:A,CMDB!F:F)</f>
        <v>In Maintenance</v>
      </c>
      <c r="N737" t="s">
        <v>2782</v>
      </c>
      <c r="P737">
        <f>_xlfn.XLOOKUP(Table2[[#This Row],[Short Name]],Serverlookup!A:A,Serverlookup!B:B)</f>
        <v>7285</v>
      </c>
      <c r="Q737" t="str">
        <f>_xlfn.XLOOKUP(Table2[[#This Row],[Short Name]],Serverlookup!A:A,Serverlookup!C:C)</f>
        <v xml:space="preserve">Networker </v>
      </c>
      <c r="R737" t="str">
        <f>_xlfn.XLOOKUP(Table2[[#This Row],[Short Name]],Serverlookup!A:A,Serverlookup!E:E)</f>
        <v>premraghavan@chevron.com</v>
      </c>
      <c r="S737" t="str">
        <f>_xlfn.XLOOKUP(Table2[[#This Row],[Short Name]],Serverlookup!A:A,Serverlookup!D:D)</f>
        <v>Yes</v>
      </c>
      <c r="T737" t="str">
        <f>_xlfn.XLOOKUP(Table2[[#This Row],[Short Name]],Serverlookup!A:A,Serverlookup!F:F)</f>
        <v>CLOUD DATA PROTECTION OPERATIONS</v>
      </c>
      <c r="U737" t="str">
        <f>IF(ISNA(_xlfn.XLOOKUP(Table2[[#This Row],[Short Name]],PCN!A:A,PCN!A:A)),"No","Yes")</f>
        <v>No</v>
      </c>
    </row>
    <row r="738" spans="1:21" x14ac:dyDescent="0.35">
      <c r="A738" t="s">
        <v>2777</v>
      </c>
      <c r="B738" t="s">
        <v>50</v>
      </c>
      <c r="C738" t="s">
        <v>2512</v>
      </c>
      <c r="D738" t="s">
        <v>2513</v>
      </c>
      <c r="E738" s="1">
        <v>45771</v>
      </c>
      <c r="F738" t="s">
        <v>185</v>
      </c>
      <c r="G738" s="1">
        <v>45771</v>
      </c>
      <c r="H738" t="s">
        <v>2780</v>
      </c>
      <c r="I738" t="s">
        <v>49</v>
      </c>
      <c r="J738" t="s">
        <v>2781</v>
      </c>
      <c r="K738" t="str">
        <f>_xlfn.XLOOKUP(Table2[[#This Row],[Short Name]],Table4[Name],Table4[IP Address])</f>
        <v>10.76.151.171</v>
      </c>
      <c r="L738" t="str">
        <f>_xlfn.XLOOKUP(Table2[[#This Row],[Short Name]],CMDB!A:A,CMDB!G:G)</f>
        <v>Production</v>
      </c>
      <c r="M738" t="str">
        <f>_xlfn.XLOOKUP(Table2[[#This Row],[Short Name]],CMDB!A:A,CMDB!F:F)</f>
        <v>Deployed</v>
      </c>
      <c r="N738" t="s">
        <v>2782</v>
      </c>
      <c r="P738">
        <f>_xlfn.XLOOKUP(Table2[[#This Row],[Short Name]],Serverlookup!A:A,Serverlookup!B:B)</f>
        <v>7285</v>
      </c>
      <c r="Q738" t="str">
        <f>_xlfn.XLOOKUP(Table2[[#This Row],[Short Name]],Serverlookup!A:A,Serverlookup!C:C)</f>
        <v xml:space="preserve">Networker </v>
      </c>
      <c r="R738" t="str">
        <f>_xlfn.XLOOKUP(Table2[[#This Row],[Short Name]],Serverlookup!A:A,Serverlookup!E:E)</f>
        <v>premraghavan@chevron.com</v>
      </c>
      <c r="S738" t="str">
        <f>_xlfn.XLOOKUP(Table2[[#This Row],[Short Name]],Serverlookup!A:A,Serverlookup!D:D)</f>
        <v>Yes</v>
      </c>
      <c r="T738" t="str">
        <f>_xlfn.XLOOKUP(Table2[[#This Row],[Short Name]],Serverlookup!A:A,Serverlookup!F:F)</f>
        <v>CLOUD DATA PROTECTION OPERATIONS</v>
      </c>
      <c r="U738" t="str">
        <f>IF(ISNA(_xlfn.XLOOKUP(Table2[[#This Row],[Short Name]],PCN!A:A,PCN!A:A)),"No","Yes")</f>
        <v>No</v>
      </c>
    </row>
    <row r="739" spans="1:21" x14ac:dyDescent="0.35">
      <c r="A739" t="s">
        <v>2777</v>
      </c>
      <c r="B739" t="s">
        <v>50</v>
      </c>
      <c r="C739" t="s">
        <v>2193</v>
      </c>
      <c r="D739" t="s">
        <v>2194</v>
      </c>
      <c r="E739" s="2">
        <v>45770</v>
      </c>
      <c r="F739" t="s">
        <v>185</v>
      </c>
      <c r="G739" s="2">
        <v>45771</v>
      </c>
      <c r="H739" t="s">
        <v>2786</v>
      </c>
      <c r="I739" t="s">
        <v>49</v>
      </c>
      <c r="J739" t="s">
        <v>2781</v>
      </c>
      <c r="K739" t="str">
        <f>_xlfn.XLOOKUP(Table2[[#This Row],[Short Name]],Table4[Name],Table4[IP Address])</f>
        <v>10.67.191.58</v>
      </c>
      <c r="L739" t="str">
        <f>_xlfn.XLOOKUP(Table2[[#This Row],[Short Name]],CMDB!A:A,CMDB!G:G)</f>
        <v>Development</v>
      </c>
      <c r="M739" t="str">
        <f>_xlfn.XLOOKUP(Table2[[#This Row],[Short Name]],CMDB!A:A,CMDB!F:F)</f>
        <v>Deployed</v>
      </c>
      <c r="N739" t="s">
        <v>2782</v>
      </c>
      <c r="P739">
        <f>_xlfn.XLOOKUP(Table2[[#This Row],[Short Name]],Serverlookup!A:A,Serverlookup!B:B)</f>
        <v>5042024</v>
      </c>
      <c r="Q739" t="str">
        <f>_xlfn.XLOOKUP(Table2[[#This Row],[Short Name]],Serverlookup!A:A,Serverlookup!C:C)</f>
        <v xml:space="preserve">PI System (SGJR) </v>
      </c>
      <c r="R739" t="str">
        <f>_xlfn.XLOOKUP(Table2[[#This Row],[Short Name]],Serverlookup!A:A,Serverlookup!E:E)</f>
        <v>QLIH@chevron.com</v>
      </c>
      <c r="S739" t="str">
        <f>_xlfn.XLOOKUP(Table2[[#This Row],[Short Name]],Serverlookup!A:A,Serverlookup!D:D)</f>
        <v>Yes</v>
      </c>
      <c r="T739" t="str">
        <f>_xlfn.XLOOKUP(Table2[[#This Row],[Short Name]],Serverlookup!A:A,Serverlookup!F:F)</f>
        <v>DS - IFL - APPLICATION SUPPORT - SGJR</v>
      </c>
      <c r="U739" t="str">
        <f>IF(ISNA(_xlfn.XLOOKUP(Table2[[#This Row],[Short Name]],PCN!A:A,PCN!A:A)),"No","Yes")</f>
        <v>No</v>
      </c>
    </row>
    <row r="740" spans="1:21" x14ac:dyDescent="0.35">
      <c r="A740" t="s">
        <v>2777</v>
      </c>
      <c r="B740" t="s">
        <v>50</v>
      </c>
      <c r="C740" t="s">
        <v>3762</v>
      </c>
      <c r="D740" t="s">
        <v>3763</v>
      </c>
      <c r="E740" s="2">
        <v>45770</v>
      </c>
      <c r="F740" t="s">
        <v>185</v>
      </c>
      <c r="G740" s="2">
        <v>45771</v>
      </c>
      <c r="H740" t="s">
        <v>2886</v>
      </c>
      <c r="I740" t="s">
        <v>49</v>
      </c>
      <c r="J740" t="s">
        <v>2781</v>
      </c>
      <c r="K740" t="str">
        <f>_xlfn.XLOOKUP(Table2[[#This Row],[Short Name]],Table4[Name],Table4[IP Address])</f>
        <v>146.40.163.123</v>
      </c>
      <c r="L740" t="str">
        <f>_xlfn.XLOOKUP(Table2[[#This Row],[Short Name]],CMDB!A:A,CMDB!G:G)</f>
        <v>Production</v>
      </c>
      <c r="M740" t="str">
        <f>_xlfn.XLOOKUP(Table2[[#This Row],[Short Name]],CMDB!A:A,CMDB!F:F)</f>
        <v>Deployed</v>
      </c>
      <c r="N740" t="s">
        <v>2782</v>
      </c>
      <c r="P740">
        <f>_xlfn.XLOOKUP(Table2[[#This Row],[Short Name]],Serverlookup!A:A,Serverlookup!B:B)</f>
        <v>5042024</v>
      </c>
      <c r="Q740" t="str">
        <f>_xlfn.XLOOKUP(Table2[[#This Row],[Short Name]],Serverlookup!A:A,Serverlookup!C:C)</f>
        <v xml:space="preserve">PI System (SGJR) </v>
      </c>
      <c r="R740" t="str">
        <f>_xlfn.XLOOKUP(Table2[[#This Row],[Short Name]],Serverlookup!A:A,Serverlookup!E:E)</f>
        <v>QLIH@chevron.com</v>
      </c>
      <c r="S740" t="str">
        <f>_xlfn.XLOOKUP(Table2[[#This Row],[Short Name]],Serverlookup!A:A,Serverlookup!D:D)</f>
        <v>Yes</v>
      </c>
      <c r="T740" t="str">
        <f>_xlfn.XLOOKUP(Table2[[#This Row],[Short Name]],Serverlookup!A:A,Serverlookup!F:F)</f>
        <v>DS - IFL - APPLICATION SUPPORT - SGJR</v>
      </c>
      <c r="U740" t="str">
        <f>IF(ISNA(_xlfn.XLOOKUP(Table2[[#This Row],[Short Name]],PCN!A:A,PCN!A:A)),"No","Yes")</f>
        <v>No</v>
      </c>
    </row>
    <row r="741" spans="1:21" x14ac:dyDescent="0.35">
      <c r="A741" t="s">
        <v>2777</v>
      </c>
      <c r="B741" t="s">
        <v>50</v>
      </c>
      <c r="C741" t="s">
        <v>1641</v>
      </c>
      <c r="D741" t="s">
        <v>1642</v>
      </c>
      <c r="E741" s="1">
        <v>45771</v>
      </c>
      <c r="F741" t="s">
        <v>185</v>
      </c>
      <c r="G741" s="1">
        <v>45771</v>
      </c>
      <c r="H741" t="s">
        <v>3764</v>
      </c>
      <c r="I741" t="s">
        <v>49</v>
      </c>
      <c r="J741" t="s">
        <v>2781</v>
      </c>
      <c r="K741" t="str">
        <f>_xlfn.XLOOKUP(Table2[[#This Row],[Short Name]],Table4[Name],Table4[IP Address])</f>
        <v>10.74.80.26</v>
      </c>
      <c r="L741" t="str">
        <f>_xlfn.XLOOKUP(Table2[[#This Row],[Short Name]],CMDB!A:A,CMDB!G:G)</f>
        <v>Production</v>
      </c>
      <c r="M741" t="str">
        <f>_xlfn.XLOOKUP(Table2[[#This Row],[Short Name]],CMDB!A:A,CMDB!F:F)</f>
        <v>Deployed</v>
      </c>
      <c r="N741" t="s">
        <v>2782</v>
      </c>
      <c r="P741">
        <f>_xlfn.XLOOKUP(Table2[[#This Row],[Short Name]],Serverlookup!A:A,Serverlookup!B:B)</f>
        <v>1857</v>
      </c>
      <c r="Q741" t="str">
        <f>_xlfn.XLOOKUP(Table2[[#This Row],[Short Name]],Serverlookup!A:A,Serverlookup!C:C)</f>
        <v xml:space="preserve">General Ledger Extract </v>
      </c>
      <c r="R741" t="str">
        <f>_xlfn.XLOOKUP(Table2[[#This Row],[Short Name]],Serverlookup!A:A,Serverlookup!E:E)</f>
        <v>Quan.Tran@chevron.com</v>
      </c>
      <c r="S741" t="str">
        <f>_xlfn.XLOOKUP(Table2[[#This Row],[Short Name]],Serverlookup!A:A,Serverlookup!D:D)</f>
        <v>Yes</v>
      </c>
      <c r="T741" t="str">
        <f>_xlfn.XLOOKUP(Table2[[#This Row],[Short Name]],Serverlookup!A:A,Serverlookup!F:F)</f>
        <v>SPM-CSAT PSAT TRADING-APPLICATION SUPPORT</v>
      </c>
      <c r="U741" t="str">
        <f>IF(ISNA(_xlfn.XLOOKUP(Table2[[#This Row],[Short Name]],PCN!A:A,PCN!A:A)),"No","Yes")</f>
        <v>No</v>
      </c>
    </row>
    <row r="742" spans="1:21" x14ac:dyDescent="0.35">
      <c r="A742" t="s">
        <v>2777</v>
      </c>
      <c r="B742" t="s">
        <v>50</v>
      </c>
      <c r="C742" t="s">
        <v>1643</v>
      </c>
      <c r="D742" t="s">
        <v>1644</v>
      </c>
      <c r="E742" s="2">
        <v>45771</v>
      </c>
      <c r="F742" t="s">
        <v>185</v>
      </c>
      <c r="G742" s="2">
        <v>45771</v>
      </c>
      <c r="H742" t="s">
        <v>2952</v>
      </c>
      <c r="I742" t="s">
        <v>49</v>
      </c>
      <c r="J742" t="s">
        <v>2781</v>
      </c>
      <c r="K742" t="str">
        <f>_xlfn.XLOOKUP(Table2[[#This Row],[Short Name]],Table4[Name],Table4[IP Address])</f>
        <v>10.74.84.32</v>
      </c>
      <c r="L742" t="str">
        <f>_xlfn.XLOOKUP(Table2[[#This Row],[Short Name]],CMDB!A:A,CMDB!G:G)</f>
        <v>QA/Test</v>
      </c>
      <c r="M742" t="str">
        <f>_xlfn.XLOOKUP(Table2[[#This Row],[Short Name]],CMDB!A:A,CMDB!F:F)</f>
        <v>Deployed</v>
      </c>
      <c r="N742" t="s">
        <v>2782</v>
      </c>
      <c r="P742">
        <f>_xlfn.XLOOKUP(Table2[[#This Row],[Short Name]],Serverlookup!A:A,Serverlookup!B:B)</f>
        <v>1857</v>
      </c>
      <c r="Q742" t="str">
        <f>_xlfn.XLOOKUP(Table2[[#This Row],[Short Name]],Serverlookup!A:A,Serverlookup!C:C)</f>
        <v xml:space="preserve">General Ledger Extract </v>
      </c>
      <c r="R742" t="str">
        <f>_xlfn.XLOOKUP(Table2[[#This Row],[Short Name]],Serverlookup!A:A,Serverlookup!E:E)</f>
        <v>Quan.Tran@chevron.com</v>
      </c>
      <c r="S742" t="str">
        <f>_xlfn.XLOOKUP(Table2[[#This Row],[Short Name]],Serverlookup!A:A,Serverlookup!D:D)</f>
        <v>Yes</v>
      </c>
      <c r="T742" t="str">
        <f>_xlfn.XLOOKUP(Table2[[#This Row],[Short Name]],Serverlookup!A:A,Serverlookup!F:F)</f>
        <v>SPM-CSAT PSAT TRADING-APPLICATION SUPPORT</v>
      </c>
      <c r="U742" t="str">
        <f>IF(ISNA(_xlfn.XLOOKUP(Table2[[#This Row],[Short Name]],PCN!A:A,PCN!A:A)),"No","Yes")</f>
        <v>No</v>
      </c>
    </row>
    <row r="743" spans="1:21" x14ac:dyDescent="0.35">
      <c r="A743" t="s">
        <v>2777</v>
      </c>
      <c r="B743" t="s">
        <v>50</v>
      </c>
      <c r="C743" t="s">
        <v>2479</v>
      </c>
      <c r="D743" t="s">
        <v>2479</v>
      </c>
      <c r="E743" s="2">
        <v>45770</v>
      </c>
      <c r="F743" t="s">
        <v>185</v>
      </c>
      <c r="G743" s="2">
        <v>45771</v>
      </c>
      <c r="H743" t="s">
        <v>3765</v>
      </c>
      <c r="I743" t="s">
        <v>49</v>
      </c>
      <c r="J743" t="s">
        <v>2781</v>
      </c>
      <c r="K743" t="str">
        <f>_xlfn.XLOOKUP(Table2[[#This Row],[Short Name]],Table4[Name],Table4[IP Address])</f>
        <v>172.27.130.36</v>
      </c>
      <c r="L743" t="str">
        <f>_xlfn.XLOOKUP(Table2[[#This Row],[Short Name]],CMDB!A:A,CMDB!G:G)</f>
        <v>Production</v>
      </c>
      <c r="M743" t="str">
        <f>_xlfn.XLOOKUP(Table2[[#This Row],[Short Name]],CMDB!A:A,CMDB!F:F)</f>
        <v>Deployed</v>
      </c>
      <c r="N743" t="s">
        <v>2782</v>
      </c>
      <c r="P743">
        <f>_xlfn.XLOOKUP(Table2[[#This Row],[Short Name]],Serverlookup!A:A,Serverlookup!B:B)</f>
        <v>5040606</v>
      </c>
      <c r="Q743" t="str">
        <f>_xlfn.XLOOKUP(Table2[[#This Row],[Short Name]],Serverlookup!A:A,Serverlookup!C:C)</f>
        <v xml:space="preserve">Ponton XP Messenger </v>
      </c>
      <c r="R743" t="str">
        <f>_xlfn.XLOOKUP(Table2[[#This Row],[Short Name]],Serverlookup!A:A,Serverlookup!E:E)</f>
        <v>Quan.Tran@chevron.com</v>
      </c>
      <c r="S743" t="str">
        <f>_xlfn.XLOOKUP(Table2[[#This Row],[Short Name]],Serverlookup!A:A,Serverlookup!D:D)</f>
        <v>Yes</v>
      </c>
      <c r="T743" t="str">
        <f>_xlfn.XLOOKUP(Table2[[#This Row],[Short Name]],Serverlookup!A:A,Serverlookup!F:F)</f>
        <v>SPM-GSAT TRADING-APPLICATION SUPPORT</v>
      </c>
      <c r="U743" t="str">
        <f>IF(ISNA(_xlfn.XLOOKUP(Table2[[#This Row],[Short Name]],PCN!A:A,PCN!A:A)),"No","Yes")</f>
        <v>No</v>
      </c>
    </row>
    <row r="744" spans="1:21" x14ac:dyDescent="0.35">
      <c r="A744" t="s">
        <v>2777</v>
      </c>
      <c r="B744" t="s">
        <v>50</v>
      </c>
      <c r="C744" t="s">
        <v>2482</v>
      </c>
      <c r="D744" t="s">
        <v>2483</v>
      </c>
      <c r="E744" s="1">
        <v>45770</v>
      </c>
      <c r="F744" t="s">
        <v>185</v>
      </c>
      <c r="G744" s="1">
        <v>45771</v>
      </c>
      <c r="H744" t="s">
        <v>3766</v>
      </c>
      <c r="I744" t="s">
        <v>66</v>
      </c>
      <c r="J744" t="s">
        <v>2781</v>
      </c>
      <c r="K744" t="str">
        <f>_xlfn.XLOOKUP(Table2[[#This Row],[Short Name]],Table4[Name],Table4[IP Address])</f>
        <v>10.69.160.9</v>
      </c>
      <c r="L744" t="str">
        <f>_xlfn.XLOOKUP(Table2[[#This Row],[Short Name]],CMDB!A:A,CMDB!G:G)</f>
        <v>Production</v>
      </c>
      <c r="M744" t="str">
        <f>_xlfn.XLOOKUP(Table2[[#This Row],[Short Name]],CMDB!A:A,CMDB!F:F)</f>
        <v>Retired</v>
      </c>
      <c r="N744" t="s">
        <v>2782</v>
      </c>
      <c r="P744">
        <f>_xlfn.XLOOKUP(Table2[[#This Row],[Short Name]],Serverlookup!A:A,Serverlookup!B:B)</f>
        <v>20853</v>
      </c>
      <c r="Q744" t="str">
        <f>_xlfn.XLOOKUP(Table2[[#This Row],[Short Name]],Serverlookup!A:A,Serverlookup!C:C)</f>
        <v xml:space="preserve">Red Box Recording </v>
      </c>
      <c r="R744" t="str">
        <f>_xlfn.XLOOKUP(Table2[[#This Row],[Short Name]],Serverlookup!A:A,Serverlookup!E:E)</f>
        <v>Quan.Tran@chevron.com</v>
      </c>
      <c r="S744" t="str">
        <f>_xlfn.XLOOKUP(Table2[[#This Row],[Short Name]],Serverlookup!A:A,Serverlookup!D:D)</f>
        <v>Yes</v>
      </c>
      <c r="T744" t="str">
        <f>_xlfn.XLOOKUP(Table2[[#This Row],[Short Name]],Serverlookup!A:A,Serverlookup!F:F)</f>
        <v>SPM-DEVOPS-SUPPORT</v>
      </c>
      <c r="U744" t="str">
        <f>IF(ISNA(_xlfn.XLOOKUP(Table2[[#This Row],[Short Name]],PCN!A:A,PCN!A:A)),"No","Yes")</f>
        <v>No</v>
      </c>
    </row>
    <row r="745" spans="1:21" x14ac:dyDescent="0.35">
      <c r="A745" t="s">
        <v>2777</v>
      </c>
      <c r="B745" t="s">
        <v>50</v>
      </c>
      <c r="C745" t="s">
        <v>2547</v>
      </c>
      <c r="D745" t="s">
        <v>2548</v>
      </c>
      <c r="E745" s="1">
        <v>45770</v>
      </c>
      <c r="F745" t="s">
        <v>185</v>
      </c>
      <c r="G745" s="1">
        <v>45771</v>
      </c>
      <c r="H745" t="s">
        <v>2952</v>
      </c>
      <c r="I745" t="s">
        <v>49</v>
      </c>
      <c r="J745" t="s">
        <v>2781</v>
      </c>
      <c r="K745" t="str">
        <f>_xlfn.XLOOKUP(Table2[[#This Row],[Short Name]],Table4[Name],Table4[IP Address])</f>
        <v>10.74.80.13</v>
      </c>
      <c r="L745" t="str">
        <f>_xlfn.XLOOKUP(Table2[[#This Row],[Short Name]],CMDB!A:A,CMDB!G:G)</f>
        <v>Production</v>
      </c>
      <c r="M745" t="str">
        <f>_xlfn.XLOOKUP(Table2[[#This Row],[Short Name]],CMDB!A:A,CMDB!F:F)</f>
        <v>Deployed</v>
      </c>
      <c r="N745" t="s">
        <v>2782</v>
      </c>
      <c r="P745">
        <f>_xlfn.XLOOKUP(Table2[[#This Row],[Short Name]],Serverlookup!A:A,Serverlookup!B:B)</f>
        <v>1500001408</v>
      </c>
      <c r="Q745" t="str">
        <f>_xlfn.XLOOKUP(Table2[[#This Row],[Short Name]],Serverlookup!A:A,Serverlookup!C:C)</f>
        <v xml:space="preserve">RPA_S&amp;T_WAP_Automation </v>
      </c>
      <c r="R745" t="str">
        <f>_xlfn.XLOOKUP(Table2[[#This Row],[Short Name]],Serverlookup!A:A,Serverlookup!E:E)</f>
        <v>Quan.Tran@chevron.com</v>
      </c>
      <c r="S745" t="str">
        <f>_xlfn.XLOOKUP(Table2[[#This Row],[Short Name]],Serverlookup!A:A,Serverlookup!D:D)</f>
        <v>Yes</v>
      </c>
      <c r="T745" t="str">
        <f>_xlfn.XLOOKUP(Table2[[#This Row],[Short Name]],Serverlookup!A:A,Serverlookup!F:F)</f>
        <v>SPM-PROCESS AUTOMATION-APPLICATION SUPPORT</v>
      </c>
      <c r="U745" t="str">
        <f>IF(ISNA(_xlfn.XLOOKUP(Table2[[#This Row],[Short Name]],PCN!A:A,PCN!A:A)),"No","Yes")</f>
        <v>No</v>
      </c>
    </row>
    <row r="746" spans="1:21" x14ac:dyDescent="0.35">
      <c r="A746" t="s">
        <v>2777</v>
      </c>
      <c r="B746" t="s">
        <v>50</v>
      </c>
      <c r="C746" t="s">
        <v>2549</v>
      </c>
      <c r="D746" t="s">
        <v>2550</v>
      </c>
      <c r="E746" s="2">
        <v>45766</v>
      </c>
      <c r="F746" t="s">
        <v>185</v>
      </c>
      <c r="G746" s="2">
        <v>45771</v>
      </c>
      <c r="H746" t="s">
        <v>2806</v>
      </c>
      <c r="I746" t="s">
        <v>49</v>
      </c>
      <c r="J746" t="s">
        <v>2781</v>
      </c>
      <c r="K746" t="str">
        <f>_xlfn.XLOOKUP(Table2[[#This Row],[Short Name]],Table4[Name],Table4[IP Address])</f>
        <v>10.74.84.152</v>
      </c>
      <c r="L746" t="str">
        <f>_xlfn.XLOOKUP(Table2[[#This Row],[Short Name]],CMDB!A:A,CMDB!G:G)</f>
        <v>QA/Test</v>
      </c>
      <c r="M746" t="str">
        <f>_xlfn.XLOOKUP(Table2[[#This Row],[Short Name]],CMDB!A:A,CMDB!F:F)</f>
        <v>Deployed</v>
      </c>
      <c r="N746" t="s">
        <v>2782</v>
      </c>
      <c r="P746">
        <f>_xlfn.XLOOKUP(Table2[[#This Row],[Short Name]],Serverlookup!A:A,Serverlookup!B:B)</f>
        <v>1500001634</v>
      </c>
      <c r="Q746" t="str">
        <f>_xlfn.XLOOKUP(Table2[[#This Row],[Short Name]],Serverlookup!A:A,Serverlookup!C:C)</f>
        <v xml:space="preserve">RPA_S&amp;T_USWC_Truck </v>
      </c>
      <c r="R746" t="str">
        <f>_xlfn.XLOOKUP(Table2[[#This Row],[Short Name]],Serverlookup!A:A,Serverlookup!E:E)</f>
        <v>Quan.Tran@chevron.com</v>
      </c>
      <c r="S746" t="str">
        <f>_xlfn.XLOOKUP(Table2[[#This Row],[Short Name]],Serverlookup!A:A,Serverlookup!D:D)</f>
        <v>Yes</v>
      </c>
      <c r="T746" t="str">
        <f>_xlfn.XLOOKUP(Table2[[#This Row],[Short Name]],Serverlookup!A:A,Serverlookup!F:F)</f>
        <v>SPM-PROCESS AUTOMATION-APPLICATION SUPPORT</v>
      </c>
      <c r="U746" t="str">
        <f>IF(ISNA(_xlfn.XLOOKUP(Table2[[#This Row],[Short Name]],PCN!A:A,PCN!A:A)),"No","Yes")</f>
        <v>No</v>
      </c>
    </row>
    <row r="747" spans="1:21" x14ac:dyDescent="0.35">
      <c r="A747" t="s">
        <v>2777</v>
      </c>
      <c r="B747" t="s">
        <v>50</v>
      </c>
      <c r="C747" t="s">
        <v>1283</v>
      </c>
      <c r="D747" t="s">
        <v>1284</v>
      </c>
      <c r="E747" s="2">
        <v>45771</v>
      </c>
      <c r="F747" t="s">
        <v>185</v>
      </c>
      <c r="G747" s="2">
        <v>45771</v>
      </c>
      <c r="H747" t="s">
        <v>3767</v>
      </c>
      <c r="I747" t="s">
        <v>66</v>
      </c>
      <c r="J747" t="s">
        <v>2781</v>
      </c>
      <c r="K747" t="str">
        <f>_xlfn.XLOOKUP(Table2[[#This Row],[Short Name]],Table4[Name],Table4[IP Address])</f>
        <v>10.75.128.131</v>
      </c>
      <c r="L747" t="str">
        <f>_xlfn.XLOOKUP(Table2[[#This Row],[Short Name]],CMDB!A:A,CMDB!G:G)</f>
        <v>Production</v>
      </c>
      <c r="M747" t="str">
        <f>_xlfn.XLOOKUP(Table2[[#This Row],[Short Name]],CMDB!A:A,CMDB!F:F)</f>
        <v>Retired</v>
      </c>
      <c r="N747" t="s">
        <v>2782</v>
      </c>
      <c r="P747">
        <f>_xlfn.XLOOKUP(Table2[[#This Row],[Short Name]],Serverlookup!A:A,Serverlookup!B:B)</f>
        <v>3057954</v>
      </c>
      <c r="Q747" t="str">
        <f>_xlfn.XLOOKUP(Table2[[#This Row],[Short Name]],Serverlookup!A:A,Serverlookup!C:C)</f>
        <v>Worksoft Execution Manager (SPM)</v>
      </c>
      <c r="R747" t="str">
        <f>_xlfn.XLOOKUP(Table2[[#This Row],[Short Name]],Serverlookup!A:A,Serverlookup!E:E)</f>
        <v>quan.tran@chevron.com</v>
      </c>
      <c r="S747" t="str">
        <f>_xlfn.XLOOKUP(Table2[[#This Row],[Short Name]],Serverlookup!A:A,Serverlookup!D:D)</f>
        <v>Yes</v>
      </c>
      <c r="T747" t="str">
        <f>_xlfn.XLOOKUP(Table2[[#This Row],[Short Name]],Serverlookup!A:A,Serverlookup!F:F)</f>
        <v>SPM-DEVOPS-SUPPORT</v>
      </c>
      <c r="U747" t="str">
        <f>IF(ISNA(_xlfn.XLOOKUP(Table2[[#This Row],[Short Name]],PCN!A:A,PCN!A:A)),"No","Yes")</f>
        <v>No</v>
      </c>
    </row>
    <row r="748" spans="1:21" x14ac:dyDescent="0.35">
      <c r="A748" t="s">
        <v>2777</v>
      </c>
      <c r="B748" t="s">
        <v>50</v>
      </c>
      <c r="C748" t="s">
        <v>1293</v>
      </c>
      <c r="D748" t="s">
        <v>1294</v>
      </c>
      <c r="E748" s="1">
        <v>45770</v>
      </c>
      <c r="F748" t="s">
        <v>54</v>
      </c>
      <c r="G748" s="1">
        <v>45771</v>
      </c>
      <c r="H748" t="s">
        <v>3767</v>
      </c>
      <c r="I748" t="s">
        <v>66</v>
      </c>
      <c r="J748" t="s">
        <v>2781</v>
      </c>
      <c r="K748" t="str">
        <f>_xlfn.XLOOKUP(Table2[[#This Row],[Short Name]],Table4[Name],Table4[IP Address])</f>
        <v>10.75.128.134</v>
      </c>
      <c r="L748" t="str">
        <f>_xlfn.XLOOKUP(Table2[[#This Row],[Short Name]],CMDB!A:A,CMDB!G:G)</f>
        <v>Production</v>
      </c>
      <c r="M748" t="str">
        <f>_xlfn.XLOOKUP(Table2[[#This Row],[Short Name]],CMDB!A:A,CMDB!F:F)</f>
        <v>Retired</v>
      </c>
      <c r="N748" t="s">
        <v>2782</v>
      </c>
      <c r="P748">
        <f>_xlfn.XLOOKUP(Table2[[#This Row],[Short Name]],Serverlookup!A:A,Serverlookup!B:B)</f>
        <v>3057954</v>
      </c>
      <c r="Q748" t="str">
        <f>_xlfn.XLOOKUP(Table2[[#This Row],[Short Name]],Serverlookup!A:A,Serverlookup!C:C)</f>
        <v>Worksoft Execution Manager (SPM)</v>
      </c>
      <c r="R748" t="str">
        <f>_xlfn.XLOOKUP(Table2[[#This Row],[Short Name]],Serverlookup!A:A,Serverlookup!E:E)</f>
        <v>Quan.Tran@chevron.com</v>
      </c>
      <c r="S748" t="str">
        <f>_xlfn.XLOOKUP(Table2[[#This Row],[Short Name]],Serverlookup!A:A,Serverlookup!D:D)</f>
        <v>Yes</v>
      </c>
      <c r="T748" t="str">
        <f>_xlfn.XLOOKUP(Table2[[#This Row],[Short Name]],Serverlookup!A:A,Serverlookup!F:F)</f>
        <v>SPM-DEVOPS-SUPPORT</v>
      </c>
      <c r="U748" t="str">
        <f>IF(ISNA(_xlfn.XLOOKUP(Table2[[#This Row],[Short Name]],PCN!A:A,PCN!A:A)),"No","Yes")</f>
        <v>No</v>
      </c>
    </row>
    <row r="749" spans="1:21" x14ac:dyDescent="0.35">
      <c r="A749" t="s">
        <v>2777</v>
      </c>
      <c r="B749" t="s">
        <v>50</v>
      </c>
      <c r="C749" t="s">
        <v>1307</v>
      </c>
      <c r="D749" t="s">
        <v>1308</v>
      </c>
      <c r="E749" s="2">
        <v>45771</v>
      </c>
      <c r="F749" t="s">
        <v>185</v>
      </c>
      <c r="G749" s="2">
        <v>45771</v>
      </c>
      <c r="H749" t="s">
        <v>3768</v>
      </c>
      <c r="I749" t="s">
        <v>66</v>
      </c>
      <c r="J749" t="s">
        <v>2781</v>
      </c>
      <c r="K749" t="str">
        <f>_xlfn.XLOOKUP(Table2[[#This Row],[Short Name]],Table4[Name],Table4[IP Address])</f>
        <v>10.75.128.135</v>
      </c>
      <c r="L749" t="str">
        <f>_xlfn.XLOOKUP(Table2[[#This Row],[Short Name]],CMDB!A:A,CMDB!G:G)</f>
        <v>Production</v>
      </c>
      <c r="M749" t="str">
        <f>_xlfn.XLOOKUP(Table2[[#This Row],[Short Name]],CMDB!A:A,CMDB!F:F)</f>
        <v>Retired</v>
      </c>
      <c r="N749" t="s">
        <v>2782</v>
      </c>
      <c r="P749">
        <f>_xlfn.XLOOKUP(Table2[[#This Row],[Short Name]],Serverlookup!A:A,Serverlookup!B:B)</f>
        <v>3057954</v>
      </c>
      <c r="Q749" t="str">
        <f>_xlfn.XLOOKUP(Table2[[#This Row],[Short Name]],Serverlookup!A:A,Serverlookup!C:C)</f>
        <v>Worksoft Execution Manager (SPM)</v>
      </c>
      <c r="R749" t="str">
        <f>_xlfn.XLOOKUP(Table2[[#This Row],[Short Name]],Serverlookup!A:A,Serverlookup!E:E)</f>
        <v>Quan.Tran@chevron.com</v>
      </c>
      <c r="S749" t="str">
        <f>_xlfn.XLOOKUP(Table2[[#This Row],[Short Name]],Serverlookup!A:A,Serverlookup!D:D)</f>
        <v>Yes</v>
      </c>
      <c r="T749" t="str">
        <f>_xlfn.XLOOKUP(Table2[[#This Row],[Short Name]],Serverlookup!A:A,Serverlookup!F:F)</f>
        <v>SPM-DEVOPS-SUPPORT</v>
      </c>
      <c r="U749" t="str">
        <f>IF(ISNA(_xlfn.XLOOKUP(Table2[[#This Row],[Short Name]],PCN!A:A,PCN!A:A)),"No","Yes")</f>
        <v>No</v>
      </c>
    </row>
    <row r="750" spans="1:21" x14ac:dyDescent="0.35">
      <c r="A750" t="s">
        <v>2777</v>
      </c>
      <c r="B750" t="s">
        <v>50</v>
      </c>
      <c r="C750" t="s">
        <v>1320</v>
      </c>
      <c r="D750" t="s">
        <v>1321</v>
      </c>
      <c r="E750" s="1">
        <v>45771</v>
      </c>
      <c r="F750" t="s">
        <v>54</v>
      </c>
      <c r="G750" s="1">
        <v>45771</v>
      </c>
      <c r="H750" t="s">
        <v>3768</v>
      </c>
      <c r="I750" t="s">
        <v>66</v>
      </c>
      <c r="J750" t="s">
        <v>2781</v>
      </c>
      <c r="K750" t="str">
        <f>_xlfn.XLOOKUP(Table2[[#This Row],[Short Name]],Table4[Name],Table4[IP Address])</f>
        <v>10.75.128.133</v>
      </c>
      <c r="L750" t="str">
        <f>_xlfn.XLOOKUP(Table2[[#This Row],[Short Name]],CMDB!A:A,CMDB!G:G)</f>
        <v>Production</v>
      </c>
      <c r="M750" t="str">
        <f>_xlfn.XLOOKUP(Table2[[#This Row],[Short Name]],CMDB!A:A,CMDB!F:F)</f>
        <v>Retired</v>
      </c>
      <c r="N750" t="s">
        <v>2782</v>
      </c>
      <c r="P750">
        <f>_xlfn.XLOOKUP(Table2[[#This Row],[Short Name]],Serverlookup!A:A,Serverlookup!B:B)</f>
        <v>3057954</v>
      </c>
      <c r="Q750" t="str">
        <f>_xlfn.XLOOKUP(Table2[[#This Row],[Short Name]],Serverlookup!A:A,Serverlookup!C:C)</f>
        <v>Worksoft Execution Manager (SPM)</v>
      </c>
      <c r="R750" t="str">
        <f>_xlfn.XLOOKUP(Table2[[#This Row],[Short Name]],Serverlookup!A:A,Serverlookup!E:E)</f>
        <v>Quan.Tran@chevron.com</v>
      </c>
      <c r="S750" t="str">
        <f>_xlfn.XLOOKUP(Table2[[#This Row],[Short Name]],Serverlookup!A:A,Serverlookup!D:D)</f>
        <v>Yes</v>
      </c>
      <c r="T750" t="str">
        <f>_xlfn.XLOOKUP(Table2[[#This Row],[Short Name]],Serverlookup!A:A,Serverlookup!F:F)</f>
        <v>SPM-DEVOPS-SUPPORT</v>
      </c>
      <c r="U750" t="str">
        <f>IF(ISNA(_xlfn.XLOOKUP(Table2[[#This Row],[Short Name]],PCN!A:A,PCN!A:A)),"No","Yes")</f>
        <v>No</v>
      </c>
    </row>
    <row r="751" spans="1:21" x14ac:dyDescent="0.35">
      <c r="A751" t="s">
        <v>2777</v>
      </c>
      <c r="B751" t="s">
        <v>50</v>
      </c>
      <c r="C751" t="s">
        <v>1357</v>
      </c>
      <c r="D751" t="s">
        <v>1358</v>
      </c>
      <c r="E751" s="2">
        <v>45771</v>
      </c>
      <c r="F751" t="s">
        <v>185</v>
      </c>
      <c r="G751" s="2">
        <v>45771</v>
      </c>
      <c r="H751" t="s">
        <v>3769</v>
      </c>
      <c r="I751" t="s">
        <v>66</v>
      </c>
      <c r="J751" t="s">
        <v>2781</v>
      </c>
      <c r="K751" t="str">
        <f>_xlfn.XLOOKUP(Table2[[#This Row],[Short Name]],Table4[Name],Table4[IP Address])</f>
        <v>10.75.128.132</v>
      </c>
      <c r="L751" t="str">
        <f>_xlfn.XLOOKUP(Table2[[#This Row],[Short Name]],CMDB!A:A,CMDB!G:G)</f>
        <v>Production</v>
      </c>
      <c r="M751" t="str">
        <f>_xlfn.XLOOKUP(Table2[[#This Row],[Short Name]],CMDB!A:A,CMDB!F:F)</f>
        <v>Retired</v>
      </c>
      <c r="N751" t="s">
        <v>2782</v>
      </c>
      <c r="P751">
        <f>_xlfn.XLOOKUP(Table2[[#This Row],[Short Name]],Serverlookup!A:A,Serverlookup!B:B)</f>
        <v>3057954</v>
      </c>
      <c r="Q751" t="str">
        <f>_xlfn.XLOOKUP(Table2[[#This Row],[Short Name]],Serverlookup!A:A,Serverlookup!C:C)</f>
        <v>Worksoft Execution Manager (SPM)</v>
      </c>
      <c r="R751" t="str">
        <f>_xlfn.XLOOKUP(Table2[[#This Row],[Short Name]],Serverlookup!A:A,Serverlookup!E:E)</f>
        <v>Quan.Tran@chevron.com</v>
      </c>
      <c r="S751" t="str">
        <f>_xlfn.XLOOKUP(Table2[[#This Row],[Short Name]],Serverlookup!A:A,Serverlookup!D:D)</f>
        <v>Yes</v>
      </c>
      <c r="T751" t="str">
        <f>_xlfn.XLOOKUP(Table2[[#This Row],[Short Name]],Serverlookup!A:A,Serverlookup!F:F)</f>
        <v>SPM-DEVOPS-SUPPORT</v>
      </c>
      <c r="U751" t="str">
        <f>IF(ISNA(_xlfn.XLOOKUP(Table2[[#This Row],[Short Name]],PCN!A:A,PCN!A:A)),"No","Yes")</f>
        <v>No</v>
      </c>
    </row>
    <row r="752" spans="1:21" x14ac:dyDescent="0.35">
      <c r="A752" t="s">
        <v>2777</v>
      </c>
      <c r="B752" t="s">
        <v>50</v>
      </c>
      <c r="C752" t="s">
        <v>3770</v>
      </c>
      <c r="D752" t="s">
        <v>3771</v>
      </c>
      <c r="E752" s="1">
        <v>45770</v>
      </c>
      <c r="F752" t="s">
        <v>185</v>
      </c>
      <c r="G752" s="1">
        <v>45771</v>
      </c>
      <c r="H752" t="s">
        <v>3772</v>
      </c>
      <c r="I752" t="s">
        <v>114</v>
      </c>
      <c r="J752" t="s">
        <v>2781</v>
      </c>
      <c r="K752" t="str">
        <f>_xlfn.XLOOKUP(Table2[[#This Row],[Short Name]],Table4[Name],Table4[IP Address])</f>
        <v>146.39.152.44</v>
      </c>
      <c r="L752" t="str">
        <f>_xlfn.XLOOKUP(Table2[[#This Row],[Short Name]],CMDB!A:A,CMDB!G:G)</f>
        <v>Disaster Recovery</v>
      </c>
      <c r="M752" t="str">
        <f>_xlfn.XLOOKUP(Table2[[#This Row],[Short Name]],CMDB!A:A,CMDB!F:F)</f>
        <v>Deployed</v>
      </c>
      <c r="N752" t="s">
        <v>2782</v>
      </c>
      <c r="P752">
        <f>_xlfn.XLOOKUP(Table2[[#This Row],[Short Name]],Serverlookup!A:A,Serverlookup!B:B)</f>
        <v>1500001147</v>
      </c>
      <c r="Q752" t="str">
        <f>_xlfn.XLOOKUP(Table2[[#This Row],[Short Name]],Serverlookup!A:A,Serverlookup!C:C)</f>
        <v xml:space="preserve">CADI </v>
      </c>
      <c r="R752" t="str">
        <f>_xlfn.XLOOKUP(Table2[[#This Row],[Short Name]],Serverlookup!A:A,Serverlookup!E:E)</f>
        <v>quynhnguyen@chevron.com</v>
      </c>
      <c r="S752" t="str">
        <f>_xlfn.XLOOKUP(Table2[[#This Row],[Short Name]],Serverlookup!A:A,Serverlookup!D:D)</f>
        <v>Yes</v>
      </c>
      <c r="T752" t="str">
        <f>_xlfn.XLOOKUP(Table2[[#This Row],[Short Name]],Serverlookup!A:A,Serverlookup!F:F)</f>
        <v>CLOUD WINDOWS OPERATIONS</v>
      </c>
      <c r="U752" t="str">
        <f>IF(ISNA(_xlfn.XLOOKUP(Table2[[#This Row],[Short Name]],PCN!A:A,PCN!A:A)),"No","Yes")</f>
        <v>No</v>
      </c>
    </row>
    <row r="753" spans="1:21" x14ac:dyDescent="0.35">
      <c r="A753" t="s">
        <v>2777</v>
      </c>
      <c r="B753" t="s">
        <v>50</v>
      </c>
      <c r="C753" t="s">
        <v>3773</v>
      </c>
      <c r="D753" t="s">
        <v>3774</v>
      </c>
      <c r="E753" s="1">
        <v>45770</v>
      </c>
      <c r="F753" t="s">
        <v>185</v>
      </c>
      <c r="G753" s="1">
        <v>45771</v>
      </c>
      <c r="H753" t="s">
        <v>2789</v>
      </c>
      <c r="I753" t="s">
        <v>114</v>
      </c>
      <c r="J753" t="s">
        <v>2781</v>
      </c>
      <c r="K753" t="str">
        <f>_xlfn.XLOOKUP(Table2[[#This Row],[Short Name]],Table4[Name],Table4[IP Address])</f>
        <v>146.39.116.15</v>
      </c>
      <c r="L753" t="str">
        <f>_xlfn.XLOOKUP(Table2[[#This Row],[Short Name]],CMDB!A:A,CMDB!G:G)</f>
        <v>Production</v>
      </c>
      <c r="M753" t="str">
        <f>_xlfn.XLOOKUP(Table2[[#This Row],[Short Name]],CMDB!A:A,CMDB!F:F)</f>
        <v>Deployed</v>
      </c>
      <c r="N753" t="s">
        <v>2782</v>
      </c>
      <c r="P753">
        <f>_xlfn.XLOOKUP(Table2[[#This Row],[Short Name]],Serverlookup!A:A,Serverlookup!B:B)</f>
        <v>20698</v>
      </c>
      <c r="Q753" t="str">
        <f>_xlfn.XLOOKUP(Table2[[#This Row],[Short Name]],Serverlookup!A:A,Serverlookup!C:C)</f>
        <v xml:space="preserve">Lenel Network Video Suite ENT </v>
      </c>
      <c r="R753" t="str">
        <f>_xlfn.XLOOKUP(Table2[[#This Row],[Short Name]],Serverlookup!A:A,Serverlookup!E:E)</f>
        <v>rajeshkumarpandurangan@chevron.com</v>
      </c>
      <c r="S753" t="str">
        <f>_xlfn.XLOOKUP(Table2[[#This Row],[Short Name]],Serverlookup!A:A,Serverlookup!D:D)</f>
        <v>Yes</v>
      </c>
      <c r="T753" t="str">
        <f>_xlfn.XLOOKUP(Table2[[#This Row],[Short Name]],Serverlookup!A:A,Serverlookup!F:F)</f>
        <v>GSOF SUPPORT - SECURITY OF PERSONNEL AND ASSETS - MSP</v>
      </c>
      <c r="U753" t="str">
        <f>IF(ISNA(_xlfn.XLOOKUP(Table2[[#This Row],[Short Name]],PCN!A:A,PCN!A:A)),"No","Yes")</f>
        <v>No</v>
      </c>
    </row>
    <row r="754" spans="1:21" x14ac:dyDescent="0.35">
      <c r="A754" t="s">
        <v>2777</v>
      </c>
      <c r="B754" t="s">
        <v>50</v>
      </c>
      <c r="C754" t="s">
        <v>3775</v>
      </c>
      <c r="D754" t="s">
        <v>3776</v>
      </c>
      <c r="E754" s="2">
        <v>45770</v>
      </c>
      <c r="F754" t="s">
        <v>185</v>
      </c>
      <c r="G754" s="2">
        <v>45771</v>
      </c>
      <c r="H754" t="s">
        <v>2887</v>
      </c>
      <c r="I754" t="s">
        <v>114</v>
      </c>
      <c r="J754" t="s">
        <v>2781</v>
      </c>
      <c r="K754" t="str">
        <f>_xlfn.XLOOKUP(Table2[[#This Row],[Short Name]],Table4[Name],Table4[IP Address])</f>
        <v>146.35.129.202</v>
      </c>
      <c r="L754" t="str">
        <f>_xlfn.XLOOKUP(Table2[[#This Row],[Short Name]],CMDB!A:A,CMDB!G:G)</f>
        <v>Production</v>
      </c>
      <c r="M754" t="str">
        <f>_xlfn.XLOOKUP(Table2[[#This Row],[Short Name]],CMDB!A:A,CMDB!F:F)</f>
        <v>Deployed</v>
      </c>
      <c r="N754" t="s">
        <v>2782</v>
      </c>
      <c r="P754">
        <f>_xlfn.XLOOKUP(Table2[[#This Row],[Short Name]],Serverlookup!A:A,Serverlookup!B:B)</f>
        <v>8363</v>
      </c>
      <c r="Q754" t="str">
        <f>_xlfn.XLOOKUP(Table2[[#This Row],[Short Name]],Serverlookup!A:A,Serverlookup!C:C)</f>
        <v xml:space="preserve">OnGuard </v>
      </c>
      <c r="R754" t="str">
        <f>_xlfn.XLOOKUP(Table2[[#This Row],[Short Name]],Serverlookup!A:A,Serverlookup!E:E)</f>
        <v>rajeshkumarpandurangan@chevron.com</v>
      </c>
      <c r="S754" t="str">
        <f>_xlfn.XLOOKUP(Table2[[#This Row],[Short Name]],Serverlookup!A:A,Serverlookup!D:D)</f>
        <v>Yes</v>
      </c>
      <c r="T754" t="str">
        <f>_xlfn.XLOOKUP(Table2[[#This Row],[Short Name]],Serverlookup!A:A,Serverlookup!F:F)</f>
        <v>GSOF SUPPORT - SECURITY OF PERSONNEL AND ASSETS - MSP</v>
      </c>
      <c r="U754" t="str">
        <f>IF(ISNA(_xlfn.XLOOKUP(Table2[[#This Row],[Short Name]],PCN!A:A,PCN!A:A)),"No","Yes")</f>
        <v>No</v>
      </c>
    </row>
    <row r="755" spans="1:21" x14ac:dyDescent="0.35">
      <c r="A755" t="s">
        <v>2777</v>
      </c>
      <c r="B755" t="s">
        <v>50</v>
      </c>
      <c r="C755" t="s">
        <v>3777</v>
      </c>
      <c r="D755" t="s">
        <v>3778</v>
      </c>
      <c r="E755" s="1">
        <v>45770</v>
      </c>
      <c r="F755" t="s">
        <v>185</v>
      </c>
      <c r="G755" s="1">
        <v>45771</v>
      </c>
      <c r="H755" t="s">
        <v>3476</v>
      </c>
      <c r="I755" t="s">
        <v>114</v>
      </c>
      <c r="J755" t="s">
        <v>2781</v>
      </c>
      <c r="K755" t="str">
        <f>_xlfn.XLOOKUP(Table2[[#This Row],[Short Name]],Table4[Name],Table4[IP Address])</f>
        <v>146.35.129.203</v>
      </c>
      <c r="L755" t="str">
        <f>_xlfn.XLOOKUP(Table2[[#This Row],[Short Name]],CMDB!A:A,CMDB!G:G)</f>
        <v>Production</v>
      </c>
      <c r="M755" t="str">
        <f>_xlfn.XLOOKUP(Table2[[#This Row],[Short Name]],CMDB!A:A,CMDB!F:F)</f>
        <v>In Maintenance</v>
      </c>
      <c r="N755" t="s">
        <v>2782</v>
      </c>
      <c r="P755">
        <f>_xlfn.XLOOKUP(Table2[[#This Row],[Short Name]],Serverlookup!A:A,Serverlookup!B:B)</f>
        <v>8363</v>
      </c>
      <c r="Q755" t="str">
        <f>_xlfn.XLOOKUP(Table2[[#This Row],[Short Name]],Serverlookup!A:A,Serverlookup!C:C)</f>
        <v xml:space="preserve">OnGuard </v>
      </c>
      <c r="R755" t="str">
        <f>_xlfn.XLOOKUP(Table2[[#This Row],[Short Name]],Serverlookup!A:A,Serverlookup!E:E)</f>
        <v>rajeshkumarpandurangan@chevron.com</v>
      </c>
      <c r="S755" t="str">
        <f>_xlfn.XLOOKUP(Table2[[#This Row],[Short Name]],Serverlookup!A:A,Serverlookup!D:D)</f>
        <v>Yes</v>
      </c>
      <c r="T755" t="str">
        <f>_xlfn.XLOOKUP(Table2[[#This Row],[Short Name]],Serverlookup!A:A,Serverlookup!F:F)</f>
        <v>GSOF SUPPORT - SECURITY OF PERSONNEL AND ASSETS - MSP</v>
      </c>
      <c r="U755" t="str">
        <f>IF(ISNA(_xlfn.XLOOKUP(Table2[[#This Row],[Short Name]],PCN!A:A,PCN!A:A)),"No","Yes")</f>
        <v>No</v>
      </c>
    </row>
    <row r="756" spans="1:21" x14ac:dyDescent="0.35">
      <c r="A756" t="s">
        <v>2777</v>
      </c>
      <c r="B756" t="s">
        <v>50</v>
      </c>
      <c r="C756" t="s">
        <v>3779</v>
      </c>
      <c r="D756" t="s">
        <v>3780</v>
      </c>
      <c r="E756" s="2">
        <v>45770</v>
      </c>
      <c r="F756" t="s">
        <v>185</v>
      </c>
      <c r="G756" s="2">
        <v>45771</v>
      </c>
      <c r="H756" t="s">
        <v>2996</v>
      </c>
      <c r="I756" t="s">
        <v>114</v>
      </c>
      <c r="J756" t="s">
        <v>2781</v>
      </c>
      <c r="K756" t="str">
        <f>_xlfn.XLOOKUP(Table2[[#This Row],[Short Name]],Table4[Name],Table4[IP Address])</f>
        <v>146.35.129.221</v>
      </c>
      <c r="L756" t="str">
        <f>_xlfn.XLOOKUP(Table2[[#This Row],[Short Name]],CMDB!A:A,CMDB!G:G)</f>
        <v>Production</v>
      </c>
      <c r="M756" t="str">
        <f>_xlfn.XLOOKUP(Table2[[#This Row],[Short Name]],CMDB!A:A,CMDB!F:F)</f>
        <v>Deployed</v>
      </c>
      <c r="N756" t="s">
        <v>2782</v>
      </c>
      <c r="P756">
        <f>_xlfn.XLOOKUP(Table2[[#This Row],[Short Name]],Serverlookup!A:A,Serverlookup!B:B)</f>
        <v>20698</v>
      </c>
      <c r="Q756" t="str">
        <f>_xlfn.XLOOKUP(Table2[[#This Row],[Short Name]],Serverlookup!A:A,Serverlookup!C:C)</f>
        <v xml:space="preserve">Lenel Network Video Suite ENT </v>
      </c>
      <c r="R756" t="str">
        <f>_xlfn.XLOOKUP(Table2[[#This Row],[Short Name]],Serverlookup!A:A,Serverlookup!E:E)</f>
        <v>rajeshkumarpandurangan@chevron.com</v>
      </c>
      <c r="S756" t="str">
        <f>_xlfn.XLOOKUP(Table2[[#This Row],[Short Name]],Serverlookup!A:A,Serverlookup!D:D)</f>
        <v>Yes</v>
      </c>
      <c r="T756" t="str">
        <f>_xlfn.XLOOKUP(Table2[[#This Row],[Short Name]],Serverlookup!A:A,Serverlookup!F:F)</f>
        <v>GSOF SUPPORT - SECURITY OF PERSONNEL AND ASSETS - MSP</v>
      </c>
      <c r="U756" t="str">
        <f>IF(ISNA(_xlfn.XLOOKUP(Table2[[#This Row],[Short Name]],PCN!A:A,PCN!A:A)),"No","Yes")</f>
        <v>No</v>
      </c>
    </row>
    <row r="757" spans="1:21" x14ac:dyDescent="0.35">
      <c r="A757" t="s">
        <v>2777</v>
      </c>
      <c r="B757" t="s">
        <v>50</v>
      </c>
      <c r="C757" t="s">
        <v>3781</v>
      </c>
      <c r="D757" t="s">
        <v>3782</v>
      </c>
      <c r="E757" s="1">
        <v>45771</v>
      </c>
      <c r="F757" t="s">
        <v>54</v>
      </c>
      <c r="G757" s="1">
        <v>45771</v>
      </c>
      <c r="H757" t="s">
        <v>3090</v>
      </c>
      <c r="I757" t="s">
        <v>114</v>
      </c>
      <c r="J757" t="s">
        <v>2781</v>
      </c>
      <c r="K757" t="str">
        <f>_xlfn.XLOOKUP(Table2[[#This Row],[Short Name]],Table4[Name],Table4[IP Address])</f>
        <v>136.171.244.26</v>
      </c>
      <c r="L757" t="str">
        <f>_xlfn.XLOOKUP(Table2[[#This Row],[Short Name]],CMDB!A:A,CMDB!G:G)</f>
        <v>Production</v>
      </c>
      <c r="M757" t="str">
        <f>_xlfn.XLOOKUP(Table2[[#This Row],[Short Name]],CMDB!A:A,CMDB!F:F)</f>
        <v>Deployed</v>
      </c>
      <c r="N757" t="s">
        <v>2782</v>
      </c>
      <c r="P757">
        <f>_xlfn.XLOOKUP(Table2[[#This Row],[Short Name]],Serverlookup!A:A,Serverlookup!B:B)</f>
        <v>20698</v>
      </c>
      <c r="Q757" t="str">
        <f>_xlfn.XLOOKUP(Table2[[#This Row],[Short Name]],Serverlookup!A:A,Serverlookup!C:C)</f>
        <v xml:space="preserve">Lenel Network Video Suite ENT </v>
      </c>
      <c r="R757" t="str">
        <f>_xlfn.XLOOKUP(Table2[[#This Row],[Short Name]],Serverlookup!A:A,Serverlookup!E:E)</f>
        <v>rajeshkumarpandurangan@chevron.com</v>
      </c>
      <c r="S757" t="str">
        <f>_xlfn.XLOOKUP(Table2[[#This Row],[Short Name]],Serverlookup!A:A,Serverlookup!D:D)</f>
        <v>Yes</v>
      </c>
      <c r="T757" t="str">
        <f>_xlfn.XLOOKUP(Table2[[#This Row],[Short Name]],Serverlookup!A:A,Serverlookup!F:F)</f>
        <v>GSOF SUPPORT - SECURITY OF PERSONNEL AND ASSETS - MSP</v>
      </c>
      <c r="U757" t="str">
        <f>IF(ISNA(_xlfn.XLOOKUP(Table2[[#This Row],[Short Name]],PCN!A:A,PCN!A:A)),"No","Yes")</f>
        <v>No</v>
      </c>
    </row>
    <row r="758" spans="1:21" x14ac:dyDescent="0.35">
      <c r="A758" t="s">
        <v>2777</v>
      </c>
      <c r="B758" t="s">
        <v>50</v>
      </c>
      <c r="C758" t="s">
        <v>3783</v>
      </c>
      <c r="D758" t="s">
        <v>3784</v>
      </c>
      <c r="E758" s="2">
        <v>45771</v>
      </c>
      <c r="F758" t="s">
        <v>185</v>
      </c>
      <c r="G758" s="2">
        <v>45771</v>
      </c>
      <c r="H758" t="s">
        <v>2952</v>
      </c>
      <c r="I758" t="s">
        <v>114</v>
      </c>
      <c r="J758" t="s">
        <v>2781</v>
      </c>
      <c r="K758" t="str">
        <f>_xlfn.XLOOKUP(Table2[[#This Row],[Short Name]],Table4[Name],Table4[IP Address])</f>
        <v>136.171.245.102</v>
      </c>
      <c r="L758" t="str">
        <f>_xlfn.XLOOKUP(Table2[[#This Row],[Short Name]],CMDB!A:A,CMDB!G:G)</f>
        <v>Production</v>
      </c>
      <c r="M758" t="str">
        <f>_xlfn.XLOOKUP(Table2[[#This Row],[Short Name]],CMDB!A:A,CMDB!F:F)</f>
        <v>Deployed</v>
      </c>
      <c r="N758" t="s">
        <v>2782</v>
      </c>
      <c r="P758">
        <f>_xlfn.XLOOKUP(Table2[[#This Row],[Short Name]],Serverlookup!A:A,Serverlookup!B:B)</f>
        <v>20698</v>
      </c>
      <c r="Q758" t="str">
        <f>_xlfn.XLOOKUP(Table2[[#This Row],[Short Name]],Serverlookup!A:A,Serverlookup!C:C)</f>
        <v xml:space="preserve">Lenel Network Video Suite ENT </v>
      </c>
      <c r="R758" t="str">
        <f>_xlfn.XLOOKUP(Table2[[#This Row],[Short Name]],Serverlookup!A:A,Serverlookup!E:E)</f>
        <v>rajeshkumarpandurangan@chevron.com</v>
      </c>
      <c r="S758" t="str">
        <f>_xlfn.XLOOKUP(Table2[[#This Row],[Short Name]],Serverlookup!A:A,Serverlookup!D:D)</f>
        <v>Yes</v>
      </c>
      <c r="T758" t="str">
        <f>_xlfn.XLOOKUP(Table2[[#This Row],[Short Name]],Serverlookup!A:A,Serverlookup!F:F)</f>
        <v>GSOF SUPPORT - SECURITY OF PERSONNEL AND ASSETS - MSP</v>
      </c>
      <c r="U758" t="str">
        <f>IF(ISNA(_xlfn.XLOOKUP(Table2[[#This Row],[Short Name]],PCN!A:A,PCN!A:A)),"No","Yes")</f>
        <v>No</v>
      </c>
    </row>
    <row r="759" spans="1:21" x14ac:dyDescent="0.35">
      <c r="A759" t="s">
        <v>2777</v>
      </c>
      <c r="B759" t="s">
        <v>50</v>
      </c>
      <c r="C759" t="s">
        <v>966</v>
      </c>
      <c r="D759" t="s">
        <v>967</v>
      </c>
      <c r="E759" s="1"/>
      <c r="F759" t="s">
        <v>859</v>
      </c>
      <c r="G759" s="1">
        <v>45771</v>
      </c>
      <c r="H759" t="s">
        <v>2885</v>
      </c>
      <c r="I759" t="s">
        <v>114</v>
      </c>
      <c r="J759" t="s">
        <v>2781</v>
      </c>
      <c r="K759" t="str">
        <f>_xlfn.XLOOKUP(Table2[[#This Row],[Short Name]],Table4[Name],Table4[IP Address])</f>
        <v>146.34.191.4</v>
      </c>
      <c r="L759" t="str">
        <f>_xlfn.XLOOKUP(Table2[[#This Row],[Short Name]],CMDB!A:A,CMDB!G:G)</f>
        <v>Production</v>
      </c>
      <c r="M759" t="str">
        <f>_xlfn.XLOOKUP(Table2[[#This Row],[Short Name]],CMDB!A:A,CMDB!F:F)</f>
        <v>Deployed</v>
      </c>
      <c r="N759" t="s">
        <v>2782</v>
      </c>
      <c r="P759">
        <f>_xlfn.XLOOKUP(Table2[[#This Row],[Short Name]],Serverlookup!A:A,Serverlookup!B:B)</f>
        <v>20698</v>
      </c>
      <c r="Q759" t="str">
        <f>_xlfn.XLOOKUP(Table2[[#This Row],[Short Name]],Serverlookup!A:A,Serverlookup!C:C)</f>
        <v xml:space="preserve">Lenel Network Video Suite ENT </v>
      </c>
      <c r="R759" t="str">
        <f>_xlfn.XLOOKUP(Table2[[#This Row],[Short Name]],Serverlookup!A:A,Serverlookup!E:E)</f>
        <v>rajeshkumarpandurangan@chevron.com</v>
      </c>
      <c r="S759" t="str">
        <f>_xlfn.XLOOKUP(Table2[[#This Row],[Short Name]],Serverlookup!A:A,Serverlookup!D:D)</f>
        <v>Yes</v>
      </c>
      <c r="T759" t="str">
        <f>_xlfn.XLOOKUP(Table2[[#This Row],[Short Name]],Serverlookup!A:A,Serverlookup!F:F)</f>
        <v>GSOF SUPPORT - SECURITY OF PERSONNEL AND ASSETS - MSP</v>
      </c>
      <c r="U759" t="str">
        <f>IF(ISNA(_xlfn.XLOOKUP(Table2[[#This Row],[Short Name]],PCN!A:A,PCN!A:A)),"No","Yes")</f>
        <v>No</v>
      </c>
    </row>
    <row r="760" spans="1:21" x14ac:dyDescent="0.35">
      <c r="A760" t="s">
        <v>2777</v>
      </c>
      <c r="B760" t="s">
        <v>50</v>
      </c>
      <c r="C760" t="s">
        <v>3785</v>
      </c>
      <c r="D760" t="s">
        <v>3786</v>
      </c>
      <c r="E760" s="2">
        <v>45771</v>
      </c>
      <c r="F760" t="s">
        <v>185</v>
      </c>
      <c r="G760" s="2">
        <v>45771</v>
      </c>
      <c r="H760" t="s">
        <v>2803</v>
      </c>
      <c r="I760" t="s">
        <v>49</v>
      </c>
      <c r="J760" t="s">
        <v>2781</v>
      </c>
      <c r="K760" t="str">
        <f>_xlfn.XLOOKUP(Table2[[#This Row],[Short Name]],Table4[Name],Table4[IP Address])</f>
        <v>146.29.131.40</v>
      </c>
      <c r="L760" t="str">
        <f>_xlfn.XLOOKUP(Table2[[#This Row],[Short Name]],CMDB!A:A,CMDB!G:G)</f>
        <v>Production</v>
      </c>
      <c r="M760" t="str">
        <f>_xlfn.XLOOKUP(Table2[[#This Row],[Short Name]],CMDB!A:A,CMDB!F:F)</f>
        <v>Deployed</v>
      </c>
      <c r="N760" t="s">
        <v>2782</v>
      </c>
      <c r="P760">
        <f>_xlfn.XLOOKUP(Table2[[#This Row],[Short Name]],Serverlookup!A:A,Serverlookup!B:B)</f>
        <v>8363</v>
      </c>
      <c r="Q760" t="str">
        <f>_xlfn.XLOOKUP(Table2[[#This Row],[Short Name]],Serverlookup!A:A,Serverlookup!C:C)</f>
        <v xml:space="preserve">OnGuard </v>
      </c>
      <c r="R760" t="str">
        <f>_xlfn.XLOOKUP(Table2[[#This Row],[Short Name]],Serverlookup!A:A,Serverlookup!E:E)</f>
        <v>rajeshkumarpandurangan@chevron.com</v>
      </c>
      <c r="S760" t="str">
        <f>_xlfn.XLOOKUP(Table2[[#This Row],[Short Name]],Serverlookup!A:A,Serverlookup!D:D)</f>
        <v>Yes</v>
      </c>
      <c r="T760" t="str">
        <f>_xlfn.XLOOKUP(Table2[[#This Row],[Short Name]],Serverlookup!A:A,Serverlookup!F:F)</f>
        <v>GSOF SUPPORT - SECURITY OF PERSONNEL AND ASSETS - MSP</v>
      </c>
      <c r="U760" t="str">
        <f>IF(ISNA(_xlfn.XLOOKUP(Table2[[#This Row],[Short Name]],PCN!A:A,PCN!A:A)),"No","Yes")</f>
        <v>No</v>
      </c>
    </row>
    <row r="761" spans="1:21" x14ac:dyDescent="0.35">
      <c r="A761" t="s">
        <v>2777</v>
      </c>
      <c r="B761" t="s">
        <v>50</v>
      </c>
      <c r="C761" t="s">
        <v>3787</v>
      </c>
      <c r="D761" t="s">
        <v>3788</v>
      </c>
      <c r="E761" s="1">
        <v>45770</v>
      </c>
      <c r="F761" t="s">
        <v>185</v>
      </c>
      <c r="G761" s="1">
        <v>45771</v>
      </c>
      <c r="H761" t="s">
        <v>3041</v>
      </c>
      <c r="I761" t="s">
        <v>49</v>
      </c>
      <c r="J761" t="s">
        <v>2781</v>
      </c>
      <c r="K761" t="str">
        <f>_xlfn.XLOOKUP(Table2[[#This Row],[Short Name]],Table4[Name],Table4[IP Address])</f>
        <v>146.29.131.41</v>
      </c>
      <c r="L761" t="str">
        <f>_xlfn.XLOOKUP(Table2[[#This Row],[Short Name]],CMDB!A:A,CMDB!G:G)</f>
        <v>Production</v>
      </c>
      <c r="M761" t="str">
        <f>_xlfn.XLOOKUP(Table2[[#This Row],[Short Name]],CMDB!A:A,CMDB!F:F)</f>
        <v>Deployed</v>
      </c>
      <c r="N761" t="s">
        <v>2782</v>
      </c>
      <c r="P761">
        <f>_xlfn.XLOOKUP(Table2[[#This Row],[Short Name]],Serverlookup!A:A,Serverlookup!B:B)</f>
        <v>8363</v>
      </c>
      <c r="Q761" t="str">
        <f>_xlfn.XLOOKUP(Table2[[#This Row],[Short Name]],Serverlookup!A:A,Serverlookup!C:C)</f>
        <v xml:space="preserve">OnGuard </v>
      </c>
      <c r="R761" t="str">
        <f>_xlfn.XLOOKUP(Table2[[#This Row],[Short Name]],Serverlookup!A:A,Serverlookup!E:E)</f>
        <v>rajeshkumarpandurangan@chevron.com</v>
      </c>
      <c r="S761" t="str">
        <f>_xlfn.XLOOKUP(Table2[[#This Row],[Short Name]],Serverlookup!A:A,Serverlookup!D:D)</f>
        <v>Yes</v>
      </c>
      <c r="T761" t="str">
        <f>_xlfn.XLOOKUP(Table2[[#This Row],[Short Name]],Serverlookup!A:A,Serverlookup!F:F)</f>
        <v>GSOF SUPPORT - SECURITY OF PERSONNEL AND ASSETS - MSP</v>
      </c>
      <c r="U761" t="str">
        <f>IF(ISNA(_xlfn.XLOOKUP(Table2[[#This Row],[Short Name]],PCN!A:A,PCN!A:A)),"No","Yes")</f>
        <v>No</v>
      </c>
    </row>
    <row r="762" spans="1:21" x14ac:dyDescent="0.35">
      <c r="A762" t="s">
        <v>2777</v>
      </c>
      <c r="B762" t="s">
        <v>50</v>
      </c>
      <c r="C762" t="s">
        <v>3789</v>
      </c>
      <c r="D762" t="s">
        <v>3790</v>
      </c>
      <c r="E762" s="1">
        <v>45771</v>
      </c>
      <c r="F762" t="s">
        <v>185</v>
      </c>
      <c r="G762" s="1">
        <v>45771</v>
      </c>
      <c r="H762" t="s">
        <v>2996</v>
      </c>
      <c r="I762" t="s">
        <v>114</v>
      </c>
      <c r="J762" t="s">
        <v>2781</v>
      </c>
      <c r="K762" t="str">
        <f>_xlfn.XLOOKUP(Table2[[#This Row],[Short Name]],Table4[Name],Table4[IP Address])</f>
        <v>146.39.109.5</v>
      </c>
      <c r="L762" t="str">
        <f>_xlfn.XLOOKUP(Table2[[#This Row],[Short Name]],CMDB!A:A,CMDB!G:G)</f>
        <v>Production</v>
      </c>
      <c r="M762" t="str">
        <f>_xlfn.XLOOKUP(Table2[[#This Row],[Short Name]],CMDB!A:A,CMDB!F:F)</f>
        <v>Deployed</v>
      </c>
      <c r="N762" t="s">
        <v>2782</v>
      </c>
      <c r="P762">
        <f>_xlfn.XLOOKUP(Table2[[#This Row],[Short Name]],Serverlookup!A:A,Serverlookup!B:B)</f>
        <v>20698</v>
      </c>
      <c r="Q762" t="str">
        <f>_xlfn.XLOOKUP(Table2[[#This Row],[Short Name]],Serverlookup!A:A,Serverlookup!C:C)</f>
        <v xml:space="preserve">Lenel Network Video Suite ENT </v>
      </c>
      <c r="R762" t="str">
        <f>_xlfn.XLOOKUP(Table2[[#This Row],[Short Name]],Serverlookup!A:A,Serverlookup!E:E)</f>
        <v>rajeshkumarpandurangan@chevron.com</v>
      </c>
      <c r="S762" t="str">
        <f>_xlfn.XLOOKUP(Table2[[#This Row],[Short Name]],Serverlookup!A:A,Serverlookup!D:D)</f>
        <v>Yes</v>
      </c>
      <c r="T762" t="str">
        <f>_xlfn.XLOOKUP(Table2[[#This Row],[Short Name]],Serverlookup!A:A,Serverlookup!F:F)</f>
        <v>GSOF SUPPORT - SECURITY OF PERSONNEL AND ASSETS - MSP</v>
      </c>
      <c r="U762" t="str">
        <f>IF(ISNA(_xlfn.XLOOKUP(Table2[[#This Row],[Short Name]],PCN!A:A,PCN!A:A)),"No","Yes")</f>
        <v>No</v>
      </c>
    </row>
    <row r="763" spans="1:21" x14ac:dyDescent="0.35">
      <c r="A763" t="s">
        <v>2777</v>
      </c>
      <c r="B763" t="s">
        <v>50</v>
      </c>
      <c r="C763" t="s">
        <v>3791</v>
      </c>
      <c r="D763" t="s">
        <v>3792</v>
      </c>
      <c r="E763" s="1">
        <v>45771</v>
      </c>
      <c r="F763" t="s">
        <v>773</v>
      </c>
      <c r="G763" s="1">
        <v>45771</v>
      </c>
      <c r="H763" t="s">
        <v>3793</v>
      </c>
      <c r="I763" t="s">
        <v>114</v>
      </c>
      <c r="J763" t="s">
        <v>2781</v>
      </c>
      <c r="K763" t="str">
        <f>_xlfn.XLOOKUP(Table2[[#This Row],[Short Name]],Table4[Name],Table4[IP Address])</f>
        <v>146.27.68.56</v>
      </c>
      <c r="L763" t="str">
        <f>_xlfn.XLOOKUP(Table2[[#This Row],[Short Name]],CMDB!A:A,CMDB!G:G)</f>
        <v>Production</v>
      </c>
      <c r="M763" t="str">
        <f>_xlfn.XLOOKUP(Table2[[#This Row],[Short Name]],CMDB!A:A,CMDB!F:F)</f>
        <v>Deployed</v>
      </c>
      <c r="N763" t="s">
        <v>2782</v>
      </c>
      <c r="P763">
        <f>_xlfn.XLOOKUP(Table2[[#This Row],[Short Name]],Serverlookup!A:A,Serverlookup!B:B)</f>
        <v>5045636</v>
      </c>
      <c r="Q763" t="str">
        <f>_xlfn.XLOOKUP(Table2[[#This Row],[Short Name]],Serverlookup!A:A,Serverlookup!C:C)</f>
        <v xml:space="preserve">OG </v>
      </c>
      <c r="R763" t="str">
        <f>_xlfn.XLOOKUP(Table2[[#This Row],[Short Name]],Serverlookup!A:A,Serverlookup!E:E)</f>
        <v>rajeshkumarpandurangan@chevron.com</v>
      </c>
      <c r="S763" t="str">
        <f>_xlfn.XLOOKUP(Table2[[#This Row],[Short Name]],Serverlookup!A:A,Serverlookup!D:D)</f>
        <v>Yes</v>
      </c>
      <c r="T763" t="str">
        <f>_xlfn.XLOOKUP(Table2[[#This Row],[Short Name]],Serverlookup!A:A,Serverlookup!F:F)</f>
        <v>CLOUD WINDOWS OPERATIONS</v>
      </c>
      <c r="U763" t="str">
        <f>IF(ISNA(_xlfn.XLOOKUP(Table2[[#This Row],[Short Name]],PCN!A:A,PCN!A:A)),"No","Yes")</f>
        <v>No</v>
      </c>
    </row>
    <row r="764" spans="1:21" x14ac:dyDescent="0.35">
      <c r="A764" t="s">
        <v>2777</v>
      </c>
      <c r="B764" t="s">
        <v>50</v>
      </c>
      <c r="C764" t="s">
        <v>3794</v>
      </c>
      <c r="D764" t="s">
        <v>3795</v>
      </c>
      <c r="E764" s="2">
        <v>45771</v>
      </c>
      <c r="F764" t="s">
        <v>185</v>
      </c>
      <c r="G764" s="2">
        <v>45771</v>
      </c>
      <c r="H764" t="s">
        <v>3796</v>
      </c>
      <c r="I764" t="s">
        <v>114</v>
      </c>
      <c r="J764" t="s">
        <v>2781</v>
      </c>
      <c r="K764" t="str">
        <f>_xlfn.XLOOKUP(Table2[[#This Row],[Short Name]],Table4[Name],Table4[IP Address])</f>
        <v>146.27.68.75</v>
      </c>
      <c r="L764" t="str">
        <f>_xlfn.XLOOKUP(Table2[[#This Row],[Short Name]],CMDB!A:A,CMDB!G:G)</f>
        <v>Production</v>
      </c>
      <c r="M764" t="str">
        <f>_xlfn.XLOOKUP(Table2[[#This Row],[Short Name]],CMDB!A:A,CMDB!F:F)</f>
        <v>Deployed</v>
      </c>
      <c r="N764" t="s">
        <v>2782</v>
      </c>
      <c r="P764">
        <f>_xlfn.XLOOKUP(Table2[[#This Row],[Short Name]],Serverlookup!A:A,Serverlookup!B:B)</f>
        <v>8363</v>
      </c>
      <c r="Q764" t="str">
        <f>_xlfn.XLOOKUP(Table2[[#This Row],[Short Name]],Serverlookup!A:A,Serverlookup!C:C)</f>
        <v xml:space="preserve">OnGuard </v>
      </c>
      <c r="R764" t="str">
        <f>_xlfn.XLOOKUP(Table2[[#This Row],[Short Name]],Serverlookup!A:A,Serverlookup!E:E)</f>
        <v>rajeshkumarpandurangan@chevron.com</v>
      </c>
      <c r="S764" t="str">
        <f>_xlfn.XLOOKUP(Table2[[#This Row],[Short Name]],Serverlookup!A:A,Serverlookup!D:D)</f>
        <v>Yes</v>
      </c>
      <c r="T764" t="str">
        <f>_xlfn.XLOOKUP(Table2[[#This Row],[Short Name]],Serverlookup!A:A,Serverlookup!F:F)</f>
        <v>GSOF SUPPORT - SECURITY OF PERSONNEL AND ASSETS - MSP</v>
      </c>
      <c r="U764" t="str">
        <f>IF(ISNA(_xlfn.XLOOKUP(Table2[[#This Row],[Short Name]],PCN!A:A,PCN!A:A)),"No","Yes")</f>
        <v>No</v>
      </c>
    </row>
    <row r="765" spans="1:21" x14ac:dyDescent="0.35">
      <c r="A765" t="s">
        <v>2777</v>
      </c>
      <c r="B765" t="s">
        <v>50</v>
      </c>
      <c r="C765" t="s">
        <v>3797</v>
      </c>
      <c r="D765" t="s">
        <v>3798</v>
      </c>
      <c r="E765" s="1">
        <v>45771</v>
      </c>
      <c r="F765" t="s">
        <v>185</v>
      </c>
      <c r="G765" s="1">
        <v>45771</v>
      </c>
      <c r="H765" t="s">
        <v>2803</v>
      </c>
      <c r="I765" t="s">
        <v>114</v>
      </c>
      <c r="J765" t="s">
        <v>2781</v>
      </c>
      <c r="K765" t="str">
        <f>_xlfn.XLOOKUP(Table2[[#This Row],[Short Name]],Table4[Name],Table4[IP Address])</f>
        <v>146.27.13.25</v>
      </c>
      <c r="L765" t="str">
        <f>_xlfn.XLOOKUP(Table2[[#This Row],[Short Name]],CMDB!A:A,CMDB!G:G)</f>
        <v>QA/Test</v>
      </c>
      <c r="M765" t="str">
        <f>_xlfn.XLOOKUP(Table2[[#This Row],[Short Name]],CMDB!A:A,CMDB!F:F)</f>
        <v>Deployed</v>
      </c>
      <c r="N765" t="s">
        <v>2782</v>
      </c>
      <c r="P765">
        <f>_xlfn.XLOOKUP(Table2[[#This Row],[Short Name]],Serverlookup!A:A,Serverlookup!B:B)</f>
        <v>8363</v>
      </c>
      <c r="Q765" t="str">
        <f>_xlfn.XLOOKUP(Table2[[#This Row],[Short Name]],Serverlookup!A:A,Serverlookup!C:C)</f>
        <v xml:space="preserve">OnGuard </v>
      </c>
      <c r="R765" t="str">
        <f>_xlfn.XLOOKUP(Table2[[#This Row],[Short Name]],Serverlookup!A:A,Serverlookup!E:E)</f>
        <v>rajeshkumarpandurangan@chevron.com</v>
      </c>
      <c r="S765" t="str">
        <f>_xlfn.XLOOKUP(Table2[[#This Row],[Short Name]],Serverlookup!A:A,Serverlookup!D:D)</f>
        <v>Yes</v>
      </c>
      <c r="T765" t="str">
        <f>_xlfn.XLOOKUP(Table2[[#This Row],[Short Name]],Serverlookup!A:A,Serverlookup!F:F)</f>
        <v>GSOF SUPPORT - SECURITY OF PERSONNEL AND ASSETS - MSP</v>
      </c>
      <c r="U765" t="str">
        <f>IF(ISNA(_xlfn.XLOOKUP(Table2[[#This Row],[Short Name]],PCN!A:A,PCN!A:A)),"No","Yes")</f>
        <v>No</v>
      </c>
    </row>
    <row r="766" spans="1:21" x14ac:dyDescent="0.35">
      <c r="A766" t="s">
        <v>2777</v>
      </c>
      <c r="B766" t="s">
        <v>50</v>
      </c>
      <c r="C766" t="s">
        <v>3799</v>
      </c>
      <c r="D766" t="s">
        <v>3800</v>
      </c>
      <c r="E766" s="2">
        <v>45767</v>
      </c>
      <c r="F766" t="s">
        <v>185</v>
      </c>
      <c r="G766" s="2">
        <v>45771</v>
      </c>
      <c r="H766" t="s">
        <v>2803</v>
      </c>
      <c r="I766" t="s">
        <v>114</v>
      </c>
      <c r="J766" t="s">
        <v>2781</v>
      </c>
      <c r="K766" t="str">
        <f>_xlfn.XLOOKUP(Table2[[#This Row],[Short Name]],Table4[Name],Table4[IP Address])</f>
        <v>146.27.13.166</v>
      </c>
      <c r="L766" t="str">
        <f>_xlfn.XLOOKUP(Table2[[#This Row],[Short Name]],CMDB!A:A,CMDB!G:G)</f>
        <v>Development</v>
      </c>
      <c r="M766" t="str">
        <f>_xlfn.XLOOKUP(Table2[[#This Row],[Short Name]],CMDB!A:A,CMDB!F:F)</f>
        <v>In Maintenance</v>
      </c>
      <c r="N766" t="s">
        <v>2782</v>
      </c>
      <c r="P766">
        <f>_xlfn.XLOOKUP(Table2[[#This Row],[Short Name]],Serverlookup!A:A,Serverlookup!B:B)</f>
        <v>8363</v>
      </c>
      <c r="Q766" t="str">
        <f>_xlfn.XLOOKUP(Table2[[#This Row],[Short Name]],Serverlookup!A:A,Serverlookup!C:C)</f>
        <v xml:space="preserve">OnGuard </v>
      </c>
      <c r="R766" t="str">
        <f>_xlfn.XLOOKUP(Table2[[#This Row],[Short Name]],Serverlookup!A:A,Serverlookup!E:E)</f>
        <v>rajeshkumarpandurangan@chevron.com</v>
      </c>
      <c r="S766" t="str">
        <f>_xlfn.XLOOKUP(Table2[[#This Row],[Short Name]],Serverlookup!A:A,Serverlookup!D:D)</f>
        <v>Yes</v>
      </c>
      <c r="T766" t="str">
        <f>_xlfn.XLOOKUP(Table2[[#This Row],[Short Name]],Serverlookup!A:A,Serverlookup!F:F)</f>
        <v>GSOF SUPPORT - SECURITY OF PERSONNEL AND ASSETS - MSP</v>
      </c>
      <c r="U766" t="str">
        <f>IF(ISNA(_xlfn.XLOOKUP(Table2[[#This Row],[Short Name]],PCN!A:A,PCN!A:A)),"No","Yes")</f>
        <v>No</v>
      </c>
    </row>
    <row r="767" spans="1:21" x14ac:dyDescent="0.35">
      <c r="A767" t="s">
        <v>2777</v>
      </c>
      <c r="B767" t="s">
        <v>50</v>
      </c>
      <c r="C767" t="s">
        <v>1299</v>
      </c>
      <c r="D767" t="s">
        <v>1300</v>
      </c>
      <c r="E767" s="1">
        <v>45771</v>
      </c>
      <c r="F767" t="s">
        <v>185</v>
      </c>
      <c r="G767" s="1">
        <v>45771</v>
      </c>
      <c r="H767" t="s">
        <v>3801</v>
      </c>
      <c r="I767" t="s">
        <v>114</v>
      </c>
      <c r="J767" t="s">
        <v>2781</v>
      </c>
      <c r="K767" t="str">
        <f>_xlfn.XLOOKUP(Table2[[#This Row],[Short Name]],Table4[Name],Table4[IP Address])</f>
        <v>146.27.68.40</v>
      </c>
      <c r="L767" t="str">
        <f>_xlfn.XLOOKUP(Table2[[#This Row],[Short Name]],CMDB!A:A,CMDB!G:G)</f>
        <v>Production</v>
      </c>
      <c r="M767" t="str">
        <f>_xlfn.XLOOKUP(Table2[[#This Row],[Short Name]],CMDB!A:A,CMDB!F:F)</f>
        <v>In Maintenance</v>
      </c>
      <c r="N767" t="s">
        <v>2782</v>
      </c>
      <c r="P767">
        <f>_xlfn.XLOOKUP(Table2[[#This Row],[Short Name]],Serverlookup!A:A,Serverlookup!B:B)</f>
        <v>8363</v>
      </c>
      <c r="Q767" t="str">
        <f>_xlfn.XLOOKUP(Table2[[#This Row],[Short Name]],Serverlookup!A:A,Serverlookup!C:C)</f>
        <v xml:space="preserve">OnGuard </v>
      </c>
      <c r="R767" t="str">
        <f>_xlfn.XLOOKUP(Table2[[#This Row],[Short Name]],Serverlookup!A:A,Serverlookup!E:E)</f>
        <v>rajeshkumarpandurangan@chevron.com</v>
      </c>
      <c r="S767" t="str">
        <f>_xlfn.XLOOKUP(Table2[[#This Row],[Short Name]],Serverlookup!A:A,Serverlookup!D:D)</f>
        <v>Yes</v>
      </c>
      <c r="T767" t="str">
        <f>_xlfn.XLOOKUP(Table2[[#This Row],[Short Name]],Serverlookup!A:A,Serverlookup!F:F)</f>
        <v>GSOF SUPPORT - SECURITY OF PERSONNEL AND ASSETS - MSP</v>
      </c>
      <c r="U767" t="str">
        <f>IF(ISNA(_xlfn.XLOOKUP(Table2[[#This Row],[Short Name]],PCN!A:A,PCN!A:A)),"No","Yes")</f>
        <v>No</v>
      </c>
    </row>
    <row r="768" spans="1:21" x14ac:dyDescent="0.35">
      <c r="A768" t="s">
        <v>2777</v>
      </c>
      <c r="B768" t="s">
        <v>50</v>
      </c>
      <c r="C768" t="s">
        <v>1301</v>
      </c>
      <c r="D768" t="s">
        <v>1302</v>
      </c>
      <c r="E768" s="2">
        <v>45771</v>
      </c>
      <c r="F768" t="s">
        <v>773</v>
      </c>
      <c r="G768" s="2">
        <v>45771</v>
      </c>
      <c r="H768" t="s">
        <v>3802</v>
      </c>
      <c r="I768" t="s">
        <v>114</v>
      </c>
      <c r="J768" t="s">
        <v>2781</v>
      </c>
      <c r="K768" t="str">
        <f>_xlfn.XLOOKUP(Table2[[#This Row],[Short Name]],Table4[Name],Table4[IP Address])</f>
        <v>146.27.68.41</v>
      </c>
      <c r="L768" t="str">
        <f>_xlfn.XLOOKUP(Table2[[#This Row],[Short Name]],CMDB!A:A,CMDB!G:G)</f>
        <v>Production</v>
      </c>
      <c r="M768" t="str">
        <f>_xlfn.XLOOKUP(Table2[[#This Row],[Short Name]],CMDB!A:A,CMDB!F:F)</f>
        <v>Deployed</v>
      </c>
      <c r="N768" t="s">
        <v>2782</v>
      </c>
      <c r="P768">
        <f>_xlfn.XLOOKUP(Table2[[#This Row],[Short Name]],Serverlookup!A:A,Serverlookup!B:B)</f>
        <v>8363</v>
      </c>
      <c r="Q768" t="str">
        <f>_xlfn.XLOOKUP(Table2[[#This Row],[Short Name]],Serverlookup!A:A,Serverlookup!C:C)</f>
        <v xml:space="preserve">OnGuard </v>
      </c>
      <c r="R768" t="str">
        <f>_xlfn.XLOOKUP(Table2[[#This Row],[Short Name]],Serverlookup!A:A,Serverlookup!E:E)</f>
        <v>rajeshkumarpandurangan@chevron.com</v>
      </c>
      <c r="S768" t="str">
        <f>_xlfn.XLOOKUP(Table2[[#This Row],[Short Name]],Serverlookup!A:A,Serverlookup!D:D)</f>
        <v>Yes</v>
      </c>
      <c r="T768" t="str">
        <f>_xlfn.XLOOKUP(Table2[[#This Row],[Short Name]],Serverlookup!A:A,Serverlookup!F:F)</f>
        <v>GSOF SUPPORT - SECURITY OF PERSONNEL AND ASSETS - MSP</v>
      </c>
      <c r="U768" t="str">
        <f>IF(ISNA(_xlfn.XLOOKUP(Table2[[#This Row],[Short Name]],PCN!A:A,PCN!A:A)),"No","Yes")</f>
        <v>No</v>
      </c>
    </row>
    <row r="769" spans="1:21" x14ac:dyDescent="0.35">
      <c r="A769" t="s">
        <v>2777</v>
      </c>
      <c r="B769" t="s">
        <v>50</v>
      </c>
      <c r="C769" t="s">
        <v>1303</v>
      </c>
      <c r="D769" t="s">
        <v>1304</v>
      </c>
      <c r="E769" s="1">
        <v>45771</v>
      </c>
      <c r="F769" t="s">
        <v>185</v>
      </c>
      <c r="G769" s="1">
        <v>45771</v>
      </c>
      <c r="H769" t="s">
        <v>3803</v>
      </c>
      <c r="I769" t="s">
        <v>114</v>
      </c>
      <c r="J769" t="s">
        <v>2781</v>
      </c>
      <c r="K769" t="str">
        <f>_xlfn.XLOOKUP(Table2[[#This Row],[Short Name]],Table4[Name],Table4[IP Address])</f>
        <v>146.27.68.14</v>
      </c>
      <c r="L769" t="str">
        <f>_xlfn.XLOOKUP(Table2[[#This Row],[Short Name]],CMDB!A:A,CMDB!G:G)</f>
        <v>Production</v>
      </c>
      <c r="M769" t="str">
        <f>_xlfn.XLOOKUP(Table2[[#This Row],[Short Name]],CMDB!A:A,CMDB!F:F)</f>
        <v>In Maintenance</v>
      </c>
      <c r="N769" t="s">
        <v>2782</v>
      </c>
      <c r="P769">
        <f>_xlfn.XLOOKUP(Table2[[#This Row],[Short Name]],Serverlookup!A:A,Serverlookup!B:B)</f>
        <v>8363</v>
      </c>
      <c r="Q769" t="str">
        <f>_xlfn.XLOOKUP(Table2[[#This Row],[Short Name]],Serverlookup!A:A,Serverlookup!C:C)</f>
        <v xml:space="preserve">OnGuard </v>
      </c>
      <c r="R769" t="str">
        <f>_xlfn.XLOOKUP(Table2[[#This Row],[Short Name]],Serverlookup!A:A,Serverlookup!E:E)</f>
        <v>rajeshkumarpandurangan@chevron.com</v>
      </c>
      <c r="S769" t="str">
        <f>_xlfn.XLOOKUP(Table2[[#This Row],[Short Name]],Serverlookup!A:A,Serverlookup!D:D)</f>
        <v>Yes</v>
      </c>
      <c r="T769" t="str">
        <f>_xlfn.XLOOKUP(Table2[[#This Row],[Short Name]],Serverlookup!A:A,Serverlookup!F:F)</f>
        <v>GSOF SUPPORT - SECURITY OF PERSONNEL AND ASSETS - MSP</v>
      </c>
      <c r="U769" t="str">
        <f>IF(ISNA(_xlfn.XLOOKUP(Table2[[#This Row],[Short Name]],PCN!A:A,PCN!A:A)),"No","Yes")</f>
        <v>No</v>
      </c>
    </row>
    <row r="770" spans="1:21" x14ac:dyDescent="0.35">
      <c r="A770" t="s">
        <v>2777</v>
      </c>
      <c r="B770" t="s">
        <v>50</v>
      </c>
      <c r="C770" t="s">
        <v>3804</v>
      </c>
      <c r="D770" t="s">
        <v>3805</v>
      </c>
      <c r="E770" s="2">
        <v>45771</v>
      </c>
      <c r="F770" t="s">
        <v>185</v>
      </c>
      <c r="G770" s="2">
        <v>45771</v>
      </c>
      <c r="H770" t="s">
        <v>3806</v>
      </c>
      <c r="I770" t="s">
        <v>114</v>
      </c>
      <c r="J770" t="s">
        <v>2781</v>
      </c>
      <c r="K770" t="str">
        <f>_xlfn.XLOOKUP(Table2[[#This Row],[Short Name]],Table4[Name],Table4[IP Address])</f>
        <v>146.27.13.153</v>
      </c>
      <c r="L770" t="str">
        <f>_xlfn.XLOOKUP(Table2[[#This Row],[Short Name]],CMDB!A:A,CMDB!G:G)</f>
        <v>Development</v>
      </c>
      <c r="M770" t="str">
        <f>_xlfn.XLOOKUP(Table2[[#This Row],[Short Name]],CMDB!A:A,CMDB!F:F)</f>
        <v>Deployed</v>
      </c>
      <c r="N770" t="s">
        <v>2782</v>
      </c>
      <c r="P770">
        <f>_xlfn.XLOOKUP(Table2[[#This Row],[Short Name]],Serverlookup!A:A,Serverlookup!B:B)</f>
        <v>8363</v>
      </c>
      <c r="Q770" t="str">
        <f>_xlfn.XLOOKUP(Table2[[#This Row],[Short Name]],Serverlookup!A:A,Serverlookup!C:C)</f>
        <v xml:space="preserve">OnGuard </v>
      </c>
      <c r="R770" t="str">
        <f>_xlfn.XLOOKUP(Table2[[#This Row],[Short Name]],Serverlookup!A:A,Serverlookup!E:E)</f>
        <v>rajeshkumarpandurangan@chevron.com</v>
      </c>
      <c r="S770" t="str">
        <f>_xlfn.XLOOKUP(Table2[[#This Row],[Short Name]],Serverlookup!A:A,Serverlookup!D:D)</f>
        <v>Yes</v>
      </c>
      <c r="T770" t="str">
        <f>_xlfn.XLOOKUP(Table2[[#This Row],[Short Name]],Serverlookup!A:A,Serverlookup!F:F)</f>
        <v>GSOF SUPPORT - SECURITY OF PERSONNEL AND ASSETS - MSP</v>
      </c>
      <c r="U770" t="str">
        <f>IF(ISNA(_xlfn.XLOOKUP(Table2[[#This Row],[Short Name]],PCN!A:A,PCN!A:A)),"No","Yes")</f>
        <v>No</v>
      </c>
    </row>
    <row r="771" spans="1:21" x14ac:dyDescent="0.35">
      <c r="A771" t="s">
        <v>2777</v>
      </c>
      <c r="B771" t="s">
        <v>50</v>
      </c>
      <c r="C771" t="s">
        <v>3807</v>
      </c>
      <c r="D771" t="s">
        <v>3808</v>
      </c>
      <c r="E771" s="1">
        <v>45771</v>
      </c>
      <c r="F771" t="s">
        <v>185</v>
      </c>
      <c r="G771" s="1">
        <v>45771</v>
      </c>
      <c r="H771" t="s">
        <v>2996</v>
      </c>
      <c r="I771" t="s">
        <v>114</v>
      </c>
      <c r="J771" t="s">
        <v>2781</v>
      </c>
      <c r="K771" t="str">
        <f>_xlfn.XLOOKUP(Table2[[#This Row],[Short Name]],Table4[Name],Table4[IP Address])</f>
        <v>146.40.148.23</v>
      </c>
      <c r="L771" t="str">
        <f>_xlfn.XLOOKUP(Table2[[#This Row],[Short Name]],CMDB!A:A,CMDB!G:G)</f>
        <v>Production</v>
      </c>
      <c r="M771" t="str">
        <f>_xlfn.XLOOKUP(Table2[[#This Row],[Short Name]],CMDB!A:A,CMDB!F:F)</f>
        <v>Deployed</v>
      </c>
      <c r="N771" t="s">
        <v>2782</v>
      </c>
      <c r="P771">
        <f>_xlfn.XLOOKUP(Table2[[#This Row],[Short Name]],Serverlookup!A:A,Serverlookup!B:B)</f>
        <v>1500001716</v>
      </c>
      <c r="Q771" t="str">
        <f>_xlfn.XLOOKUP(Table2[[#This Row],[Short Name]],Serverlookup!A:A,Serverlookup!C:C)</f>
        <v xml:space="preserve">Milestone xProtect </v>
      </c>
      <c r="R771" t="str">
        <f>_xlfn.XLOOKUP(Table2[[#This Row],[Short Name]],Serverlookup!A:A,Serverlookup!E:E)</f>
        <v>rajeshkumarpandurangan@chevron.com</v>
      </c>
      <c r="S771" t="str">
        <f>_xlfn.XLOOKUP(Table2[[#This Row],[Short Name]],Serverlookup!A:A,Serverlookup!D:D)</f>
        <v>Yes</v>
      </c>
      <c r="T771" t="str">
        <f>_xlfn.XLOOKUP(Table2[[#This Row],[Short Name]],Serverlookup!A:A,Serverlookup!F:F)</f>
        <v>GSOF SUPPORT - SECURITY OF PERSONNEL AND ASSETS - MSP</v>
      </c>
      <c r="U771" t="str">
        <f>IF(ISNA(_xlfn.XLOOKUP(Table2[[#This Row],[Short Name]],PCN!A:A,PCN!A:A)),"No","Yes")</f>
        <v>No</v>
      </c>
    </row>
    <row r="772" spans="1:21" x14ac:dyDescent="0.35">
      <c r="A772" t="s">
        <v>2777</v>
      </c>
      <c r="B772" t="s">
        <v>50</v>
      </c>
      <c r="C772" t="s">
        <v>3809</v>
      </c>
      <c r="D772" t="s">
        <v>3810</v>
      </c>
      <c r="E772" s="2">
        <v>45771</v>
      </c>
      <c r="F772" t="s">
        <v>185</v>
      </c>
      <c r="G772" s="2">
        <v>45771</v>
      </c>
      <c r="H772" t="s">
        <v>2996</v>
      </c>
      <c r="I772" t="s">
        <v>114</v>
      </c>
      <c r="J772" t="s">
        <v>2781</v>
      </c>
      <c r="K772" t="str">
        <f>_xlfn.XLOOKUP(Table2[[#This Row],[Short Name]],Table4[Name],Table4[IP Address])</f>
        <v>146.24.240.13</v>
      </c>
      <c r="L772" t="str">
        <f>_xlfn.XLOOKUP(Table2[[#This Row],[Short Name]],CMDB!A:A,CMDB!G:G)</f>
        <v>Production</v>
      </c>
      <c r="M772" t="str">
        <f>_xlfn.XLOOKUP(Table2[[#This Row],[Short Name]],CMDB!A:A,CMDB!F:F)</f>
        <v>Deployed</v>
      </c>
      <c r="N772" t="s">
        <v>2782</v>
      </c>
      <c r="P772">
        <f>_xlfn.XLOOKUP(Table2[[#This Row],[Short Name]],Serverlookup!A:A,Serverlookup!B:B)</f>
        <v>20698</v>
      </c>
      <c r="Q772" t="str">
        <f>_xlfn.XLOOKUP(Table2[[#This Row],[Short Name]],Serverlookup!A:A,Serverlookup!C:C)</f>
        <v xml:space="preserve">Lenel Network Video Suite ENT </v>
      </c>
      <c r="R772" t="str">
        <f>_xlfn.XLOOKUP(Table2[[#This Row],[Short Name]],Serverlookup!A:A,Serverlookup!E:E)</f>
        <v>rajeshkumarpandurangan@chevron.com</v>
      </c>
      <c r="S772" t="str">
        <f>_xlfn.XLOOKUP(Table2[[#This Row],[Short Name]],Serverlookup!A:A,Serverlookup!D:D)</f>
        <v>Yes</v>
      </c>
      <c r="T772" t="str">
        <f>_xlfn.XLOOKUP(Table2[[#This Row],[Short Name]],Serverlookup!A:A,Serverlookup!F:F)</f>
        <v>GSOF SUPPORT - SECURITY OF PERSONNEL AND ASSETS - MSP</v>
      </c>
      <c r="U772" t="str">
        <f>IF(ISNA(_xlfn.XLOOKUP(Table2[[#This Row],[Short Name]],PCN!A:A,PCN!A:A)),"No","Yes")</f>
        <v>No</v>
      </c>
    </row>
    <row r="773" spans="1:21" x14ac:dyDescent="0.35">
      <c r="A773" t="s">
        <v>2777</v>
      </c>
      <c r="B773" t="s">
        <v>50</v>
      </c>
      <c r="C773" t="s">
        <v>3811</v>
      </c>
      <c r="D773" t="s">
        <v>3812</v>
      </c>
      <c r="E773" s="1">
        <v>45771</v>
      </c>
      <c r="F773" t="s">
        <v>185</v>
      </c>
      <c r="G773" s="1">
        <v>45771</v>
      </c>
      <c r="H773" t="s">
        <v>2803</v>
      </c>
      <c r="I773" t="s">
        <v>114</v>
      </c>
      <c r="J773" t="s">
        <v>2781</v>
      </c>
      <c r="K773" t="str">
        <f>_xlfn.XLOOKUP(Table2[[#This Row],[Short Name]],Table4[Name],Table4[IP Address])</f>
        <v>146.39.23.133</v>
      </c>
      <c r="L773" t="str">
        <f>_xlfn.XLOOKUP(Table2[[#This Row],[Short Name]],CMDB!A:A,CMDB!G:G)</f>
        <v>Production</v>
      </c>
      <c r="M773" t="str">
        <f>_xlfn.XLOOKUP(Table2[[#This Row],[Short Name]],CMDB!A:A,CMDB!F:F)</f>
        <v>Deployed</v>
      </c>
      <c r="N773" t="s">
        <v>2782</v>
      </c>
      <c r="P773">
        <f>_xlfn.XLOOKUP(Table2[[#This Row],[Short Name]],Serverlookup!A:A,Serverlookup!B:B)</f>
        <v>20698</v>
      </c>
      <c r="Q773" t="str">
        <f>_xlfn.XLOOKUP(Table2[[#This Row],[Short Name]],Serverlookup!A:A,Serverlookup!C:C)</f>
        <v xml:space="preserve">Lenel Network Video Suite ENT </v>
      </c>
      <c r="R773" t="str">
        <f>_xlfn.XLOOKUP(Table2[[#This Row],[Short Name]],Serverlookup!A:A,Serverlookup!E:E)</f>
        <v>rajeshkumarpandurangan@chevron.com</v>
      </c>
      <c r="S773" t="str">
        <f>_xlfn.XLOOKUP(Table2[[#This Row],[Short Name]],Serverlookup!A:A,Serverlookup!D:D)</f>
        <v>Yes</v>
      </c>
      <c r="T773" t="str">
        <f>_xlfn.XLOOKUP(Table2[[#This Row],[Short Name]],Serverlookup!A:A,Serverlookup!F:F)</f>
        <v>GSOF SUPPORT - SECURITY OF PERSONNEL AND ASSETS - MSP</v>
      </c>
      <c r="U773" t="str">
        <f>IF(ISNA(_xlfn.XLOOKUP(Table2[[#This Row],[Short Name]],PCN!A:A,PCN!A:A)),"No","Yes")</f>
        <v>No</v>
      </c>
    </row>
    <row r="774" spans="1:21" x14ac:dyDescent="0.35">
      <c r="A774" t="s">
        <v>2777</v>
      </c>
      <c r="B774" t="s">
        <v>50</v>
      </c>
      <c r="C774" t="s">
        <v>3813</v>
      </c>
      <c r="D774" t="s">
        <v>3814</v>
      </c>
      <c r="E774" s="1">
        <v>45770</v>
      </c>
      <c r="F774" t="s">
        <v>185</v>
      </c>
      <c r="G774" s="1">
        <v>45771</v>
      </c>
      <c r="H774" t="s">
        <v>2996</v>
      </c>
      <c r="I774" t="s">
        <v>114</v>
      </c>
      <c r="J774" t="s">
        <v>2781</v>
      </c>
      <c r="K774" t="str">
        <f>_xlfn.XLOOKUP(Table2[[#This Row],[Short Name]],Table4[Name],Table4[IP Address])</f>
        <v>146.26.180.19</v>
      </c>
      <c r="L774" t="str">
        <f>_xlfn.XLOOKUP(Table2[[#This Row],[Short Name]],CMDB!A:A,CMDB!G:G)</f>
        <v>Production</v>
      </c>
      <c r="M774" t="str">
        <f>_xlfn.XLOOKUP(Table2[[#This Row],[Short Name]],CMDB!A:A,CMDB!F:F)</f>
        <v>Deployed</v>
      </c>
      <c r="N774" t="s">
        <v>2782</v>
      </c>
      <c r="P774">
        <f>_xlfn.XLOOKUP(Table2[[#This Row],[Short Name]],Serverlookup!A:A,Serverlookup!B:B)</f>
        <v>20698</v>
      </c>
      <c r="Q774" t="str">
        <f>_xlfn.XLOOKUP(Table2[[#This Row],[Short Name]],Serverlookup!A:A,Serverlookup!C:C)</f>
        <v xml:space="preserve">Lenel Network Video Suite ENT </v>
      </c>
      <c r="R774" t="str">
        <f>_xlfn.XLOOKUP(Table2[[#This Row],[Short Name]],Serverlookup!A:A,Serverlookup!E:E)</f>
        <v>rajeshkumarpandurangan@chevron.com</v>
      </c>
      <c r="S774" t="str">
        <f>_xlfn.XLOOKUP(Table2[[#This Row],[Short Name]],Serverlookup!A:A,Serverlookup!D:D)</f>
        <v>Yes</v>
      </c>
      <c r="T774" t="str">
        <f>_xlfn.XLOOKUP(Table2[[#This Row],[Short Name]],Serverlookup!A:A,Serverlookup!F:F)</f>
        <v>GSOF SUPPORT - SECURITY OF PERSONNEL AND ASSETS - MSP</v>
      </c>
      <c r="U774" t="str">
        <f>IF(ISNA(_xlfn.XLOOKUP(Table2[[#This Row],[Short Name]],PCN!A:A,PCN!A:A)),"No","Yes")</f>
        <v>No</v>
      </c>
    </row>
    <row r="775" spans="1:21" x14ac:dyDescent="0.35">
      <c r="A775" t="s">
        <v>2777</v>
      </c>
      <c r="B775" t="s">
        <v>50</v>
      </c>
      <c r="C775" t="s">
        <v>3815</v>
      </c>
      <c r="D775" t="s">
        <v>3816</v>
      </c>
      <c r="E775" s="2">
        <v>45771</v>
      </c>
      <c r="F775" t="s">
        <v>185</v>
      </c>
      <c r="G775" s="2">
        <v>45771</v>
      </c>
      <c r="H775" t="s">
        <v>2996</v>
      </c>
      <c r="I775" t="s">
        <v>114</v>
      </c>
      <c r="J775" t="s">
        <v>2781</v>
      </c>
      <c r="K775" t="str">
        <f>_xlfn.XLOOKUP(Table2[[#This Row],[Short Name]],Table4[Name],Table4[IP Address])</f>
        <v>146.35.103.90</v>
      </c>
      <c r="L775" t="str">
        <f>_xlfn.XLOOKUP(Table2[[#This Row],[Short Name]],CMDB!A:A,CMDB!G:G)</f>
        <v>Production</v>
      </c>
      <c r="M775" t="str">
        <f>_xlfn.XLOOKUP(Table2[[#This Row],[Short Name]],CMDB!A:A,CMDB!F:F)</f>
        <v>Deployed</v>
      </c>
      <c r="N775" t="s">
        <v>2782</v>
      </c>
      <c r="P775">
        <f>_xlfn.XLOOKUP(Table2[[#This Row],[Short Name]],Serverlookup!A:A,Serverlookup!B:B)</f>
        <v>20698</v>
      </c>
      <c r="Q775" t="str">
        <f>_xlfn.XLOOKUP(Table2[[#This Row],[Short Name]],Serverlookup!A:A,Serverlookup!C:C)</f>
        <v xml:space="preserve">Lenel Network Video Suite ENT </v>
      </c>
      <c r="R775" t="str">
        <f>_xlfn.XLOOKUP(Table2[[#This Row],[Short Name]],Serverlookup!A:A,Serverlookup!E:E)</f>
        <v>rajeshkumarpandurangan@chevron.com</v>
      </c>
      <c r="S775" t="str">
        <f>_xlfn.XLOOKUP(Table2[[#This Row],[Short Name]],Serverlookup!A:A,Serverlookup!D:D)</f>
        <v>Yes</v>
      </c>
      <c r="T775" t="str">
        <f>_xlfn.XLOOKUP(Table2[[#This Row],[Short Name]],Serverlookup!A:A,Serverlookup!F:F)</f>
        <v>GSOF SUPPORT - SECURITY OF PERSONNEL AND ASSETS - MSP</v>
      </c>
      <c r="U775" t="str">
        <f>IF(ISNA(_xlfn.XLOOKUP(Table2[[#This Row],[Short Name]],PCN!A:A,PCN!A:A)),"No","Yes")</f>
        <v>No</v>
      </c>
    </row>
    <row r="776" spans="1:21" x14ac:dyDescent="0.35">
      <c r="A776" t="s">
        <v>2777</v>
      </c>
      <c r="B776" t="s">
        <v>50</v>
      </c>
      <c r="C776" t="s">
        <v>3817</v>
      </c>
      <c r="D776" t="s">
        <v>3818</v>
      </c>
      <c r="E776" s="1">
        <v>45771</v>
      </c>
      <c r="F776" t="s">
        <v>185</v>
      </c>
      <c r="G776" s="1">
        <v>45771</v>
      </c>
      <c r="H776" t="s">
        <v>2996</v>
      </c>
      <c r="I776" t="s">
        <v>114</v>
      </c>
      <c r="J776" t="s">
        <v>2781</v>
      </c>
      <c r="K776" t="str">
        <f>_xlfn.XLOOKUP(Table2[[#This Row],[Short Name]],Table4[Name],Table4[IP Address])</f>
        <v>146.30.192.18</v>
      </c>
      <c r="L776" t="str">
        <f>_xlfn.XLOOKUP(Table2[[#This Row],[Short Name]],CMDB!A:A,CMDB!G:G)</f>
        <v>Production</v>
      </c>
      <c r="M776" t="str">
        <f>_xlfn.XLOOKUP(Table2[[#This Row],[Short Name]],CMDB!A:A,CMDB!F:F)</f>
        <v>Deployed</v>
      </c>
      <c r="N776" t="s">
        <v>2782</v>
      </c>
      <c r="P776">
        <f>_xlfn.XLOOKUP(Table2[[#This Row],[Short Name]],Serverlookup!A:A,Serverlookup!B:B)</f>
        <v>20698</v>
      </c>
      <c r="Q776" t="str">
        <f>_xlfn.XLOOKUP(Table2[[#This Row],[Short Name]],Serverlookup!A:A,Serverlookup!C:C)</f>
        <v xml:space="preserve">Lenel Network Video Suite ENT </v>
      </c>
      <c r="R776" t="str">
        <f>_xlfn.XLOOKUP(Table2[[#This Row],[Short Name]],Serverlookup!A:A,Serverlookup!E:E)</f>
        <v>rajeshkumarpandurangan@chevron.com</v>
      </c>
      <c r="S776" t="str">
        <f>_xlfn.XLOOKUP(Table2[[#This Row],[Short Name]],Serverlookup!A:A,Serverlookup!D:D)</f>
        <v>Yes</v>
      </c>
      <c r="T776" t="str">
        <f>_xlfn.XLOOKUP(Table2[[#This Row],[Short Name]],Serverlookup!A:A,Serverlookup!F:F)</f>
        <v>GSOF SUPPORT - SECURITY OF PERSONNEL AND ASSETS - MSP</v>
      </c>
      <c r="U776" t="str">
        <f>IF(ISNA(_xlfn.XLOOKUP(Table2[[#This Row],[Short Name]],PCN!A:A,PCN!A:A)),"No","Yes")</f>
        <v>No</v>
      </c>
    </row>
    <row r="777" spans="1:21" x14ac:dyDescent="0.35">
      <c r="A777" t="s">
        <v>2777</v>
      </c>
      <c r="B777" t="s">
        <v>50</v>
      </c>
      <c r="C777" t="s">
        <v>3819</v>
      </c>
      <c r="D777" t="s">
        <v>3820</v>
      </c>
      <c r="E777" s="1">
        <v>45771</v>
      </c>
      <c r="F777" t="s">
        <v>185</v>
      </c>
      <c r="G777" s="1">
        <v>45771</v>
      </c>
      <c r="H777" t="s">
        <v>2996</v>
      </c>
      <c r="I777" t="s">
        <v>114</v>
      </c>
      <c r="J777" t="s">
        <v>2781</v>
      </c>
      <c r="K777" t="str">
        <f>_xlfn.XLOOKUP(Table2[[#This Row],[Short Name]],Table4[Name],Table4[IP Address])</f>
        <v>146.40.139.18</v>
      </c>
      <c r="L777" t="str">
        <f>_xlfn.XLOOKUP(Table2[[#This Row],[Short Name]],CMDB!A:A,CMDB!G:G)</f>
        <v>Production</v>
      </c>
      <c r="M777" t="str">
        <f>_xlfn.XLOOKUP(Table2[[#This Row],[Short Name]],CMDB!A:A,CMDB!F:F)</f>
        <v>Deployed</v>
      </c>
      <c r="N777" t="s">
        <v>2782</v>
      </c>
      <c r="P777">
        <f>_xlfn.XLOOKUP(Table2[[#This Row],[Short Name]],Serverlookup!A:A,Serverlookup!B:B)</f>
        <v>20698</v>
      </c>
      <c r="Q777" t="str">
        <f>_xlfn.XLOOKUP(Table2[[#This Row],[Short Name]],Serverlookup!A:A,Serverlookup!C:C)</f>
        <v xml:space="preserve">Lenel Network Video Suite ENT </v>
      </c>
      <c r="R777" t="str">
        <f>_xlfn.XLOOKUP(Table2[[#This Row],[Short Name]],Serverlookup!A:A,Serverlookup!E:E)</f>
        <v>rajeshkumarpandurangan@chevron.com</v>
      </c>
      <c r="S777" t="str">
        <f>_xlfn.XLOOKUP(Table2[[#This Row],[Short Name]],Serverlookup!A:A,Serverlookup!D:D)</f>
        <v>Yes</v>
      </c>
      <c r="T777" t="str">
        <f>_xlfn.XLOOKUP(Table2[[#This Row],[Short Name]],Serverlookup!A:A,Serverlookup!F:F)</f>
        <v>GSOF SUPPORT - SECURITY OF PERSONNEL AND ASSETS - MSP</v>
      </c>
      <c r="U777" t="str">
        <f>IF(ISNA(_xlfn.XLOOKUP(Table2[[#This Row],[Short Name]],PCN!A:A,PCN!A:A)),"No","Yes")</f>
        <v>No</v>
      </c>
    </row>
    <row r="778" spans="1:21" x14ac:dyDescent="0.35">
      <c r="A778" t="s">
        <v>2777</v>
      </c>
      <c r="B778" t="s">
        <v>50</v>
      </c>
      <c r="C778" t="s">
        <v>3821</v>
      </c>
      <c r="D778" t="s">
        <v>3822</v>
      </c>
      <c r="E778" s="2">
        <v>45771</v>
      </c>
      <c r="F778" t="s">
        <v>185</v>
      </c>
      <c r="G778" s="2">
        <v>45771</v>
      </c>
      <c r="H778" t="s">
        <v>3823</v>
      </c>
      <c r="I778" t="s">
        <v>114</v>
      </c>
      <c r="J778" t="s">
        <v>2781</v>
      </c>
      <c r="K778" t="str">
        <f>_xlfn.XLOOKUP(Table2[[#This Row],[Short Name]],Table4[Name],Table4[IP Address])</f>
        <v>146.33.10.189</v>
      </c>
      <c r="L778" t="str">
        <f>_xlfn.XLOOKUP(Table2[[#This Row],[Short Name]],CMDB!A:A,CMDB!G:G)</f>
        <v/>
      </c>
      <c r="M778" t="str">
        <f>_xlfn.XLOOKUP(Table2[[#This Row],[Short Name]],CMDB!A:A,CMDB!F:F)</f>
        <v>Retired</v>
      </c>
      <c r="N778" t="s">
        <v>2782</v>
      </c>
      <c r="P778">
        <f>_xlfn.XLOOKUP(Table2[[#This Row],[Short Name]],Serverlookup!A:A,Serverlookup!B:B)</f>
        <v>1500001716</v>
      </c>
      <c r="Q778" t="str">
        <f>_xlfn.XLOOKUP(Table2[[#This Row],[Short Name]],Serverlookup!A:A,Serverlookup!C:C)</f>
        <v xml:space="preserve">Milestone xProtect </v>
      </c>
      <c r="R778" t="str">
        <f>_xlfn.XLOOKUP(Table2[[#This Row],[Short Name]],Serverlookup!A:A,Serverlookup!E:E)</f>
        <v>rajeshkumarpandurangan@chevron.com</v>
      </c>
      <c r="S778" t="str">
        <f>_xlfn.XLOOKUP(Table2[[#This Row],[Short Name]],Serverlookup!A:A,Serverlookup!D:D)</f>
        <v>Yes</v>
      </c>
      <c r="T778" t="str">
        <f>_xlfn.XLOOKUP(Table2[[#This Row],[Short Name]],Serverlookup!A:A,Serverlookup!F:F)</f>
        <v>GSOF SUPPORT - SECURITY OF PERSONNEL AND ASSETS - MSP</v>
      </c>
      <c r="U778" t="str">
        <f>IF(ISNA(_xlfn.XLOOKUP(Table2[[#This Row],[Short Name]],PCN!A:A,PCN!A:A)),"No","Yes")</f>
        <v>No</v>
      </c>
    </row>
    <row r="779" spans="1:21" x14ac:dyDescent="0.35">
      <c r="A779" t="s">
        <v>2777</v>
      </c>
      <c r="B779" t="s">
        <v>50</v>
      </c>
      <c r="C779" t="s">
        <v>3824</v>
      </c>
      <c r="D779" t="s">
        <v>3825</v>
      </c>
      <c r="E779" s="1">
        <v>45770</v>
      </c>
      <c r="F779" t="s">
        <v>185</v>
      </c>
      <c r="G779" s="1">
        <v>45771</v>
      </c>
      <c r="H779" t="s">
        <v>2996</v>
      </c>
      <c r="I779" t="s">
        <v>114</v>
      </c>
      <c r="J779" t="s">
        <v>2781</v>
      </c>
      <c r="K779" t="str">
        <f>_xlfn.XLOOKUP(Table2[[#This Row],[Short Name]],Table4[Name],Table4[IP Address])</f>
        <v>146.24.220.130</v>
      </c>
      <c r="L779" t="str">
        <f>_xlfn.XLOOKUP(Table2[[#This Row],[Short Name]],CMDB!A:A,CMDB!G:G)</f>
        <v>Production</v>
      </c>
      <c r="M779" t="str">
        <f>_xlfn.XLOOKUP(Table2[[#This Row],[Short Name]],CMDB!A:A,CMDB!F:F)</f>
        <v>Deployed</v>
      </c>
      <c r="N779" t="s">
        <v>2782</v>
      </c>
      <c r="P779">
        <f>_xlfn.XLOOKUP(Table2[[#This Row],[Short Name]],Serverlookup!A:A,Serverlookup!B:B)</f>
        <v>20698</v>
      </c>
      <c r="Q779" t="str">
        <f>_xlfn.XLOOKUP(Table2[[#This Row],[Short Name]],Serverlookup!A:A,Serverlookup!C:C)</f>
        <v xml:space="preserve">Lenel Network Video Suite ENT </v>
      </c>
      <c r="R779" t="str">
        <f>_xlfn.XLOOKUP(Table2[[#This Row],[Short Name]],Serverlookup!A:A,Serverlookup!E:E)</f>
        <v>rajeshkumarpandurangan@chevron.com</v>
      </c>
      <c r="S779" t="str">
        <f>_xlfn.XLOOKUP(Table2[[#This Row],[Short Name]],Serverlookup!A:A,Serverlookup!D:D)</f>
        <v>Yes</v>
      </c>
      <c r="T779" t="str">
        <f>_xlfn.XLOOKUP(Table2[[#This Row],[Short Name]],Serverlookup!A:A,Serverlookup!F:F)</f>
        <v>GSOF SUPPORT - SECURITY OF PERSONNEL AND ASSETS - MSP</v>
      </c>
      <c r="U779" t="str">
        <f>IF(ISNA(_xlfn.XLOOKUP(Table2[[#This Row],[Short Name]],PCN!A:A,PCN!A:A)),"No","Yes")</f>
        <v>No</v>
      </c>
    </row>
    <row r="780" spans="1:21" x14ac:dyDescent="0.35">
      <c r="A780" t="s">
        <v>2777</v>
      </c>
      <c r="B780" t="s">
        <v>50</v>
      </c>
      <c r="C780" t="s">
        <v>3826</v>
      </c>
      <c r="D780" t="s">
        <v>3827</v>
      </c>
      <c r="E780" s="2">
        <v>45771</v>
      </c>
      <c r="F780" t="s">
        <v>185</v>
      </c>
      <c r="G780" s="2">
        <v>45771</v>
      </c>
      <c r="H780" t="s">
        <v>3828</v>
      </c>
      <c r="I780" t="s">
        <v>114</v>
      </c>
      <c r="J780" t="s">
        <v>2781</v>
      </c>
      <c r="K780" t="str">
        <f>_xlfn.XLOOKUP(Table2[[#This Row],[Short Name]],Table4[Name],Table4[IP Address])</f>
        <v>146.30.242.7</v>
      </c>
      <c r="L780" t="str">
        <f>_xlfn.XLOOKUP(Table2[[#This Row],[Short Name]],CMDB!A:A,CMDB!G:G)</f>
        <v>Production</v>
      </c>
      <c r="M780" t="str">
        <f>_xlfn.XLOOKUP(Table2[[#This Row],[Short Name]],CMDB!A:A,CMDB!F:F)</f>
        <v>Deployed</v>
      </c>
      <c r="N780" t="s">
        <v>2782</v>
      </c>
      <c r="P780">
        <f>_xlfn.XLOOKUP(Table2[[#This Row],[Short Name]],Serverlookup!A:A,Serverlookup!B:B)</f>
        <v>1500001716</v>
      </c>
      <c r="Q780" t="str">
        <f>_xlfn.XLOOKUP(Table2[[#This Row],[Short Name]],Serverlookup!A:A,Serverlookup!C:C)</f>
        <v xml:space="preserve">Milestone xProtect </v>
      </c>
      <c r="R780" t="str">
        <f>_xlfn.XLOOKUP(Table2[[#This Row],[Short Name]],Serverlookup!A:A,Serverlookup!E:E)</f>
        <v>rajeshkumarpandurangan@chevron.com</v>
      </c>
      <c r="S780" t="str">
        <f>_xlfn.XLOOKUP(Table2[[#This Row],[Short Name]],Serverlookup!A:A,Serverlookup!D:D)</f>
        <v>Yes</v>
      </c>
      <c r="T780" t="str">
        <f>_xlfn.XLOOKUP(Table2[[#This Row],[Short Name]],Serverlookup!A:A,Serverlookup!F:F)</f>
        <v>GSOF SUPPORT - SECURITY OF PERSONNEL AND ASSETS - MSP</v>
      </c>
      <c r="U780" t="str">
        <f>IF(ISNA(_xlfn.XLOOKUP(Table2[[#This Row],[Short Name]],PCN!A:A,PCN!A:A)),"No","Yes")</f>
        <v>No</v>
      </c>
    </row>
    <row r="781" spans="1:21" x14ac:dyDescent="0.35">
      <c r="A781" t="s">
        <v>2777</v>
      </c>
      <c r="B781" t="s">
        <v>50</v>
      </c>
      <c r="C781" t="s">
        <v>1733</v>
      </c>
      <c r="D781" t="s">
        <v>1734</v>
      </c>
      <c r="E781" s="1">
        <v>45770</v>
      </c>
      <c r="F781" t="s">
        <v>185</v>
      </c>
      <c r="G781" s="1">
        <v>45771</v>
      </c>
      <c r="H781" t="s">
        <v>2925</v>
      </c>
      <c r="I781" t="s">
        <v>49</v>
      </c>
      <c r="J781" t="s">
        <v>2781</v>
      </c>
      <c r="K781" t="str">
        <f>_xlfn.XLOOKUP(Table2[[#This Row],[Short Name]],Table4[Name],Table4[IP Address])</f>
        <v>136.171.177.79</v>
      </c>
      <c r="L781" t="str">
        <f>_xlfn.XLOOKUP(Table2[[#This Row],[Short Name]],CMDB!A:A,CMDB!G:G)</f>
        <v>Production</v>
      </c>
      <c r="M781" t="str">
        <f>_xlfn.XLOOKUP(Table2[[#This Row],[Short Name]],CMDB!A:A,CMDB!F:F)</f>
        <v>Retired</v>
      </c>
      <c r="N781" t="s">
        <v>2782</v>
      </c>
      <c r="P781">
        <f>_xlfn.XLOOKUP(Table2[[#This Row],[Short Name]],Serverlookup!A:A,Serverlookup!B:B)</f>
        <v>8363</v>
      </c>
      <c r="Q781" t="str">
        <f>_xlfn.XLOOKUP(Table2[[#This Row],[Short Name]],Serverlookup!A:A,Serverlookup!C:C)</f>
        <v xml:space="preserve">OnGuard </v>
      </c>
      <c r="R781" t="str">
        <f>_xlfn.XLOOKUP(Table2[[#This Row],[Short Name]],Serverlookup!A:A,Serverlookup!E:E)</f>
        <v>rajeshkumarpandurangan@chevron.com</v>
      </c>
      <c r="S781" t="str">
        <f>_xlfn.XLOOKUP(Table2[[#This Row],[Short Name]],Serverlookup!A:A,Serverlookup!D:D)</f>
        <v>Yes</v>
      </c>
      <c r="T781" t="str">
        <f>_xlfn.XLOOKUP(Table2[[#This Row],[Short Name]],Serverlookup!A:A,Serverlookup!F:F)</f>
        <v>GSOF SUPPORT - SECURITY OF PERSONNEL AND ASSETS - MSP</v>
      </c>
      <c r="U781" t="str">
        <f>IF(ISNA(_xlfn.XLOOKUP(Table2[[#This Row],[Short Name]],PCN!A:A,PCN!A:A)),"No","Yes")</f>
        <v>No</v>
      </c>
    </row>
    <row r="782" spans="1:21" x14ac:dyDescent="0.35">
      <c r="A782" t="s">
        <v>2777</v>
      </c>
      <c r="B782" t="s">
        <v>50</v>
      </c>
      <c r="C782" t="s">
        <v>3829</v>
      </c>
      <c r="D782" t="s">
        <v>3830</v>
      </c>
      <c r="E782" s="2">
        <v>45770</v>
      </c>
      <c r="F782" t="s">
        <v>185</v>
      </c>
      <c r="G782" s="2">
        <v>45771</v>
      </c>
      <c r="H782" t="s">
        <v>3802</v>
      </c>
      <c r="I782" t="s">
        <v>114</v>
      </c>
      <c r="J782" t="s">
        <v>2781</v>
      </c>
      <c r="K782" t="str">
        <f>_xlfn.XLOOKUP(Table2[[#This Row],[Short Name]],Table4[Name],Table4[IP Address])</f>
        <v>146.30.189.4</v>
      </c>
      <c r="L782" t="str">
        <f>_xlfn.XLOOKUP(Table2[[#This Row],[Short Name]],CMDB!A:A,CMDB!G:G)</f>
        <v>Production</v>
      </c>
      <c r="M782" t="str">
        <f>_xlfn.XLOOKUP(Table2[[#This Row],[Short Name]],CMDB!A:A,CMDB!F:F)</f>
        <v>Deployed</v>
      </c>
      <c r="N782" t="s">
        <v>2782</v>
      </c>
      <c r="P782">
        <f>_xlfn.XLOOKUP(Table2[[#This Row],[Short Name]],Serverlookup!A:A,Serverlookup!B:B)</f>
        <v>1500001716</v>
      </c>
      <c r="Q782" t="str">
        <f>_xlfn.XLOOKUP(Table2[[#This Row],[Short Name]],Serverlookup!A:A,Serverlookup!C:C)</f>
        <v xml:space="preserve">Milestone xProtect </v>
      </c>
      <c r="R782" t="str">
        <f>_xlfn.XLOOKUP(Table2[[#This Row],[Short Name]],Serverlookup!A:A,Serverlookup!E:E)</f>
        <v>rajeshkumarpandurangan@chevron.com</v>
      </c>
      <c r="S782" t="str">
        <f>_xlfn.XLOOKUP(Table2[[#This Row],[Short Name]],Serverlookup!A:A,Serverlookup!D:D)</f>
        <v>Yes</v>
      </c>
      <c r="T782" t="str">
        <f>_xlfn.XLOOKUP(Table2[[#This Row],[Short Name]],Serverlookup!A:A,Serverlookup!F:F)</f>
        <v>GSOF SUPPORT - SECURITY OF PERSONNEL AND ASSETS - MSP</v>
      </c>
      <c r="U782" t="str">
        <f>IF(ISNA(_xlfn.XLOOKUP(Table2[[#This Row],[Short Name]],PCN!A:A,PCN!A:A)),"No","Yes")</f>
        <v>No</v>
      </c>
    </row>
    <row r="783" spans="1:21" x14ac:dyDescent="0.35">
      <c r="A783" t="s">
        <v>2777</v>
      </c>
      <c r="B783" t="s">
        <v>50</v>
      </c>
      <c r="C783" t="s">
        <v>3831</v>
      </c>
      <c r="D783" t="s">
        <v>3832</v>
      </c>
      <c r="E783" s="1">
        <v>45770</v>
      </c>
      <c r="F783" t="s">
        <v>185</v>
      </c>
      <c r="G783" s="1">
        <v>45771</v>
      </c>
      <c r="H783" t="s">
        <v>2968</v>
      </c>
      <c r="I783" t="s">
        <v>114</v>
      </c>
      <c r="J783" t="s">
        <v>2781</v>
      </c>
      <c r="K783" t="str">
        <f>_xlfn.XLOOKUP(Table2[[#This Row],[Short Name]],Table4[Name],Table4[IP Address])</f>
        <v>146.33.127.220</v>
      </c>
      <c r="L783" t="str">
        <f>_xlfn.XLOOKUP(Table2[[#This Row],[Short Name]],CMDB!A:A,CMDB!G:G)</f>
        <v>Production</v>
      </c>
      <c r="M783" t="str">
        <f>_xlfn.XLOOKUP(Table2[[#This Row],[Short Name]],CMDB!A:A,CMDB!F:F)</f>
        <v>Deployed</v>
      </c>
      <c r="N783" t="s">
        <v>2782</v>
      </c>
      <c r="P783">
        <f>_xlfn.XLOOKUP(Table2[[#This Row],[Short Name]],Serverlookup!A:A,Serverlookup!B:B)</f>
        <v>20698</v>
      </c>
      <c r="Q783" t="str">
        <f>_xlfn.XLOOKUP(Table2[[#This Row],[Short Name]],Serverlookup!A:A,Serverlookup!C:C)</f>
        <v xml:space="preserve">Lenel Network Video Suite ENT </v>
      </c>
      <c r="R783" t="str">
        <f>_xlfn.XLOOKUP(Table2[[#This Row],[Short Name]],Serverlookup!A:A,Serverlookup!E:E)</f>
        <v>rajeshkumarpandurangan@chevron.com</v>
      </c>
      <c r="S783" t="str">
        <f>_xlfn.XLOOKUP(Table2[[#This Row],[Short Name]],Serverlookup!A:A,Serverlookup!D:D)</f>
        <v>Yes</v>
      </c>
      <c r="T783" t="str">
        <f>_xlfn.XLOOKUP(Table2[[#This Row],[Short Name]],Serverlookup!A:A,Serverlookup!F:F)</f>
        <v>GSOF SUPPORT - SECURITY OF PERSONNEL AND ASSETS - MSP</v>
      </c>
      <c r="U783" t="str">
        <f>IF(ISNA(_xlfn.XLOOKUP(Table2[[#This Row],[Short Name]],PCN!A:A,PCN!A:A)),"No","Yes")</f>
        <v>No</v>
      </c>
    </row>
    <row r="784" spans="1:21" x14ac:dyDescent="0.35">
      <c r="A784" t="s">
        <v>2777</v>
      </c>
      <c r="B784" t="s">
        <v>50</v>
      </c>
      <c r="C784" t="s">
        <v>3833</v>
      </c>
      <c r="D784" t="s">
        <v>3834</v>
      </c>
      <c r="E784" s="2">
        <v>45770</v>
      </c>
      <c r="F784" t="s">
        <v>185</v>
      </c>
      <c r="G784" s="2">
        <v>45771</v>
      </c>
      <c r="H784" t="s">
        <v>2789</v>
      </c>
      <c r="I784" t="s">
        <v>114</v>
      </c>
      <c r="J784" t="s">
        <v>2781</v>
      </c>
      <c r="K784" t="str">
        <f>_xlfn.XLOOKUP(Table2[[#This Row],[Short Name]],Table4[Name],Table4[IP Address])</f>
        <v>146.33.56.65</v>
      </c>
      <c r="L784" t="str">
        <f>_xlfn.XLOOKUP(Table2[[#This Row],[Short Name]],CMDB!A:A,CMDB!G:G)</f>
        <v>Production</v>
      </c>
      <c r="M784" t="str">
        <f>_xlfn.XLOOKUP(Table2[[#This Row],[Short Name]],CMDB!A:A,CMDB!F:F)</f>
        <v>Deployed</v>
      </c>
      <c r="N784" t="s">
        <v>2782</v>
      </c>
      <c r="P784">
        <f>_xlfn.XLOOKUP(Table2[[#This Row],[Short Name]],Serverlookup!A:A,Serverlookup!B:B)</f>
        <v>20698</v>
      </c>
      <c r="Q784" t="str">
        <f>_xlfn.XLOOKUP(Table2[[#This Row],[Short Name]],Serverlookup!A:A,Serverlookup!C:C)</f>
        <v xml:space="preserve">Lenel Network Video Suite ENT </v>
      </c>
      <c r="R784" t="str">
        <f>_xlfn.XLOOKUP(Table2[[#This Row],[Short Name]],Serverlookup!A:A,Serverlookup!E:E)</f>
        <v>rajeshkumarpandurangan@chevron.com</v>
      </c>
      <c r="S784" t="str">
        <f>_xlfn.XLOOKUP(Table2[[#This Row],[Short Name]],Serverlookup!A:A,Serverlookup!D:D)</f>
        <v>Yes</v>
      </c>
      <c r="T784" t="str">
        <f>_xlfn.XLOOKUP(Table2[[#This Row],[Short Name]],Serverlookup!A:A,Serverlookup!F:F)</f>
        <v>GSOF SUPPORT - SECURITY OF PERSONNEL AND ASSETS - MSP</v>
      </c>
      <c r="U784" t="str">
        <f>IF(ISNA(_xlfn.XLOOKUP(Table2[[#This Row],[Short Name]],PCN!A:A,PCN!A:A)),"No","Yes")</f>
        <v>No</v>
      </c>
    </row>
    <row r="785" spans="1:21" x14ac:dyDescent="0.35">
      <c r="A785" t="s">
        <v>2777</v>
      </c>
      <c r="B785" t="s">
        <v>50</v>
      </c>
      <c r="C785" t="s">
        <v>3835</v>
      </c>
      <c r="D785" t="s">
        <v>3836</v>
      </c>
      <c r="E785" s="1">
        <v>45770</v>
      </c>
      <c r="F785" t="s">
        <v>185</v>
      </c>
      <c r="G785" s="1">
        <v>45771</v>
      </c>
      <c r="H785" t="s">
        <v>2996</v>
      </c>
      <c r="I785" t="s">
        <v>114</v>
      </c>
      <c r="J785" t="s">
        <v>2781</v>
      </c>
      <c r="K785" t="str">
        <f>_xlfn.XLOOKUP(Table2[[#This Row],[Short Name]],Table4[Name],Table4[IP Address])</f>
        <v>146.24.179.181</v>
      </c>
      <c r="L785" t="str">
        <f>_xlfn.XLOOKUP(Table2[[#This Row],[Short Name]],CMDB!A:A,CMDB!G:G)</f>
        <v>Production</v>
      </c>
      <c r="M785" t="str">
        <f>_xlfn.XLOOKUP(Table2[[#This Row],[Short Name]],CMDB!A:A,CMDB!F:F)</f>
        <v>Deployed</v>
      </c>
      <c r="N785" t="s">
        <v>2782</v>
      </c>
      <c r="P785">
        <f>_xlfn.XLOOKUP(Table2[[#This Row],[Short Name]],Serverlookup!A:A,Serverlookup!B:B)</f>
        <v>20698</v>
      </c>
      <c r="Q785" t="str">
        <f>_xlfn.XLOOKUP(Table2[[#This Row],[Short Name]],Serverlookup!A:A,Serverlookup!C:C)</f>
        <v xml:space="preserve">Lenel Network Video Suite ENT </v>
      </c>
      <c r="R785" t="str">
        <f>_xlfn.XLOOKUP(Table2[[#This Row],[Short Name]],Serverlookup!A:A,Serverlookup!E:E)</f>
        <v>rajeshkumarpandurangan@chevron.com</v>
      </c>
      <c r="S785" t="str">
        <f>_xlfn.XLOOKUP(Table2[[#This Row],[Short Name]],Serverlookup!A:A,Serverlookup!D:D)</f>
        <v>Yes</v>
      </c>
      <c r="T785" t="str">
        <f>_xlfn.XLOOKUP(Table2[[#This Row],[Short Name]],Serverlookup!A:A,Serverlookup!F:F)</f>
        <v>GSOF SUPPORT - SECURITY OF PERSONNEL AND ASSETS - MSP</v>
      </c>
      <c r="U785" t="str">
        <f>IF(ISNA(_xlfn.XLOOKUP(Table2[[#This Row],[Short Name]],PCN!A:A,PCN!A:A)),"No","Yes")</f>
        <v>No</v>
      </c>
    </row>
    <row r="786" spans="1:21" x14ac:dyDescent="0.35">
      <c r="A786" t="s">
        <v>2777</v>
      </c>
      <c r="B786" t="s">
        <v>50</v>
      </c>
      <c r="C786" t="s">
        <v>3837</v>
      </c>
      <c r="D786" t="s">
        <v>3838</v>
      </c>
      <c r="E786" s="2">
        <v>45771</v>
      </c>
      <c r="F786" t="s">
        <v>185</v>
      </c>
      <c r="G786" s="2">
        <v>45771</v>
      </c>
      <c r="H786" t="s">
        <v>2803</v>
      </c>
      <c r="I786" t="s">
        <v>114</v>
      </c>
      <c r="J786" t="s">
        <v>2781</v>
      </c>
      <c r="K786" t="str">
        <f>_xlfn.XLOOKUP(Table2[[#This Row],[Short Name]],Table4[Name],Table4[IP Address])</f>
        <v>146.27.13.57</v>
      </c>
      <c r="L786" t="str">
        <f>_xlfn.XLOOKUP(Table2[[#This Row],[Short Name]],CMDB!A:A,CMDB!G:G)</f>
        <v>Development</v>
      </c>
      <c r="M786" t="str">
        <f>_xlfn.XLOOKUP(Table2[[#This Row],[Short Name]],CMDB!A:A,CMDB!F:F)</f>
        <v>Deployed</v>
      </c>
      <c r="N786" t="s">
        <v>2782</v>
      </c>
      <c r="P786">
        <f>_xlfn.XLOOKUP(Table2[[#This Row],[Short Name]],Serverlookup!A:A,Serverlookup!B:B)</f>
        <v>8363</v>
      </c>
      <c r="Q786" t="str">
        <f>_xlfn.XLOOKUP(Table2[[#This Row],[Short Name]],Serverlookup!A:A,Serverlookup!C:C)</f>
        <v xml:space="preserve">OnGuard </v>
      </c>
      <c r="R786" t="str">
        <f>_xlfn.XLOOKUP(Table2[[#This Row],[Short Name]],Serverlookup!A:A,Serverlookup!E:E)</f>
        <v>rajeshkumarpandurangan@chevron.com</v>
      </c>
      <c r="S786" t="str">
        <f>_xlfn.XLOOKUP(Table2[[#This Row],[Short Name]],Serverlookup!A:A,Serverlookup!D:D)</f>
        <v>Yes</v>
      </c>
      <c r="T786" t="str">
        <f>_xlfn.XLOOKUP(Table2[[#This Row],[Short Name]],Serverlookup!A:A,Serverlookup!F:F)</f>
        <v>GSOF SUPPORT - SECURITY OF PERSONNEL AND ASSETS - MSP</v>
      </c>
      <c r="U786" t="str">
        <f>IF(ISNA(_xlfn.XLOOKUP(Table2[[#This Row],[Short Name]],PCN!A:A,PCN!A:A)),"No","Yes")</f>
        <v>No</v>
      </c>
    </row>
    <row r="787" spans="1:21" x14ac:dyDescent="0.35">
      <c r="A787" t="s">
        <v>2777</v>
      </c>
      <c r="B787" t="s">
        <v>50</v>
      </c>
      <c r="C787" t="s">
        <v>3839</v>
      </c>
      <c r="D787" t="s">
        <v>3840</v>
      </c>
      <c r="E787" s="1">
        <v>45771</v>
      </c>
      <c r="F787" t="s">
        <v>185</v>
      </c>
      <c r="G787" s="1">
        <v>45771</v>
      </c>
      <c r="H787" t="s">
        <v>2806</v>
      </c>
      <c r="I787" t="s">
        <v>114</v>
      </c>
      <c r="J787" t="s">
        <v>2781</v>
      </c>
      <c r="K787" t="str">
        <f>_xlfn.XLOOKUP(Table2[[#This Row],[Short Name]],Table4[Name],Table4[IP Address])</f>
        <v>146.36.80.103</v>
      </c>
      <c r="L787" t="str">
        <f>_xlfn.XLOOKUP(Table2[[#This Row],[Short Name]],CMDB!A:A,CMDB!G:G)</f>
        <v>Production</v>
      </c>
      <c r="M787" t="str">
        <f>_xlfn.XLOOKUP(Table2[[#This Row],[Short Name]],CMDB!A:A,CMDB!F:F)</f>
        <v>Deployed</v>
      </c>
      <c r="N787" t="s">
        <v>2782</v>
      </c>
      <c r="P787">
        <f>_xlfn.XLOOKUP(Table2[[#This Row],[Short Name]],Serverlookup!A:A,Serverlookup!B:B)</f>
        <v>8363</v>
      </c>
      <c r="Q787" t="str">
        <f>_xlfn.XLOOKUP(Table2[[#This Row],[Short Name]],Serverlookup!A:A,Serverlookup!C:C)</f>
        <v xml:space="preserve">OnGuard </v>
      </c>
      <c r="R787" t="str">
        <f>_xlfn.XLOOKUP(Table2[[#This Row],[Short Name]],Serverlookup!A:A,Serverlookup!E:E)</f>
        <v>rajeshkumarpandurangan@chevron.com</v>
      </c>
      <c r="S787" t="str">
        <f>_xlfn.XLOOKUP(Table2[[#This Row],[Short Name]],Serverlookup!A:A,Serverlookup!D:D)</f>
        <v>Yes</v>
      </c>
      <c r="T787" t="str">
        <f>_xlfn.XLOOKUP(Table2[[#This Row],[Short Name]],Serverlookup!A:A,Serverlookup!F:F)</f>
        <v>GSOF SUPPORT - SECURITY OF PERSONNEL AND ASSETS - MSP</v>
      </c>
      <c r="U787" t="str">
        <f>IF(ISNA(_xlfn.XLOOKUP(Table2[[#This Row],[Short Name]],PCN!A:A,PCN!A:A)),"No","Yes")</f>
        <v>No</v>
      </c>
    </row>
    <row r="788" spans="1:21" x14ac:dyDescent="0.35">
      <c r="A788" t="s">
        <v>2777</v>
      </c>
      <c r="B788" t="s">
        <v>50</v>
      </c>
      <c r="C788" t="s">
        <v>3841</v>
      </c>
      <c r="D788" t="s">
        <v>3842</v>
      </c>
      <c r="E788" s="2">
        <v>45770</v>
      </c>
      <c r="F788" t="s">
        <v>185</v>
      </c>
      <c r="G788" s="2">
        <v>45771</v>
      </c>
      <c r="H788" t="s">
        <v>2803</v>
      </c>
      <c r="I788" t="s">
        <v>114</v>
      </c>
      <c r="J788" t="s">
        <v>2781</v>
      </c>
      <c r="K788" t="str">
        <f>_xlfn.XLOOKUP(Table2[[#This Row],[Short Name]],Table4[Name],Table4[IP Address])</f>
        <v>146.36.80.104</v>
      </c>
      <c r="L788" t="str">
        <f>_xlfn.XLOOKUP(Table2[[#This Row],[Short Name]],CMDB!A:A,CMDB!G:G)</f>
        <v>Production</v>
      </c>
      <c r="M788" t="str">
        <f>_xlfn.XLOOKUP(Table2[[#This Row],[Short Name]],CMDB!A:A,CMDB!F:F)</f>
        <v>Deployed</v>
      </c>
      <c r="N788" t="s">
        <v>2782</v>
      </c>
      <c r="P788">
        <f>_xlfn.XLOOKUP(Table2[[#This Row],[Short Name]],Serverlookup!A:A,Serverlookup!B:B)</f>
        <v>8363</v>
      </c>
      <c r="Q788" t="str">
        <f>_xlfn.XLOOKUP(Table2[[#This Row],[Short Name]],Serverlookup!A:A,Serverlookup!C:C)</f>
        <v xml:space="preserve">OnGuard </v>
      </c>
      <c r="R788" t="str">
        <f>_xlfn.XLOOKUP(Table2[[#This Row],[Short Name]],Serverlookup!A:A,Serverlookup!E:E)</f>
        <v>rajeshkumarpandurangan@chevron.com</v>
      </c>
      <c r="S788" t="str">
        <f>_xlfn.XLOOKUP(Table2[[#This Row],[Short Name]],Serverlookup!A:A,Serverlookup!D:D)</f>
        <v>Yes</v>
      </c>
      <c r="T788" t="str">
        <f>_xlfn.XLOOKUP(Table2[[#This Row],[Short Name]],Serverlookup!A:A,Serverlookup!F:F)</f>
        <v>GSOF SUPPORT - SECURITY OF PERSONNEL AND ASSETS - MSP</v>
      </c>
      <c r="U788" t="str">
        <f>IF(ISNA(_xlfn.XLOOKUP(Table2[[#This Row],[Short Name]],PCN!A:A,PCN!A:A)),"No","Yes")</f>
        <v>No</v>
      </c>
    </row>
    <row r="789" spans="1:21" x14ac:dyDescent="0.35">
      <c r="A789" t="s">
        <v>2777</v>
      </c>
      <c r="B789" t="s">
        <v>50</v>
      </c>
      <c r="C789" t="s">
        <v>3843</v>
      </c>
      <c r="D789" t="s">
        <v>3844</v>
      </c>
      <c r="E789" s="1">
        <v>45770</v>
      </c>
      <c r="F789" t="s">
        <v>185</v>
      </c>
      <c r="G789" s="1">
        <v>45771</v>
      </c>
      <c r="H789" t="s">
        <v>3823</v>
      </c>
      <c r="I789" t="s">
        <v>114</v>
      </c>
      <c r="J789" t="s">
        <v>2781</v>
      </c>
      <c r="K789" t="str">
        <f>_xlfn.XLOOKUP(Table2[[#This Row],[Short Name]],Table4[Name],Table4[IP Address])</f>
        <v>146.36.80.105</v>
      </c>
      <c r="L789" t="str">
        <f>_xlfn.XLOOKUP(Table2[[#This Row],[Short Name]],CMDB!A:A,CMDB!G:G)</f>
        <v>Production</v>
      </c>
      <c r="M789" t="str">
        <f>_xlfn.XLOOKUP(Table2[[#This Row],[Short Name]],CMDB!A:A,CMDB!F:F)</f>
        <v>Deployed</v>
      </c>
      <c r="N789" t="s">
        <v>2782</v>
      </c>
      <c r="P789">
        <f>_xlfn.XLOOKUP(Table2[[#This Row],[Short Name]],Serverlookup!A:A,Serverlookup!B:B)</f>
        <v>8363</v>
      </c>
      <c r="Q789" t="str">
        <f>_xlfn.XLOOKUP(Table2[[#This Row],[Short Name]],Serverlookup!A:A,Serverlookup!C:C)</f>
        <v xml:space="preserve">OnGuard </v>
      </c>
      <c r="R789" t="str">
        <f>_xlfn.XLOOKUP(Table2[[#This Row],[Short Name]],Serverlookup!A:A,Serverlookup!E:E)</f>
        <v>rajeshkumarpandurangan@chevron.com</v>
      </c>
      <c r="S789" t="str">
        <f>_xlfn.XLOOKUP(Table2[[#This Row],[Short Name]],Serverlookup!A:A,Serverlookup!D:D)</f>
        <v>Yes</v>
      </c>
      <c r="T789" t="str">
        <f>_xlfn.XLOOKUP(Table2[[#This Row],[Short Name]],Serverlookup!A:A,Serverlookup!F:F)</f>
        <v>GSOF SUPPORT - SECURITY OF PERSONNEL AND ASSETS - MSP</v>
      </c>
      <c r="U789" t="str">
        <f>IF(ISNA(_xlfn.XLOOKUP(Table2[[#This Row],[Short Name]],PCN!A:A,PCN!A:A)),"No","Yes")</f>
        <v>No</v>
      </c>
    </row>
    <row r="790" spans="1:21" x14ac:dyDescent="0.35">
      <c r="A790" t="s">
        <v>2777</v>
      </c>
      <c r="B790" t="s">
        <v>50</v>
      </c>
      <c r="C790" t="s">
        <v>3845</v>
      </c>
      <c r="D790" t="s">
        <v>3846</v>
      </c>
      <c r="E790" s="2">
        <v>45771</v>
      </c>
      <c r="F790" t="s">
        <v>185</v>
      </c>
      <c r="G790" s="2">
        <v>45771</v>
      </c>
      <c r="H790" t="s">
        <v>2780</v>
      </c>
      <c r="I790" t="s">
        <v>114</v>
      </c>
      <c r="J790" t="s">
        <v>2781</v>
      </c>
      <c r="K790" t="str">
        <f>_xlfn.XLOOKUP(Table2[[#This Row],[Short Name]],Table4[Name],Table4[IP Address])</f>
        <v>146.27.13.32</v>
      </c>
      <c r="L790" t="str">
        <f>_xlfn.XLOOKUP(Table2[[#This Row],[Short Name]],CMDB!A:A,CMDB!G:G)</f>
        <v>Development</v>
      </c>
      <c r="M790" t="str">
        <f>_xlfn.XLOOKUP(Table2[[#This Row],[Short Name]],CMDB!A:A,CMDB!F:F)</f>
        <v>Deployed</v>
      </c>
      <c r="N790" t="s">
        <v>2782</v>
      </c>
      <c r="P790">
        <f>_xlfn.XLOOKUP(Table2[[#This Row],[Short Name]],Serverlookup!A:A,Serverlookup!B:B)</f>
        <v>8363</v>
      </c>
      <c r="Q790" t="str">
        <f>_xlfn.XLOOKUP(Table2[[#This Row],[Short Name]],Serverlookup!A:A,Serverlookup!C:C)</f>
        <v xml:space="preserve">OnGuard </v>
      </c>
      <c r="R790" t="str">
        <f>_xlfn.XLOOKUP(Table2[[#This Row],[Short Name]],Serverlookup!A:A,Serverlookup!E:E)</f>
        <v>rajeshkumarpandurangan@chevron.com</v>
      </c>
      <c r="S790" t="str">
        <f>_xlfn.XLOOKUP(Table2[[#This Row],[Short Name]],Serverlookup!A:A,Serverlookup!D:D)</f>
        <v>Yes</v>
      </c>
      <c r="T790" t="str">
        <f>_xlfn.XLOOKUP(Table2[[#This Row],[Short Name]],Serverlookup!A:A,Serverlookup!F:F)</f>
        <v>GSOF SUPPORT - SECURITY OF PERSONNEL AND ASSETS - MSP</v>
      </c>
      <c r="U790" t="str">
        <f>IF(ISNA(_xlfn.XLOOKUP(Table2[[#This Row],[Short Name]],PCN!A:A,PCN!A:A)),"No","Yes")</f>
        <v>No</v>
      </c>
    </row>
    <row r="791" spans="1:21" x14ac:dyDescent="0.35">
      <c r="A791" t="s">
        <v>2777</v>
      </c>
      <c r="B791" t="s">
        <v>50</v>
      </c>
      <c r="C791" t="s">
        <v>3847</v>
      </c>
      <c r="D791" t="s">
        <v>3848</v>
      </c>
      <c r="E791" s="2">
        <v>45771</v>
      </c>
      <c r="F791" t="s">
        <v>185</v>
      </c>
      <c r="G791" s="2">
        <v>45771</v>
      </c>
      <c r="H791" t="s">
        <v>3849</v>
      </c>
      <c r="I791" t="s">
        <v>114</v>
      </c>
      <c r="J791" t="s">
        <v>2781</v>
      </c>
      <c r="K791" t="str">
        <f>_xlfn.XLOOKUP(Table2[[#This Row],[Short Name]],Table4[Name],Table4[IP Address])</f>
        <v>146.36.80.212</v>
      </c>
      <c r="L791" t="str">
        <f>_xlfn.XLOOKUP(Table2[[#This Row],[Short Name]],CMDB!A:A,CMDB!G:G)</f>
        <v>Production</v>
      </c>
      <c r="M791" t="str">
        <f>_xlfn.XLOOKUP(Table2[[#This Row],[Short Name]],CMDB!A:A,CMDB!F:F)</f>
        <v>Deployed</v>
      </c>
      <c r="N791" t="s">
        <v>2782</v>
      </c>
      <c r="P791">
        <f>_xlfn.XLOOKUP(Table2[[#This Row],[Short Name]],Serverlookup!A:A,Serverlookup!B:B)</f>
        <v>8363</v>
      </c>
      <c r="Q791" t="str">
        <f>_xlfn.XLOOKUP(Table2[[#This Row],[Short Name]],Serverlookup!A:A,Serverlookup!C:C)</f>
        <v xml:space="preserve">OnGuard </v>
      </c>
      <c r="R791" t="str">
        <f>_xlfn.XLOOKUP(Table2[[#This Row],[Short Name]],Serverlookup!A:A,Serverlookup!E:E)</f>
        <v>rajeshkumarpandurangan@chevron.com</v>
      </c>
      <c r="S791" t="str">
        <f>_xlfn.XLOOKUP(Table2[[#This Row],[Short Name]],Serverlookup!A:A,Serverlookup!D:D)</f>
        <v>Yes</v>
      </c>
      <c r="T791" t="str">
        <f>_xlfn.XLOOKUP(Table2[[#This Row],[Short Name]],Serverlookup!A:A,Serverlookup!F:F)</f>
        <v>GSOF SUPPORT - SECURITY OF PERSONNEL AND ASSETS - MSP</v>
      </c>
      <c r="U791" t="str">
        <f>IF(ISNA(_xlfn.XLOOKUP(Table2[[#This Row],[Short Name]],PCN!A:A,PCN!A:A)),"No","Yes")</f>
        <v>No</v>
      </c>
    </row>
    <row r="792" spans="1:21" x14ac:dyDescent="0.35">
      <c r="A792" t="s">
        <v>2777</v>
      </c>
      <c r="B792" t="s">
        <v>50</v>
      </c>
      <c r="C792" t="s">
        <v>2034</v>
      </c>
      <c r="D792" t="s">
        <v>2035</v>
      </c>
      <c r="E792" s="1">
        <v>45770</v>
      </c>
      <c r="F792" t="s">
        <v>185</v>
      </c>
      <c r="G792" s="1">
        <v>45771</v>
      </c>
      <c r="H792" t="s">
        <v>3850</v>
      </c>
      <c r="I792" t="s">
        <v>114</v>
      </c>
      <c r="J792" t="s">
        <v>2781</v>
      </c>
      <c r="K792" t="str">
        <f>_xlfn.XLOOKUP(Table2[[#This Row],[Short Name]],Table4[Name],Table4[IP Address])</f>
        <v>146.36.80.35</v>
      </c>
      <c r="L792" t="str">
        <f>_xlfn.XLOOKUP(Table2[[#This Row],[Short Name]],CMDB!A:A,CMDB!G:G)</f>
        <v>Production</v>
      </c>
      <c r="M792" t="str">
        <f>_xlfn.XLOOKUP(Table2[[#This Row],[Short Name]],CMDB!A:A,CMDB!F:F)</f>
        <v>Deployed</v>
      </c>
      <c r="N792" t="s">
        <v>2782</v>
      </c>
      <c r="P792">
        <f>_xlfn.XLOOKUP(Table2[[#This Row],[Short Name]],Serverlookup!A:A,Serverlookup!B:B)</f>
        <v>20698</v>
      </c>
      <c r="Q792" t="str">
        <f>_xlfn.XLOOKUP(Table2[[#This Row],[Short Name]],Serverlookup!A:A,Serverlookup!C:C)</f>
        <v xml:space="preserve">Lenel Network Video Suite ENT </v>
      </c>
      <c r="R792" t="str">
        <f>_xlfn.XLOOKUP(Table2[[#This Row],[Short Name]],Serverlookup!A:A,Serverlookup!E:E)</f>
        <v>rajeshkumarpandurangan@chevron.com</v>
      </c>
      <c r="S792" t="str">
        <f>_xlfn.XLOOKUP(Table2[[#This Row],[Short Name]],Serverlookup!A:A,Serverlookup!D:D)</f>
        <v>Yes</v>
      </c>
      <c r="T792" t="str">
        <f>_xlfn.XLOOKUP(Table2[[#This Row],[Short Name]],Serverlookup!A:A,Serverlookup!F:F)</f>
        <v>GSOF SUPPORT - SECURITY OF PERSONNEL AND ASSETS - MSP</v>
      </c>
      <c r="U792" t="str">
        <f>IF(ISNA(_xlfn.XLOOKUP(Table2[[#This Row],[Short Name]],PCN!A:A,PCN!A:A)),"No","Yes")</f>
        <v>No</v>
      </c>
    </row>
    <row r="793" spans="1:21" x14ac:dyDescent="0.35">
      <c r="A793" t="s">
        <v>2777</v>
      </c>
      <c r="B793" t="s">
        <v>50</v>
      </c>
      <c r="C793" t="s">
        <v>2036</v>
      </c>
      <c r="D793" t="s">
        <v>2037</v>
      </c>
      <c r="E793" s="2">
        <v>45771</v>
      </c>
      <c r="F793" t="s">
        <v>185</v>
      </c>
      <c r="G793" s="2">
        <v>45771</v>
      </c>
      <c r="H793" t="s">
        <v>2780</v>
      </c>
      <c r="I793" t="s">
        <v>114</v>
      </c>
      <c r="J793" t="s">
        <v>2781</v>
      </c>
      <c r="K793" t="str">
        <f>_xlfn.XLOOKUP(Table2[[#This Row],[Short Name]],Table4[Name],Table4[IP Address])</f>
        <v>146.36.80.116</v>
      </c>
      <c r="L793" t="str">
        <f>_xlfn.XLOOKUP(Table2[[#This Row],[Short Name]],CMDB!A:A,CMDB!G:G)</f>
        <v>Production</v>
      </c>
      <c r="M793" t="str">
        <f>_xlfn.XLOOKUP(Table2[[#This Row],[Short Name]],CMDB!A:A,CMDB!F:F)</f>
        <v>Deployed</v>
      </c>
      <c r="N793" t="s">
        <v>2782</v>
      </c>
      <c r="P793">
        <f>_xlfn.XLOOKUP(Table2[[#This Row],[Short Name]],Serverlookup!A:A,Serverlookup!B:B)</f>
        <v>20698</v>
      </c>
      <c r="Q793" t="str">
        <f>_xlfn.XLOOKUP(Table2[[#This Row],[Short Name]],Serverlookup!A:A,Serverlookup!C:C)</f>
        <v xml:space="preserve">Lenel Network Video Suite ENT </v>
      </c>
      <c r="R793" t="str">
        <f>_xlfn.XLOOKUP(Table2[[#This Row],[Short Name]],Serverlookup!A:A,Serverlookup!E:E)</f>
        <v>rajeshkumarpandurangan@chevron.com</v>
      </c>
      <c r="S793" t="str">
        <f>_xlfn.XLOOKUP(Table2[[#This Row],[Short Name]],Serverlookup!A:A,Serverlookup!D:D)</f>
        <v>Yes</v>
      </c>
      <c r="T793" t="str">
        <f>_xlfn.XLOOKUP(Table2[[#This Row],[Short Name]],Serverlookup!A:A,Serverlookup!F:F)</f>
        <v>GSOF SUPPORT - SECURITY OF PERSONNEL AND ASSETS - MSP</v>
      </c>
      <c r="U793" t="str">
        <f>IF(ISNA(_xlfn.XLOOKUP(Table2[[#This Row],[Short Name]],PCN!A:A,PCN!A:A)),"No","Yes")</f>
        <v>No</v>
      </c>
    </row>
    <row r="794" spans="1:21" x14ac:dyDescent="0.35">
      <c r="A794" t="s">
        <v>2777</v>
      </c>
      <c r="B794" t="s">
        <v>50</v>
      </c>
      <c r="C794" t="s">
        <v>2038</v>
      </c>
      <c r="D794" t="s">
        <v>2039</v>
      </c>
      <c r="E794" s="1">
        <v>45770</v>
      </c>
      <c r="F794" t="s">
        <v>185</v>
      </c>
      <c r="G794" s="1">
        <v>45771</v>
      </c>
      <c r="H794" t="s">
        <v>2803</v>
      </c>
      <c r="I794" t="s">
        <v>114</v>
      </c>
      <c r="J794" t="s">
        <v>2781</v>
      </c>
      <c r="K794" t="str">
        <f>_xlfn.XLOOKUP(Table2[[#This Row],[Short Name]],Table4[Name],Table4[IP Address])</f>
        <v>146.27.13.175</v>
      </c>
      <c r="L794" t="str">
        <f>_xlfn.XLOOKUP(Table2[[#This Row],[Short Name]],CMDB!A:A,CMDB!G:G)</f>
        <v>Development</v>
      </c>
      <c r="M794" t="str">
        <f>_xlfn.XLOOKUP(Table2[[#This Row],[Short Name]],CMDB!A:A,CMDB!F:F)</f>
        <v>Deployed</v>
      </c>
      <c r="N794" t="s">
        <v>2782</v>
      </c>
      <c r="P794">
        <f>_xlfn.XLOOKUP(Table2[[#This Row],[Short Name]],Serverlookup!A:A,Serverlookup!B:B)</f>
        <v>8363</v>
      </c>
      <c r="Q794" t="str">
        <f>_xlfn.XLOOKUP(Table2[[#This Row],[Short Name]],Serverlookup!A:A,Serverlookup!C:C)</f>
        <v xml:space="preserve">OnGuard </v>
      </c>
      <c r="R794" t="str">
        <f>_xlfn.XLOOKUP(Table2[[#This Row],[Short Name]],Serverlookup!A:A,Serverlookup!E:E)</f>
        <v>rajeshkumarpandurangan@chevron.com</v>
      </c>
      <c r="S794" t="str">
        <f>_xlfn.XLOOKUP(Table2[[#This Row],[Short Name]],Serverlookup!A:A,Serverlookup!D:D)</f>
        <v>Yes</v>
      </c>
      <c r="T794" t="str">
        <f>_xlfn.XLOOKUP(Table2[[#This Row],[Short Name]],Serverlookup!A:A,Serverlookup!F:F)</f>
        <v>GSOF SUPPORT - SECURITY OF PERSONNEL AND ASSETS - MSP</v>
      </c>
      <c r="U794" t="str">
        <f>IF(ISNA(_xlfn.XLOOKUP(Table2[[#This Row],[Short Name]],PCN!A:A,PCN!A:A)),"No","Yes")</f>
        <v>No</v>
      </c>
    </row>
    <row r="795" spans="1:21" x14ac:dyDescent="0.35">
      <c r="A795" t="s">
        <v>2777</v>
      </c>
      <c r="B795" t="s">
        <v>50</v>
      </c>
      <c r="C795" t="s">
        <v>3851</v>
      </c>
      <c r="D795" t="s">
        <v>3852</v>
      </c>
      <c r="E795" s="1">
        <v>45771</v>
      </c>
      <c r="F795" t="s">
        <v>185</v>
      </c>
      <c r="G795" s="1">
        <v>45771</v>
      </c>
      <c r="H795" t="s">
        <v>2996</v>
      </c>
      <c r="I795" t="s">
        <v>114</v>
      </c>
      <c r="J795" t="s">
        <v>2781</v>
      </c>
      <c r="K795" t="str">
        <f>_xlfn.XLOOKUP(Table2[[#This Row],[Short Name]],Table4[Name],Table4[IP Address])</f>
        <v>146.36.80.159</v>
      </c>
      <c r="L795" t="str">
        <f>_xlfn.XLOOKUP(Table2[[#This Row],[Short Name]],CMDB!A:A,CMDB!G:G)</f>
        <v>Production</v>
      </c>
      <c r="M795" t="str">
        <f>_xlfn.XLOOKUP(Table2[[#This Row],[Short Name]],CMDB!A:A,CMDB!F:F)</f>
        <v>Deployed</v>
      </c>
      <c r="N795" t="s">
        <v>2782</v>
      </c>
      <c r="P795">
        <f>_xlfn.XLOOKUP(Table2[[#This Row],[Short Name]],Serverlookup!A:A,Serverlookup!B:B)</f>
        <v>20698</v>
      </c>
      <c r="Q795" t="str">
        <f>_xlfn.XLOOKUP(Table2[[#This Row],[Short Name]],Serverlookup!A:A,Serverlookup!C:C)</f>
        <v xml:space="preserve">Lenel Network Video Suite ENT </v>
      </c>
      <c r="R795" t="str">
        <f>_xlfn.XLOOKUP(Table2[[#This Row],[Short Name]],Serverlookup!A:A,Serverlookup!E:E)</f>
        <v>rajeshkumarpandurangan@chevron.com</v>
      </c>
      <c r="S795" t="str">
        <f>_xlfn.XLOOKUP(Table2[[#This Row],[Short Name]],Serverlookup!A:A,Serverlookup!D:D)</f>
        <v>Yes</v>
      </c>
      <c r="T795" t="str">
        <f>_xlfn.XLOOKUP(Table2[[#This Row],[Short Name]],Serverlookup!A:A,Serverlookup!F:F)</f>
        <v>GSOF SUPPORT - SECURITY OF PERSONNEL AND ASSETS - MSP</v>
      </c>
      <c r="U795" t="str">
        <f>IF(ISNA(_xlfn.XLOOKUP(Table2[[#This Row],[Short Name]],PCN!A:A,PCN!A:A)),"No","Yes")</f>
        <v>No</v>
      </c>
    </row>
    <row r="796" spans="1:21" x14ac:dyDescent="0.35">
      <c r="A796" t="s">
        <v>2777</v>
      </c>
      <c r="B796" t="s">
        <v>50</v>
      </c>
      <c r="C796" t="s">
        <v>3853</v>
      </c>
      <c r="D796" t="s">
        <v>3854</v>
      </c>
      <c r="E796" s="2">
        <v>45770</v>
      </c>
      <c r="F796" t="s">
        <v>185</v>
      </c>
      <c r="G796" s="2">
        <v>45771</v>
      </c>
      <c r="H796" t="s">
        <v>2996</v>
      </c>
      <c r="I796" t="s">
        <v>114</v>
      </c>
      <c r="J796" t="s">
        <v>2781</v>
      </c>
      <c r="K796" t="str">
        <f>_xlfn.XLOOKUP(Table2[[#This Row],[Short Name]],Table4[Name],Table4[IP Address])</f>
        <v>146.33.111.61</v>
      </c>
      <c r="L796" t="str">
        <f>_xlfn.XLOOKUP(Table2[[#This Row],[Short Name]],CMDB!A:A,CMDB!G:G)</f>
        <v>Production</v>
      </c>
      <c r="M796" t="str">
        <f>_xlfn.XLOOKUP(Table2[[#This Row],[Short Name]],CMDB!A:A,CMDB!F:F)</f>
        <v>Retired</v>
      </c>
      <c r="N796" t="s">
        <v>2782</v>
      </c>
      <c r="P796">
        <f>_xlfn.XLOOKUP(Table2[[#This Row],[Short Name]],Serverlookup!A:A,Serverlookup!B:B)</f>
        <v>20698</v>
      </c>
      <c r="Q796" t="str">
        <f>_xlfn.XLOOKUP(Table2[[#This Row],[Short Name]],Serverlookup!A:A,Serverlookup!C:C)</f>
        <v xml:space="preserve">Lenel Network Video Suite ENT </v>
      </c>
      <c r="R796" t="str">
        <f>_xlfn.XLOOKUP(Table2[[#This Row],[Short Name]],Serverlookup!A:A,Serverlookup!E:E)</f>
        <v>rajeshkumarpandurangan@chevron.com</v>
      </c>
      <c r="S796" t="str">
        <f>_xlfn.XLOOKUP(Table2[[#This Row],[Short Name]],Serverlookup!A:A,Serverlookup!D:D)</f>
        <v>Yes</v>
      </c>
      <c r="T796" t="str">
        <f>_xlfn.XLOOKUP(Table2[[#This Row],[Short Name]],Serverlookup!A:A,Serverlookup!F:F)</f>
        <v>GSOF SUPPORT - SECURITY OF PERSONNEL AND ASSETS - MSP</v>
      </c>
      <c r="U796" t="str">
        <f>IF(ISNA(_xlfn.XLOOKUP(Table2[[#This Row],[Short Name]],PCN!A:A,PCN!A:A)),"No","Yes")</f>
        <v>No</v>
      </c>
    </row>
    <row r="797" spans="1:21" x14ac:dyDescent="0.35">
      <c r="A797" t="s">
        <v>2777</v>
      </c>
      <c r="B797" t="s">
        <v>50</v>
      </c>
      <c r="C797" t="s">
        <v>3855</v>
      </c>
      <c r="D797" t="s">
        <v>3856</v>
      </c>
      <c r="E797" s="2">
        <v>45771</v>
      </c>
      <c r="F797" t="s">
        <v>185</v>
      </c>
      <c r="G797" s="2">
        <v>45771</v>
      </c>
      <c r="H797" t="s">
        <v>2996</v>
      </c>
      <c r="I797" t="s">
        <v>114</v>
      </c>
      <c r="J797" t="s">
        <v>2781</v>
      </c>
      <c r="K797" t="str">
        <f>_xlfn.XLOOKUP(Table2[[#This Row],[Short Name]],Table4[Name],Table4[IP Address])</f>
        <v>146.24.124.195</v>
      </c>
      <c r="L797" t="str">
        <f>_xlfn.XLOOKUP(Table2[[#This Row],[Short Name]],CMDB!A:A,CMDB!G:G)</f>
        <v>Production</v>
      </c>
      <c r="M797" t="str">
        <f>_xlfn.XLOOKUP(Table2[[#This Row],[Short Name]],CMDB!A:A,CMDB!F:F)</f>
        <v>Deployed</v>
      </c>
      <c r="N797" t="s">
        <v>2782</v>
      </c>
      <c r="P797">
        <f>_xlfn.XLOOKUP(Table2[[#This Row],[Short Name]],Serverlookup!A:A,Serverlookup!B:B)</f>
        <v>20698</v>
      </c>
      <c r="Q797" t="str">
        <f>_xlfn.XLOOKUP(Table2[[#This Row],[Short Name]],Serverlookup!A:A,Serverlookup!C:C)</f>
        <v xml:space="preserve">Lenel Network Video Suite ENT </v>
      </c>
      <c r="R797" t="str">
        <f>_xlfn.XLOOKUP(Table2[[#This Row],[Short Name]],Serverlookup!A:A,Serverlookup!E:E)</f>
        <v>rajeshkumarpandurangan@chevron.com</v>
      </c>
      <c r="S797" t="str">
        <f>_xlfn.XLOOKUP(Table2[[#This Row],[Short Name]],Serverlookup!A:A,Serverlookup!D:D)</f>
        <v>Yes</v>
      </c>
      <c r="T797" t="str">
        <f>_xlfn.XLOOKUP(Table2[[#This Row],[Short Name]],Serverlookup!A:A,Serverlookup!F:F)</f>
        <v>GSOF SUPPORT - SECURITY OF PERSONNEL AND ASSETS - MSP</v>
      </c>
      <c r="U797" t="str">
        <f>IF(ISNA(_xlfn.XLOOKUP(Table2[[#This Row],[Short Name]],PCN!A:A,PCN!A:A)),"No","Yes")</f>
        <v>No</v>
      </c>
    </row>
    <row r="798" spans="1:21" x14ac:dyDescent="0.35">
      <c r="A798" t="s">
        <v>2777</v>
      </c>
      <c r="B798" t="s">
        <v>50</v>
      </c>
      <c r="C798" t="s">
        <v>3857</v>
      </c>
      <c r="D798" t="s">
        <v>3858</v>
      </c>
      <c r="E798" s="2">
        <v>45771</v>
      </c>
      <c r="F798" t="s">
        <v>185</v>
      </c>
      <c r="G798" s="2">
        <v>45771</v>
      </c>
      <c r="H798" t="s">
        <v>2996</v>
      </c>
      <c r="I798" t="s">
        <v>114</v>
      </c>
      <c r="J798" t="s">
        <v>2781</v>
      </c>
      <c r="K798" t="str">
        <f>_xlfn.XLOOKUP(Table2[[#This Row],[Short Name]],Table4[Name],Table4[IP Address])</f>
        <v>146.38.49.15</v>
      </c>
      <c r="L798" t="str">
        <f>_xlfn.XLOOKUP(Table2[[#This Row],[Short Name]],CMDB!A:A,CMDB!G:G)</f>
        <v>Production</v>
      </c>
      <c r="M798" t="str">
        <f>_xlfn.XLOOKUP(Table2[[#This Row],[Short Name]],CMDB!A:A,CMDB!F:F)</f>
        <v>Deployed</v>
      </c>
      <c r="N798" t="s">
        <v>2782</v>
      </c>
      <c r="P798">
        <f>_xlfn.XLOOKUP(Table2[[#This Row],[Short Name]],Serverlookup!A:A,Serverlookup!B:B)</f>
        <v>1500001716</v>
      </c>
      <c r="Q798" t="str">
        <f>_xlfn.XLOOKUP(Table2[[#This Row],[Short Name]],Serverlookup!A:A,Serverlookup!C:C)</f>
        <v xml:space="preserve">Milestone xProtect </v>
      </c>
      <c r="R798" t="str">
        <f>_xlfn.XLOOKUP(Table2[[#This Row],[Short Name]],Serverlookup!A:A,Serverlookup!E:E)</f>
        <v>rajeshkumarpandurangan@chevron.com</v>
      </c>
      <c r="S798" t="str">
        <f>_xlfn.XLOOKUP(Table2[[#This Row],[Short Name]],Serverlookup!A:A,Serverlookup!D:D)</f>
        <v>Yes</v>
      </c>
      <c r="T798" t="str">
        <f>_xlfn.XLOOKUP(Table2[[#This Row],[Short Name]],Serverlookup!A:A,Serverlookup!F:F)</f>
        <v>GSOF SUPPORT - SECURITY OF PERSONNEL AND ASSETS - MSP</v>
      </c>
      <c r="U798" t="str">
        <f>IF(ISNA(_xlfn.XLOOKUP(Table2[[#This Row],[Short Name]],PCN!A:A,PCN!A:A)),"No","Yes")</f>
        <v>No</v>
      </c>
    </row>
    <row r="799" spans="1:21" x14ac:dyDescent="0.35">
      <c r="A799" t="s">
        <v>2777</v>
      </c>
      <c r="B799" t="s">
        <v>50</v>
      </c>
      <c r="C799" t="s">
        <v>3859</v>
      </c>
      <c r="D799" t="s">
        <v>3860</v>
      </c>
      <c r="E799" s="2">
        <v>45771</v>
      </c>
      <c r="F799" t="s">
        <v>185</v>
      </c>
      <c r="G799" s="2">
        <v>45771</v>
      </c>
      <c r="H799" t="s">
        <v>3861</v>
      </c>
      <c r="I799" t="s">
        <v>114</v>
      </c>
      <c r="J799" t="s">
        <v>2781</v>
      </c>
      <c r="K799" t="str">
        <f>_xlfn.XLOOKUP(Table2[[#This Row],[Short Name]],Table4[Name],Table4[IP Address])</f>
        <v>146.24.207.150</v>
      </c>
      <c r="L799" t="str">
        <f>_xlfn.XLOOKUP(Table2[[#This Row],[Short Name]],CMDB!A:A,CMDB!G:G)</f>
        <v>Production</v>
      </c>
      <c r="M799" t="str">
        <f>_xlfn.XLOOKUP(Table2[[#This Row],[Short Name]],CMDB!A:A,CMDB!F:F)</f>
        <v>Deployed</v>
      </c>
      <c r="N799" t="s">
        <v>2782</v>
      </c>
      <c r="P799">
        <f>_xlfn.XLOOKUP(Table2[[#This Row],[Short Name]],Serverlookup!A:A,Serverlookup!B:B)</f>
        <v>8363</v>
      </c>
      <c r="Q799" t="str">
        <f>_xlfn.XLOOKUP(Table2[[#This Row],[Short Name]],Serverlookup!A:A,Serverlookup!C:C)</f>
        <v xml:space="preserve">OnGuard </v>
      </c>
      <c r="R799" t="str">
        <f>_xlfn.XLOOKUP(Table2[[#This Row],[Short Name]],Serverlookup!A:A,Serverlookup!E:E)</f>
        <v>rajeshkumarpandurangan@chevron.com</v>
      </c>
      <c r="S799" t="str">
        <f>_xlfn.XLOOKUP(Table2[[#This Row],[Short Name]],Serverlookup!A:A,Serverlookup!D:D)</f>
        <v>Yes</v>
      </c>
      <c r="T799" t="str">
        <f>_xlfn.XLOOKUP(Table2[[#This Row],[Short Name]],Serverlookup!A:A,Serverlookup!F:F)</f>
        <v>GSOF SUPPORT - SECURITY OF PERSONNEL AND ASSETS - MSP</v>
      </c>
      <c r="U799" t="str">
        <f>IF(ISNA(_xlfn.XLOOKUP(Table2[[#This Row],[Short Name]],PCN!A:A,PCN!A:A)),"No","Yes")</f>
        <v>No</v>
      </c>
    </row>
    <row r="800" spans="1:21" x14ac:dyDescent="0.35">
      <c r="A800" t="s">
        <v>2777</v>
      </c>
      <c r="B800" t="s">
        <v>50</v>
      </c>
      <c r="C800" t="s">
        <v>3862</v>
      </c>
      <c r="D800" t="s">
        <v>3863</v>
      </c>
      <c r="E800" s="2">
        <v>45771</v>
      </c>
      <c r="F800" t="s">
        <v>185</v>
      </c>
      <c r="G800" s="2">
        <v>45771</v>
      </c>
      <c r="H800" t="s">
        <v>2952</v>
      </c>
      <c r="I800" t="s">
        <v>114</v>
      </c>
      <c r="J800" t="s">
        <v>2781</v>
      </c>
      <c r="K800" t="str">
        <f>_xlfn.XLOOKUP(Table2[[#This Row],[Short Name]],Table4[Name],Table4[IP Address])</f>
        <v>146.24.86.203</v>
      </c>
      <c r="L800" t="str">
        <f>_xlfn.XLOOKUP(Table2[[#This Row],[Short Name]],CMDB!A:A,CMDB!G:G)</f>
        <v>Production</v>
      </c>
      <c r="M800" t="str">
        <f>_xlfn.XLOOKUP(Table2[[#This Row],[Short Name]],CMDB!A:A,CMDB!F:F)</f>
        <v>Deployed</v>
      </c>
      <c r="N800" t="s">
        <v>2782</v>
      </c>
      <c r="P800">
        <f>_xlfn.XLOOKUP(Table2[[#This Row],[Short Name]],Serverlookup!A:A,Serverlookup!B:B)</f>
        <v>20698</v>
      </c>
      <c r="Q800" t="str">
        <f>_xlfn.XLOOKUP(Table2[[#This Row],[Short Name]],Serverlookup!A:A,Serverlookup!C:C)</f>
        <v xml:space="preserve">Lenel Network Video Suite ENT </v>
      </c>
      <c r="R800" t="str">
        <f>_xlfn.XLOOKUP(Table2[[#This Row],[Short Name]],Serverlookup!A:A,Serverlookup!E:E)</f>
        <v>rajeshkumarpandurangan@chevron.com</v>
      </c>
      <c r="S800" t="str">
        <f>_xlfn.XLOOKUP(Table2[[#This Row],[Short Name]],Serverlookup!A:A,Serverlookup!D:D)</f>
        <v>Yes</v>
      </c>
      <c r="T800" t="str">
        <f>_xlfn.XLOOKUP(Table2[[#This Row],[Short Name]],Serverlookup!A:A,Serverlookup!F:F)</f>
        <v>GSOF SUPPORT - SECURITY OF PERSONNEL AND ASSETS - MSP</v>
      </c>
      <c r="U800" t="str">
        <f>IF(ISNA(_xlfn.XLOOKUP(Table2[[#This Row],[Short Name]],PCN!A:A,PCN!A:A)),"No","Yes")</f>
        <v>No</v>
      </c>
    </row>
    <row r="801" spans="1:21" x14ac:dyDescent="0.35">
      <c r="A801" t="s">
        <v>2777</v>
      </c>
      <c r="B801" t="s">
        <v>50</v>
      </c>
      <c r="C801" t="s">
        <v>3864</v>
      </c>
      <c r="D801" t="s">
        <v>3865</v>
      </c>
      <c r="E801" s="2">
        <v>45770</v>
      </c>
      <c r="F801" t="s">
        <v>185</v>
      </c>
      <c r="G801" s="2">
        <v>45771</v>
      </c>
      <c r="H801" t="s">
        <v>3866</v>
      </c>
      <c r="I801" t="s">
        <v>114</v>
      </c>
      <c r="J801" t="s">
        <v>2781</v>
      </c>
      <c r="K801" t="str">
        <f>_xlfn.XLOOKUP(Table2[[#This Row],[Short Name]],Table4[Name],Table4[IP Address])</f>
        <v>146.29.167.47</v>
      </c>
      <c r="L801" t="str">
        <f>_xlfn.XLOOKUP(Table2[[#This Row],[Short Name]],CMDB!A:A,CMDB!G:G)</f>
        <v>Production</v>
      </c>
      <c r="M801" t="str">
        <f>_xlfn.XLOOKUP(Table2[[#This Row],[Short Name]],CMDB!A:A,CMDB!F:F)</f>
        <v>Deployed</v>
      </c>
      <c r="N801" t="s">
        <v>2782</v>
      </c>
      <c r="P801">
        <f>_xlfn.XLOOKUP(Table2[[#This Row],[Short Name]],Serverlookup!A:A,Serverlookup!B:B)</f>
        <v>8363</v>
      </c>
      <c r="Q801" t="str">
        <f>_xlfn.XLOOKUP(Table2[[#This Row],[Short Name]],Serverlookup!A:A,Serverlookup!C:C)</f>
        <v xml:space="preserve">OnGuard </v>
      </c>
      <c r="R801" t="str">
        <f>_xlfn.XLOOKUP(Table2[[#This Row],[Short Name]],Serverlookup!A:A,Serverlookup!E:E)</f>
        <v>rajeshkumarpandurangan@chevron.com</v>
      </c>
      <c r="S801" t="str">
        <f>_xlfn.XLOOKUP(Table2[[#This Row],[Short Name]],Serverlookup!A:A,Serverlookup!D:D)</f>
        <v>Yes</v>
      </c>
      <c r="T801" t="str">
        <f>_xlfn.XLOOKUP(Table2[[#This Row],[Short Name]],Serverlookup!A:A,Serverlookup!F:F)</f>
        <v>GSOF SUPPORT - SECURITY OF PERSONNEL AND ASSETS - MSP</v>
      </c>
      <c r="U801" t="str">
        <f>IF(ISNA(_xlfn.XLOOKUP(Table2[[#This Row],[Short Name]],PCN!A:A,PCN!A:A)),"No","Yes")</f>
        <v>No</v>
      </c>
    </row>
    <row r="802" spans="1:21" x14ac:dyDescent="0.35">
      <c r="A802" t="s">
        <v>2777</v>
      </c>
      <c r="B802" t="s">
        <v>50</v>
      </c>
      <c r="C802" t="s">
        <v>3867</v>
      </c>
      <c r="D802" t="s">
        <v>3868</v>
      </c>
      <c r="E802" s="2">
        <v>45770</v>
      </c>
      <c r="F802" t="s">
        <v>185</v>
      </c>
      <c r="G802" s="2">
        <v>45771</v>
      </c>
      <c r="H802" t="s">
        <v>2996</v>
      </c>
      <c r="I802" t="s">
        <v>114</v>
      </c>
      <c r="J802" t="s">
        <v>2781</v>
      </c>
      <c r="K802" t="str">
        <f>_xlfn.XLOOKUP(Table2[[#This Row],[Short Name]],Table4[Name],Table4[IP Address])</f>
        <v>146.29.171.113</v>
      </c>
      <c r="L802" t="str">
        <f>_xlfn.XLOOKUP(Table2[[#This Row],[Short Name]],CMDB!A:A,CMDB!G:G)</f>
        <v>Production</v>
      </c>
      <c r="M802" t="str">
        <f>_xlfn.XLOOKUP(Table2[[#This Row],[Short Name]],CMDB!A:A,CMDB!F:F)</f>
        <v>Deployed</v>
      </c>
      <c r="N802" t="s">
        <v>2782</v>
      </c>
      <c r="P802">
        <f>_xlfn.XLOOKUP(Table2[[#This Row],[Short Name]],Serverlookup!A:A,Serverlookup!B:B)</f>
        <v>20698</v>
      </c>
      <c r="Q802" t="str">
        <f>_xlfn.XLOOKUP(Table2[[#This Row],[Short Name]],Serverlookup!A:A,Serverlookup!C:C)</f>
        <v xml:space="preserve">Lenel Network Video Suite ENT </v>
      </c>
      <c r="R802" t="str">
        <f>_xlfn.XLOOKUP(Table2[[#This Row],[Short Name]],Serverlookup!A:A,Serverlookup!E:E)</f>
        <v>rajeshkumarpandurangan@chevron.com</v>
      </c>
      <c r="S802" t="str">
        <f>_xlfn.XLOOKUP(Table2[[#This Row],[Short Name]],Serverlookup!A:A,Serverlookup!D:D)</f>
        <v>Yes</v>
      </c>
      <c r="T802" t="str">
        <f>_xlfn.XLOOKUP(Table2[[#This Row],[Short Name]],Serverlookup!A:A,Serverlookup!F:F)</f>
        <v>GSOF SUPPORT - SECURITY OF PERSONNEL AND ASSETS - MSP</v>
      </c>
      <c r="U802" t="str">
        <f>IF(ISNA(_xlfn.XLOOKUP(Table2[[#This Row],[Short Name]],PCN!A:A,PCN!A:A)),"No","Yes")</f>
        <v>No</v>
      </c>
    </row>
    <row r="803" spans="1:21" x14ac:dyDescent="0.35">
      <c r="A803" t="s">
        <v>2777</v>
      </c>
      <c r="B803" t="s">
        <v>50</v>
      </c>
      <c r="C803" t="s">
        <v>3869</v>
      </c>
      <c r="D803" t="s">
        <v>3870</v>
      </c>
      <c r="E803" s="1">
        <v>45770</v>
      </c>
      <c r="F803" t="s">
        <v>185</v>
      </c>
      <c r="G803" s="1">
        <v>45771</v>
      </c>
      <c r="H803" t="s">
        <v>3861</v>
      </c>
      <c r="I803" t="s">
        <v>114</v>
      </c>
      <c r="J803" t="s">
        <v>2781</v>
      </c>
      <c r="K803" t="str">
        <f>_xlfn.XLOOKUP(Table2[[#This Row],[Short Name]],Table4[Name],Table4[IP Address])</f>
        <v>146.39.240.13</v>
      </c>
      <c r="L803" t="str">
        <f>_xlfn.XLOOKUP(Table2[[#This Row],[Short Name]],CMDB!A:A,CMDB!G:G)</f>
        <v>Production</v>
      </c>
      <c r="M803" t="str">
        <f>_xlfn.XLOOKUP(Table2[[#This Row],[Short Name]],CMDB!A:A,CMDB!F:F)</f>
        <v>Deployed</v>
      </c>
      <c r="N803" t="s">
        <v>2782</v>
      </c>
      <c r="P803">
        <f>_xlfn.XLOOKUP(Table2[[#This Row],[Short Name]],Serverlookup!A:A,Serverlookup!B:B)</f>
        <v>20698</v>
      </c>
      <c r="Q803" t="str">
        <f>_xlfn.XLOOKUP(Table2[[#This Row],[Short Name]],Serverlookup!A:A,Serverlookup!C:C)</f>
        <v xml:space="preserve">Lenel Network Video Suite ENT </v>
      </c>
      <c r="R803" t="str">
        <f>_xlfn.XLOOKUP(Table2[[#This Row],[Short Name]],Serverlookup!A:A,Serverlookup!E:E)</f>
        <v>rajeshkumarpandurangan@chevron.com</v>
      </c>
      <c r="S803" t="str">
        <f>_xlfn.XLOOKUP(Table2[[#This Row],[Short Name]],Serverlookup!A:A,Serverlookup!D:D)</f>
        <v>Yes</v>
      </c>
      <c r="T803" t="str">
        <f>_xlfn.XLOOKUP(Table2[[#This Row],[Short Name]],Serverlookup!A:A,Serverlookup!F:F)</f>
        <v>GSOF SUPPORT - SECURITY OF PERSONNEL AND ASSETS - MSP</v>
      </c>
      <c r="U803" t="str">
        <f>IF(ISNA(_xlfn.XLOOKUP(Table2[[#This Row],[Short Name]],PCN!A:A,PCN!A:A)),"No","Yes")</f>
        <v>No</v>
      </c>
    </row>
    <row r="804" spans="1:21" x14ac:dyDescent="0.35">
      <c r="A804" t="s">
        <v>2777</v>
      </c>
      <c r="B804" t="s">
        <v>50</v>
      </c>
      <c r="C804" t="s">
        <v>3871</v>
      </c>
      <c r="D804" t="s">
        <v>3872</v>
      </c>
      <c r="E804" s="2">
        <v>45770</v>
      </c>
      <c r="F804" t="s">
        <v>185</v>
      </c>
      <c r="G804" s="2">
        <v>45771</v>
      </c>
      <c r="H804" t="s">
        <v>3823</v>
      </c>
      <c r="I804" t="s">
        <v>114</v>
      </c>
      <c r="J804" t="s">
        <v>2781</v>
      </c>
      <c r="K804" t="str">
        <f>_xlfn.XLOOKUP(Table2[[#This Row],[Short Name]],Table4[Name],Table4[IP Address])</f>
        <v>146.40.235.85</v>
      </c>
      <c r="L804" t="str">
        <f>_xlfn.XLOOKUP(Table2[[#This Row],[Short Name]],CMDB!A:A,CMDB!G:G)</f>
        <v>Production</v>
      </c>
      <c r="M804" t="str">
        <f>_xlfn.XLOOKUP(Table2[[#This Row],[Short Name]],CMDB!A:A,CMDB!F:F)</f>
        <v>Deployed</v>
      </c>
      <c r="N804" t="s">
        <v>2782</v>
      </c>
      <c r="P804">
        <f>_xlfn.XLOOKUP(Table2[[#This Row],[Short Name]],Serverlookup!A:A,Serverlookup!B:B)</f>
        <v>1500001716</v>
      </c>
      <c r="Q804" t="str">
        <f>_xlfn.XLOOKUP(Table2[[#This Row],[Short Name]],Serverlookup!A:A,Serverlookup!C:C)</f>
        <v xml:space="preserve">Milestone xProtect </v>
      </c>
      <c r="R804" t="str">
        <f>_xlfn.XLOOKUP(Table2[[#This Row],[Short Name]],Serverlookup!A:A,Serverlookup!E:E)</f>
        <v>rajeshkumarpandurangan@chevron.com</v>
      </c>
      <c r="S804" t="str">
        <f>_xlfn.XLOOKUP(Table2[[#This Row],[Short Name]],Serverlookup!A:A,Serverlookup!D:D)</f>
        <v>Yes</v>
      </c>
      <c r="T804" t="str">
        <f>_xlfn.XLOOKUP(Table2[[#This Row],[Short Name]],Serverlookup!A:A,Serverlookup!F:F)</f>
        <v>GSOF SUPPORT - SECURITY OF PERSONNEL AND ASSETS - MSP</v>
      </c>
      <c r="U804" t="str">
        <f>IF(ISNA(_xlfn.XLOOKUP(Table2[[#This Row],[Short Name]],PCN!A:A,PCN!A:A)),"No","Yes")</f>
        <v>No</v>
      </c>
    </row>
    <row r="805" spans="1:21" x14ac:dyDescent="0.35">
      <c r="A805" t="s">
        <v>2777</v>
      </c>
      <c r="B805" t="s">
        <v>50</v>
      </c>
      <c r="C805" t="s">
        <v>3873</v>
      </c>
      <c r="D805" t="s">
        <v>3874</v>
      </c>
      <c r="E805" s="1">
        <v>45770</v>
      </c>
      <c r="F805" t="s">
        <v>185</v>
      </c>
      <c r="G805" s="1">
        <v>45771</v>
      </c>
      <c r="H805" t="s">
        <v>2803</v>
      </c>
      <c r="I805" t="s">
        <v>114</v>
      </c>
      <c r="J805" t="s">
        <v>2781</v>
      </c>
      <c r="K805" t="str">
        <f>_xlfn.XLOOKUP(Table2[[#This Row],[Short Name]],Table4[Name],Table4[IP Address])</f>
        <v>146.40.235.9</v>
      </c>
      <c r="L805" t="str">
        <f>_xlfn.XLOOKUP(Table2[[#This Row],[Short Name]],CMDB!A:A,CMDB!G:G)</f>
        <v>Production</v>
      </c>
      <c r="M805" t="str">
        <f>_xlfn.XLOOKUP(Table2[[#This Row],[Short Name]],CMDB!A:A,CMDB!F:F)</f>
        <v>Deployed</v>
      </c>
      <c r="N805" t="s">
        <v>2782</v>
      </c>
      <c r="P805">
        <f>_xlfn.XLOOKUP(Table2[[#This Row],[Short Name]],Serverlookup!A:A,Serverlookup!B:B)</f>
        <v>20698</v>
      </c>
      <c r="Q805" t="str">
        <f>_xlfn.XLOOKUP(Table2[[#This Row],[Short Name]],Serverlookup!A:A,Serverlookup!C:C)</f>
        <v xml:space="preserve">Lenel Network Video Suite ENT </v>
      </c>
      <c r="R805" t="str">
        <f>_xlfn.XLOOKUP(Table2[[#This Row],[Short Name]],Serverlookup!A:A,Serverlookup!E:E)</f>
        <v>rajeshkumarpandurangan@chevron.com</v>
      </c>
      <c r="S805" t="str">
        <f>_xlfn.XLOOKUP(Table2[[#This Row],[Short Name]],Serverlookup!A:A,Serverlookup!D:D)</f>
        <v>Yes</v>
      </c>
      <c r="T805" t="str">
        <f>_xlfn.XLOOKUP(Table2[[#This Row],[Short Name]],Serverlookup!A:A,Serverlookup!F:F)</f>
        <v>GSOF SUPPORT - SECURITY OF PERSONNEL AND ASSETS - MSP</v>
      </c>
      <c r="U805" t="str">
        <f>IF(ISNA(_xlfn.XLOOKUP(Table2[[#This Row],[Short Name]],PCN!A:A,PCN!A:A)),"No","Yes")</f>
        <v>No</v>
      </c>
    </row>
    <row r="806" spans="1:21" x14ac:dyDescent="0.35">
      <c r="A806" t="s">
        <v>2777</v>
      </c>
      <c r="B806" t="s">
        <v>50</v>
      </c>
      <c r="C806" t="s">
        <v>3875</v>
      </c>
      <c r="D806" t="s">
        <v>3876</v>
      </c>
      <c r="E806" s="1">
        <v>45771</v>
      </c>
      <c r="F806" t="s">
        <v>185</v>
      </c>
      <c r="G806" s="1">
        <v>45771</v>
      </c>
      <c r="H806" t="s">
        <v>2888</v>
      </c>
      <c r="I806" t="s">
        <v>114</v>
      </c>
      <c r="J806" t="s">
        <v>2781</v>
      </c>
      <c r="K806" t="str">
        <f>_xlfn.XLOOKUP(Table2[[#This Row],[Short Name]],Table4[Name],Table4[IP Address])</f>
        <v>146.26.88.8</v>
      </c>
      <c r="L806" t="str">
        <f>_xlfn.XLOOKUP(Table2[[#This Row],[Short Name]],CMDB!A:A,CMDB!G:G)</f>
        <v>Production</v>
      </c>
      <c r="M806" t="str">
        <f>_xlfn.XLOOKUP(Table2[[#This Row],[Short Name]],CMDB!A:A,CMDB!F:F)</f>
        <v>Deployed</v>
      </c>
      <c r="N806" t="s">
        <v>2782</v>
      </c>
      <c r="P806">
        <f>_xlfn.XLOOKUP(Table2[[#This Row],[Short Name]],Serverlookup!A:A,Serverlookup!B:B)</f>
        <v>20698</v>
      </c>
      <c r="Q806" t="str">
        <f>_xlfn.XLOOKUP(Table2[[#This Row],[Short Name]],Serverlookup!A:A,Serverlookup!C:C)</f>
        <v xml:space="preserve">Lenel Network Video Suite ENT </v>
      </c>
      <c r="R806" t="str">
        <f>_xlfn.XLOOKUP(Table2[[#This Row],[Short Name]],Serverlookup!A:A,Serverlookup!E:E)</f>
        <v>rajeshkumarpandurangan@chevron.com</v>
      </c>
      <c r="S806" t="str">
        <f>_xlfn.XLOOKUP(Table2[[#This Row],[Short Name]],Serverlookup!A:A,Serverlookup!D:D)</f>
        <v>Yes</v>
      </c>
      <c r="T806" t="str">
        <f>_xlfn.XLOOKUP(Table2[[#This Row],[Short Name]],Serverlookup!A:A,Serverlookup!F:F)</f>
        <v>GSOF SUPPORT - SECURITY OF PERSONNEL AND ASSETS - MSP</v>
      </c>
      <c r="U806" t="str">
        <f>IF(ISNA(_xlfn.XLOOKUP(Table2[[#This Row],[Short Name]],PCN!A:A,PCN!A:A)),"No","Yes")</f>
        <v>No</v>
      </c>
    </row>
    <row r="807" spans="1:21" x14ac:dyDescent="0.35">
      <c r="A807" t="s">
        <v>2777</v>
      </c>
      <c r="B807" t="s">
        <v>50</v>
      </c>
      <c r="C807" t="s">
        <v>3877</v>
      </c>
      <c r="D807" t="s">
        <v>3878</v>
      </c>
      <c r="E807" s="1">
        <v>45770</v>
      </c>
      <c r="F807" t="s">
        <v>185</v>
      </c>
      <c r="G807" s="1">
        <v>45771</v>
      </c>
      <c r="H807" t="s">
        <v>3879</v>
      </c>
      <c r="I807" t="s">
        <v>114</v>
      </c>
      <c r="J807" t="s">
        <v>2781</v>
      </c>
      <c r="K807" t="str">
        <f>_xlfn.XLOOKUP(Table2[[#This Row],[Short Name]],Table4[Name],Table4[IP Address])</f>
        <v>146.26.72.201</v>
      </c>
      <c r="L807" t="str">
        <f>_xlfn.XLOOKUP(Table2[[#This Row],[Short Name]],CMDB!A:A,CMDB!G:G)</f>
        <v>Production</v>
      </c>
      <c r="M807" t="str">
        <f>_xlfn.XLOOKUP(Table2[[#This Row],[Short Name]],CMDB!A:A,CMDB!F:F)</f>
        <v>Deployed</v>
      </c>
      <c r="N807" t="s">
        <v>2782</v>
      </c>
      <c r="P807">
        <f>_xlfn.XLOOKUP(Table2[[#This Row],[Short Name]],Serverlookup!A:A,Serverlookup!B:B)</f>
        <v>20698</v>
      </c>
      <c r="Q807" t="str">
        <f>_xlfn.XLOOKUP(Table2[[#This Row],[Short Name]],Serverlookup!A:A,Serverlookup!C:C)</f>
        <v xml:space="preserve">Lenel Network Video Suite ENT </v>
      </c>
      <c r="R807" t="str">
        <f>_xlfn.XLOOKUP(Table2[[#This Row],[Short Name]],Serverlookup!A:A,Serverlookup!E:E)</f>
        <v>rajeshkumarpandurangan@chevron.com</v>
      </c>
      <c r="S807" t="str">
        <f>_xlfn.XLOOKUP(Table2[[#This Row],[Short Name]],Serverlookup!A:A,Serverlookup!D:D)</f>
        <v>Yes</v>
      </c>
      <c r="T807" t="str">
        <f>_xlfn.XLOOKUP(Table2[[#This Row],[Short Name]],Serverlookup!A:A,Serverlookup!F:F)</f>
        <v>GSOF SUPPORT - SECURITY OF PERSONNEL AND ASSETS - MSP</v>
      </c>
      <c r="U807" t="str">
        <f>IF(ISNA(_xlfn.XLOOKUP(Table2[[#This Row],[Short Name]],PCN!A:A,PCN!A:A)),"No","Yes")</f>
        <v>No</v>
      </c>
    </row>
    <row r="808" spans="1:21" x14ac:dyDescent="0.35">
      <c r="A808" t="s">
        <v>2777</v>
      </c>
      <c r="B808" t="s">
        <v>50</v>
      </c>
      <c r="C808" t="s">
        <v>3880</v>
      </c>
      <c r="D808" t="s">
        <v>3881</v>
      </c>
      <c r="E808" s="1">
        <v>45770</v>
      </c>
      <c r="F808" t="s">
        <v>185</v>
      </c>
      <c r="G808" s="1">
        <v>45771</v>
      </c>
      <c r="H808" t="s">
        <v>2996</v>
      </c>
      <c r="I808" t="s">
        <v>114</v>
      </c>
      <c r="J808" t="s">
        <v>2781</v>
      </c>
      <c r="K808" t="str">
        <f>_xlfn.XLOOKUP(Table2[[#This Row],[Short Name]],Table4[Name],Table4[IP Address])</f>
        <v>146.28.154.105</v>
      </c>
      <c r="L808" t="str">
        <f>_xlfn.XLOOKUP(Table2[[#This Row],[Short Name]],CMDB!A:A,CMDB!G:G)</f>
        <v>Production</v>
      </c>
      <c r="M808" t="str">
        <f>_xlfn.XLOOKUP(Table2[[#This Row],[Short Name]],CMDB!A:A,CMDB!F:F)</f>
        <v>Deployed</v>
      </c>
      <c r="N808" t="s">
        <v>2782</v>
      </c>
      <c r="P808">
        <f>_xlfn.XLOOKUP(Table2[[#This Row],[Short Name]],Serverlookup!A:A,Serverlookup!B:B)</f>
        <v>1500001716</v>
      </c>
      <c r="Q808" t="str">
        <f>_xlfn.XLOOKUP(Table2[[#This Row],[Short Name]],Serverlookup!A:A,Serverlookup!C:C)</f>
        <v xml:space="preserve">Milestone xProtect </v>
      </c>
      <c r="R808" t="str">
        <f>_xlfn.XLOOKUP(Table2[[#This Row],[Short Name]],Serverlookup!A:A,Serverlookup!E:E)</f>
        <v>rajeshkumarpandurangan@chevron.com</v>
      </c>
      <c r="S808" t="str">
        <f>_xlfn.XLOOKUP(Table2[[#This Row],[Short Name]],Serverlookup!A:A,Serverlookup!D:D)</f>
        <v>Yes</v>
      </c>
      <c r="T808" t="str">
        <f>_xlfn.XLOOKUP(Table2[[#This Row],[Short Name]],Serverlookup!A:A,Serverlookup!F:F)</f>
        <v>GSOF SUPPORT - SECURITY OF PERSONNEL AND ASSETS - MSP</v>
      </c>
      <c r="U808" t="str">
        <f>IF(ISNA(_xlfn.XLOOKUP(Table2[[#This Row],[Short Name]],PCN!A:A,PCN!A:A)),"No","Yes")</f>
        <v>No</v>
      </c>
    </row>
    <row r="809" spans="1:21" x14ac:dyDescent="0.35">
      <c r="A809" t="s">
        <v>2777</v>
      </c>
      <c r="B809" t="s">
        <v>50</v>
      </c>
      <c r="C809" t="s">
        <v>3882</v>
      </c>
      <c r="D809" t="s">
        <v>3883</v>
      </c>
      <c r="E809" s="1">
        <v>45771</v>
      </c>
      <c r="F809" t="s">
        <v>185</v>
      </c>
      <c r="G809" s="1">
        <v>45771</v>
      </c>
      <c r="H809" t="s">
        <v>2996</v>
      </c>
      <c r="I809" t="s">
        <v>114</v>
      </c>
      <c r="J809" t="s">
        <v>2781</v>
      </c>
      <c r="K809" t="str">
        <f>_xlfn.XLOOKUP(Table2[[#This Row],[Short Name]],Table4[Name],Table4[IP Address])</f>
        <v>146.30.97.147</v>
      </c>
      <c r="L809" t="str">
        <f>_xlfn.XLOOKUP(Table2[[#This Row],[Short Name]],CMDB!A:A,CMDB!G:G)</f>
        <v>Production</v>
      </c>
      <c r="M809" t="str">
        <f>_xlfn.XLOOKUP(Table2[[#This Row],[Short Name]],CMDB!A:A,CMDB!F:F)</f>
        <v>Deployed</v>
      </c>
      <c r="N809" t="s">
        <v>2782</v>
      </c>
      <c r="P809">
        <f>_xlfn.XLOOKUP(Table2[[#This Row],[Short Name]],Serverlookup!A:A,Serverlookup!B:B)</f>
        <v>8363</v>
      </c>
      <c r="Q809" t="str">
        <f>_xlfn.XLOOKUP(Table2[[#This Row],[Short Name]],Serverlookup!A:A,Serverlookup!C:C)</f>
        <v xml:space="preserve">OnGuard </v>
      </c>
      <c r="R809" t="str">
        <f>_xlfn.XLOOKUP(Table2[[#This Row],[Short Name]],Serverlookup!A:A,Serverlookup!E:E)</f>
        <v>rajeshkumarpandurangan@chevron.com</v>
      </c>
      <c r="S809" t="str">
        <f>_xlfn.XLOOKUP(Table2[[#This Row],[Short Name]],Serverlookup!A:A,Serverlookup!D:D)</f>
        <v>Yes</v>
      </c>
      <c r="T809" t="str">
        <f>_xlfn.XLOOKUP(Table2[[#This Row],[Short Name]],Serverlookup!A:A,Serverlookup!F:F)</f>
        <v>GSOF SUPPORT - SECURITY OF PERSONNEL AND ASSETS - MSP</v>
      </c>
      <c r="U809" t="str">
        <f>IF(ISNA(_xlfn.XLOOKUP(Table2[[#This Row],[Short Name]],PCN!A:A,PCN!A:A)),"No","Yes")</f>
        <v>No</v>
      </c>
    </row>
    <row r="810" spans="1:21" x14ac:dyDescent="0.35">
      <c r="A810" t="s">
        <v>2777</v>
      </c>
      <c r="B810" t="s">
        <v>50</v>
      </c>
      <c r="C810" t="s">
        <v>3884</v>
      </c>
      <c r="D810" t="s">
        <v>3885</v>
      </c>
      <c r="E810" s="2"/>
      <c r="F810" t="s">
        <v>859</v>
      </c>
      <c r="G810" s="2">
        <v>45771</v>
      </c>
      <c r="H810" t="s">
        <v>2996</v>
      </c>
      <c r="I810" t="s">
        <v>114</v>
      </c>
      <c r="J810" t="s">
        <v>2781</v>
      </c>
      <c r="K810" t="str">
        <f>_xlfn.XLOOKUP(Table2[[#This Row],[Short Name]],Table4[Name],Table4[IP Address])</f>
        <v>146.30.143.150</v>
      </c>
      <c r="L810" t="str">
        <f>_xlfn.XLOOKUP(Table2[[#This Row],[Short Name]],CMDB!A:A,CMDB!G:G)</f>
        <v>Production</v>
      </c>
      <c r="M810" t="str">
        <f>_xlfn.XLOOKUP(Table2[[#This Row],[Short Name]],CMDB!A:A,CMDB!F:F)</f>
        <v>Deployed</v>
      </c>
      <c r="N810" t="s">
        <v>2782</v>
      </c>
      <c r="P810">
        <f>_xlfn.XLOOKUP(Table2[[#This Row],[Short Name]],Serverlookup!A:A,Serverlookup!B:B)</f>
        <v>20698</v>
      </c>
      <c r="Q810" t="str">
        <f>_xlfn.XLOOKUP(Table2[[#This Row],[Short Name]],Serverlookup!A:A,Serverlookup!C:C)</f>
        <v xml:space="preserve">Lenel Network Video Suite ENT </v>
      </c>
      <c r="R810" t="str">
        <f>_xlfn.XLOOKUP(Table2[[#This Row],[Short Name]],Serverlookup!A:A,Serverlookup!E:E)</f>
        <v>rajeshkumarpandurangan@chevron.com</v>
      </c>
      <c r="S810" t="str">
        <f>_xlfn.XLOOKUP(Table2[[#This Row],[Short Name]],Serverlookup!A:A,Serverlookup!D:D)</f>
        <v>Yes</v>
      </c>
      <c r="T810" t="str">
        <f>_xlfn.XLOOKUP(Table2[[#This Row],[Short Name]],Serverlookup!A:A,Serverlookup!F:F)</f>
        <v>GSOF SUPPORT - SECURITY OF PERSONNEL AND ASSETS - MSP</v>
      </c>
      <c r="U810" t="str">
        <f>IF(ISNA(_xlfn.XLOOKUP(Table2[[#This Row],[Short Name]],PCN!A:A,PCN!A:A)),"No","Yes")</f>
        <v>No</v>
      </c>
    </row>
    <row r="811" spans="1:21" x14ac:dyDescent="0.35">
      <c r="A811" t="s">
        <v>2777</v>
      </c>
      <c r="B811" t="s">
        <v>50</v>
      </c>
      <c r="C811" t="s">
        <v>3886</v>
      </c>
      <c r="D811" t="s">
        <v>3887</v>
      </c>
      <c r="E811" s="2">
        <v>45770</v>
      </c>
      <c r="F811" t="s">
        <v>185</v>
      </c>
      <c r="G811" s="2">
        <v>45771</v>
      </c>
      <c r="H811" t="s">
        <v>3861</v>
      </c>
      <c r="I811" t="s">
        <v>114</v>
      </c>
      <c r="J811" t="s">
        <v>2781</v>
      </c>
      <c r="K811" t="str">
        <f>_xlfn.XLOOKUP(Table2[[#This Row],[Short Name]],Table4[Name],Table4[IP Address])</f>
        <v>146.24.70.194</v>
      </c>
      <c r="L811" t="str">
        <f>_xlfn.XLOOKUP(Table2[[#This Row],[Short Name]],CMDB!A:A,CMDB!G:G)</f>
        <v>Production</v>
      </c>
      <c r="M811" t="str">
        <f>_xlfn.XLOOKUP(Table2[[#This Row],[Short Name]],CMDB!A:A,CMDB!F:F)</f>
        <v>Deployed</v>
      </c>
      <c r="N811" t="s">
        <v>2782</v>
      </c>
      <c r="P811">
        <f>_xlfn.XLOOKUP(Table2[[#This Row],[Short Name]],Serverlookup!A:A,Serverlookup!B:B)</f>
        <v>20698</v>
      </c>
      <c r="Q811" t="str">
        <f>_xlfn.XLOOKUP(Table2[[#This Row],[Short Name]],Serverlookup!A:A,Serverlookup!C:C)</f>
        <v xml:space="preserve">Lenel Network Video Suite ENT </v>
      </c>
      <c r="R811" t="str">
        <f>_xlfn.XLOOKUP(Table2[[#This Row],[Short Name]],Serverlookup!A:A,Serverlookup!E:E)</f>
        <v>rajeshkumarpandurangan@chevron.com</v>
      </c>
      <c r="S811" t="str">
        <f>_xlfn.XLOOKUP(Table2[[#This Row],[Short Name]],Serverlookup!A:A,Serverlookup!D:D)</f>
        <v>Yes</v>
      </c>
      <c r="T811" t="str">
        <f>_xlfn.XLOOKUP(Table2[[#This Row],[Short Name]],Serverlookup!A:A,Serverlookup!F:F)</f>
        <v>GSOF SUPPORT - SECURITY OF PERSONNEL AND ASSETS - MSP</v>
      </c>
      <c r="U811" t="str">
        <f>IF(ISNA(_xlfn.XLOOKUP(Table2[[#This Row],[Short Name]],PCN!A:A,PCN!A:A)),"No","Yes")</f>
        <v>No</v>
      </c>
    </row>
    <row r="812" spans="1:21" x14ac:dyDescent="0.35">
      <c r="A812" t="s">
        <v>2777</v>
      </c>
      <c r="B812" t="s">
        <v>50</v>
      </c>
      <c r="C812" t="s">
        <v>3888</v>
      </c>
      <c r="D812" t="s">
        <v>3889</v>
      </c>
      <c r="E812" s="1">
        <v>45771</v>
      </c>
      <c r="F812" t="s">
        <v>185</v>
      </c>
      <c r="G812" s="1">
        <v>45771</v>
      </c>
      <c r="H812" t="s">
        <v>3879</v>
      </c>
      <c r="I812" t="s">
        <v>114</v>
      </c>
      <c r="J812" t="s">
        <v>2781</v>
      </c>
      <c r="K812" t="str">
        <f>_xlfn.XLOOKUP(Table2[[#This Row],[Short Name]],Table4[Name],Table4[IP Address])</f>
        <v>146.40.18.37</v>
      </c>
      <c r="L812" t="str">
        <f>_xlfn.XLOOKUP(Table2[[#This Row],[Short Name]],CMDB!A:A,CMDB!G:G)</f>
        <v>Production</v>
      </c>
      <c r="M812" t="str">
        <f>_xlfn.XLOOKUP(Table2[[#This Row],[Short Name]],CMDB!A:A,CMDB!F:F)</f>
        <v>Deployed</v>
      </c>
      <c r="N812" t="s">
        <v>2782</v>
      </c>
      <c r="P812">
        <f>_xlfn.XLOOKUP(Table2[[#This Row],[Short Name]],Serverlookup!A:A,Serverlookup!B:B)</f>
        <v>1500001716</v>
      </c>
      <c r="Q812" t="str">
        <f>_xlfn.XLOOKUP(Table2[[#This Row],[Short Name]],Serverlookup!A:A,Serverlookup!C:C)</f>
        <v xml:space="preserve">Milestone xProtect </v>
      </c>
      <c r="R812" t="str">
        <f>_xlfn.XLOOKUP(Table2[[#This Row],[Short Name]],Serverlookup!A:A,Serverlookup!E:E)</f>
        <v>rajeshkumarpandurangan@chevron.com</v>
      </c>
      <c r="S812" t="str">
        <f>_xlfn.XLOOKUP(Table2[[#This Row],[Short Name]],Serverlookup!A:A,Serverlookup!D:D)</f>
        <v>Yes</v>
      </c>
      <c r="T812" t="str">
        <f>_xlfn.XLOOKUP(Table2[[#This Row],[Short Name]],Serverlookup!A:A,Serverlookup!F:F)</f>
        <v>GSOF SUPPORT - SECURITY OF PERSONNEL AND ASSETS - MSP</v>
      </c>
      <c r="U812" t="str">
        <f>IF(ISNA(_xlfn.XLOOKUP(Table2[[#This Row],[Short Name]],PCN!A:A,PCN!A:A)),"No","Yes")</f>
        <v>No</v>
      </c>
    </row>
    <row r="813" spans="1:21" x14ac:dyDescent="0.35">
      <c r="A813" t="s">
        <v>2777</v>
      </c>
      <c r="B813" t="s">
        <v>50</v>
      </c>
      <c r="C813" t="s">
        <v>3890</v>
      </c>
      <c r="D813" t="s">
        <v>3891</v>
      </c>
      <c r="E813" s="1">
        <v>45771</v>
      </c>
      <c r="F813" t="s">
        <v>185</v>
      </c>
      <c r="G813" s="1">
        <v>45771</v>
      </c>
      <c r="H813" t="s">
        <v>3892</v>
      </c>
      <c r="I813" t="s">
        <v>114</v>
      </c>
      <c r="J813" t="s">
        <v>2781</v>
      </c>
      <c r="K813" t="str">
        <f>_xlfn.XLOOKUP(Table2[[#This Row],[Short Name]],Table4[Name],Table4[IP Address])</f>
        <v>146.40.81.197</v>
      </c>
      <c r="L813" t="str">
        <f>_xlfn.XLOOKUP(Table2[[#This Row],[Short Name]],CMDB!A:A,CMDB!G:G)</f>
        <v>Production</v>
      </c>
      <c r="M813" t="str">
        <f>_xlfn.XLOOKUP(Table2[[#This Row],[Short Name]],CMDB!A:A,CMDB!F:F)</f>
        <v>Deployed</v>
      </c>
      <c r="N813" t="s">
        <v>2782</v>
      </c>
      <c r="P813">
        <f>_xlfn.XLOOKUP(Table2[[#This Row],[Short Name]],Serverlookup!A:A,Serverlookup!B:B)</f>
        <v>20698</v>
      </c>
      <c r="Q813" t="str">
        <f>_xlfn.XLOOKUP(Table2[[#This Row],[Short Name]],Serverlookup!A:A,Serverlookup!C:C)</f>
        <v xml:space="preserve">Lenel Network Video Suite ENT </v>
      </c>
      <c r="R813" t="str">
        <f>_xlfn.XLOOKUP(Table2[[#This Row],[Short Name]],Serverlookup!A:A,Serverlookup!E:E)</f>
        <v>rajeshkumarpandurangan@chevron.com</v>
      </c>
      <c r="S813" t="str">
        <f>_xlfn.XLOOKUP(Table2[[#This Row],[Short Name]],Serverlookup!A:A,Serverlookup!D:D)</f>
        <v>Yes</v>
      </c>
      <c r="T813" t="str">
        <f>_xlfn.XLOOKUP(Table2[[#This Row],[Short Name]],Serverlookup!A:A,Serverlookup!F:F)</f>
        <v>GSOF SUPPORT - SECURITY OF PERSONNEL AND ASSETS - MSP</v>
      </c>
      <c r="U813" t="str">
        <f>IF(ISNA(_xlfn.XLOOKUP(Table2[[#This Row],[Short Name]],PCN!A:A,PCN!A:A)),"No","Yes")</f>
        <v>No</v>
      </c>
    </row>
    <row r="814" spans="1:21" x14ac:dyDescent="0.35">
      <c r="A814" t="s">
        <v>2777</v>
      </c>
      <c r="B814" t="s">
        <v>50</v>
      </c>
      <c r="C814" t="s">
        <v>3893</v>
      </c>
      <c r="D814" t="s">
        <v>3894</v>
      </c>
      <c r="E814" s="1">
        <v>45770</v>
      </c>
      <c r="F814" t="s">
        <v>185</v>
      </c>
      <c r="G814" s="1">
        <v>45771</v>
      </c>
      <c r="H814" t="s">
        <v>2996</v>
      </c>
      <c r="I814" t="s">
        <v>114</v>
      </c>
      <c r="J814" t="s">
        <v>2781</v>
      </c>
      <c r="K814" t="str">
        <f>_xlfn.XLOOKUP(Table2[[#This Row],[Short Name]],Table4[Name],Table4[IP Address])</f>
        <v>146.39.71.8</v>
      </c>
      <c r="L814" t="str">
        <f>_xlfn.XLOOKUP(Table2[[#This Row],[Short Name]],CMDB!A:A,CMDB!G:G)</f>
        <v>Production</v>
      </c>
      <c r="M814" t="str">
        <f>_xlfn.XLOOKUP(Table2[[#This Row],[Short Name]],CMDB!A:A,CMDB!F:F)</f>
        <v>Deployed</v>
      </c>
      <c r="N814" t="s">
        <v>2782</v>
      </c>
      <c r="P814">
        <f>_xlfn.XLOOKUP(Table2[[#This Row],[Short Name]],Serverlookup!A:A,Serverlookup!B:B)</f>
        <v>20698</v>
      </c>
      <c r="Q814" t="str">
        <f>_xlfn.XLOOKUP(Table2[[#This Row],[Short Name]],Serverlookup!A:A,Serverlookup!C:C)</f>
        <v xml:space="preserve">Lenel Network Video Suite ENT </v>
      </c>
      <c r="R814" t="str">
        <f>_xlfn.XLOOKUP(Table2[[#This Row],[Short Name]],Serverlookup!A:A,Serverlookup!E:E)</f>
        <v>rajeshkumarpandurangan@chevron.com</v>
      </c>
      <c r="S814" t="str">
        <f>_xlfn.XLOOKUP(Table2[[#This Row],[Short Name]],Serverlookup!A:A,Serverlookup!D:D)</f>
        <v>Yes</v>
      </c>
      <c r="T814" t="str">
        <f>_xlfn.XLOOKUP(Table2[[#This Row],[Short Name]],Serverlookup!A:A,Serverlookup!F:F)</f>
        <v>GSOF SUPPORT - SECURITY OF PERSONNEL AND ASSETS - MSP</v>
      </c>
      <c r="U814" t="str">
        <f>IF(ISNA(_xlfn.XLOOKUP(Table2[[#This Row],[Short Name]],PCN!A:A,PCN!A:A)),"No","Yes")</f>
        <v>No</v>
      </c>
    </row>
    <row r="815" spans="1:21" x14ac:dyDescent="0.35">
      <c r="A815" t="s">
        <v>2777</v>
      </c>
      <c r="B815" t="s">
        <v>50</v>
      </c>
      <c r="C815" t="s">
        <v>3895</v>
      </c>
      <c r="D815" t="s">
        <v>3896</v>
      </c>
      <c r="E815" s="1">
        <v>45771</v>
      </c>
      <c r="F815" t="s">
        <v>185</v>
      </c>
      <c r="G815" s="1">
        <v>45771</v>
      </c>
      <c r="H815" t="s">
        <v>2996</v>
      </c>
      <c r="I815" t="s">
        <v>114</v>
      </c>
      <c r="J815" t="s">
        <v>2781</v>
      </c>
      <c r="K815" t="str">
        <f>_xlfn.XLOOKUP(Table2[[#This Row],[Short Name]],Table4[Name],Table4[IP Address])</f>
        <v>146.40.86.204</v>
      </c>
      <c r="L815" t="str">
        <f>_xlfn.XLOOKUP(Table2[[#This Row],[Short Name]],CMDB!A:A,CMDB!G:G)</f>
        <v>Production</v>
      </c>
      <c r="M815" t="str">
        <f>_xlfn.XLOOKUP(Table2[[#This Row],[Short Name]],CMDB!A:A,CMDB!F:F)</f>
        <v>Deployed</v>
      </c>
      <c r="N815" t="s">
        <v>2782</v>
      </c>
      <c r="P815">
        <f>_xlfn.XLOOKUP(Table2[[#This Row],[Short Name]],Serverlookup!A:A,Serverlookup!B:B)</f>
        <v>20698</v>
      </c>
      <c r="Q815" t="str">
        <f>_xlfn.XLOOKUP(Table2[[#This Row],[Short Name]],Serverlookup!A:A,Serverlookup!C:C)</f>
        <v xml:space="preserve">Lenel Network Video Suite ENT </v>
      </c>
      <c r="R815" t="str">
        <f>_xlfn.XLOOKUP(Table2[[#This Row],[Short Name]],Serverlookup!A:A,Serverlookup!E:E)</f>
        <v>rajeshkumarpandurangan@chevron.com</v>
      </c>
      <c r="S815" t="str">
        <f>_xlfn.XLOOKUP(Table2[[#This Row],[Short Name]],Serverlookup!A:A,Serverlookup!D:D)</f>
        <v>Yes</v>
      </c>
      <c r="T815" t="str">
        <f>_xlfn.XLOOKUP(Table2[[#This Row],[Short Name]],Serverlookup!A:A,Serverlookup!F:F)</f>
        <v>GSOF SUPPORT - SECURITY OF PERSONNEL AND ASSETS - MSP</v>
      </c>
      <c r="U815" t="str">
        <f>IF(ISNA(_xlfn.XLOOKUP(Table2[[#This Row],[Short Name]],PCN!A:A,PCN!A:A)),"No","Yes")</f>
        <v>No</v>
      </c>
    </row>
    <row r="816" spans="1:21" x14ac:dyDescent="0.35">
      <c r="A816" t="s">
        <v>2777</v>
      </c>
      <c r="B816" t="s">
        <v>50</v>
      </c>
      <c r="C816" t="s">
        <v>3897</v>
      </c>
      <c r="D816" t="s">
        <v>3898</v>
      </c>
      <c r="E816" s="1">
        <v>45700</v>
      </c>
      <c r="F816" t="s">
        <v>185</v>
      </c>
      <c r="G816" s="1">
        <v>45771</v>
      </c>
      <c r="H816" t="s">
        <v>2803</v>
      </c>
      <c r="I816" t="s">
        <v>49</v>
      </c>
      <c r="J816" t="s">
        <v>2781</v>
      </c>
      <c r="K816" t="str">
        <f>_xlfn.XLOOKUP(Table2[[#This Row],[Short Name]],Table4[Name],Table4[IP Address])</f>
        <v>146.31.228.225</v>
      </c>
      <c r="L816" t="str">
        <f>_xlfn.XLOOKUP(Table2[[#This Row],[Short Name]],CMDB!A:A,CMDB!G:G)</f>
        <v>Production</v>
      </c>
      <c r="M816" t="str">
        <f>_xlfn.XLOOKUP(Table2[[#This Row],[Short Name]],CMDB!A:A,CMDB!F:F)</f>
        <v>Retired</v>
      </c>
      <c r="N816" t="s">
        <v>2782</v>
      </c>
      <c r="P816">
        <f>_xlfn.XLOOKUP(Table2[[#This Row],[Short Name]],Serverlookup!A:A,Serverlookup!B:B)</f>
        <v>8363</v>
      </c>
      <c r="Q816" t="str">
        <f>_xlfn.XLOOKUP(Table2[[#This Row],[Short Name]],Serverlookup!A:A,Serverlookup!C:C)</f>
        <v xml:space="preserve">OnGuard </v>
      </c>
      <c r="R816" t="str">
        <f>_xlfn.XLOOKUP(Table2[[#This Row],[Short Name]],Serverlookup!A:A,Serverlookup!E:E)</f>
        <v>rajeshkumarpandurangan@chevron.com</v>
      </c>
      <c r="S816" t="str">
        <f>_xlfn.XLOOKUP(Table2[[#This Row],[Short Name]],Serverlookup!A:A,Serverlookup!D:D)</f>
        <v>Yes</v>
      </c>
      <c r="T816" t="str">
        <f>_xlfn.XLOOKUP(Table2[[#This Row],[Short Name]],Serverlookup!A:A,Serverlookup!F:F)</f>
        <v>GSOF SUPPORT - SECURITY OF PERSONNEL AND ASSETS - MSP</v>
      </c>
      <c r="U816" t="str">
        <f>IF(ISNA(_xlfn.XLOOKUP(Table2[[#This Row],[Short Name]],PCN!A:A,PCN!A:A)),"No","Yes")</f>
        <v>No</v>
      </c>
    </row>
    <row r="817" spans="1:21" x14ac:dyDescent="0.35">
      <c r="A817" t="s">
        <v>2777</v>
      </c>
      <c r="B817" t="s">
        <v>50</v>
      </c>
      <c r="C817" t="s">
        <v>3899</v>
      </c>
      <c r="D817" t="s">
        <v>3900</v>
      </c>
      <c r="E817" s="2">
        <v>45758</v>
      </c>
      <c r="F817" t="s">
        <v>185</v>
      </c>
      <c r="G817" s="2">
        <v>45758</v>
      </c>
      <c r="H817" t="s">
        <v>2944</v>
      </c>
      <c r="I817" t="s">
        <v>114</v>
      </c>
      <c r="J817" t="s">
        <v>2781</v>
      </c>
      <c r="K817" t="str">
        <f>_xlfn.XLOOKUP(Table2[[#This Row],[Short Name]],Table4[Name],Table4[IP Address])</f>
        <v>146.35.61.133</v>
      </c>
      <c r="L817" t="str">
        <f>_xlfn.XLOOKUP(Table2[[#This Row],[Short Name]],CMDB!A:A,CMDB!G:G)</f>
        <v>Production</v>
      </c>
      <c r="M817" t="str">
        <f>_xlfn.XLOOKUP(Table2[[#This Row],[Short Name]],CMDB!A:A,CMDB!F:F)</f>
        <v>Retired</v>
      </c>
      <c r="N817" t="s">
        <v>2782</v>
      </c>
      <c r="P817">
        <f>_xlfn.XLOOKUP(Table2[[#This Row],[Short Name]],Serverlookup!A:A,Serverlookup!B:B)</f>
        <v>20698</v>
      </c>
      <c r="Q817" t="str">
        <f>_xlfn.XLOOKUP(Table2[[#This Row],[Short Name]],Serverlookup!A:A,Serverlookup!C:C)</f>
        <v xml:space="preserve">Lenel Network Video Suite ENT </v>
      </c>
      <c r="R817" t="str">
        <f>_xlfn.XLOOKUP(Table2[[#This Row],[Short Name]],Serverlookup!A:A,Serverlookup!E:E)</f>
        <v>rajeshkumarpandurangan@chevron.com</v>
      </c>
      <c r="S817" t="str">
        <f>_xlfn.XLOOKUP(Table2[[#This Row],[Short Name]],Serverlookup!A:A,Serverlookup!D:D)</f>
        <v>Yes</v>
      </c>
      <c r="T817" t="str">
        <f>_xlfn.XLOOKUP(Table2[[#This Row],[Short Name]],Serverlookup!A:A,Serverlookup!F:F)</f>
        <v>GSOF SUPPORT - SECURITY OF PERSONNEL AND ASSETS - MSP</v>
      </c>
      <c r="U817" t="str">
        <f>IF(ISNA(_xlfn.XLOOKUP(Table2[[#This Row],[Short Name]],PCN!A:A,PCN!A:A)),"No","Yes")</f>
        <v>No</v>
      </c>
    </row>
    <row r="818" spans="1:21" x14ac:dyDescent="0.35">
      <c r="A818" t="s">
        <v>2777</v>
      </c>
      <c r="B818" t="s">
        <v>50</v>
      </c>
      <c r="C818" t="s">
        <v>3901</v>
      </c>
      <c r="D818" t="s">
        <v>3902</v>
      </c>
      <c r="E818" s="2">
        <v>45685</v>
      </c>
      <c r="F818" t="s">
        <v>185</v>
      </c>
      <c r="G818" s="2">
        <v>45710</v>
      </c>
      <c r="H818" t="s">
        <v>3354</v>
      </c>
      <c r="I818" t="s">
        <v>114</v>
      </c>
      <c r="J818" t="s">
        <v>2781</v>
      </c>
      <c r="K818" t="e">
        <f>_xlfn.XLOOKUP(Table2[[#This Row],[Short Name]],Table4[Name],Table4[IP Address])</f>
        <v>#N/A</v>
      </c>
      <c r="L818" t="e">
        <f>_xlfn.XLOOKUP(Table2[[#This Row],[Short Name]],CMDB!A:A,CMDB!G:G)</f>
        <v>#N/A</v>
      </c>
      <c r="M818" t="e">
        <f>_xlfn.XLOOKUP(Table2[[#This Row],[Short Name]],CMDB!A:A,CMDB!F:F)</f>
        <v>#N/A</v>
      </c>
      <c r="N818" t="s">
        <v>2782</v>
      </c>
      <c r="P818">
        <f>_xlfn.XLOOKUP(Table2[[#This Row],[Short Name]],Serverlookup!A:A,Serverlookup!B:B)</f>
        <v>21210</v>
      </c>
      <c r="Q818" t="str">
        <f>_xlfn.XLOOKUP(Table2[[#This Row],[Short Name]],Serverlookup!A:A,Serverlookup!C:C)</f>
        <v>CrudeAssay</v>
      </c>
      <c r="R818" t="str">
        <f>_xlfn.XLOOKUP(Table2[[#This Row],[Short Name]],Serverlookup!A:A,Serverlookup!E:E)</f>
        <v>rajeshkumarpandurangan@chevron.com</v>
      </c>
      <c r="S818" t="str">
        <f>_xlfn.XLOOKUP(Table2[[#This Row],[Short Name]],Serverlookup!A:A,Serverlookup!D:D)</f>
        <v>Yes</v>
      </c>
      <c r="T818" t="str">
        <f>_xlfn.XLOOKUP(Table2[[#This Row],[Short Name]],Serverlookup!A:A,Serverlookup!F:F)</f>
        <v>GSOF SUPPORT - SECURITY OF PERSONNEL AND ASSETS - MSP</v>
      </c>
      <c r="U818" t="str">
        <f>IF(ISNA(_xlfn.XLOOKUP(Table2[[#This Row],[Short Name]],PCN!A:A,PCN!A:A)),"No","Yes")</f>
        <v>No</v>
      </c>
    </row>
    <row r="819" spans="1:21" x14ac:dyDescent="0.35">
      <c r="A819" t="s">
        <v>2777</v>
      </c>
      <c r="B819" t="s">
        <v>50</v>
      </c>
      <c r="C819" t="s">
        <v>3903</v>
      </c>
      <c r="D819" t="s">
        <v>3904</v>
      </c>
      <c r="E819" s="1">
        <v>45693</v>
      </c>
      <c r="F819" t="s">
        <v>185</v>
      </c>
      <c r="G819" s="1">
        <v>45693</v>
      </c>
      <c r="H819" t="s">
        <v>2803</v>
      </c>
      <c r="I819" t="s">
        <v>114</v>
      </c>
      <c r="J819" t="s">
        <v>2781</v>
      </c>
      <c r="K819" t="e">
        <f>_xlfn.XLOOKUP(Table2[[#This Row],[Short Name]],Table4[Name],Table4[IP Address])</f>
        <v>#N/A</v>
      </c>
      <c r="L819" t="e">
        <f>_xlfn.XLOOKUP(Table2[[#This Row],[Short Name]],CMDB!A:A,CMDB!G:G)</f>
        <v>#N/A</v>
      </c>
      <c r="M819" t="e">
        <f>_xlfn.XLOOKUP(Table2[[#This Row],[Short Name]],CMDB!A:A,CMDB!F:F)</f>
        <v>#N/A</v>
      </c>
      <c r="N819" t="s">
        <v>2782</v>
      </c>
      <c r="P819">
        <f>_xlfn.XLOOKUP(Table2[[#This Row],[Short Name]],Serverlookup!A:A,Serverlookup!B:B)</f>
        <v>8363</v>
      </c>
      <c r="Q819" t="str">
        <f>_xlfn.XLOOKUP(Table2[[#This Row],[Short Name]],Serverlookup!A:A,Serverlookup!C:C)</f>
        <v xml:space="preserve">OnGuard </v>
      </c>
      <c r="R819" t="str">
        <f>_xlfn.XLOOKUP(Table2[[#This Row],[Short Name]],Serverlookup!A:A,Serverlookup!E:E)</f>
        <v>rajeshkumarpandurangan@chevron.com</v>
      </c>
      <c r="S819" t="str">
        <f>_xlfn.XLOOKUP(Table2[[#This Row],[Short Name]],Serverlookup!A:A,Serverlookup!D:D)</f>
        <v>Yes</v>
      </c>
      <c r="T819" t="str">
        <f>_xlfn.XLOOKUP(Table2[[#This Row],[Short Name]],Serverlookup!A:A,Serverlookup!F:F)</f>
        <v>GSOF SUPPORT - SECURITY OF PERSONNEL AND ASSETS - MSP</v>
      </c>
      <c r="U819" t="str">
        <f>IF(ISNA(_xlfn.XLOOKUP(Table2[[#This Row],[Short Name]],PCN!A:A,PCN!A:A)),"No","Yes")</f>
        <v>No</v>
      </c>
    </row>
    <row r="820" spans="1:21" x14ac:dyDescent="0.35">
      <c r="A820" t="s">
        <v>2777</v>
      </c>
      <c r="B820" t="s">
        <v>50</v>
      </c>
      <c r="C820" t="s">
        <v>3905</v>
      </c>
      <c r="D820" t="s">
        <v>3906</v>
      </c>
      <c r="E820" s="1"/>
      <c r="F820" t="s">
        <v>859</v>
      </c>
      <c r="G820" s="1">
        <v>45693</v>
      </c>
      <c r="H820" t="s">
        <v>2996</v>
      </c>
      <c r="I820" t="s">
        <v>114</v>
      </c>
      <c r="J820" t="s">
        <v>2781</v>
      </c>
      <c r="K820" t="e">
        <f>_xlfn.XLOOKUP(Table2[[#This Row],[Short Name]],Table4[Name],Table4[IP Address])</f>
        <v>#N/A</v>
      </c>
      <c r="L820" t="e">
        <f>_xlfn.XLOOKUP(Table2[[#This Row],[Short Name]],CMDB!A:A,CMDB!G:G)</f>
        <v>#N/A</v>
      </c>
      <c r="M820" t="e">
        <f>_xlfn.XLOOKUP(Table2[[#This Row],[Short Name]],CMDB!A:A,CMDB!F:F)</f>
        <v>#N/A</v>
      </c>
      <c r="N820" t="s">
        <v>2782</v>
      </c>
      <c r="P820">
        <f>_xlfn.XLOOKUP(Table2[[#This Row],[Short Name]],Serverlookup!A:A,Serverlookup!B:B)</f>
        <v>8363</v>
      </c>
      <c r="Q820" t="str">
        <f>_xlfn.XLOOKUP(Table2[[#This Row],[Short Name]],Serverlookup!A:A,Serverlookup!C:C)</f>
        <v xml:space="preserve">OnGuard </v>
      </c>
      <c r="R820" t="str">
        <f>_xlfn.XLOOKUP(Table2[[#This Row],[Short Name]],Serverlookup!A:A,Serverlookup!E:E)</f>
        <v>rajeshkumarpandurangan@chevron.com</v>
      </c>
      <c r="S820" t="str">
        <f>_xlfn.XLOOKUP(Table2[[#This Row],[Short Name]],Serverlookup!A:A,Serverlookup!D:D)</f>
        <v>Yes</v>
      </c>
      <c r="T820" t="str">
        <f>_xlfn.XLOOKUP(Table2[[#This Row],[Short Name]],Serverlookup!A:A,Serverlookup!F:F)</f>
        <v>GSOF SUPPORT - SECURITY OF PERSONNEL AND ASSETS - MSP</v>
      </c>
      <c r="U820" t="str">
        <f>IF(ISNA(_xlfn.XLOOKUP(Table2[[#This Row],[Short Name]],PCN!A:A,PCN!A:A)),"No","Yes")</f>
        <v>No</v>
      </c>
    </row>
    <row r="821" spans="1:21" x14ac:dyDescent="0.35">
      <c r="A821" t="s">
        <v>2777</v>
      </c>
      <c r="B821" t="s">
        <v>50</v>
      </c>
      <c r="C821" t="s">
        <v>3907</v>
      </c>
      <c r="D821" t="s">
        <v>3908</v>
      </c>
      <c r="E821" s="2"/>
      <c r="F821" t="s">
        <v>859</v>
      </c>
      <c r="G821" s="2">
        <v>45691</v>
      </c>
      <c r="H821" t="s">
        <v>3909</v>
      </c>
      <c r="I821" t="s">
        <v>49</v>
      </c>
      <c r="J821" t="s">
        <v>2781</v>
      </c>
      <c r="K821" t="e">
        <f>_xlfn.XLOOKUP(Table2[[#This Row],[Short Name]],Table4[Name],Table4[IP Address])</f>
        <v>#N/A</v>
      </c>
      <c r="L821" t="e">
        <f>_xlfn.XLOOKUP(Table2[[#This Row],[Short Name]],CMDB!A:A,CMDB!G:G)</f>
        <v>#N/A</v>
      </c>
      <c r="M821" t="e">
        <f>_xlfn.XLOOKUP(Table2[[#This Row],[Short Name]],CMDB!A:A,CMDB!F:F)</f>
        <v>#N/A</v>
      </c>
      <c r="N821" t="s">
        <v>2782</v>
      </c>
      <c r="P821" t="str">
        <f>_xlfn.XLOOKUP(Table2[[#This Row],[Short Name]],Serverlookup!A:A,Serverlookup!B:B)</f>
        <v>Not Found</v>
      </c>
      <c r="Q821" t="str">
        <f>_xlfn.XLOOKUP(Table2[[#This Row],[Short Name]],Serverlookup!A:A,Serverlookup!C:C)</f>
        <v>Not Found</v>
      </c>
      <c r="R821" t="str">
        <f>_xlfn.XLOOKUP(Table2[[#This Row],[Short Name]],Serverlookup!A:A,Serverlookup!E:E)</f>
        <v>rajeshkumarpandurangan@chevron.com</v>
      </c>
      <c r="S821" t="str">
        <f>_xlfn.XLOOKUP(Table2[[#This Row],[Short Name]],Serverlookup!A:A,Serverlookup!D:D)</f>
        <v>Yes</v>
      </c>
      <c r="T821" t="str">
        <f>_xlfn.XLOOKUP(Table2[[#This Row],[Short Name]],Serverlookup!A:A,Serverlookup!F:F)</f>
        <v>GSOF SUPPORT - SECURITY OF PERSONNEL AND ASSETS - MSP</v>
      </c>
      <c r="U821" t="str">
        <f>IF(ISNA(_xlfn.XLOOKUP(Table2[[#This Row],[Short Name]],PCN!A:A,PCN!A:A)),"No","Yes")</f>
        <v>No</v>
      </c>
    </row>
    <row r="822" spans="1:21" x14ac:dyDescent="0.35">
      <c r="A822" t="s">
        <v>2777</v>
      </c>
      <c r="B822" t="s">
        <v>50</v>
      </c>
      <c r="C822" t="s">
        <v>3910</v>
      </c>
      <c r="D822" t="s">
        <v>3911</v>
      </c>
      <c r="E822" s="2"/>
      <c r="F822" t="s">
        <v>859</v>
      </c>
      <c r="G822" s="2">
        <v>45691</v>
      </c>
      <c r="H822" t="s">
        <v>3460</v>
      </c>
      <c r="I822" t="s">
        <v>49</v>
      </c>
      <c r="J822" t="s">
        <v>2781</v>
      </c>
      <c r="K822" t="e">
        <f>_xlfn.XLOOKUP(Table2[[#This Row],[Short Name]],Table4[Name],Table4[IP Address])</f>
        <v>#N/A</v>
      </c>
      <c r="L822" t="e">
        <f>_xlfn.XLOOKUP(Table2[[#This Row],[Short Name]],CMDB!A:A,CMDB!G:G)</f>
        <v>#N/A</v>
      </c>
      <c r="M822" t="e">
        <f>_xlfn.XLOOKUP(Table2[[#This Row],[Short Name]],CMDB!A:A,CMDB!F:F)</f>
        <v>#N/A</v>
      </c>
      <c r="N822" t="s">
        <v>2782</v>
      </c>
      <c r="P822" t="str">
        <f>_xlfn.XLOOKUP(Table2[[#This Row],[Short Name]],Serverlookup!A:A,Serverlookup!B:B)</f>
        <v>Not Found</v>
      </c>
      <c r="Q822" t="str">
        <f>_xlfn.XLOOKUP(Table2[[#This Row],[Short Name]],Serverlookup!A:A,Serverlookup!C:C)</f>
        <v>Not Found</v>
      </c>
      <c r="R822" t="str">
        <f>_xlfn.XLOOKUP(Table2[[#This Row],[Short Name]],Serverlookup!A:A,Serverlookup!E:E)</f>
        <v>rajeshkumarpandurangan@chevron.com</v>
      </c>
      <c r="S822" t="str">
        <f>_xlfn.XLOOKUP(Table2[[#This Row],[Short Name]],Serverlookup!A:A,Serverlookup!D:D)</f>
        <v>Yes</v>
      </c>
      <c r="T822" t="str">
        <f>_xlfn.XLOOKUP(Table2[[#This Row],[Short Name]],Serverlookup!A:A,Serverlookup!F:F)</f>
        <v>GSOF SUPPORT - SECURITY OF PERSONNEL AND ASSETS - MSP</v>
      </c>
      <c r="U822" t="str">
        <f>IF(ISNA(_xlfn.XLOOKUP(Table2[[#This Row],[Short Name]],PCN!A:A,PCN!A:A)),"No","Yes")</f>
        <v>No</v>
      </c>
    </row>
    <row r="823" spans="1:21" x14ac:dyDescent="0.35">
      <c r="A823" t="s">
        <v>2777</v>
      </c>
      <c r="B823" t="s">
        <v>50</v>
      </c>
      <c r="C823" t="s">
        <v>3912</v>
      </c>
      <c r="D823" t="s">
        <v>3913</v>
      </c>
      <c r="E823" s="2">
        <v>45691</v>
      </c>
      <c r="F823" t="s">
        <v>185</v>
      </c>
      <c r="G823" s="2">
        <v>45691</v>
      </c>
      <c r="H823" t="s">
        <v>3914</v>
      </c>
      <c r="I823" t="s">
        <v>114</v>
      </c>
      <c r="J823" t="s">
        <v>2781</v>
      </c>
      <c r="K823" t="e">
        <f>_xlfn.XLOOKUP(Table2[[#This Row],[Short Name]],Table4[Name],Table4[IP Address])</f>
        <v>#N/A</v>
      </c>
      <c r="L823" t="e">
        <f>_xlfn.XLOOKUP(Table2[[#This Row],[Short Name]],CMDB!A:A,CMDB!G:G)</f>
        <v>#N/A</v>
      </c>
      <c r="M823" t="e">
        <f>_xlfn.XLOOKUP(Table2[[#This Row],[Short Name]],CMDB!A:A,CMDB!F:F)</f>
        <v>#N/A</v>
      </c>
      <c r="N823" t="s">
        <v>2782</v>
      </c>
      <c r="P823" t="str">
        <f>_xlfn.XLOOKUP(Table2[[#This Row],[Short Name]],Serverlookup!A:A,Serverlookup!B:B)</f>
        <v>Not Found</v>
      </c>
      <c r="Q823" t="str">
        <f>_xlfn.XLOOKUP(Table2[[#This Row],[Short Name]],Serverlookup!A:A,Serverlookup!C:C)</f>
        <v>Not Found</v>
      </c>
      <c r="R823" t="str">
        <f>_xlfn.XLOOKUP(Table2[[#This Row],[Short Name]],Serverlookup!A:A,Serverlookup!E:E)</f>
        <v>rajeshkumarpandurangan@chevron.com</v>
      </c>
      <c r="S823" t="str">
        <f>_xlfn.XLOOKUP(Table2[[#This Row],[Short Name]],Serverlookup!A:A,Serverlookup!D:D)</f>
        <v>Yes</v>
      </c>
      <c r="T823" t="str">
        <f>_xlfn.XLOOKUP(Table2[[#This Row],[Short Name]],Serverlookup!A:A,Serverlookup!F:F)</f>
        <v>GSOF SUPPORT - SECURITY OF PERSONNEL AND ASSETS - MSP</v>
      </c>
      <c r="U823" t="str">
        <f>IF(ISNA(_xlfn.XLOOKUP(Table2[[#This Row],[Short Name]],PCN!A:A,PCN!A:A)),"No","Yes")</f>
        <v>No</v>
      </c>
    </row>
    <row r="824" spans="1:21" x14ac:dyDescent="0.35">
      <c r="A824" t="s">
        <v>2777</v>
      </c>
      <c r="B824" t="s">
        <v>50</v>
      </c>
      <c r="C824" t="s">
        <v>3915</v>
      </c>
      <c r="D824" t="s">
        <v>3916</v>
      </c>
      <c r="E824" s="2"/>
      <c r="F824" t="s">
        <v>947</v>
      </c>
      <c r="G824" s="2">
        <v>45686</v>
      </c>
      <c r="H824" t="s">
        <v>3917</v>
      </c>
      <c r="I824" t="s">
        <v>114</v>
      </c>
      <c r="J824" t="s">
        <v>2781</v>
      </c>
      <c r="K824" t="e">
        <f>_xlfn.XLOOKUP(Table2[[#This Row],[Short Name]],Table4[Name],Table4[IP Address])</f>
        <v>#N/A</v>
      </c>
      <c r="L824" t="e">
        <f>_xlfn.XLOOKUP(Table2[[#This Row],[Short Name]],CMDB!A:A,CMDB!G:G)</f>
        <v>#N/A</v>
      </c>
      <c r="M824" t="e">
        <f>_xlfn.XLOOKUP(Table2[[#This Row],[Short Name]],CMDB!A:A,CMDB!F:F)</f>
        <v>#N/A</v>
      </c>
      <c r="N824" t="s">
        <v>2782</v>
      </c>
      <c r="P824">
        <f>_xlfn.XLOOKUP(Table2[[#This Row],[Short Name]],Serverlookup!A:A,Serverlookup!B:B)</f>
        <v>8363</v>
      </c>
      <c r="Q824" t="str">
        <f>_xlfn.XLOOKUP(Table2[[#This Row],[Short Name]],Serverlookup!A:A,Serverlookup!C:C)</f>
        <v xml:space="preserve">OnGuard </v>
      </c>
      <c r="R824" t="str">
        <f>_xlfn.XLOOKUP(Table2[[#This Row],[Short Name]],Serverlookup!A:A,Serverlookup!E:E)</f>
        <v>rajeshkumarpandurangan@chevron.com</v>
      </c>
      <c r="S824" t="str">
        <f>_xlfn.XLOOKUP(Table2[[#This Row],[Short Name]],Serverlookup!A:A,Serverlookup!D:D)</f>
        <v>Yes</v>
      </c>
      <c r="T824" t="str">
        <f>_xlfn.XLOOKUP(Table2[[#This Row],[Short Name]],Serverlookup!A:A,Serverlookup!F:F)</f>
        <v>GSOF SUPPORT - SECURITY OF PERSONNEL AND ASSETS - MSP</v>
      </c>
      <c r="U824" t="str">
        <f>IF(ISNA(_xlfn.XLOOKUP(Table2[[#This Row],[Short Name]],PCN!A:A,PCN!A:A)),"No","Yes")</f>
        <v>No</v>
      </c>
    </row>
    <row r="825" spans="1:21" x14ac:dyDescent="0.35">
      <c r="A825" t="s">
        <v>2777</v>
      </c>
      <c r="B825" t="s">
        <v>50</v>
      </c>
      <c r="C825" t="s">
        <v>3918</v>
      </c>
      <c r="D825" t="s">
        <v>3919</v>
      </c>
      <c r="E825" s="2"/>
      <c r="F825" t="s">
        <v>947</v>
      </c>
      <c r="G825" s="2">
        <v>45686</v>
      </c>
      <c r="H825" t="s">
        <v>3920</v>
      </c>
      <c r="I825" t="s">
        <v>114</v>
      </c>
      <c r="J825" t="s">
        <v>2781</v>
      </c>
      <c r="K825" t="e">
        <f>_xlfn.XLOOKUP(Table2[[#This Row],[Short Name]],Table4[Name],Table4[IP Address])</f>
        <v>#N/A</v>
      </c>
      <c r="L825" t="e">
        <f>_xlfn.XLOOKUP(Table2[[#This Row],[Short Name]],CMDB!A:A,CMDB!G:G)</f>
        <v>#N/A</v>
      </c>
      <c r="M825" t="e">
        <f>_xlfn.XLOOKUP(Table2[[#This Row],[Short Name]],CMDB!A:A,CMDB!F:F)</f>
        <v>#N/A</v>
      </c>
      <c r="N825" t="s">
        <v>2782</v>
      </c>
      <c r="P825">
        <f>_xlfn.XLOOKUP(Table2[[#This Row],[Short Name]],Serverlookup!A:A,Serverlookup!B:B)</f>
        <v>8363</v>
      </c>
      <c r="Q825" t="str">
        <f>_xlfn.XLOOKUP(Table2[[#This Row],[Short Name]],Serverlookup!A:A,Serverlookup!C:C)</f>
        <v xml:space="preserve">OnGuard </v>
      </c>
      <c r="R825" t="str">
        <f>_xlfn.XLOOKUP(Table2[[#This Row],[Short Name]],Serverlookup!A:A,Serverlookup!E:E)</f>
        <v>rajeshkumarpandurangan@chevron.com</v>
      </c>
      <c r="S825" t="str">
        <f>_xlfn.XLOOKUP(Table2[[#This Row],[Short Name]],Serverlookup!A:A,Serverlookup!D:D)</f>
        <v>Yes</v>
      </c>
      <c r="T825" t="str">
        <f>_xlfn.XLOOKUP(Table2[[#This Row],[Short Name]],Serverlookup!A:A,Serverlookup!F:F)</f>
        <v>GSOF SUPPORT - SECURITY OF PERSONNEL AND ASSETS - MSP</v>
      </c>
      <c r="U825" t="str">
        <f>IF(ISNA(_xlfn.XLOOKUP(Table2[[#This Row],[Short Name]],PCN!A:A,PCN!A:A)),"No","Yes")</f>
        <v>No</v>
      </c>
    </row>
    <row r="826" spans="1:21" x14ac:dyDescent="0.35">
      <c r="A826" t="s">
        <v>2777</v>
      </c>
      <c r="B826" t="s">
        <v>50</v>
      </c>
      <c r="C826" t="s">
        <v>1365</v>
      </c>
      <c r="D826" t="s">
        <v>1366</v>
      </c>
      <c r="E826" s="1">
        <v>45771</v>
      </c>
      <c r="F826" t="s">
        <v>773</v>
      </c>
      <c r="G826" s="1">
        <v>45771</v>
      </c>
      <c r="H826" t="s">
        <v>3921</v>
      </c>
      <c r="I826" t="s">
        <v>101</v>
      </c>
      <c r="J826" t="s">
        <v>2781</v>
      </c>
      <c r="K826" t="str">
        <f>_xlfn.XLOOKUP(Table2[[#This Row],[Short Name]],Table4[Name],Table4[IP Address])</f>
        <v>10.75.184.53</v>
      </c>
      <c r="L826" t="str">
        <f>_xlfn.XLOOKUP(Table2[[#This Row],[Short Name]],CMDB!A:A,CMDB!G:G)</f>
        <v>Development</v>
      </c>
      <c r="M826" t="str">
        <f>_xlfn.XLOOKUP(Table2[[#This Row],[Short Name]],CMDB!A:A,CMDB!F:F)</f>
        <v>Deployed</v>
      </c>
      <c r="N826" t="s">
        <v>2782</v>
      </c>
      <c r="P826">
        <f>_xlfn.XLOOKUP(Table2[[#This Row],[Short Name]],Serverlookup!A:A,Serverlookup!B:B)</f>
        <v>5064210</v>
      </c>
      <c r="Q826" t="str">
        <f>_xlfn.XLOOKUP(Table2[[#This Row],[Short Name]],Serverlookup!A:A,Serverlookup!C:C)</f>
        <v>CPPIgnition</v>
      </c>
      <c r="R826" t="str">
        <f>_xlfn.XLOOKUP(Table2[[#This Row],[Short Name]],Serverlookup!A:A,Serverlookup!E:E)</f>
        <v>raul.naranjo@chevron.com</v>
      </c>
      <c r="S826" t="str">
        <f>_xlfn.XLOOKUP(Table2[[#This Row],[Short Name]],Serverlookup!A:A,Serverlookup!D:D)</f>
        <v>Yes</v>
      </c>
      <c r="T826" t="str">
        <f>_xlfn.XLOOKUP(Table2[[#This Row],[Short Name]],Serverlookup!A:A,Serverlookup!F:F)</f>
        <v>CPPAUTOMATION</v>
      </c>
      <c r="U826" t="str">
        <f>IF(ISNA(_xlfn.XLOOKUP(Table2[[#This Row],[Short Name]],PCN!A:A,PCN!A:A)),"No","Yes")</f>
        <v>No</v>
      </c>
    </row>
    <row r="827" spans="1:21" x14ac:dyDescent="0.35">
      <c r="A827" t="s">
        <v>2777</v>
      </c>
      <c r="B827" t="s">
        <v>50</v>
      </c>
      <c r="C827" t="s">
        <v>2533</v>
      </c>
      <c r="D827" t="s">
        <v>2534</v>
      </c>
      <c r="E827" s="1">
        <v>45771</v>
      </c>
      <c r="F827" t="s">
        <v>185</v>
      </c>
      <c r="G827" s="1">
        <v>45771</v>
      </c>
      <c r="H827" t="s">
        <v>2801</v>
      </c>
      <c r="I827" t="s">
        <v>101</v>
      </c>
      <c r="J827" t="s">
        <v>2781</v>
      </c>
      <c r="K827" t="str">
        <f>_xlfn.XLOOKUP(Table2[[#This Row],[Short Name]],Table4[Name],Table4[IP Address])</f>
        <v>10.75.176.60</v>
      </c>
      <c r="L827" t="str">
        <f>_xlfn.XLOOKUP(Table2[[#This Row],[Short Name]],CMDB!A:A,CMDB!G:G)</f>
        <v>Production</v>
      </c>
      <c r="M827" t="str">
        <f>_xlfn.XLOOKUP(Table2[[#This Row],[Short Name]],CMDB!A:A,CMDB!F:F)</f>
        <v>In Maintenance</v>
      </c>
      <c r="N827" t="s">
        <v>2782</v>
      </c>
      <c r="P827">
        <f>_xlfn.XLOOKUP(Table2[[#This Row],[Short Name]],Serverlookup!A:A,Serverlookup!B:B)</f>
        <v>5064210</v>
      </c>
      <c r="Q827" t="str">
        <f>_xlfn.XLOOKUP(Table2[[#This Row],[Short Name]],Serverlookup!A:A,Serverlookup!C:C)</f>
        <v>CPPIgnition</v>
      </c>
      <c r="R827" t="str">
        <f>_xlfn.XLOOKUP(Table2[[#This Row],[Short Name]],Serverlookup!A:A,Serverlookup!E:E)</f>
        <v>raul.naranjo@chevron.com</v>
      </c>
      <c r="S827" t="str">
        <f>_xlfn.XLOOKUP(Table2[[#This Row],[Short Name]],Serverlookup!A:A,Serverlookup!D:D)</f>
        <v>Yes</v>
      </c>
      <c r="T827" t="str">
        <f>_xlfn.XLOOKUP(Table2[[#This Row],[Short Name]],Serverlookup!A:A,Serverlookup!F:F)</f>
        <v>CPPAUTOMATION</v>
      </c>
      <c r="U827" t="str">
        <f>IF(ISNA(_xlfn.XLOOKUP(Table2[[#This Row],[Short Name]],PCN!A:A,PCN!A:A)),"No","Yes")</f>
        <v>No</v>
      </c>
    </row>
    <row r="828" spans="1:21" x14ac:dyDescent="0.35">
      <c r="A828" t="s">
        <v>2777</v>
      </c>
      <c r="B828" t="s">
        <v>50</v>
      </c>
      <c r="C828" t="s">
        <v>3922</v>
      </c>
      <c r="D828" t="s">
        <v>3923</v>
      </c>
      <c r="E828" s="2">
        <v>45610</v>
      </c>
      <c r="F828" t="s">
        <v>859</v>
      </c>
      <c r="G828" s="2">
        <v>45703</v>
      </c>
      <c r="H828" t="s">
        <v>2801</v>
      </c>
      <c r="I828" t="s">
        <v>101</v>
      </c>
      <c r="J828" t="s">
        <v>2781</v>
      </c>
      <c r="K828" t="e">
        <f>_xlfn.XLOOKUP(Table2[[#This Row],[Short Name]],Table4[Name],Table4[IP Address])</f>
        <v>#N/A</v>
      </c>
      <c r="L828" t="e">
        <f>_xlfn.XLOOKUP(Table2[[#This Row],[Short Name]],CMDB!A:A,CMDB!G:G)</f>
        <v>#N/A</v>
      </c>
      <c r="M828" t="e">
        <f>_xlfn.XLOOKUP(Table2[[#This Row],[Short Name]],CMDB!A:A,CMDB!F:F)</f>
        <v>#N/A</v>
      </c>
      <c r="N828" t="s">
        <v>2782</v>
      </c>
      <c r="P828">
        <f>_xlfn.XLOOKUP(Table2[[#This Row],[Short Name]],Serverlookup!A:A,Serverlookup!B:B)</f>
        <v>5064210</v>
      </c>
      <c r="Q828" t="str">
        <f>_xlfn.XLOOKUP(Table2[[#This Row],[Short Name]],Serverlookup!A:A,Serverlookup!C:C)</f>
        <v>CPPIgnition</v>
      </c>
      <c r="R828" t="str">
        <f>_xlfn.XLOOKUP(Table2[[#This Row],[Short Name]],Serverlookup!A:A,Serverlookup!E:E)</f>
        <v>raul.naranjo@chevron.com</v>
      </c>
      <c r="S828" t="str">
        <f>_xlfn.XLOOKUP(Table2[[#This Row],[Short Name]],Serverlookup!A:A,Serverlookup!D:D)</f>
        <v>Yes</v>
      </c>
      <c r="T828" t="str">
        <f>_xlfn.XLOOKUP(Table2[[#This Row],[Short Name]],Serverlookup!A:A,Serverlookup!F:F)</f>
        <v>CPPAUTOMATION</v>
      </c>
      <c r="U828" t="str">
        <f>IF(ISNA(_xlfn.XLOOKUP(Table2[[#This Row],[Short Name]],PCN!A:A,PCN!A:A)),"No","Yes")</f>
        <v>No</v>
      </c>
    </row>
    <row r="829" spans="1:21" x14ac:dyDescent="0.35">
      <c r="A829" t="s">
        <v>2777</v>
      </c>
      <c r="B829" t="s">
        <v>50</v>
      </c>
      <c r="C829" t="s">
        <v>3924</v>
      </c>
      <c r="D829" t="s">
        <v>3925</v>
      </c>
      <c r="E829" s="2"/>
      <c r="F829" t="s">
        <v>859</v>
      </c>
      <c r="G829" s="2">
        <v>45703</v>
      </c>
      <c r="H829" t="s">
        <v>3926</v>
      </c>
      <c r="I829" t="s">
        <v>101</v>
      </c>
      <c r="J829" t="s">
        <v>2781</v>
      </c>
      <c r="K829" t="e">
        <f>_xlfn.XLOOKUP(Table2[[#This Row],[Short Name]],Table4[Name],Table4[IP Address])</f>
        <v>#N/A</v>
      </c>
      <c r="L829" t="e">
        <f>_xlfn.XLOOKUP(Table2[[#This Row],[Short Name]],CMDB!A:A,CMDB!G:G)</f>
        <v>#N/A</v>
      </c>
      <c r="M829" t="e">
        <f>_xlfn.XLOOKUP(Table2[[#This Row],[Short Name]],CMDB!A:A,CMDB!F:F)</f>
        <v>#N/A</v>
      </c>
      <c r="N829" t="s">
        <v>2782</v>
      </c>
      <c r="P829">
        <f>_xlfn.XLOOKUP(Table2[[#This Row],[Short Name]],Serverlookup!A:A,Serverlookup!B:B)</f>
        <v>5064210</v>
      </c>
      <c r="Q829" t="str">
        <f>_xlfn.XLOOKUP(Table2[[#This Row],[Short Name]],Serverlookup!A:A,Serverlookup!C:C)</f>
        <v>CPPIgnition</v>
      </c>
      <c r="R829" t="str">
        <f>_xlfn.XLOOKUP(Table2[[#This Row],[Short Name]],Serverlookup!A:A,Serverlookup!E:E)</f>
        <v>raul.naranjo@chevron.com</v>
      </c>
      <c r="S829" t="str">
        <f>_xlfn.XLOOKUP(Table2[[#This Row],[Short Name]],Serverlookup!A:A,Serverlookup!D:D)</f>
        <v>Yes</v>
      </c>
      <c r="T829" t="str">
        <f>_xlfn.XLOOKUP(Table2[[#This Row],[Short Name]],Serverlookup!A:A,Serverlookup!F:F)</f>
        <v>CPPAUTOMATION</v>
      </c>
      <c r="U829" t="str">
        <f>IF(ISNA(_xlfn.XLOOKUP(Table2[[#This Row],[Short Name]],PCN!A:A,PCN!A:A)),"No","Yes")</f>
        <v>No</v>
      </c>
    </row>
    <row r="830" spans="1:21" x14ac:dyDescent="0.35">
      <c r="A830" t="s">
        <v>2777</v>
      </c>
      <c r="B830" t="s">
        <v>50</v>
      </c>
      <c r="C830" t="s">
        <v>2543</v>
      </c>
      <c r="D830" t="s">
        <v>2544</v>
      </c>
      <c r="E830" s="1">
        <v>45771</v>
      </c>
      <c r="F830" t="s">
        <v>185</v>
      </c>
      <c r="G830" s="1">
        <v>45771</v>
      </c>
      <c r="H830" t="s">
        <v>2786</v>
      </c>
      <c r="I830" t="s">
        <v>49</v>
      </c>
      <c r="J830" t="s">
        <v>2781</v>
      </c>
      <c r="K830" t="str">
        <f>_xlfn.XLOOKUP(Table2[[#This Row],[Short Name]],Table4[Name],Table4[IP Address])</f>
        <v>10.76.113.51</v>
      </c>
      <c r="L830" t="str">
        <f>_xlfn.XLOOKUP(Table2[[#This Row],[Short Name]],CMDB!A:A,CMDB!G:G)</f>
        <v>Production</v>
      </c>
      <c r="M830" t="str">
        <f>_xlfn.XLOOKUP(Table2[[#This Row],[Short Name]],CMDB!A:A,CMDB!F:F)</f>
        <v>Deployed</v>
      </c>
      <c r="N830" t="s">
        <v>2782</v>
      </c>
      <c r="P830">
        <f>_xlfn.XLOOKUP(Table2[[#This Row],[Short Name]],Serverlookup!A:A,Serverlookup!B:B)</f>
        <v>16985</v>
      </c>
      <c r="Q830" t="str">
        <f>_xlfn.XLOOKUP(Table2[[#This Row],[Short Name]],Serverlookup!A:A,Serverlookup!C:C)</f>
        <v xml:space="preserve">Maximo </v>
      </c>
      <c r="R830" t="str">
        <f>_xlfn.XLOOKUP(Table2[[#This Row],[Short Name]],Serverlookup!A:A,Serverlookup!E:E)</f>
        <v>navroze.hilloo@chevron.com</v>
      </c>
      <c r="S830" t="str">
        <f>_xlfn.XLOOKUP(Table2[[#This Row],[Short Name]],Serverlookup!A:A,Serverlookup!D:D)</f>
        <v>Yes</v>
      </c>
      <c r="T830" t="str">
        <f>_xlfn.XLOOKUP(Table2[[#This Row],[Short Name]],Serverlookup!A:A,Serverlookup!F:F)</f>
        <v>SURFACE-APPLICATION SUPPORT-PODMX</v>
      </c>
      <c r="U830" t="str">
        <f>IF(ISNA(_xlfn.XLOOKUP(Table2[[#This Row],[Short Name]],PCN!A:A,PCN!A:A)),"No","Yes")</f>
        <v>No</v>
      </c>
    </row>
    <row r="831" spans="1:21" x14ac:dyDescent="0.35">
      <c r="A831" t="s">
        <v>2777</v>
      </c>
      <c r="B831" t="s">
        <v>50</v>
      </c>
      <c r="C831" t="s">
        <v>2545</v>
      </c>
      <c r="D831" t="s">
        <v>2546</v>
      </c>
      <c r="E831" s="1">
        <v>45770</v>
      </c>
      <c r="F831" t="s">
        <v>185</v>
      </c>
      <c r="G831" s="1">
        <v>45771</v>
      </c>
      <c r="H831" t="s">
        <v>2952</v>
      </c>
      <c r="I831" t="s">
        <v>49</v>
      </c>
      <c r="J831" t="s">
        <v>2781</v>
      </c>
      <c r="K831" t="str">
        <f>_xlfn.XLOOKUP(Table2[[#This Row],[Short Name]],Table4[Name],Table4[IP Address])</f>
        <v>10.76.113.53</v>
      </c>
      <c r="L831" t="str">
        <f>_xlfn.XLOOKUP(Table2[[#This Row],[Short Name]],CMDB!A:A,CMDB!G:G)</f>
        <v>Production</v>
      </c>
      <c r="M831" t="str">
        <f>_xlfn.XLOOKUP(Table2[[#This Row],[Short Name]],CMDB!A:A,CMDB!F:F)</f>
        <v>Deployed</v>
      </c>
      <c r="N831" t="s">
        <v>2782</v>
      </c>
      <c r="P831">
        <f>_xlfn.XLOOKUP(Table2[[#This Row],[Short Name]],Serverlookup!A:A,Serverlookup!B:B)</f>
        <v>16985</v>
      </c>
      <c r="Q831" t="str">
        <f>_xlfn.XLOOKUP(Table2[[#This Row],[Short Name]],Serverlookup!A:A,Serverlookup!C:C)</f>
        <v xml:space="preserve">Maximo </v>
      </c>
      <c r="R831" t="str">
        <f>_xlfn.XLOOKUP(Table2[[#This Row],[Short Name]],Serverlookup!A:A,Serverlookup!E:E)</f>
        <v>navroze.hilloo@chevron.com</v>
      </c>
      <c r="S831" t="str">
        <f>_xlfn.XLOOKUP(Table2[[#This Row],[Short Name]],Serverlookup!A:A,Serverlookup!D:D)</f>
        <v>Yes</v>
      </c>
      <c r="T831" t="str">
        <f>_xlfn.XLOOKUP(Table2[[#This Row],[Short Name]],Serverlookup!A:A,Serverlookup!F:F)</f>
        <v>SURFACE-APPLICATION SUPPORT-PODMX</v>
      </c>
      <c r="U831" t="str">
        <f>IF(ISNA(_xlfn.XLOOKUP(Table2[[#This Row],[Short Name]],PCN!A:A,PCN!A:A)),"No","Yes")</f>
        <v>No</v>
      </c>
    </row>
    <row r="832" spans="1:21" x14ac:dyDescent="0.35">
      <c r="A832" t="s">
        <v>2777</v>
      </c>
      <c r="B832" t="s">
        <v>50</v>
      </c>
      <c r="C832" t="s">
        <v>864</v>
      </c>
      <c r="D832" t="s">
        <v>865</v>
      </c>
      <c r="E832" s="1"/>
      <c r="F832" t="s">
        <v>859</v>
      </c>
      <c r="G832" s="1">
        <v>45771</v>
      </c>
      <c r="H832" t="s">
        <v>2780</v>
      </c>
      <c r="I832" t="s">
        <v>114</v>
      </c>
      <c r="J832" t="s">
        <v>2781</v>
      </c>
      <c r="K832" t="str">
        <f>_xlfn.XLOOKUP(Table2[[#This Row],[Short Name]],Table4[Name],Table4[IP Address])</f>
        <v>146.46.61.129</v>
      </c>
      <c r="L832" t="str">
        <f>_xlfn.XLOOKUP(Table2[[#This Row],[Short Name]],CMDB!A:A,CMDB!G:G)</f>
        <v>Development</v>
      </c>
      <c r="M832" t="str">
        <f>_xlfn.XLOOKUP(Table2[[#This Row],[Short Name]],CMDB!A:A,CMDB!F:F)</f>
        <v>Deployed</v>
      </c>
      <c r="N832" t="s">
        <v>2782</v>
      </c>
      <c r="O832" t="s">
        <v>951</v>
      </c>
      <c r="P832">
        <f>_xlfn.XLOOKUP(Table2[[#This Row],[Short Name]],Serverlookup!A:A,Serverlookup!B:B)</f>
        <v>16985</v>
      </c>
      <c r="Q832" t="str">
        <f>_xlfn.XLOOKUP(Table2[[#This Row],[Short Name]],Serverlookup!A:A,Serverlookup!C:C)</f>
        <v xml:space="preserve">Maximo </v>
      </c>
      <c r="R832" t="str">
        <f>_xlfn.XLOOKUP(Table2[[#This Row],[Short Name]],Serverlookup!A:A,Serverlookup!E:E)</f>
        <v>navroze.hilloo@chevron.com</v>
      </c>
      <c r="S832" t="str">
        <f>_xlfn.XLOOKUP(Table2[[#This Row],[Short Name]],Serverlookup!A:A,Serverlookup!D:D)</f>
        <v>Yes</v>
      </c>
      <c r="T832" t="str">
        <f>_xlfn.XLOOKUP(Table2[[#This Row],[Short Name]],Serverlookup!A:A,Serverlookup!F:F)</f>
        <v>SURFACE-APPLICATION SUPPORT-PODMX</v>
      </c>
      <c r="U832" t="str">
        <f>IF(ISNA(_xlfn.XLOOKUP(Table2[[#This Row],[Short Name]],PCN!A:A,PCN!A:A)),"No","Yes")</f>
        <v>No</v>
      </c>
    </row>
    <row r="833" spans="1:21" x14ac:dyDescent="0.35">
      <c r="A833" t="s">
        <v>2777</v>
      </c>
      <c r="B833" t="s">
        <v>50</v>
      </c>
      <c r="C833" t="s">
        <v>2537</v>
      </c>
      <c r="D833" t="s">
        <v>2538</v>
      </c>
      <c r="E833" s="2">
        <v>45731</v>
      </c>
      <c r="F833" t="s">
        <v>185</v>
      </c>
      <c r="G833" s="2">
        <v>45759</v>
      </c>
      <c r="H833" t="s">
        <v>2803</v>
      </c>
      <c r="I833" t="s">
        <v>49</v>
      </c>
      <c r="J833" t="s">
        <v>2781</v>
      </c>
      <c r="K833" t="str">
        <f>_xlfn.XLOOKUP(Table2[[#This Row],[Short Name]],Table4[Name],Table4[IP Address])</f>
        <v>10.74.184.44</v>
      </c>
      <c r="L833" t="str">
        <f>_xlfn.XLOOKUP(Table2[[#This Row],[Short Name]],CMDB!A:A,CMDB!G:G)</f>
        <v>Development</v>
      </c>
      <c r="M833" t="str">
        <f>_xlfn.XLOOKUP(Table2[[#This Row],[Short Name]],CMDB!A:A,CMDB!F:F)</f>
        <v>Retired</v>
      </c>
      <c r="N833" t="s">
        <v>2782</v>
      </c>
      <c r="P833">
        <f>_xlfn.XLOOKUP(Table2[[#This Row],[Short Name]],Serverlookup!A:A,Serverlookup!B:B)</f>
        <v>16985</v>
      </c>
      <c r="Q833" t="str">
        <f>_xlfn.XLOOKUP(Table2[[#This Row],[Short Name]],Serverlookup!A:A,Serverlookup!C:C)</f>
        <v xml:space="preserve">Maximo </v>
      </c>
      <c r="R833" t="str">
        <f>_xlfn.XLOOKUP(Table2[[#This Row],[Short Name]],Serverlookup!A:A,Serverlookup!E:E)</f>
        <v>navroze.hilloo@chevron.com</v>
      </c>
      <c r="S833" t="str">
        <f>_xlfn.XLOOKUP(Table2[[#This Row],[Short Name]],Serverlookup!A:A,Serverlookup!D:D)</f>
        <v>Yes</v>
      </c>
      <c r="T833" t="str">
        <f>_xlfn.XLOOKUP(Table2[[#This Row],[Short Name]],Serverlookup!A:A,Serverlookup!F:F)</f>
        <v>SURFACE-APPLICATION SUPPORT-PODMX</v>
      </c>
      <c r="U833" t="str">
        <f>IF(ISNA(_xlfn.XLOOKUP(Table2[[#This Row],[Short Name]],PCN!A:A,PCN!A:A)),"No","Yes")</f>
        <v>No</v>
      </c>
    </row>
    <row r="834" spans="1:21" x14ac:dyDescent="0.35">
      <c r="A834" t="s">
        <v>2777</v>
      </c>
      <c r="B834" t="s">
        <v>50</v>
      </c>
      <c r="C834" t="s">
        <v>1564</v>
      </c>
      <c r="D834" t="s">
        <v>1565</v>
      </c>
      <c r="E834" s="1">
        <v>45771</v>
      </c>
      <c r="F834" t="s">
        <v>185</v>
      </c>
      <c r="G834" s="1">
        <v>45771</v>
      </c>
      <c r="H834" t="s">
        <v>3710</v>
      </c>
      <c r="I834" t="s">
        <v>49</v>
      </c>
      <c r="J834" t="s">
        <v>2781</v>
      </c>
      <c r="K834" t="str">
        <f>_xlfn.XLOOKUP(Table2[[#This Row],[Short Name]],Table4[Name],Table4[IP Address])</f>
        <v>10.74.80.41</v>
      </c>
      <c r="L834" t="str">
        <f>_xlfn.XLOOKUP(Table2[[#This Row],[Short Name]],CMDB!A:A,CMDB!G:G)</f>
        <v>Production</v>
      </c>
      <c r="M834" t="str">
        <f>_xlfn.XLOOKUP(Table2[[#This Row],[Short Name]],CMDB!A:A,CMDB!F:F)</f>
        <v>Deployed</v>
      </c>
      <c r="N834" t="s">
        <v>2782</v>
      </c>
      <c r="P834">
        <f>_xlfn.XLOOKUP(Table2[[#This Row],[Short Name]],Serverlookup!A:A,Serverlookup!B:B)</f>
        <v>5045642</v>
      </c>
      <c r="Q834" t="str">
        <f>_xlfn.XLOOKUP(Table2[[#This Row],[Short Name]],Serverlookup!A:A,Serverlookup!C:C)</f>
        <v xml:space="preserve">Commodity Supply Chain Management Data Foundation </v>
      </c>
      <c r="R834" t="str">
        <f>_xlfn.XLOOKUP(Table2[[#This Row],[Short Name]],Serverlookup!A:A,Serverlookup!E:E)</f>
        <v>RejiE@chevron.com</v>
      </c>
      <c r="S834" t="str">
        <f>_xlfn.XLOOKUP(Table2[[#This Row],[Short Name]],Serverlookup!A:A,Serverlookup!D:D)</f>
        <v>Yes</v>
      </c>
      <c r="T834" t="str">
        <f>_xlfn.XLOOKUP(Table2[[#This Row],[Short Name]],Serverlookup!A:A,Serverlookup!F:F)</f>
        <v>CSCM - MSP - DATA AND INSIGHTS</v>
      </c>
      <c r="U834" t="str">
        <f>IF(ISNA(_xlfn.XLOOKUP(Table2[[#This Row],[Short Name]],PCN!A:A,PCN!A:A)),"No","Yes")</f>
        <v>No</v>
      </c>
    </row>
    <row r="835" spans="1:21" x14ac:dyDescent="0.35">
      <c r="A835" t="s">
        <v>2777</v>
      </c>
      <c r="B835" t="s">
        <v>50</v>
      </c>
      <c r="C835" t="s">
        <v>2553</v>
      </c>
      <c r="D835" t="s">
        <v>2554</v>
      </c>
      <c r="E835" s="2">
        <v>45770</v>
      </c>
      <c r="F835" t="s">
        <v>185</v>
      </c>
      <c r="G835" s="2">
        <v>45771</v>
      </c>
      <c r="H835" t="s">
        <v>2780</v>
      </c>
      <c r="I835" t="s">
        <v>49</v>
      </c>
      <c r="J835" t="s">
        <v>2781</v>
      </c>
      <c r="K835" t="str">
        <f>_xlfn.XLOOKUP(Table2[[#This Row],[Short Name]],Table4[Name],Table4[IP Address])</f>
        <v>10.74.84.165</v>
      </c>
      <c r="L835" t="str">
        <f>_xlfn.XLOOKUP(Table2[[#This Row],[Short Name]],CMDB!A:A,CMDB!G:G)</f>
        <v>QA/Test</v>
      </c>
      <c r="M835" t="str">
        <f>_xlfn.XLOOKUP(Table2[[#This Row],[Short Name]],CMDB!A:A,CMDB!F:F)</f>
        <v>In Maintenance</v>
      </c>
      <c r="N835" t="s">
        <v>2782</v>
      </c>
      <c r="P835">
        <f>_xlfn.XLOOKUP(Table2[[#This Row],[Short Name]],Serverlookup!A:A,Serverlookup!B:B)</f>
        <v>5045642</v>
      </c>
      <c r="Q835" t="str">
        <f>_xlfn.XLOOKUP(Table2[[#This Row],[Short Name]],Serverlookup!A:A,Serverlookup!C:C)</f>
        <v xml:space="preserve">Commodity Supply Chain Management Data Foundation </v>
      </c>
      <c r="R835" t="str">
        <f>_xlfn.XLOOKUP(Table2[[#This Row],[Short Name]],Serverlookup!A:A,Serverlookup!E:E)</f>
        <v>RejiE@chevron.com</v>
      </c>
      <c r="S835" t="str">
        <f>_xlfn.XLOOKUP(Table2[[#This Row],[Short Name]],Serverlookup!A:A,Serverlookup!D:D)</f>
        <v>Yes</v>
      </c>
      <c r="T835" t="str">
        <f>_xlfn.XLOOKUP(Table2[[#This Row],[Short Name]],Serverlookup!A:A,Serverlookup!F:F)</f>
        <v>CSCM - MSP - DATA AND INSIGHTS</v>
      </c>
      <c r="U835" t="str">
        <f>IF(ISNA(_xlfn.XLOOKUP(Table2[[#This Row],[Short Name]],PCN!A:A,PCN!A:A)),"No","Yes")</f>
        <v>No</v>
      </c>
    </row>
    <row r="836" spans="1:21" x14ac:dyDescent="0.35">
      <c r="A836" t="s">
        <v>2777</v>
      </c>
      <c r="B836" t="s">
        <v>50</v>
      </c>
      <c r="C836" t="s">
        <v>1566</v>
      </c>
      <c r="D836" t="s">
        <v>1567</v>
      </c>
      <c r="E836" s="1">
        <v>45771</v>
      </c>
      <c r="F836" t="s">
        <v>185</v>
      </c>
      <c r="G836" s="1">
        <v>45771</v>
      </c>
      <c r="H836" t="s">
        <v>3927</v>
      </c>
      <c r="I836" t="s">
        <v>49</v>
      </c>
      <c r="J836" t="s">
        <v>2781</v>
      </c>
      <c r="K836" t="str">
        <f>_xlfn.XLOOKUP(Table2[[#This Row],[Short Name]],Table4[Name],Table4[IP Address])</f>
        <v>10.74.84.86</v>
      </c>
      <c r="L836" t="str">
        <f>_xlfn.XLOOKUP(Table2[[#This Row],[Short Name]],CMDB!A:A,CMDB!G:G)</f>
        <v>QA/Test</v>
      </c>
      <c r="M836" t="str">
        <f>_xlfn.XLOOKUP(Table2[[#This Row],[Short Name]],CMDB!A:A,CMDB!F:F)</f>
        <v>Deployed</v>
      </c>
      <c r="N836" t="s">
        <v>2782</v>
      </c>
      <c r="P836">
        <f>_xlfn.XLOOKUP(Table2[[#This Row],[Short Name]],Serverlookup!A:A,Serverlookup!B:B)</f>
        <v>5045642</v>
      </c>
      <c r="Q836" t="str">
        <f>_xlfn.XLOOKUP(Table2[[#This Row],[Short Name]],Serverlookup!A:A,Serverlookup!C:C)</f>
        <v xml:space="preserve">Commodity Supply Chain Management Data Foundation </v>
      </c>
      <c r="R836" t="str">
        <f>_xlfn.XLOOKUP(Table2[[#This Row],[Short Name]],Serverlookup!A:A,Serverlookup!E:E)</f>
        <v>RejiE@chevron.com</v>
      </c>
      <c r="S836" t="str">
        <f>_xlfn.XLOOKUP(Table2[[#This Row],[Short Name]],Serverlookup!A:A,Serverlookup!D:D)</f>
        <v>Yes</v>
      </c>
      <c r="T836" t="str">
        <f>_xlfn.XLOOKUP(Table2[[#This Row],[Short Name]],Serverlookup!A:A,Serverlookup!F:F)</f>
        <v>CSCM - MSP - DATA AND INSIGHTS</v>
      </c>
      <c r="U836" t="str">
        <f>IF(ISNA(_xlfn.XLOOKUP(Table2[[#This Row],[Short Name]],PCN!A:A,PCN!A:A)),"No","Yes")</f>
        <v>No</v>
      </c>
    </row>
    <row r="837" spans="1:21" x14ac:dyDescent="0.35">
      <c r="A837" t="s">
        <v>2777</v>
      </c>
      <c r="B837" t="s">
        <v>50</v>
      </c>
      <c r="C837" t="s">
        <v>1568</v>
      </c>
      <c r="D837" t="s">
        <v>1569</v>
      </c>
      <c r="E837" s="2">
        <v>45770</v>
      </c>
      <c r="F837" t="s">
        <v>185</v>
      </c>
      <c r="G837" s="2">
        <v>45771</v>
      </c>
      <c r="H837" t="s">
        <v>2806</v>
      </c>
      <c r="I837" t="s">
        <v>49</v>
      </c>
      <c r="J837" t="s">
        <v>2781</v>
      </c>
      <c r="K837" t="str">
        <f>_xlfn.XLOOKUP(Table2[[#This Row],[Short Name]],Table4[Name],Table4[IP Address])</f>
        <v>10.74.84.84</v>
      </c>
      <c r="L837" t="str">
        <f>_xlfn.XLOOKUP(Table2[[#This Row],[Short Name]],CMDB!A:A,CMDB!G:G)</f>
        <v>QA/Test</v>
      </c>
      <c r="M837" t="str">
        <f>_xlfn.XLOOKUP(Table2[[#This Row],[Short Name]],CMDB!A:A,CMDB!F:F)</f>
        <v>Deployed</v>
      </c>
      <c r="N837" t="s">
        <v>2782</v>
      </c>
      <c r="P837">
        <f>_xlfn.XLOOKUP(Table2[[#This Row],[Short Name]],Serverlookup!A:A,Serverlookup!B:B)</f>
        <v>5045642</v>
      </c>
      <c r="Q837" t="str">
        <f>_xlfn.XLOOKUP(Table2[[#This Row],[Short Name]],Serverlookup!A:A,Serverlookup!C:C)</f>
        <v xml:space="preserve">Commodity Supply Chain Management Data Foundation </v>
      </c>
      <c r="R837" t="str">
        <f>_xlfn.XLOOKUP(Table2[[#This Row],[Short Name]],Serverlookup!A:A,Serverlookup!E:E)</f>
        <v>RejiE@chevron.com</v>
      </c>
      <c r="S837" t="str">
        <f>_xlfn.XLOOKUP(Table2[[#This Row],[Short Name]],Serverlookup!A:A,Serverlookup!D:D)</f>
        <v>Yes</v>
      </c>
      <c r="T837" t="str">
        <f>_xlfn.XLOOKUP(Table2[[#This Row],[Short Name]],Serverlookup!A:A,Serverlookup!F:F)</f>
        <v>CSCM - MSP - DATA AND INSIGHTS</v>
      </c>
      <c r="U837" t="str">
        <f>IF(ISNA(_xlfn.XLOOKUP(Table2[[#This Row],[Short Name]],PCN!A:A,PCN!A:A)),"No","Yes")</f>
        <v>No</v>
      </c>
    </row>
    <row r="838" spans="1:21" x14ac:dyDescent="0.35">
      <c r="A838" t="s">
        <v>2777</v>
      </c>
      <c r="B838" t="s">
        <v>50</v>
      </c>
      <c r="C838" t="s">
        <v>3928</v>
      </c>
      <c r="D838" t="s">
        <v>3929</v>
      </c>
      <c r="E838" s="1"/>
      <c r="F838" t="s">
        <v>859</v>
      </c>
      <c r="G838" s="1">
        <v>45707</v>
      </c>
      <c r="H838" t="s">
        <v>2806</v>
      </c>
      <c r="I838" t="s">
        <v>49</v>
      </c>
      <c r="J838" t="s">
        <v>2781</v>
      </c>
      <c r="K838" t="e">
        <f>_xlfn.XLOOKUP(Table2[[#This Row],[Short Name]],Table4[Name],Table4[IP Address])</f>
        <v>#N/A</v>
      </c>
      <c r="L838" t="e">
        <f>_xlfn.XLOOKUP(Table2[[#This Row],[Short Name]],CMDB!A:A,CMDB!G:G)</f>
        <v>#N/A</v>
      </c>
      <c r="M838" t="e">
        <f>_xlfn.XLOOKUP(Table2[[#This Row],[Short Name]],CMDB!A:A,CMDB!F:F)</f>
        <v>#N/A</v>
      </c>
      <c r="N838" t="s">
        <v>2782</v>
      </c>
      <c r="P838">
        <f>_xlfn.XLOOKUP(Table2[[#This Row],[Short Name]],Serverlookup!A:A,Serverlookup!B:B)</f>
        <v>19793</v>
      </c>
      <c r="Q838" t="str">
        <f>_xlfn.XLOOKUP(Table2[[#This Row],[Short Name]],Serverlookup!A:A,Serverlookup!C:C)</f>
        <v xml:space="preserve">RIA API </v>
      </c>
      <c r="R838" t="str">
        <f>_xlfn.XLOOKUP(Table2[[#This Row],[Short Name]],Serverlookup!A:A,Serverlookup!E:E)</f>
        <v>RejiE@chevron.com</v>
      </c>
      <c r="S838" t="str">
        <f>_xlfn.XLOOKUP(Table2[[#This Row],[Short Name]],Serverlookup!A:A,Serverlookup!D:D)</f>
        <v>Yes</v>
      </c>
      <c r="T838" t="str">
        <f>_xlfn.XLOOKUP(Table2[[#This Row],[Short Name]],Serverlookup!A:A,Serverlookup!F:F)</f>
        <v>CSCM - MSP - DATA AND INSIGHTS</v>
      </c>
      <c r="U838" t="str">
        <f>IF(ISNA(_xlfn.XLOOKUP(Table2[[#This Row],[Short Name]],PCN!A:A,PCN!A:A)),"No","Yes")</f>
        <v>No</v>
      </c>
    </row>
    <row r="839" spans="1:21" x14ac:dyDescent="0.35">
      <c r="A839" t="s">
        <v>2777</v>
      </c>
      <c r="B839" t="s">
        <v>50</v>
      </c>
      <c r="C839" t="s">
        <v>1923</v>
      </c>
      <c r="D839" t="s">
        <v>1923</v>
      </c>
      <c r="E839" s="1">
        <v>45771</v>
      </c>
      <c r="F839" t="s">
        <v>185</v>
      </c>
      <c r="G839" s="1">
        <v>45771</v>
      </c>
      <c r="H839" t="s">
        <v>3930</v>
      </c>
      <c r="I839" t="s">
        <v>66</v>
      </c>
      <c r="J839" t="s">
        <v>2781</v>
      </c>
      <c r="K839" t="str">
        <f>_xlfn.XLOOKUP(Table2[[#This Row],[Short Name]],Table4[Name],Table4[IP Address])</f>
        <v>172.27.152.43</v>
      </c>
      <c r="L839" t="str">
        <f>_xlfn.XLOOKUP(Table2[[#This Row],[Short Name]],CMDB!A:A,CMDB!G:G)</f>
        <v>Production</v>
      </c>
      <c r="M839" t="str">
        <f>_xlfn.XLOOKUP(Table2[[#This Row],[Short Name]],CMDB!A:A,CMDB!F:F)</f>
        <v>Deployed</v>
      </c>
      <c r="N839" t="s">
        <v>2782</v>
      </c>
      <c r="P839">
        <f>_xlfn.XLOOKUP(Table2[[#This Row],[Short Name]],Serverlookup!A:A,Serverlookup!B:B)</f>
        <v>5059661</v>
      </c>
      <c r="Q839" t="str">
        <f>_xlfn.XLOOKUP(Table2[[#This Row],[Short Name]],Serverlookup!A:A,Serverlookup!C:C)</f>
        <v xml:space="preserve">Orbis POS Enterprise Management System </v>
      </c>
      <c r="R839" t="str">
        <f>_xlfn.XLOOKUP(Table2[[#This Row],[Short Name]],Serverlookup!A:A,Serverlookup!E:E)</f>
        <v>ReynaldoJr.Conge@chevron.com</v>
      </c>
      <c r="S839" t="str">
        <f>_xlfn.XLOOKUP(Table2[[#This Row],[Short Name]],Serverlookup!A:A,Serverlookup!D:D)</f>
        <v>Yes</v>
      </c>
      <c r="T839" t="str">
        <f>_xlfn.XLOOKUP(Table2[[#This Row],[Short Name]],Serverlookup!A:A,Serverlookup!F:F)</f>
        <v>IFL-SPM RETAIL OPERATIONS</v>
      </c>
      <c r="U839" t="str">
        <f>IF(ISNA(_xlfn.XLOOKUP(Table2[[#This Row],[Short Name]],PCN!A:A,PCN!A:A)),"No","Yes")</f>
        <v>No</v>
      </c>
    </row>
    <row r="840" spans="1:21" x14ac:dyDescent="0.35">
      <c r="A840" t="s">
        <v>2777</v>
      </c>
      <c r="B840" t="s">
        <v>50</v>
      </c>
      <c r="C840" t="s">
        <v>2302</v>
      </c>
      <c r="D840" t="s">
        <v>2303</v>
      </c>
      <c r="E840" s="2">
        <v>45770</v>
      </c>
      <c r="F840" t="s">
        <v>185</v>
      </c>
      <c r="G840" s="2">
        <v>45771</v>
      </c>
      <c r="H840" t="s">
        <v>2800</v>
      </c>
      <c r="I840" t="s">
        <v>101</v>
      </c>
      <c r="J840" t="s">
        <v>2781</v>
      </c>
      <c r="K840" t="str">
        <f>_xlfn.XLOOKUP(Table2[[#This Row],[Short Name]],Table4[Name],Table4[IP Address])</f>
        <v>10.74.69.124</v>
      </c>
      <c r="L840" t="str">
        <f>_xlfn.XLOOKUP(Table2[[#This Row],[Short Name]],CMDB!A:A,CMDB!G:G)</f>
        <v>QA/Test</v>
      </c>
      <c r="M840" t="str">
        <f>_xlfn.XLOOKUP(Table2[[#This Row],[Short Name]],CMDB!A:A,CMDB!F:F)</f>
        <v>Deployed</v>
      </c>
      <c r="N840" t="s">
        <v>2782</v>
      </c>
      <c r="P840">
        <f>_xlfn.XLOOKUP(Table2[[#This Row],[Short Name]],Serverlookup!A:A,Serverlookup!B:B)</f>
        <v>3072845</v>
      </c>
      <c r="Q840" t="str">
        <f>_xlfn.XLOOKUP(Table2[[#This Row],[Short Name]],Serverlookup!A:A,Serverlookup!C:C)</f>
        <v>Aveva Predictive Analytics (POC)</v>
      </c>
      <c r="R840" t="str">
        <f>_xlfn.XLOOKUP(Table2[[#This Row],[Short Name]],Serverlookup!A:A,Serverlookup!E:E)</f>
        <v>RGEO@chevron.com</v>
      </c>
      <c r="S840" t="str">
        <f>_xlfn.XLOOKUP(Table2[[#This Row],[Short Name]],Serverlookup!A:A,Serverlookup!D:D)</f>
        <v>Yes</v>
      </c>
      <c r="T840">
        <f>_xlfn.XLOOKUP(Table2[[#This Row],[Short Name]],Serverlookup!A:A,Serverlookup!F:F)</f>
        <v>0</v>
      </c>
      <c r="U840" t="str">
        <f>IF(ISNA(_xlfn.XLOOKUP(Table2[[#This Row],[Short Name]],PCN!A:A,PCN!A:A)),"No","Yes")</f>
        <v>No</v>
      </c>
    </row>
    <row r="841" spans="1:21" x14ac:dyDescent="0.35">
      <c r="A841" t="s">
        <v>2777</v>
      </c>
      <c r="B841" t="s">
        <v>50</v>
      </c>
      <c r="C841" t="s">
        <v>3931</v>
      </c>
      <c r="D841" t="s">
        <v>3931</v>
      </c>
      <c r="E841" s="1">
        <v>45770</v>
      </c>
      <c r="F841" t="s">
        <v>185</v>
      </c>
      <c r="G841" s="1">
        <v>45771</v>
      </c>
      <c r="H841" t="s">
        <v>2800</v>
      </c>
      <c r="I841" t="s">
        <v>66</v>
      </c>
      <c r="J841" t="s">
        <v>2781</v>
      </c>
      <c r="K841" t="str">
        <f>_xlfn.XLOOKUP(Table2[[#This Row],[Short Name]],Table4[Name],Table4[IP Address])</f>
        <v>10.2.1.10</v>
      </c>
      <c r="L841" t="str">
        <f>_xlfn.XLOOKUP(Table2[[#This Row],[Short Name]],CMDB!A:A,CMDB!G:G)</f>
        <v>Production</v>
      </c>
      <c r="M841" t="str">
        <f>_xlfn.XLOOKUP(Table2[[#This Row],[Short Name]],CMDB!A:A,CMDB!F:F)</f>
        <v>Deployed</v>
      </c>
      <c r="N841" t="s">
        <v>2782</v>
      </c>
      <c r="P841">
        <f>_xlfn.XLOOKUP(Table2[[#This Row],[Short Name]],Serverlookup!A:A,Serverlookup!B:B)</f>
        <v>1500001772</v>
      </c>
      <c r="Q841" t="str">
        <f>_xlfn.XLOOKUP(Table2[[#This Row],[Short Name]],Serverlookup!A:A,Serverlookup!C:C)</f>
        <v xml:space="preserve">Documentum NextGen </v>
      </c>
      <c r="R841" t="str">
        <f>_xlfn.XLOOKUP(Table2[[#This Row],[Short Name]],Serverlookup!A:A,Serverlookup!E:E)</f>
        <v>riyy@chevron.com</v>
      </c>
      <c r="S841" t="str">
        <f>_xlfn.XLOOKUP(Table2[[#This Row],[Short Name]],Serverlookup!A:A,Serverlookup!D:D)</f>
        <v>Yes</v>
      </c>
      <c r="T841" t="str">
        <f>_xlfn.XLOOKUP(Table2[[#This Row],[Short Name]],Serverlookup!A:A,Serverlookup!F:F)</f>
        <v>SCM &amp; ALCM - DOCUMENT MANAGEMENT</v>
      </c>
      <c r="U841" t="str">
        <f>IF(ISNA(_xlfn.XLOOKUP(Table2[[#This Row],[Short Name]],PCN!A:A,PCN!A:A)),"No","Yes")</f>
        <v>No</v>
      </c>
    </row>
    <row r="842" spans="1:21" x14ac:dyDescent="0.35">
      <c r="A842" t="s">
        <v>2777</v>
      </c>
      <c r="B842" t="s">
        <v>50</v>
      </c>
      <c r="C842" t="s">
        <v>3932</v>
      </c>
      <c r="D842" t="s">
        <v>3932</v>
      </c>
      <c r="E842" s="2">
        <v>45771</v>
      </c>
      <c r="F842" t="s">
        <v>54</v>
      </c>
      <c r="G842" s="2">
        <v>45771</v>
      </c>
      <c r="H842" t="s">
        <v>2800</v>
      </c>
      <c r="I842" t="s">
        <v>66</v>
      </c>
      <c r="J842" t="s">
        <v>2781</v>
      </c>
      <c r="K842" t="str">
        <f>_xlfn.XLOOKUP(Table2[[#This Row],[Short Name]],Table4[Name],Table4[IP Address])</f>
        <v>10.2.1.4</v>
      </c>
      <c r="L842" t="str">
        <f>_xlfn.XLOOKUP(Table2[[#This Row],[Short Name]],CMDB!A:A,CMDB!G:G)</f>
        <v>Production</v>
      </c>
      <c r="M842" t="str">
        <f>_xlfn.XLOOKUP(Table2[[#This Row],[Short Name]],CMDB!A:A,CMDB!F:F)</f>
        <v>Deployed</v>
      </c>
      <c r="N842" t="s">
        <v>2782</v>
      </c>
      <c r="P842">
        <f>_xlfn.XLOOKUP(Table2[[#This Row],[Short Name]],Serverlookup!A:A,Serverlookup!B:B)</f>
        <v>1500001772</v>
      </c>
      <c r="Q842" t="str">
        <f>_xlfn.XLOOKUP(Table2[[#This Row],[Short Name]],Serverlookup!A:A,Serverlookup!C:C)</f>
        <v xml:space="preserve">Documentum NextGen </v>
      </c>
      <c r="R842" t="str">
        <f>_xlfn.XLOOKUP(Table2[[#This Row],[Short Name]],Serverlookup!A:A,Serverlookup!E:E)</f>
        <v>RIYY@chevron.com</v>
      </c>
      <c r="S842" t="str">
        <f>_xlfn.XLOOKUP(Table2[[#This Row],[Short Name]],Serverlookup!A:A,Serverlookup!D:D)</f>
        <v>Yes</v>
      </c>
      <c r="T842" t="str">
        <f>_xlfn.XLOOKUP(Table2[[#This Row],[Short Name]],Serverlookup!A:A,Serverlookup!F:F)</f>
        <v>SCM &amp; ALCM - DOCUMENT MANAGEMENT</v>
      </c>
      <c r="U842" t="str">
        <f>IF(ISNA(_xlfn.XLOOKUP(Table2[[#This Row],[Short Name]],PCN!A:A,PCN!A:A)),"No","Yes")</f>
        <v>No</v>
      </c>
    </row>
    <row r="843" spans="1:21" x14ac:dyDescent="0.35">
      <c r="A843" t="s">
        <v>2777</v>
      </c>
      <c r="B843" t="s">
        <v>50</v>
      </c>
      <c r="C843" t="s">
        <v>3933</v>
      </c>
      <c r="D843" t="s">
        <v>3933</v>
      </c>
      <c r="E843" s="2">
        <v>45771</v>
      </c>
      <c r="F843" t="s">
        <v>54</v>
      </c>
      <c r="G843" s="2">
        <v>45771</v>
      </c>
      <c r="H843" t="s">
        <v>2800</v>
      </c>
      <c r="I843" t="s">
        <v>66</v>
      </c>
      <c r="J843" t="s">
        <v>2781</v>
      </c>
      <c r="K843" t="str">
        <f>_xlfn.XLOOKUP(Table2[[#This Row],[Short Name]],Table4[Name],Table4[IP Address])</f>
        <v>10.2.1.5</v>
      </c>
      <c r="L843" t="str">
        <f>_xlfn.XLOOKUP(Table2[[#This Row],[Short Name]],CMDB!A:A,CMDB!G:G)</f>
        <v>QA/Test</v>
      </c>
      <c r="M843" t="str">
        <f>_xlfn.XLOOKUP(Table2[[#This Row],[Short Name]],CMDB!A:A,CMDB!F:F)</f>
        <v>Deployed</v>
      </c>
      <c r="N843" t="s">
        <v>2782</v>
      </c>
      <c r="P843">
        <f>_xlfn.XLOOKUP(Table2[[#This Row],[Short Name]],Serverlookup!A:A,Serverlookup!B:B)</f>
        <v>1500001772</v>
      </c>
      <c r="Q843" t="str">
        <f>_xlfn.XLOOKUP(Table2[[#This Row],[Short Name]],Serverlookup!A:A,Serverlookup!C:C)</f>
        <v>Documentum AKS External US</v>
      </c>
      <c r="R843" t="str">
        <f>_xlfn.XLOOKUP(Table2[[#This Row],[Short Name]],Serverlookup!A:A,Serverlookup!E:E)</f>
        <v>RIYY@chevron.com</v>
      </c>
      <c r="S843" t="str">
        <f>_xlfn.XLOOKUP(Table2[[#This Row],[Short Name]],Serverlookup!A:A,Serverlookup!D:D)</f>
        <v>Yes</v>
      </c>
      <c r="T843" t="str">
        <f>_xlfn.XLOOKUP(Table2[[#This Row],[Short Name]],Serverlookup!A:A,Serverlookup!F:F)</f>
        <v>SCM &amp; ALCM - DOCUMENT MANAGEMENT</v>
      </c>
      <c r="U843" t="str">
        <f>IF(ISNA(_xlfn.XLOOKUP(Table2[[#This Row],[Short Name]],PCN!A:A,PCN!A:A)),"No","Yes")</f>
        <v>No</v>
      </c>
    </row>
    <row r="844" spans="1:21" x14ac:dyDescent="0.35">
      <c r="A844" t="s">
        <v>2777</v>
      </c>
      <c r="B844" t="s">
        <v>50</v>
      </c>
      <c r="C844" t="s">
        <v>3934</v>
      </c>
      <c r="D844" t="s">
        <v>3935</v>
      </c>
      <c r="E844" s="2">
        <v>45771</v>
      </c>
      <c r="F844" t="s">
        <v>54</v>
      </c>
      <c r="G844" s="2">
        <v>45771</v>
      </c>
      <c r="H844" t="s">
        <v>3936</v>
      </c>
      <c r="I844" t="s">
        <v>49</v>
      </c>
      <c r="J844" t="s">
        <v>2781</v>
      </c>
      <c r="K844" t="str">
        <f>_xlfn.XLOOKUP(Table2[[#This Row],[Short Name]],Table4[Name],Table4[IP Address])</f>
        <v>10.76.156.106</v>
      </c>
      <c r="L844" t="str">
        <f>_xlfn.XLOOKUP(Table2[[#This Row],[Short Name]],CMDB!A:A,CMDB!G:G)</f>
        <v>QA/Test</v>
      </c>
      <c r="M844" t="str">
        <f>_xlfn.XLOOKUP(Table2[[#This Row],[Short Name]],CMDB!A:A,CMDB!F:F)</f>
        <v>Deployed</v>
      </c>
      <c r="N844" t="s">
        <v>2782</v>
      </c>
      <c r="P844">
        <f>_xlfn.XLOOKUP(Table2[[#This Row],[Short Name]],Serverlookup!A:A,Serverlookup!B:B)</f>
        <v>5055148</v>
      </c>
      <c r="Q844" t="str">
        <f>_xlfn.XLOOKUP(Table2[[#This Row],[Short Name]],Serverlookup!A:A,Serverlookup!C:C)</f>
        <v xml:space="preserve">InfoArchive </v>
      </c>
      <c r="R844" t="str">
        <f>_xlfn.XLOOKUP(Table2[[#This Row],[Short Name]],Serverlookup!A:A,Serverlookup!E:E)</f>
        <v>RIYY@chevron.com</v>
      </c>
      <c r="S844" t="str">
        <f>_xlfn.XLOOKUP(Table2[[#This Row],[Short Name]],Serverlookup!A:A,Serverlookup!D:D)</f>
        <v>Yes</v>
      </c>
      <c r="T844" t="str">
        <f>_xlfn.XLOOKUP(Table2[[#This Row],[Short Name]],Serverlookup!A:A,Serverlookup!F:F)</f>
        <v>SCM &amp; ALCM - INFOARCHIVE</v>
      </c>
      <c r="U844" t="str">
        <f>IF(ISNA(_xlfn.XLOOKUP(Table2[[#This Row],[Short Name]],PCN!A:A,PCN!A:A)),"No","Yes")</f>
        <v>No</v>
      </c>
    </row>
    <row r="845" spans="1:21" x14ac:dyDescent="0.35">
      <c r="A845" t="s">
        <v>2777</v>
      </c>
      <c r="B845" t="s">
        <v>50</v>
      </c>
      <c r="C845" t="s">
        <v>3937</v>
      </c>
      <c r="D845" t="s">
        <v>3938</v>
      </c>
      <c r="E845" s="1">
        <v>45770</v>
      </c>
      <c r="F845" t="s">
        <v>185</v>
      </c>
      <c r="G845" s="1">
        <v>45771</v>
      </c>
      <c r="H845" t="s">
        <v>3936</v>
      </c>
      <c r="I845" t="s">
        <v>49</v>
      </c>
      <c r="J845" t="s">
        <v>2781</v>
      </c>
      <c r="K845" t="str">
        <f>_xlfn.XLOOKUP(Table2[[#This Row],[Short Name]],Table4[Name],Table4[IP Address])</f>
        <v>10.76.156.246</v>
      </c>
      <c r="L845" t="str">
        <f>_xlfn.XLOOKUP(Table2[[#This Row],[Short Name]],CMDB!A:A,CMDB!G:G)</f>
        <v>QA/Test</v>
      </c>
      <c r="M845" t="str">
        <f>_xlfn.XLOOKUP(Table2[[#This Row],[Short Name]],CMDB!A:A,CMDB!F:F)</f>
        <v>Deployed</v>
      </c>
      <c r="N845" t="s">
        <v>2782</v>
      </c>
      <c r="P845">
        <f>_xlfn.XLOOKUP(Table2[[#This Row],[Short Name]],Serverlookup!A:A,Serverlookup!B:B)</f>
        <v>5055148</v>
      </c>
      <c r="Q845" t="str">
        <f>_xlfn.XLOOKUP(Table2[[#This Row],[Short Name]],Serverlookup!A:A,Serverlookup!C:C)</f>
        <v xml:space="preserve">InfoArchive </v>
      </c>
      <c r="R845" t="str">
        <f>_xlfn.XLOOKUP(Table2[[#This Row],[Short Name]],Serverlookup!A:A,Serverlookup!E:E)</f>
        <v>RIYY@chevron.com</v>
      </c>
      <c r="S845" t="str">
        <f>_xlfn.XLOOKUP(Table2[[#This Row],[Short Name]],Serverlookup!A:A,Serverlookup!D:D)</f>
        <v>Yes</v>
      </c>
      <c r="T845" t="str">
        <f>_xlfn.XLOOKUP(Table2[[#This Row],[Short Name]],Serverlookup!A:A,Serverlookup!F:F)</f>
        <v>SCM &amp; ALCM - INFOARCHIVE</v>
      </c>
      <c r="U845" t="str">
        <f>IF(ISNA(_xlfn.XLOOKUP(Table2[[#This Row],[Short Name]],PCN!A:A,PCN!A:A)),"No","Yes")</f>
        <v>No</v>
      </c>
    </row>
    <row r="846" spans="1:21" x14ac:dyDescent="0.35">
      <c r="A846" t="s">
        <v>2777</v>
      </c>
      <c r="B846" t="s">
        <v>50</v>
      </c>
      <c r="C846" t="s">
        <v>3939</v>
      </c>
      <c r="D846" t="s">
        <v>3940</v>
      </c>
      <c r="E846" s="2">
        <v>45771</v>
      </c>
      <c r="F846" t="s">
        <v>54</v>
      </c>
      <c r="G846" s="2">
        <v>45771</v>
      </c>
      <c r="H846" t="s">
        <v>3936</v>
      </c>
      <c r="I846" t="s">
        <v>49</v>
      </c>
      <c r="J846" t="s">
        <v>2781</v>
      </c>
      <c r="K846" t="str">
        <f>_xlfn.XLOOKUP(Table2[[#This Row],[Short Name]],Table4[Name],Table4[IP Address])</f>
        <v>10.76.157.16</v>
      </c>
      <c r="L846" t="str">
        <f>_xlfn.XLOOKUP(Table2[[#This Row],[Short Name]],CMDB!A:A,CMDB!G:G)</f>
        <v>QA/Test</v>
      </c>
      <c r="M846" t="str">
        <f>_xlfn.XLOOKUP(Table2[[#This Row],[Short Name]],CMDB!A:A,CMDB!F:F)</f>
        <v>Deployed</v>
      </c>
      <c r="N846" t="s">
        <v>2782</v>
      </c>
      <c r="P846">
        <f>_xlfn.XLOOKUP(Table2[[#This Row],[Short Name]],Serverlookup!A:A,Serverlookup!B:B)</f>
        <v>5055148</v>
      </c>
      <c r="Q846" t="str">
        <f>_xlfn.XLOOKUP(Table2[[#This Row],[Short Name]],Serverlookup!A:A,Serverlookup!C:C)</f>
        <v>InfoArchive</v>
      </c>
      <c r="R846" t="str">
        <f>_xlfn.XLOOKUP(Table2[[#This Row],[Short Name]],Serverlookup!A:A,Serverlookup!E:E)</f>
        <v>RIYY@chevron.com</v>
      </c>
      <c r="S846" t="str">
        <f>_xlfn.XLOOKUP(Table2[[#This Row],[Short Name]],Serverlookup!A:A,Serverlookup!D:D)</f>
        <v>Yes</v>
      </c>
      <c r="T846" t="str">
        <f>_xlfn.XLOOKUP(Table2[[#This Row],[Short Name]],Serverlookup!A:A,Serverlookup!F:F)</f>
        <v>SCM &amp; ALCM - INFOARCHIVE</v>
      </c>
      <c r="U846" t="str">
        <f>IF(ISNA(_xlfn.XLOOKUP(Table2[[#This Row],[Short Name]],PCN!A:A,PCN!A:A)),"No","Yes")</f>
        <v>No</v>
      </c>
    </row>
    <row r="847" spans="1:21" x14ac:dyDescent="0.35">
      <c r="A847" t="s">
        <v>2777</v>
      </c>
      <c r="B847" t="s">
        <v>50</v>
      </c>
      <c r="C847" t="s">
        <v>3941</v>
      </c>
      <c r="D847" t="s">
        <v>3942</v>
      </c>
      <c r="E847" s="2">
        <v>45770</v>
      </c>
      <c r="F847" t="s">
        <v>773</v>
      </c>
      <c r="G847" s="2">
        <v>45771</v>
      </c>
      <c r="H847" t="s">
        <v>3943</v>
      </c>
      <c r="I847" t="s">
        <v>101</v>
      </c>
      <c r="J847" t="s">
        <v>2781</v>
      </c>
      <c r="K847" t="str">
        <f>_xlfn.XLOOKUP(Table2[[#This Row],[Short Name]],Table4[Name],Table4[IP Address])</f>
        <v>146.42.133.77</v>
      </c>
      <c r="L847" t="str">
        <f>_xlfn.XLOOKUP(Table2[[#This Row],[Short Name]],CMDB!A:A,CMDB!G:G)</f>
        <v>Production</v>
      </c>
      <c r="M847" t="str">
        <f>_xlfn.XLOOKUP(Table2[[#This Row],[Short Name]],CMDB!A:A,CMDB!F:F)</f>
        <v>Deployed</v>
      </c>
      <c r="N847" t="s">
        <v>2782</v>
      </c>
      <c r="P847">
        <f>_xlfn.XLOOKUP(Table2[[#This Row],[Short Name]],Serverlookup!A:A,Serverlookup!B:B)</f>
        <v>23708</v>
      </c>
      <c r="Q847" t="str">
        <f>_xlfn.XLOOKUP(Table2[[#This Row],[Short Name]],Serverlookup!A:A,Serverlookup!C:C)</f>
        <v xml:space="preserve">GDS Documentum NMA </v>
      </c>
      <c r="R847" t="str">
        <f>_xlfn.XLOOKUP(Table2[[#This Row],[Short Name]],Serverlookup!A:A,Serverlookup!E:E)</f>
        <v>RIYY@chevron.com</v>
      </c>
      <c r="S847" t="str">
        <f>_xlfn.XLOOKUP(Table2[[#This Row],[Short Name]],Serverlookup!A:A,Serverlookup!D:D)</f>
        <v>Yes</v>
      </c>
      <c r="T847" t="str">
        <f>_xlfn.XLOOKUP(Table2[[#This Row],[Short Name]],Serverlookup!A:A,Serverlookup!F:F)</f>
        <v>SCM &amp; ALCM - DOCUMENT MANAGEMENT</v>
      </c>
      <c r="U847" t="str">
        <f>IF(ISNA(_xlfn.XLOOKUP(Table2[[#This Row],[Short Name]],PCN!A:A,PCN!A:A)),"No","Yes")</f>
        <v>No</v>
      </c>
    </row>
    <row r="848" spans="1:21" x14ac:dyDescent="0.35">
      <c r="A848" t="s">
        <v>2777</v>
      </c>
      <c r="B848" t="s">
        <v>50</v>
      </c>
      <c r="C848" t="s">
        <v>3944</v>
      </c>
      <c r="D848" t="s">
        <v>3945</v>
      </c>
      <c r="E848" s="1">
        <v>45771</v>
      </c>
      <c r="F848" t="s">
        <v>185</v>
      </c>
      <c r="G848" s="1">
        <v>45771</v>
      </c>
      <c r="H848" t="s">
        <v>3519</v>
      </c>
      <c r="I848" t="s">
        <v>101</v>
      </c>
      <c r="J848" t="s">
        <v>2781</v>
      </c>
      <c r="K848" t="str">
        <f>_xlfn.XLOOKUP(Table2[[#This Row],[Short Name]],Table4[Name],Table4[IP Address])</f>
        <v>146.42.133.75</v>
      </c>
      <c r="L848" t="str">
        <f>_xlfn.XLOOKUP(Table2[[#This Row],[Short Name]],CMDB!A:A,CMDB!G:G)</f>
        <v>Production</v>
      </c>
      <c r="M848" t="str">
        <f>_xlfn.XLOOKUP(Table2[[#This Row],[Short Name]],CMDB!A:A,CMDB!F:F)</f>
        <v>Deployed</v>
      </c>
      <c r="N848" t="s">
        <v>2782</v>
      </c>
      <c r="P848">
        <f>_xlfn.XLOOKUP(Table2[[#This Row],[Short Name]],Serverlookup!A:A,Serverlookup!B:B)</f>
        <v>23708</v>
      </c>
      <c r="Q848" t="str">
        <f>_xlfn.XLOOKUP(Table2[[#This Row],[Short Name]],Serverlookup!A:A,Serverlookup!C:C)</f>
        <v xml:space="preserve">GDS Documentum NMA </v>
      </c>
      <c r="R848" t="str">
        <f>_xlfn.XLOOKUP(Table2[[#This Row],[Short Name]],Serverlookup!A:A,Serverlookup!E:E)</f>
        <v>RIYY@chevron.com</v>
      </c>
      <c r="S848" t="str">
        <f>_xlfn.XLOOKUP(Table2[[#This Row],[Short Name]],Serverlookup!A:A,Serverlookup!D:D)</f>
        <v>Yes</v>
      </c>
      <c r="T848" t="str">
        <f>_xlfn.XLOOKUP(Table2[[#This Row],[Short Name]],Serverlookup!A:A,Serverlookup!F:F)</f>
        <v>SCM &amp; ALCM - DOCUMENT MANAGEMENT</v>
      </c>
      <c r="U848" t="str">
        <f>IF(ISNA(_xlfn.XLOOKUP(Table2[[#This Row],[Short Name]],PCN!A:A,PCN!A:A)),"No","Yes")</f>
        <v>No</v>
      </c>
    </row>
    <row r="849" spans="1:21" x14ac:dyDescent="0.35">
      <c r="A849" t="s">
        <v>2777</v>
      </c>
      <c r="B849" t="s">
        <v>50</v>
      </c>
      <c r="C849" t="s">
        <v>3946</v>
      </c>
      <c r="D849" t="s">
        <v>3946</v>
      </c>
      <c r="E849" s="2">
        <v>45768</v>
      </c>
      <c r="F849" t="s">
        <v>185</v>
      </c>
      <c r="G849" s="2">
        <v>45768</v>
      </c>
      <c r="H849" t="s">
        <v>2800</v>
      </c>
      <c r="I849" t="s">
        <v>49</v>
      </c>
      <c r="J849" t="s">
        <v>2781</v>
      </c>
      <c r="K849" t="str">
        <f>_xlfn.XLOOKUP(Table2[[#This Row],[Short Name]],Table4[Name],Table4[IP Address])</f>
        <v>10.75.104.70</v>
      </c>
      <c r="L849" t="str">
        <f>_xlfn.XLOOKUP(Table2[[#This Row],[Short Name]],CMDB!A:A,CMDB!G:G)</f>
        <v>Development</v>
      </c>
      <c r="M849" t="str">
        <f>_xlfn.XLOOKUP(Table2[[#This Row],[Short Name]],CMDB!A:A,CMDB!F:F)</f>
        <v>Retired</v>
      </c>
      <c r="N849" t="s">
        <v>2782</v>
      </c>
      <c r="P849">
        <f>_xlfn.XLOOKUP(Table2[[#This Row],[Short Name]],Serverlookup!A:A,Serverlookup!B:B)</f>
        <v>1500001622</v>
      </c>
      <c r="Q849" t="str">
        <f>_xlfn.XLOOKUP(Table2[[#This Row],[Short Name]],Serverlookup!A:A,Serverlookup!C:C)</f>
        <v xml:space="preserve">Documentum NextGen </v>
      </c>
      <c r="R849" t="str">
        <f>_xlfn.XLOOKUP(Table2[[#This Row],[Short Name]],Serverlookup!A:A,Serverlookup!E:E)</f>
        <v>riyy@chevron.com</v>
      </c>
      <c r="S849" t="str">
        <f>_xlfn.XLOOKUP(Table2[[#This Row],[Short Name]],Serverlookup!A:A,Serverlookup!D:D)</f>
        <v>Yes</v>
      </c>
      <c r="T849" t="str">
        <f>_xlfn.XLOOKUP(Table2[[#This Row],[Short Name]],Serverlookup!A:A,Serverlookup!F:F)</f>
        <v>SCM &amp; ALCM - DOCUMENT MANAGEMENT</v>
      </c>
      <c r="U849" t="str">
        <f>IF(ISNA(_xlfn.XLOOKUP(Table2[[#This Row],[Short Name]],PCN!A:A,PCN!A:A)),"No","Yes")</f>
        <v>No</v>
      </c>
    </row>
    <row r="850" spans="1:21" x14ac:dyDescent="0.35">
      <c r="A850" t="s">
        <v>2777</v>
      </c>
      <c r="B850" t="s">
        <v>50</v>
      </c>
      <c r="C850" t="s">
        <v>3947</v>
      </c>
      <c r="D850" t="s">
        <v>3947</v>
      </c>
      <c r="E850" s="1">
        <v>45758</v>
      </c>
      <c r="F850" t="s">
        <v>185</v>
      </c>
      <c r="G850" s="1">
        <v>45759</v>
      </c>
      <c r="H850" t="s">
        <v>2800</v>
      </c>
      <c r="I850" t="s">
        <v>66</v>
      </c>
      <c r="J850" t="s">
        <v>2781</v>
      </c>
      <c r="K850" t="str">
        <f>_xlfn.XLOOKUP(Table2[[#This Row],[Short Name]],Table4[Name],Table4[IP Address])</f>
        <v>10.2.1.10</v>
      </c>
      <c r="L850" t="str">
        <f>_xlfn.XLOOKUP(Table2[[#This Row],[Short Name]],CMDB!A:A,CMDB!G:G)</f>
        <v>QA/Test</v>
      </c>
      <c r="M850" t="str">
        <f>_xlfn.XLOOKUP(Table2[[#This Row],[Short Name]],CMDB!A:A,CMDB!F:F)</f>
        <v>Deployed</v>
      </c>
      <c r="N850" t="s">
        <v>2782</v>
      </c>
      <c r="P850">
        <f>_xlfn.XLOOKUP(Table2[[#This Row],[Short Name]],Serverlookup!A:A,Serverlookup!B:B)</f>
        <v>1500001772</v>
      </c>
      <c r="Q850" t="str">
        <f>_xlfn.XLOOKUP(Table2[[#This Row],[Short Name]],Serverlookup!A:A,Serverlookup!C:C)</f>
        <v>Documentum AKS External US</v>
      </c>
      <c r="R850" t="str">
        <f>_xlfn.XLOOKUP(Table2[[#This Row],[Short Name]],Serverlookup!A:A,Serverlookup!E:E)</f>
        <v>riyy@chevron.com</v>
      </c>
      <c r="S850" t="str">
        <f>_xlfn.XLOOKUP(Table2[[#This Row],[Short Name]],Serverlookup!A:A,Serverlookup!D:D)</f>
        <v>Yes</v>
      </c>
      <c r="T850" t="str">
        <f>_xlfn.XLOOKUP(Table2[[#This Row],[Short Name]],Serverlookup!A:A,Serverlookup!F:F)</f>
        <v>SCM &amp; ALCM - DOCUMENT MANAGEMENT</v>
      </c>
      <c r="U850" t="str">
        <f>IF(ISNA(_xlfn.XLOOKUP(Table2[[#This Row],[Short Name]],PCN!A:A,PCN!A:A)),"No","Yes")</f>
        <v>No</v>
      </c>
    </row>
    <row r="851" spans="1:21" x14ac:dyDescent="0.35">
      <c r="A851" t="s">
        <v>2777</v>
      </c>
      <c r="B851" t="s">
        <v>50</v>
      </c>
      <c r="C851" t="s">
        <v>3948</v>
      </c>
      <c r="D851" t="s">
        <v>3949</v>
      </c>
      <c r="E851" s="2"/>
      <c r="F851" t="s">
        <v>859</v>
      </c>
      <c r="G851" s="2">
        <v>45699</v>
      </c>
      <c r="H851" t="s">
        <v>2869</v>
      </c>
      <c r="I851" t="s">
        <v>49</v>
      </c>
      <c r="J851" t="s">
        <v>2781</v>
      </c>
      <c r="K851" t="e">
        <f>_xlfn.XLOOKUP(Table2[[#This Row],[Short Name]],Table4[Name],Table4[IP Address])</f>
        <v>#N/A</v>
      </c>
      <c r="L851" t="e">
        <f>_xlfn.XLOOKUP(Table2[[#This Row],[Short Name]],CMDB!A:A,CMDB!G:G)</f>
        <v>#N/A</v>
      </c>
      <c r="M851" t="e">
        <f>_xlfn.XLOOKUP(Table2[[#This Row],[Short Name]],CMDB!A:A,CMDB!F:F)</f>
        <v>#N/A</v>
      </c>
      <c r="N851" t="s">
        <v>2782</v>
      </c>
      <c r="P851">
        <f>_xlfn.XLOOKUP(Table2[[#This Row],[Short Name]],Serverlookup!A:A,Serverlookup!B:B)</f>
        <v>23708</v>
      </c>
      <c r="Q851" t="str">
        <f>_xlfn.XLOOKUP(Table2[[#This Row],[Short Name]],Serverlookup!A:A,Serverlookup!C:C)</f>
        <v xml:space="preserve">GDS Documentum NMA </v>
      </c>
      <c r="R851" t="str">
        <f>_xlfn.XLOOKUP(Table2[[#This Row],[Short Name]],Serverlookup!A:A,Serverlookup!E:E)</f>
        <v>RIYY@chevron.com</v>
      </c>
      <c r="S851" t="str">
        <f>_xlfn.XLOOKUP(Table2[[#This Row],[Short Name]],Serverlookup!A:A,Serverlookup!D:D)</f>
        <v>Yes</v>
      </c>
      <c r="T851" t="str">
        <f>_xlfn.XLOOKUP(Table2[[#This Row],[Short Name]],Serverlookup!A:A,Serverlookup!F:F)</f>
        <v>SCM &amp; ALCM - DOCUMENT MANAGEMENT</v>
      </c>
      <c r="U851" t="str">
        <f>IF(ISNA(_xlfn.XLOOKUP(Table2[[#This Row],[Short Name]],PCN!A:A,PCN!A:A)),"No","Yes")</f>
        <v>No</v>
      </c>
    </row>
    <row r="852" spans="1:21" x14ac:dyDescent="0.35">
      <c r="A852" t="s">
        <v>2777</v>
      </c>
      <c r="B852" t="s">
        <v>50</v>
      </c>
      <c r="C852" t="s">
        <v>3950</v>
      </c>
      <c r="D852" t="s">
        <v>3951</v>
      </c>
      <c r="E852" s="1">
        <v>45771</v>
      </c>
      <c r="F852" t="s">
        <v>185</v>
      </c>
      <c r="G852" s="1">
        <v>45771</v>
      </c>
      <c r="H852" t="s">
        <v>3418</v>
      </c>
      <c r="I852" t="s">
        <v>114</v>
      </c>
      <c r="J852" t="s">
        <v>2781</v>
      </c>
      <c r="K852" t="str">
        <f>_xlfn.XLOOKUP(Table2[[#This Row],[Short Name]],Table4[Name],Table4[IP Address])</f>
        <v>10.76.216.45</v>
      </c>
      <c r="L852" t="str">
        <f>_xlfn.XLOOKUP(Table2[[#This Row],[Short Name]],CMDB!A:A,CMDB!G:G)</f>
        <v>Development</v>
      </c>
      <c r="M852" t="str">
        <f>_xlfn.XLOOKUP(Table2[[#This Row],[Short Name]],CMDB!A:A,CMDB!F:F)</f>
        <v>Deployed</v>
      </c>
      <c r="N852" t="s">
        <v>2782</v>
      </c>
      <c r="P852">
        <f>_xlfn.XLOOKUP(Table2[[#This Row],[Short Name]],Serverlookup!A:A,Serverlookup!B:B)</f>
        <v>24095</v>
      </c>
      <c r="Q852" t="str">
        <f>_xlfn.XLOOKUP(Table2[[#This Row],[Short Name]],Serverlookup!A:A,Serverlookup!C:C)</f>
        <v xml:space="preserve">Emergency Response – Fire Plan (ESE) </v>
      </c>
      <c r="R852" t="str">
        <f>_xlfn.XLOOKUP(Table2[[#This Row],[Short Name]],Serverlookup!A:A,Serverlookup!E:E)</f>
        <v>RLanderos@chevron.com</v>
      </c>
      <c r="S852" t="str">
        <f>_xlfn.XLOOKUP(Table2[[#This Row],[Short Name]],Serverlookup!A:A,Serverlookup!D:D)</f>
        <v>Yes</v>
      </c>
      <c r="T852" t="str">
        <f>_xlfn.XLOOKUP(Table2[[#This Row],[Short Name]],Serverlookup!A:A,Serverlookup!F:F)</f>
        <v>DS - MFG - EL SEGUNDO - APPLICATION SUPPORT</v>
      </c>
      <c r="U852" t="str">
        <f>IF(ISNA(_xlfn.XLOOKUP(Table2[[#This Row],[Short Name]],PCN!A:A,PCN!A:A)),"No","Yes")</f>
        <v>No</v>
      </c>
    </row>
    <row r="853" spans="1:21" x14ac:dyDescent="0.35">
      <c r="A853" t="s">
        <v>2777</v>
      </c>
      <c r="B853" t="s">
        <v>50</v>
      </c>
      <c r="C853" t="s">
        <v>2600</v>
      </c>
      <c r="D853" t="s">
        <v>2601</v>
      </c>
      <c r="E853" s="2">
        <v>45765</v>
      </c>
      <c r="F853" t="s">
        <v>185</v>
      </c>
      <c r="G853" s="2">
        <v>45765</v>
      </c>
      <c r="H853" t="s">
        <v>3952</v>
      </c>
      <c r="I853" t="s">
        <v>114</v>
      </c>
      <c r="J853" t="s">
        <v>2781</v>
      </c>
      <c r="K853" t="str">
        <f>_xlfn.XLOOKUP(Table2[[#This Row],[Short Name]],Table4[Name],Table4[IP Address])</f>
        <v>146.26.229.200</v>
      </c>
      <c r="L853" t="str">
        <f>_xlfn.XLOOKUP(Table2[[#This Row],[Short Name]],CMDB!A:A,CMDB!G:G)</f>
        <v>Production</v>
      </c>
      <c r="M853" t="str">
        <f>_xlfn.XLOOKUP(Table2[[#This Row],[Short Name]],CMDB!A:A,CMDB!F:F)</f>
        <v>Retired</v>
      </c>
      <c r="N853" t="s">
        <v>2782</v>
      </c>
      <c r="P853">
        <f>_xlfn.XLOOKUP(Table2[[#This Row],[Short Name]],Serverlookup!A:A,Serverlookup!B:B)</f>
        <v>5181</v>
      </c>
      <c r="Q853" t="str">
        <f>_xlfn.XLOOKUP(Table2[[#This Row],[Short Name]],Serverlookup!A:A,Serverlookup!C:C)</f>
        <v xml:space="preserve">XHQ/XANS (ESE) </v>
      </c>
      <c r="R853" t="str">
        <f>_xlfn.XLOOKUP(Table2[[#This Row],[Short Name]],Serverlookup!A:A,Serverlookup!E:E)</f>
        <v>RLanderos@chevron.com</v>
      </c>
      <c r="S853" t="str">
        <f>_xlfn.XLOOKUP(Table2[[#This Row],[Short Name]],Serverlookup!A:A,Serverlookup!D:D)</f>
        <v>Yes</v>
      </c>
      <c r="T853" t="str">
        <f>_xlfn.XLOOKUP(Table2[[#This Row],[Short Name]],Serverlookup!A:A,Serverlookup!F:F)</f>
        <v>DS - MFG - EL SEGUNDO - APPLICATION SUPPORT</v>
      </c>
      <c r="U853" t="str">
        <f>IF(ISNA(_xlfn.XLOOKUP(Table2[[#This Row],[Short Name]],PCN!A:A,PCN!A:A)),"No","Yes")</f>
        <v>No</v>
      </c>
    </row>
    <row r="854" spans="1:21" x14ac:dyDescent="0.35">
      <c r="A854" t="s">
        <v>2777</v>
      </c>
      <c r="B854" t="s">
        <v>50</v>
      </c>
      <c r="C854" t="s">
        <v>3953</v>
      </c>
      <c r="D854" t="s">
        <v>3954</v>
      </c>
      <c r="E854" s="2">
        <v>45770</v>
      </c>
      <c r="F854" t="s">
        <v>185</v>
      </c>
      <c r="G854" s="2">
        <v>45771</v>
      </c>
      <c r="H854" t="s">
        <v>3955</v>
      </c>
      <c r="I854" t="s">
        <v>49</v>
      </c>
      <c r="J854" t="s">
        <v>2781</v>
      </c>
      <c r="K854" t="str">
        <f>_xlfn.XLOOKUP(Table2[[#This Row],[Short Name]],Table4[Name],Table4[IP Address])</f>
        <v>136.171.177.37</v>
      </c>
      <c r="L854" t="str">
        <f>_xlfn.XLOOKUP(Table2[[#This Row],[Short Name]],CMDB!A:A,CMDB!G:G)</f>
        <v>Development</v>
      </c>
      <c r="M854" t="str">
        <f>_xlfn.XLOOKUP(Table2[[#This Row],[Short Name]],CMDB!A:A,CMDB!F:F)</f>
        <v>Deployed</v>
      </c>
      <c r="N854" t="s">
        <v>2782</v>
      </c>
      <c r="P854">
        <f>_xlfn.XLOOKUP(Table2[[#This Row],[Short Name]],Serverlookup!A:A,Serverlookup!B:B)</f>
        <v>1500000129</v>
      </c>
      <c r="Q854" t="str">
        <f>_xlfn.XLOOKUP(Table2[[#This Row],[Short Name]],Serverlookup!A:A,Serverlookup!C:C)</f>
        <v xml:space="preserve">Facilities Information Portal </v>
      </c>
      <c r="R854" t="str">
        <f>_xlfn.XLOOKUP(Table2[[#This Row],[Short Name]],Serverlookup!A:A,Serverlookup!E:E)</f>
        <v>RMehta@chevron.com</v>
      </c>
      <c r="S854" t="str">
        <f>_xlfn.XLOOKUP(Table2[[#This Row],[Short Name]],Serverlookup!A:A,Serverlookup!D:D)</f>
        <v>Yes</v>
      </c>
      <c r="T854" t="str">
        <f>_xlfn.XLOOKUP(Table2[[#This Row],[Short Name]],Serverlookup!A:A,Serverlookup!F:F)</f>
        <v>ITC - FEIM PORTAL SUPPORT</v>
      </c>
      <c r="U854" t="str">
        <f>IF(ISNA(_xlfn.XLOOKUP(Table2[[#This Row],[Short Name]],PCN!A:A,PCN!A:A)),"No","Yes")</f>
        <v>No</v>
      </c>
    </row>
    <row r="855" spans="1:21" x14ac:dyDescent="0.35">
      <c r="A855" t="s">
        <v>2777</v>
      </c>
      <c r="B855" t="s">
        <v>50</v>
      </c>
      <c r="C855" t="s">
        <v>3956</v>
      </c>
      <c r="D855" t="s">
        <v>3957</v>
      </c>
      <c r="E855" s="2">
        <v>45771</v>
      </c>
      <c r="F855" t="s">
        <v>185</v>
      </c>
      <c r="G855" s="2">
        <v>45771</v>
      </c>
      <c r="H855" t="s">
        <v>3958</v>
      </c>
      <c r="I855" t="s">
        <v>49</v>
      </c>
      <c r="J855" t="s">
        <v>2781</v>
      </c>
      <c r="K855" t="str">
        <f>_xlfn.XLOOKUP(Table2[[#This Row],[Short Name]],Table4[Name],Table4[IP Address])</f>
        <v>10.76.123.116</v>
      </c>
      <c r="L855" t="str">
        <f>_xlfn.XLOOKUP(Table2[[#This Row],[Short Name]],CMDB!A:A,CMDB!G:G)</f>
        <v>Production</v>
      </c>
      <c r="M855" t="str">
        <f>_xlfn.XLOOKUP(Table2[[#This Row],[Short Name]],CMDB!A:A,CMDB!F:F)</f>
        <v>Deployed</v>
      </c>
      <c r="N855" t="s">
        <v>2782</v>
      </c>
      <c r="P855">
        <f>_xlfn.XLOOKUP(Table2[[#This Row],[Short Name]],Serverlookup!A:A,Serverlookup!B:B)</f>
        <v>1500000129</v>
      </c>
      <c r="Q855" t="str">
        <f>_xlfn.XLOOKUP(Table2[[#This Row],[Short Name]],Serverlookup!A:A,Serverlookup!C:C)</f>
        <v xml:space="preserve">Facilities Information Portal </v>
      </c>
      <c r="R855" t="str">
        <f>_xlfn.XLOOKUP(Table2[[#This Row],[Short Name]],Serverlookup!A:A,Serverlookup!E:E)</f>
        <v>RMehta@chevron.com</v>
      </c>
      <c r="S855" t="str">
        <f>_xlfn.XLOOKUP(Table2[[#This Row],[Short Name]],Serverlookup!A:A,Serverlookup!D:D)</f>
        <v>Yes</v>
      </c>
      <c r="T855" t="str">
        <f>_xlfn.XLOOKUP(Table2[[#This Row],[Short Name]],Serverlookup!A:A,Serverlookup!F:F)</f>
        <v>ITC - FEIM PORTAL SUPPORT</v>
      </c>
      <c r="U855" t="str">
        <f>IF(ISNA(_xlfn.XLOOKUP(Table2[[#This Row],[Short Name]],PCN!A:A,PCN!A:A)),"No","Yes")</f>
        <v>No</v>
      </c>
    </row>
    <row r="856" spans="1:21" x14ac:dyDescent="0.35">
      <c r="A856" t="s">
        <v>2777</v>
      </c>
      <c r="B856" t="s">
        <v>50</v>
      </c>
      <c r="C856" t="s">
        <v>3959</v>
      </c>
      <c r="D856" t="s">
        <v>3960</v>
      </c>
      <c r="E856" s="2">
        <v>45770</v>
      </c>
      <c r="F856" t="s">
        <v>185</v>
      </c>
      <c r="G856" s="2">
        <v>45771</v>
      </c>
      <c r="H856" t="s">
        <v>3961</v>
      </c>
      <c r="I856" t="s">
        <v>49</v>
      </c>
      <c r="J856" t="s">
        <v>2781</v>
      </c>
      <c r="K856" t="str">
        <f>_xlfn.XLOOKUP(Table2[[#This Row],[Short Name]],Table4[Name],Table4[IP Address])</f>
        <v>10.76.123.51</v>
      </c>
      <c r="L856" t="str">
        <f>_xlfn.XLOOKUP(Table2[[#This Row],[Short Name]],CMDB!A:A,CMDB!G:G)</f>
        <v>Production</v>
      </c>
      <c r="M856" t="str">
        <f>_xlfn.XLOOKUP(Table2[[#This Row],[Short Name]],CMDB!A:A,CMDB!F:F)</f>
        <v>Deployed</v>
      </c>
      <c r="N856" t="s">
        <v>2782</v>
      </c>
      <c r="P856">
        <f>_xlfn.XLOOKUP(Table2[[#This Row],[Short Name]],Serverlookup!A:A,Serverlookup!B:B)</f>
        <v>201624604</v>
      </c>
      <c r="Q856" t="str">
        <f>_xlfn.XLOOKUP(Table2[[#This Row],[Short Name]],Serverlookup!A:A,Serverlookup!C:C)</f>
        <v xml:space="preserve">Exchange 2016 </v>
      </c>
      <c r="R856" t="str">
        <f>_xlfn.XLOOKUP(Table2[[#This Row],[Short Name]],Serverlookup!A:A,Serverlookup!E:E)</f>
        <v>ron.ritchey@chevron.com</v>
      </c>
      <c r="S856" t="str">
        <f>_xlfn.XLOOKUP(Table2[[#This Row],[Short Name]],Serverlookup!A:A,Serverlookup!D:D)</f>
        <v>Yes</v>
      </c>
      <c r="T856" t="str">
        <f>_xlfn.XLOOKUP(Table2[[#This Row],[Short Name]],Serverlookup!A:A,Serverlookup!F:F)</f>
        <v>Not Found</v>
      </c>
      <c r="U856" t="str">
        <f>IF(ISNA(_xlfn.XLOOKUP(Table2[[#This Row],[Short Name]],PCN!A:A,PCN!A:A)),"No","Yes")</f>
        <v>No</v>
      </c>
    </row>
    <row r="857" spans="1:21" x14ac:dyDescent="0.35">
      <c r="A857" t="s">
        <v>2777</v>
      </c>
      <c r="B857" t="s">
        <v>50</v>
      </c>
      <c r="C857" t="s">
        <v>2258</v>
      </c>
      <c r="D857" t="s">
        <v>2259</v>
      </c>
      <c r="E857" s="2">
        <v>45771</v>
      </c>
      <c r="F857" t="s">
        <v>773</v>
      </c>
      <c r="G857" s="2">
        <v>45771</v>
      </c>
      <c r="H857" t="s">
        <v>3017</v>
      </c>
      <c r="I857" t="s">
        <v>49</v>
      </c>
      <c r="J857" t="s">
        <v>2781</v>
      </c>
      <c r="K857" t="str">
        <f>_xlfn.XLOOKUP(Table2[[#This Row],[Short Name]],Table4[Name],Table4[IP Address])</f>
        <v>10.75.99.30</v>
      </c>
      <c r="L857" t="str">
        <f>_xlfn.XLOOKUP(Table2[[#This Row],[Short Name]],CMDB!A:A,CMDB!G:G)</f>
        <v>Production</v>
      </c>
      <c r="M857" t="str">
        <f>_xlfn.XLOOKUP(Table2[[#This Row],[Short Name]],CMDB!A:A,CMDB!F:F)</f>
        <v>Deployed</v>
      </c>
      <c r="N857" t="s">
        <v>2782</v>
      </c>
      <c r="P857">
        <f>_xlfn.XLOOKUP(Table2[[#This Row],[Short Name]],Serverlookup!A:A,Serverlookup!B:B)</f>
        <v>5058845</v>
      </c>
      <c r="Q857" t="str">
        <f>_xlfn.XLOOKUP(Table2[[#This Row],[Short Name]],Serverlookup!A:A,Serverlookup!C:C)</f>
        <v xml:space="preserve">ACN Automation </v>
      </c>
      <c r="R857" t="str">
        <f>_xlfn.XLOOKUP(Table2[[#This Row],[Short Name]],Serverlookup!A:A,Serverlookup!E:E)</f>
        <v>ronaldalbalos@chevron.com</v>
      </c>
      <c r="S857" t="str">
        <f>_xlfn.XLOOKUP(Table2[[#This Row],[Short Name]],Serverlookup!A:A,Serverlookup!D:D)</f>
        <v>Yes</v>
      </c>
      <c r="T857" t="str">
        <f>_xlfn.XLOOKUP(Table2[[#This Row],[Short Name]],Serverlookup!A:A,Serverlookup!F:F)</f>
        <v>ACN CVX SRE</v>
      </c>
      <c r="U857" t="str">
        <f>IF(ISNA(_xlfn.XLOOKUP(Table2[[#This Row],[Short Name]],PCN!A:A,PCN!A:A)),"No","Yes")</f>
        <v>No</v>
      </c>
    </row>
    <row r="858" spans="1:21" x14ac:dyDescent="0.35">
      <c r="A858" t="s">
        <v>2777</v>
      </c>
      <c r="B858" t="s">
        <v>50</v>
      </c>
      <c r="C858" t="s">
        <v>2260</v>
      </c>
      <c r="D858" t="s">
        <v>2261</v>
      </c>
      <c r="E858" s="1">
        <v>45771</v>
      </c>
      <c r="F858" t="s">
        <v>185</v>
      </c>
      <c r="G858" s="1">
        <v>45771</v>
      </c>
      <c r="H858" t="s">
        <v>3962</v>
      </c>
      <c r="I858" t="s">
        <v>49</v>
      </c>
      <c r="J858" t="s">
        <v>2781</v>
      </c>
      <c r="K858" t="str">
        <f>_xlfn.XLOOKUP(Table2[[#This Row],[Short Name]],Table4[Name],Table4[IP Address])</f>
        <v>10.76.156.96</v>
      </c>
      <c r="L858" t="str">
        <f>_xlfn.XLOOKUP(Table2[[#This Row],[Short Name]],CMDB!A:A,CMDB!G:G)</f>
        <v>QA/Test</v>
      </c>
      <c r="M858" t="str">
        <f>_xlfn.XLOOKUP(Table2[[#This Row],[Short Name]],CMDB!A:A,CMDB!F:F)</f>
        <v>Retired</v>
      </c>
      <c r="N858" t="s">
        <v>2782</v>
      </c>
      <c r="P858">
        <f>_xlfn.XLOOKUP(Table2[[#This Row],[Short Name]],Serverlookup!A:A,Serverlookup!B:B)</f>
        <v>5058845</v>
      </c>
      <c r="Q858" t="str">
        <f>_xlfn.XLOOKUP(Table2[[#This Row],[Short Name]],Serverlookup!A:A,Serverlookup!C:C)</f>
        <v xml:space="preserve">ACN Automation </v>
      </c>
      <c r="R858" t="str">
        <f>_xlfn.XLOOKUP(Table2[[#This Row],[Short Name]],Serverlookup!A:A,Serverlookup!E:E)</f>
        <v>ronaldalbalos@chevron.com</v>
      </c>
      <c r="S858" t="str">
        <f>_xlfn.XLOOKUP(Table2[[#This Row],[Short Name]],Serverlookup!A:A,Serverlookup!D:D)</f>
        <v>Yes</v>
      </c>
      <c r="T858" t="str">
        <f>_xlfn.XLOOKUP(Table2[[#This Row],[Short Name]],Serverlookup!A:A,Serverlookup!F:F)</f>
        <v>ACN CVX SRE</v>
      </c>
      <c r="U858" t="str">
        <f>IF(ISNA(_xlfn.XLOOKUP(Table2[[#This Row],[Short Name]],PCN!A:A,PCN!A:A)),"No","Yes")</f>
        <v>No</v>
      </c>
    </row>
    <row r="859" spans="1:21" x14ac:dyDescent="0.35">
      <c r="A859" t="s">
        <v>2777</v>
      </c>
      <c r="B859" t="s">
        <v>50</v>
      </c>
      <c r="C859" t="s">
        <v>2268</v>
      </c>
      <c r="D859" t="s">
        <v>2269</v>
      </c>
      <c r="E859" s="2">
        <v>45771</v>
      </c>
      <c r="F859" t="s">
        <v>185</v>
      </c>
      <c r="G859" s="2">
        <v>45771</v>
      </c>
      <c r="H859" t="s">
        <v>3963</v>
      </c>
      <c r="I859" t="s">
        <v>49</v>
      </c>
      <c r="J859" t="s">
        <v>2781</v>
      </c>
      <c r="K859" t="str">
        <f>_xlfn.XLOOKUP(Table2[[#This Row],[Short Name]],Table4[Name],Table4[IP Address])</f>
        <v>10.74.96.20</v>
      </c>
      <c r="L859" t="str">
        <f>_xlfn.XLOOKUP(Table2[[#This Row],[Short Name]],CMDB!A:A,CMDB!G:G)</f>
        <v>Production</v>
      </c>
      <c r="M859" t="str">
        <f>_xlfn.XLOOKUP(Table2[[#This Row],[Short Name]],CMDB!A:A,CMDB!F:F)</f>
        <v>Deployed</v>
      </c>
      <c r="N859" t="s">
        <v>2782</v>
      </c>
      <c r="P859">
        <f>_xlfn.XLOOKUP(Table2[[#This Row],[Short Name]],Serverlookup!A:A,Serverlookup!B:B)</f>
        <v>1500000489</v>
      </c>
      <c r="Q859" t="str">
        <f>_xlfn.XLOOKUP(Table2[[#This Row],[Short Name]],Serverlookup!A:A,Serverlookup!C:C)</f>
        <v xml:space="preserve">Abbyy Flexicapture </v>
      </c>
      <c r="R859" t="str">
        <f>_xlfn.XLOOKUP(Table2[[#This Row],[Short Name]],Serverlookup!A:A,Serverlookup!E:E)</f>
        <v>roymarcogabrielfuertesvaleza@chevron.com</v>
      </c>
      <c r="S859" t="str">
        <f>_xlfn.XLOOKUP(Table2[[#This Row],[Short Name]],Serverlookup!A:A,Serverlookup!D:D)</f>
        <v>Yes</v>
      </c>
      <c r="T859" t="str">
        <f>_xlfn.XLOOKUP(Table2[[#This Row],[Short Name]],Serverlookup!A:A,Serverlookup!F:F)</f>
        <v>APES - AUTOMATION</v>
      </c>
      <c r="U859" t="str">
        <f>IF(ISNA(_xlfn.XLOOKUP(Table2[[#This Row],[Short Name]],PCN!A:A,PCN!A:A)),"No","Yes")</f>
        <v>No</v>
      </c>
    </row>
    <row r="860" spans="1:21" x14ac:dyDescent="0.35">
      <c r="A860" t="s">
        <v>2777</v>
      </c>
      <c r="B860" t="s">
        <v>50</v>
      </c>
      <c r="C860" t="s">
        <v>2270</v>
      </c>
      <c r="D860" t="s">
        <v>2271</v>
      </c>
      <c r="E860" s="1">
        <v>45771</v>
      </c>
      <c r="F860" t="s">
        <v>185</v>
      </c>
      <c r="G860" s="1">
        <v>45771</v>
      </c>
      <c r="H860" t="s">
        <v>2789</v>
      </c>
      <c r="I860" t="s">
        <v>49</v>
      </c>
      <c r="J860" t="s">
        <v>2781</v>
      </c>
      <c r="K860" t="str">
        <f>_xlfn.XLOOKUP(Table2[[#This Row],[Short Name]],Table4[Name],Table4[IP Address])</f>
        <v>10.74.96.16</v>
      </c>
      <c r="L860" t="str">
        <f>_xlfn.XLOOKUP(Table2[[#This Row],[Short Name]],CMDB!A:A,CMDB!G:G)</f>
        <v>Production</v>
      </c>
      <c r="M860" t="str">
        <f>_xlfn.XLOOKUP(Table2[[#This Row],[Short Name]],CMDB!A:A,CMDB!F:F)</f>
        <v>Deployed</v>
      </c>
      <c r="N860" t="s">
        <v>2782</v>
      </c>
      <c r="P860">
        <f>_xlfn.XLOOKUP(Table2[[#This Row],[Short Name]],Serverlookup!A:A,Serverlookup!B:B)</f>
        <v>1500000489</v>
      </c>
      <c r="Q860" t="str">
        <f>_xlfn.XLOOKUP(Table2[[#This Row],[Short Name]],Serverlookup!A:A,Serverlookup!C:C)</f>
        <v xml:space="preserve">Abbyy Flexicapture </v>
      </c>
      <c r="R860" t="str">
        <f>_xlfn.XLOOKUP(Table2[[#This Row],[Short Name]],Serverlookup!A:A,Serverlookup!E:E)</f>
        <v>roymarcogabrielfuertesvaleza@chevron.com</v>
      </c>
      <c r="S860" t="str">
        <f>_xlfn.XLOOKUP(Table2[[#This Row],[Short Name]],Serverlookup!A:A,Serverlookup!D:D)</f>
        <v>Yes</v>
      </c>
      <c r="T860" t="str">
        <f>_xlfn.XLOOKUP(Table2[[#This Row],[Short Name]],Serverlookup!A:A,Serverlookup!F:F)</f>
        <v>APES - AUTOMATION</v>
      </c>
      <c r="U860" t="str">
        <f>IF(ISNA(_xlfn.XLOOKUP(Table2[[#This Row],[Short Name]],PCN!A:A,PCN!A:A)),"No","Yes")</f>
        <v>No</v>
      </c>
    </row>
    <row r="861" spans="1:21" x14ac:dyDescent="0.35">
      <c r="A861" t="s">
        <v>2777</v>
      </c>
      <c r="B861" t="s">
        <v>50</v>
      </c>
      <c r="C861" t="s">
        <v>2266</v>
      </c>
      <c r="D861" t="s">
        <v>2267</v>
      </c>
      <c r="E861" s="1">
        <v>45756</v>
      </c>
      <c r="F861" t="s">
        <v>185</v>
      </c>
      <c r="G861" s="1">
        <v>45758</v>
      </c>
      <c r="H861" t="s">
        <v>2790</v>
      </c>
      <c r="I861" t="s">
        <v>49</v>
      </c>
      <c r="J861" t="s">
        <v>2781</v>
      </c>
      <c r="K861" t="str">
        <f>_xlfn.XLOOKUP(Table2[[#This Row],[Short Name]],Table4[Name],Table4[IP Address])</f>
        <v>10.74.104.43</v>
      </c>
      <c r="L861" t="str">
        <f>_xlfn.XLOOKUP(Table2[[#This Row],[Short Name]],CMDB!A:A,CMDB!G:G)</f>
        <v>Development</v>
      </c>
      <c r="M861" t="str">
        <f>_xlfn.XLOOKUP(Table2[[#This Row],[Short Name]],CMDB!A:A,CMDB!F:F)</f>
        <v>Deployed</v>
      </c>
      <c r="N861" t="s">
        <v>2782</v>
      </c>
      <c r="P861">
        <f>_xlfn.XLOOKUP(Table2[[#This Row],[Short Name]],Serverlookup!A:A,Serverlookup!B:B)</f>
        <v>1500000514</v>
      </c>
      <c r="Q861" t="str">
        <f>_xlfn.XLOOKUP(Table2[[#This Row],[Short Name]],Serverlookup!A:A,Serverlookup!C:C)</f>
        <v xml:space="preserve">Abbyy FlexiCapture </v>
      </c>
      <c r="R861" t="str">
        <f>_xlfn.XLOOKUP(Table2[[#This Row],[Short Name]],Serverlookup!A:A,Serverlookup!E:E)</f>
        <v>roymarcogabrielfuertesvaleza@chevron.com</v>
      </c>
      <c r="S861" t="str">
        <f>_xlfn.XLOOKUP(Table2[[#This Row],[Short Name]],Serverlookup!A:A,Serverlookup!D:D)</f>
        <v>Yes</v>
      </c>
      <c r="T861" t="str">
        <f>_xlfn.XLOOKUP(Table2[[#This Row],[Short Name]],Serverlookup!A:A,Serverlookup!F:F)</f>
        <v>APES - AUTOMATION</v>
      </c>
      <c r="U861" t="str">
        <f>IF(ISNA(_xlfn.XLOOKUP(Table2[[#This Row],[Short Name]],PCN!A:A,PCN!A:A)),"No","Yes")</f>
        <v>No</v>
      </c>
    </row>
    <row r="862" spans="1:21" x14ac:dyDescent="0.35">
      <c r="A862" t="s">
        <v>2777</v>
      </c>
      <c r="B862" t="s">
        <v>50</v>
      </c>
      <c r="C862" t="s">
        <v>3964</v>
      </c>
      <c r="D862" t="s">
        <v>3965</v>
      </c>
      <c r="E862" s="1">
        <v>45770</v>
      </c>
      <c r="F862" t="s">
        <v>185</v>
      </c>
      <c r="G862" s="1">
        <v>45771</v>
      </c>
      <c r="H862" t="s">
        <v>3966</v>
      </c>
      <c r="I862" t="s">
        <v>114</v>
      </c>
      <c r="J862" t="s">
        <v>2781</v>
      </c>
      <c r="K862" t="str">
        <f>_xlfn.XLOOKUP(Table2[[#This Row],[Short Name]],Table4[Name],Table4[IP Address])</f>
        <v>146.42.69.228</v>
      </c>
      <c r="L862" t="str">
        <f>_xlfn.XLOOKUP(Table2[[#This Row],[Short Name]],CMDB!A:A,CMDB!G:G)</f>
        <v>Production</v>
      </c>
      <c r="M862" t="str">
        <f>_xlfn.XLOOKUP(Table2[[#This Row],[Short Name]],CMDB!A:A,CMDB!F:F)</f>
        <v>Deployed</v>
      </c>
      <c r="N862" t="s">
        <v>2782</v>
      </c>
      <c r="P862">
        <f>_xlfn.XLOOKUP(Table2[[#This Row],[Short Name]],Serverlookup!A:A,Serverlookup!B:B)</f>
        <v>5045636</v>
      </c>
      <c r="Q862" t="str">
        <f>_xlfn.XLOOKUP(Table2[[#This Row],[Short Name]],Serverlookup!A:A,Serverlookup!C:C)</f>
        <v xml:space="preserve">OG </v>
      </c>
      <c r="R862" t="str">
        <f>_xlfn.XLOOKUP(Table2[[#This Row],[Short Name]],Serverlookup!A:A,Serverlookup!E:E)</f>
        <v>RPazmino@chevron.com</v>
      </c>
      <c r="S862" t="str">
        <f>_xlfn.XLOOKUP(Table2[[#This Row],[Short Name]],Serverlookup!A:A,Serverlookup!D:D)</f>
        <v>Yes</v>
      </c>
      <c r="T862" t="str">
        <f>_xlfn.XLOOKUP(Table2[[#This Row],[Short Name]],Serverlookup!A:A,Serverlookup!F:F)</f>
        <v>GSOF SUPPORT - SECURITY OF PERSONNEL AND ASSETS</v>
      </c>
      <c r="U862" t="str">
        <f>IF(ISNA(_xlfn.XLOOKUP(Table2[[#This Row],[Short Name]],PCN!A:A,PCN!A:A)),"No","Yes")</f>
        <v>No</v>
      </c>
    </row>
    <row r="863" spans="1:21" x14ac:dyDescent="0.35">
      <c r="A863" t="s">
        <v>2777</v>
      </c>
      <c r="B863" t="s">
        <v>50</v>
      </c>
      <c r="C863" t="s">
        <v>3967</v>
      </c>
      <c r="D863" t="s">
        <v>3968</v>
      </c>
      <c r="E863" s="2">
        <v>45770</v>
      </c>
      <c r="F863" t="s">
        <v>185</v>
      </c>
      <c r="G863" s="2">
        <v>45771</v>
      </c>
      <c r="H863" t="s">
        <v>2996</v>
      </c>
      <c r="I863" t="s">
        <v>114</v>
      </c>
      <c r="J863" t="s">
        <v>2781</v>
      </c>
      <c r="K863" t="str">
        <f>_xlfn.XLOOKUP(Table2[[#This Row],[Short Name]],Table4[Name],Table4[IP Address])</f>
        <v>146.42.69.99</v>
      </c>
      <c r="L863" t="str">
        <f>_xlfn.XLOOKUP(Table2[[#This Row],[Short Name]],CMDB!A:A,CMDB!G:G)</f>
        <v>Production</v>
      </c>
      <c r="M863" t="str">
        <f>_xlfn.XLOOKUP(Table2[[#This Row],[Short Name]],CMDB!A:A,CMDB!F:F)</f>
        <v>Deployed</v>
      </c>
      <c r="N863" t="s">
        <v>2782</v>
      </c>
      <c r="P863">
        <f>_xlfn.XLOOKUP(Table2[[#This Row],[Short Name]],Serverlookup!A:A,Serverlookup!B:B)</f>
        <v>5045636</v>
      </c>
      <c r="Q863" t="str">
        <f>_xlfn.XLOOKUP(Table2[[#This Row],[Short Name]],Serverlookup!A:A,Serverlookup!C:C)</f>
        <v xml:space="preserve">OG </v>
      </c>
      <c r="R863" t="str">
        <f>_xlfn.XLOOKUP(Table2[[#This Row],[Short Name]],Serverlookup!A:A,Serverlookup!E:E)</f>
        <v>RPazmino@chevron.com</v>
      </c>
      <c r="S863" t="str">
        <f>_xlfn.XLOOKUP(Table2[[#This Row],[Short Name]],Serverlookup!A:A,Serverlookup!D:D)</f>
        <v>Yes</v>
      </c>
      <c r="T863" t="str">
        <f>_xlfn.XLOOKUP(Table2[[#This Row],[Short Name]],Serverlookup!A:A,Serverlookup!F:F)</f>
        <v>GSOF SUPPORT - SECURITY OF PERSONNEL AND ASSETS</v>
      </c>
      <c r="U863" t="str">
        <f>IF(ISNA(_xlfn.XLOOKUP(Table2[[#This Row],[Short Name]],PCN!A:A,PCN!A:A)),"No","Yes")</f>
        <v>No</v>
      </c>
    </row>
    <row r="864" spans="1:21" x14ac:dyDescent="0.35">
      <c r="A864" t="s">
        <v>2777</v>
      </c>
      <c r="B864" t="s">
        <v>50</v>
      </c>
      <c r="C864" t="s">
        <v>3969</v>
      </c>
      <c r="D864" t="s">
        <v>3970</v>
      </c>
      <c r="E864" s="2">
        <v>45771</v>
      </c>
      <c r="F864" t="s">
        <v>185</v>
      </c>
      <c r="G864" s="2">
        <v>45771</v>
      </c>
      <c r="H864" t="s">
        <v>3850</v>
      </c>
      <c r="I864" t="s">
        <v>114</v>
      </c>
      <c r="J864" t="s">
        <v>2781</v>
      </c>
      <c r="K864" t="str">
        <f>_xlfn.XLOOKUP(Table2[[#This Row],[Short Name]],Table4[Name],Table4[IP Address])</f>
        <v>146.27.13.234</v>
      </c>
      <c r="L864" t="str">
        <f>_xlfn.XLOOKUP(Table2[[#This Row],[Short Name]],CMDB!A:A,CMDB!G:G)</f>
        <v>Development</v>
      </c>
      <c r="M864" t="str">
        <f>_xlfn.XLOOKUP(Table2[[#This Row],[Short Name]],CMDB!A:A,CMDB!F:F)</f>
        <v>Deployed</v>
      </c>
      <c r="N864" t="s">
        <v>2782</v>
      </c>
      <c r="P864">
        <f>_xlfn.XLOOKUP(Table2[[#This Row],[Short Name]],Serverlookup!A:A,Serverlookup!B:B)</f>
        <v>5045636</v>
      </c>
      <c r="Q864" t="str">
        <f>_xlfn.XLOOKUP(Table2[[#This Row],[Short Name]],Serverlookup!A:A,Serverlookup!C:C)</f>
        <v xml:space="preserve">OG </v>
      </c>
      <c r="R864" t="str">
        <f>_xlfn.XLOOKUP(Table2[[#This Row],[Short Name]],Serverlookup!A:A,Serverlookup!E:E)</f>
        <v>RPazmino@chevron.com</v>
      </c>
      <c r="S864" t="str">
        <f>_xlfn.XLOOKUP(Table2[[#This Row],[Short Name]],Serverlookup!A:A,Serverlookup!D:D)</f>
        <v>Yes</v>
      </c>
      <c r="T864" t="str">
        <f>_xlfn.XLOOKUP(Table2[[#This Row],[Short Name]],Serverlookup!A:A,Serverlookup!F:F)</f>
        <v>GSOF SUPPORT - SECURITY OF PERSONNEL AND ASSETS</v>
      </c>
      <c r="U864" t="str">
        <f>IF(ISNA(_xlfn.XLOOKUP(Table2[[#This Row],[Short Name]],PCN!A:A,PCN!A:A)),"No","Yes")</f>
        <v>No</v>
      </c>
    </row>
    <row r="865" spans="1:21" x14ac:dyDescent="0.35">
      <c r="A865" t="s">
        <v>2777</v>
      </c>
      <c r="B865" t="s">
        <v>50</v>
      </c>
      <c r="C865" t="s">
        <v>969</v>
      </c>
      <c r="D865" t="s">
        <v>970</v>
      </c>
      <c r="E865" s="2"/>
      <c r="F865" t="s">
        <v>859</v>
      </c>
      <c r="G865" s="2">
        <v>45771</v>
      </c>
      <c r="H865" t="s">
        <v>3796</v>
      </c>
      <c r="I865" t="s">
        <v>114</v>
      </c>
      <c r="J865" t="s">
        <v>2781</v>
      </c>
      <c r="K865" t="str">
        <f>_xlfn.XLOOKUP(Table2[[#This Row],[Short Name]],Table4[Name],Table4[IP Address])</f>
        <v>146.27.68.17</v>
      </c>
      <c r="L865" t="str">
        <f>_xlfn.XLOOKUP(Table2[[#This Row],[Short Name]],CMDB!A:A,CMDB!G:G)</f>
        <v>Production</v>
      </c>
      <c r="M865" t="str">
        <f>_xlfn.XLOOKUP(Table2[[#This Row],[Short Name]],CMDB!A:A,CMDB!F:F)</f>
        <v>Deployed</v>
      </c>
      <c r="N865" t="s">
        <v>2782</v>
      </c>
      <c r="P865">
        <f>_xlfn.XLOOKUP(Table2[[#This Row],[Short Name]],Serverlookup!A:A,Serverlookup!B:B)</f>
        <v>1500001716</v>
      </c>
      <c r="Q865" t="str">
        <f>_xlfn.XLOOKUP(Table2[[#This Row],[Short Name]],Serverlookup!A:A,Serverlookup!C:C)</f>
        <v xml:space="preserve">Milestone xProtect </v>
      </c>
      <c r="R865" t="str">
        <f>_xlfn.XLOOKUP(Table2[[#This Row],[Short Name]],Serverlookup!A:A,Serverlookup!E:E)</f>
        <v>rpazmino@chevron.com</v>
      </c>
      <c r="S865" t="str">
        <f>_xlfn.XLOOKUP(Table2[[#This Row],[Short Name]],Serverlookup!A:A,Serverlookup!D:D)</f>
        <v>Yes</v>
      </c>
      <c r="T865" t="str">
        <f>_xlfn.XLOOKUP(Table2[[#This Row],[Short Name]],Serverlookup!A:A,Serverlookup!F:F)</f>
        <v>CLOUD WINDOWS OPERATIONS</v>
      </c>
      <c r="U865" t="str">
        <f>IF(ISNA(_xlfn.XLOOKUP(Table2[[#This Row],[Short Name]],PCN!A:A,PCN!A:A)),"No","Yes")</f>
        <v>No</v>
      </c>
    </row>
    <row r="866" spans="1:21" x14ac:dyDescent="0.35">
      <c r="A866" t="s">
        <v>2777</v>
      </c>
      <c r="B866" t="s">
        <v>50</v>
      </c>
      <c r="C866" t="s">
        <v>3971</v>
      </c>
      <c r="D866" t="s">
        <v>3972</v>
      </c>
      <c r="E866" s="2">
        <v>45771</v>
      </c>
      <c r="F866" t="s">
        <v>185</v>
      </c>
      <c r="G866" s="2">
        <v>45771</v>
      </c>
      <c r="H866" t="s">
        <v>3973</v>
      </c>
      <c r="I866" t="s">
        <v>114</v>
      </c>
      <c r="J866" t="s">
        <v>2781</v>
      </c>
      <c r="K866" t="str">
        <f>_xlfn.XLOOKUP(Table2[[#This Row],[Short Name]],Table4[Name],Table4[IP Address])</f>
        <v>146.32.222.43</v>
      </c>
      <c r="L866" t="str">
        <f>_xlfn.XLOOKUP(Table2[[#This Row],[Short Name]],CMDB!A:A,CMDB!G:G)</f>
        <v>Production</v>
      </c>
      <c r="M866" t="str">
        <f>_xlfn.XLOOKUP(Table2[[#This Row],[Short Name]],CMDB!A:A,CMDB!F:F)</f>
        <v>Deployed</v>
      </c>
      <c r="N866" t="s">
        <v>2782</v>
      </c>
      <c r="P866">
        <f>_xlfn.XLOOKUP(Table2[[#This Row],[Short Name]],Serverlookup!A:A,Serverlookup!B:B)</f>
        <v>5045636</v>
      </c>
      <c r="Q866" t="str">
        <f>_xlfn.XLOOKUP(Table2[[#This Row],[Short Name]],Serverlookup!A:A,Serverlookup!C:C)</f>
        <v xml:space="preserve">OG </v>
      </c>
      <c r="R866" t="str">
        <f>_xlfn.XLOOKUP(Table2[[#This Row],[Short Name]],Serverlookup!A:A,Serverlookup!E:E)</f>
        <v>RPazmino@chevron.com</v>
      </c>
      <c r="S866" t="str">
        <f>_xlfn.XLOOKUP(Table2[[#This Row],[Short Name]],Serverlookup!A:A,Serverlookup!D:D)</f>
        <v>Yes</v>
      </c>
      <c r="T866" t="str">
        <f>_xlfn.XLOOKUP(Table2[[#This Row],[Short Name]],Serverlookup!A:A,Serverlookup!F:F)</f>
        <v>GSOF SUPPORT - SECURITY OF PERSONNEL AND ASSETS</v>
      </c>
      <c r="U866" t="str">
        <f>IF(ISNA(_xlfn.XLOOKUP(Table2[[#This Row],[Short Name]],PCN!A:A,PCN!A:A)),"No","Yes")</f>
        <v>No</v>
      </c>
    </row>
    <row r="867" spans="1:21" x14ac:dyDescent="0.35">
      <c r="A867" t="s">
        <v>2777</v>
      </c>
      <c r="B867" t="s">
        <v>50</v>
      </c>
      <c r="C867" t="s">
        <v>3974</v>
      </c>
      <c r="D867" t="s">
        <v>3975</v>
      </c>
      <c r="E867" s="1">
        <v>45770</v>
      </c>
      <c r="F867" t="s">
        <v>185</v>
      </c>
      <c r="G867" s="1">
        <v>45771</v>
      </c>
      <c r="H867" t="s">
        <v>3976</v>
      </c>
      <c r="I867" t="s">
        <v>114</v>
      </c>
      <c r="J867" t="s">
        <v>2781</v>
      </c>
      <c r="K867" t="str">
        <f>_xlfn.XLOOKUP(Table2[[#This Row],[Short Name]],Table4[Name],Table4[IP Address])</f>
        <v>146.36.80.253</v>
      </c>
      <c r="L867" t="str">
        <f>_xlfn.XLOOKUP(Table2[[#This Row],[Short Name]],CMDB!A:A,CMDB!G:G)</f>
        <v>Production</v>
      </c>
      <c r="M867" t="str">
        <f>_xlfn.XLOOKUP(Table2[[#This Row],[Short Name]],CMDB!A:A,CMDB!F:F)</f>
        <v>Deployed</v>
      </c>
      <c r="N867" t="s">
        <v>2782</v>
      </c>
      <c r="P867">
        <f>_xlfn.XLOOKUP(Table2[[#This Row],[Short Name]],Serverlookup!A:A,Serverlookup!B:B)</f>
        <v>5045636</v>
      </c>
      <c r="Q867" t="str">
        <f>_xlfn.XLOOKUP(Table2[[#This Row],[Short Name]],Serverlookup!A:A,Serverlookup!C:C)</f>
        <v xml:space="preserve">OG </v>
      </c>
      <c r="R867" t="str">
        <f>_xlfn.XLOOKUP(Table2[[#This Row],[Short Name]],Serverlookup!A:A,Serverlookup!E:E)</f>
        <v>RPazmino@chevron.com</v>
      </c>
      <c r="S867" t="str">
        <f>_xlfn.XLOOKUP(Table2[[#This Row],[Short Name]],Serverlookup!A:A,Serverlookup!D:D)</f>
        <v>Yes</v>
      </c>
      <c r="T867" t="str">
        <f>_xlfn.XLOOKUP(Table2[[#This Row],[Short Name]],Serverlookup!A:A,Serverlookup!F:F)</f>
        <v>GSOF SUPPORT - SECURITY OF PERSONNEL AND ASSETS</v>
      </c>
      <c r="U867" t="str">
        <f>IF(ISNA(_xlfn.XLOOKUP(Table2[[#This Row],[Short Name]],PCN!A:A,PCN!A:A)),"No","Yes")</f>
        <v>No</v>
      </c>
    </row>
    <row r="868" spans="1:21" x14ac:dyDescent="0.35">
      <c r="A868" t="s">
        <v>2777</v>
      </c>
      <c r="B868" t="s">
        <v>50</v>
      </c>
      <c r="C868" t="s">
        <v>3977</v>
      </c>
      <c r="D868" t="s">
        <v>3978</v>
      </c>
      <c r="E868" s="1">
        <v>45770</v>
      </c>
      <c r="F868" t="s">
        <v>185</v>
      </c>
      <c r="G868" s="1">
        <v>45771</v>
      </c>
      <c r="H868" t="s">
        <v>3979</v>
      </c>
      <c r="I868" t="s">
        <v>114</v>
      </c>
      <c r="J868" t="s">
        <v>2781</v>
      </c>
      <c r="K868" t="str">
        <f>_xlfn.XLOOKUP(Table2[[#This Row],[Short Name]],Table4[Name],Table4[IP Address])</f>
        <v>146.42.252.212</v>
      </c>
      <c r="L868" t="str">
        <f>_xlfn.XLOOKUP(Table2[[#This Row],[Short Name]],CMDB!A:A,CMDB!G:G)</f>
        <v>Production</v>
      </c>
      <c r="M868" t="str">
        <f>_xlfn.XLOOKUP(Table2[[#This Row],[Short Name]],CMDB!A:A,CMDB!F:F)</f>
        <v>Deployed</v>
      </c>
      <c r="N868" t="s">
        <v>2782</v>
      </c>
      <c r="P868">
        <f>_xlfn.XLOOKUP(Table2[[#This Row],[Short Name]],Serverlookup!A:A,Serverlookup!B:B)</f>
        <v>5045636</v>
      </c>
      <c r="Q868" t="str">
        <f>_xlfn.XLOOKUP(Table2[[#This Row],[Short Name]],Serverlookup!A:A,Serverlookup!C:C)</f>
        <v xml:space="preserve">OG </v>
      </c>
      <c r="R868" t="str">
        <f>_xlfn.XLOOKUP(Table2[[#This Row],[Short Name]],Serverlookup!A:A,Serverlookup!E:E)</f>
        <v>RPazmino@chevron.com</v>
      </c>
      <c r="S868" t="str">
        <f>_xlfn.XLOOKUP(Table2[[#This Row],[Short Name]],Serverlookup!A:A,Serverlookup!D:D)</f>
        <v>Yes</v>
      </c>
      <c r="T868" t="str">
        <f>_xlfn.XLOOKUP(Table2[[#This Row],[Short Name]],Serverlookup!A:A,Serverlookup!F:F)</f>
        <v>GSOF SUPPORT - SECURITY OF PERSONNEL AND ASSETS</v>
      </c>
      <c r="U868" t="str">
        <f>IF(ISNA(_xlfn.XLOOKUP(Table2[[#This Row],[Short Name]],PCN!A:A,PCN!A:A)),"No","Yes")</f>
        <v>No</v>
      </c>
    </row>
    <row r="869" spans="1:21" x14ac:dyDescent="0.35">
      <c r="A869" t="s">
        <v>2777</v>
      </c>
      <c r="B869" t="s">
        <v>50</v>
      </c>
      <c r="C869" t="s">
        <v>3980</v>
      </c>
      <c r="D869" t="s">
        <v>3981</v>
      </c>
      <c r="E869" s="1">
        <v>45771</v>
      </c>
      <c r="F869" t="s">
        <v>185</v>
      </c>
      <c r="G869" s="1">
        <v>45771</v>
      </c>
      <c r="H869" t="s">
        <v>3866</v>
      </c>
      <c r="I869" t="s">
        <v>114</v>
      </c>
      <c r="J869" t="s">
        <v>2781</v>
      </c>
      <c r="K869" t="str">
        <f>_xlfn.XLOOKUP(Table2[[#This Row],[Short Name]],Table4[Name],Table4[IP Address])</f>
        <v>146.38.49.11</v>
      </c>
      <c r="L869" t="str">
        <f>_xlfn.XLOOKUP(Table2[[#This Row],[Short Name]],CMDB!A:A,CMDB!G:G)</f>
        <v>Production</v>
      </c>
      <c r="M869" t="str">
        <f>_xlfn.XLOOKUP(Table2[[#This Row],[Short Name]],CMDB!A:A,CMDB!F:F)</f>
        <v>Deployed</v>
      </c>
      <c r="N869" t="s">
        <v>2782</v>
      </c>
      <c r="P869">
        <f>_xlfn.XLOOKUP(Table2[[#This Row],[Short Name]],Serverlookup!A:A,Serverlookup!B:B)</f>
        <v>5045636</v>
      </c>
      <c r="Q869" t="str">
        <f>_xlfn.XLOOKUP(Table2[[#This Row],[Short Name]],Serverlookup!A:A,Serverlookup!C:C)</f>
        <v xml:space="preserve">OG </v>
      </c>
      <c r="R869" t="str">
        <f>_xlfn.XLOOKUP(Table2[[#This Row],[Short Name]],Serverlookup!A:A,Serverlookup!E:E)</f>
        <v>RPazmino@chevron.com</v>
      </c>
      <c r="S869" t="str">
        <f>_xlfn.XLOOKUP(Table2[[#This Row],[Short Name]],Serverlookup!A:A,Serverlookup!D:D)</f>
        <v>Yes</v>
      </c>
      <c r="T869" t="str">
        <f>_xlfn.XLOOKUP(Table2[[#This Row],[Short Name]],Serverlookup!A:A,Serverlookup!F:F)</f>
        <v>GSOF SUPPORT - SECURITY OF PERSONNEL AND ASSETS</v>
      </c>
      <c r="U869" t="str">
        <f>IF(ISNA(_xlfn.XLOOKUP(Table2[[#This Row],[Short Name]],PCN!A:A,PCN!A:A)),"No","Yes")</f>
        <v>No</v>
      </c>
    </row>
    <row r="870" spans="1:21" x14ac:dyDescent="0.35">
      <c r="A870" t="s">
        <v>2777</v>
      </c>
      <c r="B870" t="s">
        <v>50</v>
      </c>
      <c r="C870" t="s">
        <v>3982</v>
      </c>
      <c r="D870" t="s">
        <v>3983</v>
      </c>
      <c r="E870" s="2">
        <v>45771</v>
      </c>
      <c r="F870" t="s">
        <v>185</v>
      </c>
      <c r="G870" s="2">
        <v>45771</v>
      </c>
      <c r="H870" t="s">
        <v>3866</v>
      </c>
      <c r="I870" t="s">
        <v>114</v>
      </c>
      <c r="J870" t="s">
        <v>2781</v>
      </c>
      <c r="K870" t="str">
        <f>_xlfn.XLOOKUP(Table2[[#This Row],[Short Name]],Table4[Name],Table4[IP Address])</f>
        <v>146.25.47.55</v>
      </c>
      <c r="L870" t="str">
        <f>_xlfn.XLOOKUP(Table2[[#This Row],[Short Name]],CMDB!A:A,CMDB!G:G)</f>
        <v>Production</v>
      </c>
      <c r="M870" t="str">
        <f>_xlfn.XLOOKUP(Table2[[#This Row],[Short Name]],CMDB!A:A,CMDB!F:F)</f>
        <v>In Maintenance</v>
      </c>
      <c r="N870" t="s">
        <v>2782</v>
      </c>
      <c r="P870">
        <f>_xlfn.XLOOKUP(Table2[[#This Row],[Short Name]],Serverlookup!A:A,Serverlookup!B:B)</f>
        <v>5045636</v>
      </c>
      <c r="Q870" t="str">
        <f>_xlfn.XLOOKUP(Table2[[#This Row],[Short Name]],Serverlookup!A:A,Serverlookup!C:C)</f>
        <v xml:space="preserve">OG </v>
      </c>
      <c r="R870" t="str">
        <f>_xlfn.XLOOKUP(Table2[[#This Row],[Short Name]],Serverlookup!A:A,Serverlookup!E:E)</f>
        <v>RPazmino@chevron.com</v>
      </c>
      <c r="S870" t="str">
        <f>_xlfn.XLOOKUP(Table2[[#This Row],[Short Name]],Serverlookup!A:A,Serverlookup!D:D)</f>
        <v>Yes</v>
      </c>
      <c r="T870" t="str">
        <f>_xlfn.XLOOKUP(Table2[[#This Row],[Short Name]],Serverlookup!A:A,Serverlookup!F:F)</f>
        <v>GSOF SUPPORT - SECURITY OF PERSONNEL AND ASSETS</v>
      </c>
      <c r="U870" t="str">
        <f>IF(ISNA(_xlfn.XLOOKUP(Table2[[#This Row],[Short Name]],PCN!A:A,PCN!A:A)),"No","Yes")</f>
        <v>No</v>
      </c>
    </row>
    <row r="871" spans="1:21" x14ac:dyDescent="0.35">
      <c r="A871" t="s">
        <v>2777</v>
      </c>
      <c r="B871" t="s">
        <v>50</v>
      </c>
      <c r="C871" t="s">
        <v>3984</v>
      </c>
      <c r="D871" t="s">
        <v>3985</v>
      </c>
      <c r="E871" s="1">
        <v>45764</v>
      </c>
      <c r="F871" t="s">
        <v>185</v>
      </c>
      <c r="G871" s="1">
        <v>45771</v>
      </c>
      <c r="H871" t="s">
        <v>3986</v>
      </c>
      <c r="I871" t="s">
        <v>114</v>
      </c>
      <c r="J871" t="s">
        <v>2781</v>
      </c>
      <c r="K871" t="str">
        <f>_xlfn.XLOOKUP(Table2[[#This Row],[Short Name]],Table4[Name],Table4[IP Address])</f>
        <v>146.40.6.10</v>
      </c>
      <c r="L871" t="str">
        <f>_xlfn.XLOOKUP(Table2[[#This Row],[Short Name]],CMDB!A:A,CMDB!G:G)</f>
        <v>Production</v>
      </c>
      <c r="M871" t="str">
        <f>_xlfn.XLOOKUP(Table2[[#This Row],[Short Name]],CMDB!A:A,CMDB!F:F)</f>
        <v>Deployed</v>
      </c>
      <c r="N871" t="s">
        <v>2782</v>
      </c>
      <c r="P871">
        <f>_xlfn.XLOOKUP(Table2[[#This Row],[Short Name]],Serverlookup!A:A,Serverlookup!B:B)</f>
        <v>5045636</v>
      </c>
      <c r="Q871" t="str">
        <f>_xlfn.XLOOKUP(Table2[[#This Row],[Short Name]],Serverlookup!A:A,Serverlookup!C:C)</f>
        <v xml:space="preserve">OG </v>
      </c>
      <c r="R871" t="str">
        <f>_xlfn.XLOOKUP(Table2[[#This Row],[Short Name]],Serverlookup!A:A,Serverlookup!E:E)</f>
        <v>RPazmino@chevron.com</v>
      </c>
      <c r="S871" t="str">
        <f>_xlfn.XLOOKUP(Table2[[#This Row],[Short Name]],Serverlookup!A:A,Serverlookup!D:D)</f>
        <v>Yes</v>
      </c>
      <c r="T871" t="str">
        <f>_xlfn.XLOOKUP(Table2[[#This Row],[Short Name]],Serverlookup!A:A,Serverlookup!F:F)</f>
        <v>GSOF SUPPORT - SECURITY OF PERSONNEL AND ASSETS</v>
      </c>
      <c r="U871" t="str">
        <f>IF(ISNA(_xlfn.XLOOKUP(Table2[[#This Row],[Short Name]],PCN!A:A,PCN!A:A)),"No","Yes")</f>
        <v>No</v>
      </c>
    </row>
    <row r="872" spans="1:21" x14ac:dyDescent="0.35">
      <c r="A872" t="s">
        <v>2777</v>
      </c>
      <c r="B872" t="s">
        <v>50</v>
      </c>
      <c r="C872" t="s">
        <v>3987</v>
      </c>
      <c r="D872" t="s">
        <v>3988</v>
      </c>
      <c r="E872" s="1">
        <v>45771</v>
      </c>
      <c r="F872" t="s">
        <v>185</v>
      </c>
      <c r="G872" s="1">
        <v>45771</v>
      </c>
      <c r="H872" t="s">
        <v>3973</v>
      </c>
      <c r="I872" t="s">
        <v>114</v>
      </c>
      <c r="J872" t="s">
        <v>2781</v>
      </c>
      <c r="K872" t="str">
        <f>_xlfn.XLOOKUP(Table2[[#This Row],[Short Name]],Table4[Name],Table4[IP Address])</f>
        <v>146.32.9.83</v>
      </c>
      <c r="L872" t="str">
        <f>_xlfn.XLOOKUP(Table2[[#This Row],[Short Name]],CMDB!A:A,CMDB!G:G)</f>
        <v>Production</v>
      </c>
      <c r="M872" t="str">
        <f>_xlfn.XLOOKUP(Table2[[#This Row],[Short Name]],CMDB!A:A,CMDB!F:F)</f>
        <v>Deployed</v>
      </c>
      <c r="N872" t="s">
        <v>2782</v>
      </c>
      <c r="P872">
        <f>_xlfn.XLOOKUP(Table2[[#This Row],[Short Name]],Serverlookup!A:A,Serverlookup!B:B)</f>
        <v>5045636</v>
      </c>
      <c r="Q872" t="str">
        <f>_xlfn.XLOOKUP(Table2[[#This Row],[Short Name]],Serverlookup!A:A,Serverlookup!C:C)</f>
        <v xml:space="preserve">OG </v>
      </c>
      <c r="R872" t="str">
        <f>_xlfn.XLOOKUP(Table2[[#This Row],[Short Name]],Serverlookup!A:A,Serverlookup!E:E)</f>
        <v>RPazmino@chevron.com</v>
      </c>
      <c r="S872" t="str">
        <f>_xlfn.XLOOKUP(Table2[[#This Row],[Short Name]],Serverlookup!A:A,Serverlookup!D:D)</f>
        <v>Yes</v>
      </c>
      <c r="T872" t="str">
        <f>_xlfn.XLOOKUP(Table2[[#This Row],[Short Name]],Serverlookup!A:A,Serverlookup!F:F)</f>
        <v>GSOF SUPPORT - SECURITY OF PERSONNEL AND ASSETS</v>
      </c>
      <c r="U872" t="str">
        <f>IF(ISNA(_xlfn.XLOOKUP(Table2[[#This Row],[Short Name]],PCN!A:A,PCN!A:A)),"No","Yes")</f>
        <v>No</v>
      </c>
    </row>
    <row r="873" spans="1:21" x14ac:dyDescent="0.35">
      <c r="A873" t="s">
        <v>2777</v>
      </c>
      <c r="B873" t="s">
        <v>50</v>
      </c>
      <c r="C873" t="s">
        <v>2307</v>
      </c>
      <c r="D873" t="s">
        <v>2308</v>
      </c>
      <c r="E873" s="1"/>
      <c r="F873" t="s">
        <v>859</v>
      </c>
      <c r="G873" s="1">
        <v>45771</v>
      </c>
      <c r="H873" t="s">
        <v>2801</v>
      </c>
      <c r="I873" t="s">
        <v>66</v>
      </c>
      <c r="J873" t="s">
        <v>2781</v>
      </c>
      <c r="K873" t="str">
        <f>_xlfn.XLOOKUP(Table2[[#This Row],[Short Name]],Table4[Name],Table4[IP Address])</f>
        <v>10.76.156.46</v>
      </c>
      <c r="L873" t="str">
        <f>_xlfn.XLOOKUP(Table2[[#This Row],[Short Name]],CMDB!A:A,CMDB!G:G)</f>
        <v>Development</v>
      </c>
      <c r="M873" t="str">
        <f>_xlfn.XLOOKUP(Table2[[#This Row],[Short Name]],CMDB!A:A,CMDB!F:F)</f>
        <v>Deployed</v>
      </c>
      <c r="N873" t="s">
        <v>2782</v>
      </c>
      <c r="P873">
        <f>_xlfn.XLOOKUP(Table2[[#This Row],[Short Name]],Serverlookup!A:A,Serverlookup!B:B)</f>
        <v>5055130</v>
      </c>
      <c r="Q873" t="str">
        <f>_xlfn.XLOOKUP(Table2[[#This Row],[Short Name]],Serverlookup!A:A,Serverlookup!C:C)</f>
        <v xml:space="preserve">Map Hub </v>
      </c>
      <c r="R873" t="str">
        <f>_xlfn.XLOOKUP(Table2[[#This Row],[Short Name]],Serverlookup!A:A,Serverlookup!E:E)</f>
        <v>rpdeguzman@chevron.com</v>
      </c>
      <c r="S873" t="str">
        <f>_xlfn.XLOOKUP(Table2[[#This Row],[Short Name]],Serverlookup!A:A,Serverlookup!D:D)</f>
        <v>Yes</v>
      </c>
      <c r="T873" t="str">
        <f>_xlfn.XLOOKUP(Table2[[#This Row],[Short Name]],Serverlookup!A:A,Serverlookup!F:F)</f>
        <v>GEOSPATIAL TECHNICAL SUPPORT</v>
      </c>
      <c r="U873" t="str">
        <f>IF(ISNA(_xlfn.XLOOKUP(Table2[[#This Row],[Short Name]],PCN!A:A,PCN!A:A)),"No","Yes")</f>
        <v>No</v>
      </c>
    </row>
    <row r="874" spans="1:21" x14ac:dyDescent="0.35">
      <c r="A874" t="s">
        <v>2777</v>
      </c>
      <c r="B874" t="s">
        <v>50</v>
      </c>
      <c r="C874" t="s">
        <v>958</v>
      </c>
      <c r="D874" t="s">
        <v>959</v>
      </c>
      <c r="E874" s="2"/>
      <c r="F874" t="s">
        <v>859</v>
      </c>
      <c r="G874" s="2">
        <v>45771</v>
      </c>
      <c r="H874" t="s">
        <v>2801</v>
      </c>
      <c r="I874" t="s">
        <v>66</v>
      </c>
      <c r="J874" t="s">
        <v>2781</v>
      </c>
      <c r="K874" t="str">
        <f>_xlfn.XLOOKUP(Table2[[#This Row],[Short Name]],Table4[Name],Table4[IP Address])</f>
        <v>10.76.156.134</v>
      </c>
      <c r="L874" t="str">
        <f>_xlfn.XLOOKUP(Table2[[#This Row],[Short Name]],CMDB!A:A,CMDB!G:G)</f>
        <v>Development</v>
      </c>
      <c r="M874" t="str">
        <f>_xlfn.XLOOKUP(Table2[[#This Row],[Short Name]],CMDB!A:A,CMDB!F:F)</f>
        <v>Deployed</v>
      </c>
      <c r="N874" t="s">
        <v>2782</v>
      </c>
      <c r="P874">
        <f>_xlfn.XLOOKUP(Table2[[#This Row],[Short Name]],Serverlookup!A:A,Serverlookup!B:B)</f>
        <v>5055130</v>
      </c>
      <c r="Q874" t="str">
        <f>_xlfn.XLOOKUP(Table2[[#This Row],[Short Name]],Serverlookup!A:A,Serverlookup!C:C)</f>
        <v xml:space="preserve">Map Hub </v>
      </c>
      <c r="R874" t="str">
        <f>_xlfn.XLOOKUP(Table2[[#This Row],[Short Name]],Serverlookup!A:A,Serverlookup!E:E)</f>
        <v>rpdeguzman@chevron.com</v>
      </c>
      <c r="S874" t="str">
        <f>_xlfn.XLOOKUP(Table2[[#This Row],[Short Name]],Serverlookup!A:A,Serverlookup!D:D)</f>
        <v>Yes</v>
      </c>
      <c r="T874" t="str">
        <f>_xlfn.XLOOKUP(Table2[[#This Row],[Short Name]],Serverlookup!A:A,Serverlookup!F:F)</f>
        <v>GEOSPATIAL TECHNICAL SUPPORT</v>
      </c>
      <c r="U874" t="str">
        <f>IF(ISNA(_xlfn.XLOOKUP(Table2[[#This Row],[Short Name]],PCN!A:A,PCN!A:A)),"No","Yes")</f>
        <v>No</v>
      </c>
    </row>
    <row r="875" spans="1:21" x14ac:dyDescent="0.35">
      <c r="A875" t="s">
        <v>2777</v>
      </c>
      <c r="B875" t="s">
        <v>50</v>
      </c>
      <c r="C875" t="s">
        <v>960</v>
      </c>
      <c r="D875" t="s">
        <v>961</v>
      </c>
      <c r="E875" s="1"/>
      <c r="F875" t="s">
        <v>859</v>
      </c>
      <c r="G875" s="1">
        <v>45771</v>
      </c>
      <c r="H875" t="s">
        <v>3989</v>
      </c>
      <c r="I875" t="s">
        <v>66</v>
      </c>
      <c r="J875" t="s">
        <v>2781</v>
      </c>
      <c r="K875" t="str">
        <f>_xlfn.XLOOKUP(Table2[[#This Row],[Short Name]],Table4[Name],Table4[IP Address])</f>
        <v>10.76.156.82</v>
      </c>
      <c r="L875" t="str">
        <f>_xlfn.XLOOKUP(Table2[[#This Row],[Short Name]],CMDB!A:A,CMDB!G:G)</f>
        <v>Development</v>
      </c>
      <c r="M875" t="str">
        <f>_xlfn.XLOOKUP(Table2[[#This Row],[Short Name]],CMDB!A:A,CMDB!F:F)</f>
        <v>Deployed</v>
      </c>
      <c r="N875" t="s">
        <v>2782</v>
      </c>
      <c r="P875">
        <f>_xlfn.XLOOKUP(Table2[[#This Row],[Short Name]],Serverlookup!A:A,Serverlookup!B:B)</f>
        <v>5055130</v>
      </c>
      <c r="Q875" t="str">
        <f>_xlfn.XLOOKUP(Table2[[#This Row],[Short Name]],Serverlookup!A:A,Serverlookup!C:C)</f>
        <v xml:space="preserve">Map Hub </v>
      </c>
      <c r="R875" t="str">
        <f>_xlfn.XLOOKUP(Table2[[#This Row],[Short Name]],Serverlookup!A:A,Serverlookup!E:E)</f>
        <v>rpdeguzman@chevron.com</v>
      </c>
      <c r="S875" t="str">
        <f>_xlfn.XLOOKUP(Table2[[#This Row],[Short Name]],Serverlookup!A:A,Serverlookup!D:D)</f>
        <v>Yes</v>
      </c>
      <c r="T875" t="str">
        <f>_xlfn.XLOOKUP(Table2[[#This Row],[Short Name]],Serverlookup!A:A,Serverlookup!F:F)</f>
        <v>GEOSPATIAL TECHNICAL SUPPORT</v>
      </c>
      <c r="U875" t="str">
        <f>IF(ISNA(_xlfn.XLOOKUP(Table2[[#This Row],[Short Name]],PCN!A:A,PCN!A:A)),"No","Yes")</f>
        <v>No</v>
      </c>
    </row>
    <row r="876" spans="1:21" x14ac:dyDescent="0.35">
      <c r="A876" t="s">
        <v>2777</v>
      </c>
      <c r="B876" t="s">
        <v>50</v>
      </c>
      <c r="C876" t="s">
        <v>2309</v>
      </c>
      <c r="D876" t="s">
        <v>2310</v>
      </c>
      <c r="E876" s="2">
        <v>45771</v>
      </c>
      <c r="F876" t="s">
        <v>773</v>
      </c>
      <c r="G876" s="2">
        <v>45771</v>
      </c>
      <c r="H876" t="s">
        <v>3990</v>
      </c>
      <c r="I876" t="s">
        <v>66</v>
      </c>
      <c r="J876" t="s">
        <v>2781</v>
      </c>
      <c r="K876" t="str">
        <f>_xlfn.XLOOKUP(Table2[[#This Row],[Short Name]],Table4[Name],Table4[IP Address])</f>
        <v>10.76.156.87</v>
      </c>
      <c r="L876" t="str">
        <f>_xlfn.XLOOKUP(Table2[[#This Row],[Short Name]],CMDB!A:A,CMDB!G:G)</f>
        <v>Development</v>
      </c>
      <c r="M876" t="str">
        <f>_xlfn.XLOOKUP(Table2[[#This Row],[Short Name]],CMDB!A:A,CMDB!F:F)</f>
        <v>Deployed</v>
      </c>
      <c r="N876" t="s">
        <v>2782</v>
      </c>
      <c r="P876">
        <f>_xlfn.XLOOKUP(Table2[[#This Row],[Short Name]],Serverlookup!A:A,Serverlookup!B:B)</f>
        <v>5055130</v>
      </c>
      <c r="Q876" t="str">
        <f>_xlfn.XLOOKUP(Table2[[#This Row],[Short Name]],Serverlookup!A:A,Serverlookup!C:C)</f>
        <v xml:space="preserve">Map Hub </v>
      </c>
      <c r="R876" t="str">
        <f>_xlfn.XLOOKUP(Table2[[#This Row],[Short Name]],Serverlookup!A:A,Serverlookup!E:E)</f>
        <v>rpdeguzman@chevron.com</v>
      </c>
      <c r="S876" t="str">
        <f>_xlfn.XLOOKUP(Table2[[#This Row],[Short Name]],Serverlookup!A:A,Serverlookup!D:D)</f>
        <v>Yes</v>
      </c>
      <c r="T876" t="str">
        <f>_xlfn.XLOOKUP(Table2[[#This Row],[Short Name]],Serverlookup!A:A,Serverlookup!F:F)</f>
        <v>GEOSPATIAL TECHNICAL SUPPORT</v>
      </c>
      <c r="U876" t="str">
        <f>IF(ISNA(_xlfn.XLOOKUP(Table2[[#This Row],[Short Name]],PCN!A:A,PCN!A:A)),"No","Yes")</f>
        <v>No</v>
      </c>
    </row>
    <row r="877" spans="1:21" x14ac:dyDescent="0.35">
      <c r="A877" t="s">
        <v>2777</v>
      </c>
      <c r="B877" t="s">
        <v>50</v>
      </c>
      <c r="C877" t="s">
        <v>962</v>
      </c>
      <c r="D877" t="s">
        <v>963</v>
      </c>
      <c r="E877" s="1"/>
      <c r="F877" t="s">
        <v>859</v>
      </c>
      <c r="G877" s="1">
        <v>45771</v>
      </c>
      <c r="H877" t="s">
        <v>3991</v>
      </c>
      <c r="I877" t="s">
        <v>66</v>
      </c>
      <c r="J877" t="s">
        <v>2781</v>
      </c>
      <c r="K877" t="str">
        <f>_xlfn.XLOOKUP(Table2[[#This Row],[Short Name]],Table4[Name],Table4[IP Address])</f>
        <v>10.76.156.45</v>
      </c>
      <c r="L877" t="str">
        <f>_xlfn.XLOOKUP(Table2[[#This Row],[Short Name]],CMDB!A:A,CMDB!G:G)</f>
        <v>Development</v>
      </c>
      <c r="M877" t="str">
        <f>_xlfn.XLOOKUP(Table2[[#This Row],[Short Name]],CMDB!A:A,CMDB!F:F)</f>
        <v>Deployed</v>
      </c>
      <c r="N877" t="s">
        <v>2782</v>
      </c>
      <c r="P877">
        <f>_xlfn.XLOOKUP(Table2[[#This Row],[Short Name]],Serverlookup!A:A,Serverlookup!B:B)</f>
        <v>5055130</v>
      </c>
      <c r="Q877" t="str">
        <f>_xlfn.XLOOKUP(Table2[[#This Row],[Short Name]],Serverlookup!A:A,Serverlookup!C:C)</f>
        <v xml:space="preserve">Map Hub </v>
      </c>
      <c r="R877" t="str">
        <f>_xlfn.XLOOKUP(Table2[[#This Row],[Short Name]],Serverlookup!A:A,Serverlookup!E:E)</f>
        <v>rpdeguzman@chevron.com</v>
      </c>
      <c r="S877" t="str">
        <f>_xlfn.XLOOKUP(Table2[[#This Row],[Short Name]],Serverlookup!A:A,Serverlookup!D:D)</f>
        <v>Yes</v>
      </c>
      <c r="T877" t="str">
        <f>_xlfn.XLOOKUP(Table2[[#This Row],[Short Name]],Serverlookup!A:A,Serverlookup!F:F)</f>
        <v>GEOSPATIAL TECHNICAL SUPPORT</v>
      </c>
      <c r="U877" t="str">
        <f>IF(ISNA(_xlfn.XLOOKUP(Table2[[#This Row],[Short Name]],PCN!A:A,PCN!A:A)),"No","Yes")</f>
        <v>No</v>
      </c>
    </row>
    <row r="878" spans="1:21" x14ac:dyDescent="0.35">
      <c r="A878" t="s">
        <v>2777</v>
      </c>
      <c r="B878" t="s">
        <v>50</v>
      </c>
      <c r="C878" t="s">
        <v>964</v>
      </c>
      <c r="D878" t="s">
        <v>965</v>
      </c>
      <c r="E878" s="2"/>
      <c r="F878" t="s">
        <v>859</v>
      </c>
      <c r="G878" s="2">
        <v>45771</v>
      </c>
      <c r="H878" t="s">
        <v>2801</v>
      </c>
      <c r="I878" t="s">
        <v>66</v>
      </c>
      <c r="J878" t="s">
        <v>2781</v>
      </c>
      <c r="K878" t="str">
        <f>_xlfn.XLOOKUP(Table2[[#This Row],[Short Name]],Table4[Name],Table4[IP Address])</f>
        <v>10.76.156.32</v>
      </c>
      <c r="L878" t="str">
        <f>_xlfn.XLOOKUP(Table2[[#This Row],[Short Name]],CMDB!A:A,CMDB!G:G)</f>
        <v>Development</v>
      </c>
      <c r="M878" t="str">
        <f>_xlfn.XLOOKUP(Table2[[#This Row],[Short Name]],CMDB!A:A,CMDB!F:F)</f>
        <v>Deployed</v>
      </c>
      <c r="N878" t="s">
        <v>2782</v>
      </c>
      <c r="P878">
        <f>_xlfn.XLOOKUP(Table2[[#This Row],[Short Name]],Serverlookup!A:A,Serverlookup!B:B)</f>
        <v>5055130</v>
      </c>
      <c r="Q878" t="str">
        <f>_xlfn.XLOOKUP(Table2[[#This Row],[Short Name]],Serverlookup!A:A,Serverlookup!C:C)</f>
        <v xml:space="preserve">Map Hub </v>
      </c>
      <c r="R878" t="str">
        <f>_xlfn.XLOOKUP(Table2[[#This Row],[Short Name]],Serverlookup!A:A,Serverlookup!E:E)</f>
        <v>rpdeguzman@chevron.com</v>
      </c>
      <c r="S878" t="str">
        <f>_xlfn.XLOOKUP(Table2[[#This Row],[Short Name]],Serverlookup!A:A,Serverlookup!D:D)</f>
        <v>Yes</v>
      </c>
      <c r="T878" t="str">
        <f>_xlfn.XLOOKUP(Table2[[#This Row],[Short Name]],Serverlookup!A:A,Serverlookup!F:F)</f>
        <v>GEOSPATIAL TECHNICAL SUPPORT</v>
      </c>
      <c r="U878" t="str">
        <f>IF(ISNA(_xlfn.XLOOKUP(Table2[[#This Row],[Short Name]],PCN!A:A,PCN!A:A)),"No","Yes")</f>
        <v>No</v>
      </c>
    </row>
    <row r="879" spans="1:21" x14ac:dyDescent="0.35">
      <c r="A879" t="s">
        <v>2777</v>
      </c>
      <c r="B879" t="s">
        <v>50</v>
      </c>
      <c r="C879" t="s">
        <v>2311</v>
      </c>
      <c r="D879" t="s">
        <v>2312</v>
      </c>
      <c r="E879" s="1">
        <v>45757</v>
      </c>
      <c r="F879" t="s">
        <v>185</v>
      </c>
      <c r="G879" s="1">
        <v>45771</v>
      </c>
      <c r="H879" t="s">
        <v>3990</v>
      </c>
      <c r="I879" t="s">
        <v>66</v>
      </c>
      <c r="J879" t="s">
        <v>2781</v>
      </c>
      <c r="K879" t="str">
        <f>_xlfn.XLOOKUP(Table2[[#This Row],[Short Name]],Table4[Name],Table4[IP Address])</f>
        <v>10.76.156.132</v>
      </c>
      <c r="L879" t="str">
        <f>_xlfn.XLOOKUP(Table2[[#This Row],[Short Name]],CMDB!A:A,CMDB!G:G)</f>
        <v>Development</v>
      </c>
      <c r="M879" t="str">
        <f>_xlfn.XLOOKUP(Table2[[#This Row],[Short Name]],CMDB!A:A,CMDB!F:F)</f>
        <v>Deployed</v>
      </c>
      <c r="N879" t="s">
        <v>2782</v>
      </c>
      <c r="P879">
        <f>_xlfn.XLOOKUP(Table2[[#This Row],[Short Name]],Serverlookup!A:A,Serverlookup!B:B)</f>
        <v>5055130</v>
      </c>
      <c r="Q879" t="str">
        <f>_xlfn.XLOOKUP(Table2[[#This Row],[Short Name]],Serverlookup!A:A,Serverlookup!C:C)</f>
        <v xml:space="preserve">Map Hub </v>
      </c>
      <c r="R879" t="str">
        <f>_xlfn.XLOOKUP(Table2[[#This Row],[Short Name]],Serverlookup!A:A,Serverlookup!E:E)</f>
        <v>rpdeguzman@chevron.com</v>
      </c>
      <c r="S879" t="str">
        <f>_xlfn.XLOOKUP(Table2[[#This Row],[Short Name]],Serverlookup!A:A,Serverlookup!D:D)</f>
        <v>Yes</v>
      </c>
      <c r="T879" t="str">
        <f>_xlfn.XLOOKUP(Table2[[#This Row],[Short Name]],Serverlookup!A:A,Serverlookup!F:F)</f>
        <v>GEOSPATIAL TECHNICAL SUPPORT</v>
      </c>
      <c r="U879" t="str">
        <f>IF(ISNA(_xlfn.XLOOKUP(Table2[[#This Row],[Short Name]],PCN!A:A,PCN!A:A)),"No","Yes")</f>
        <v>No</v>
      </c>
    </row>
    <row r="880" spans="1:21" x14ac:dyDescent="0.35">
      <c r="A880" t="s">
        <v>2777</v>
      </c>
      <c r="B880" t="s">
        <v>50</v>
      </c>
      <c r="C880" t="s">
        <v>1227</v>
      </c>
      <c r="D880" t="s">
        <v>1228</v>
      </c>
      <c r="E880" s="1">
        <v>45770</v>
      </c>
      <c r="F880" t="s">
        <v>185</v>
      </c>
      <c r="G880" s="1">
        <v>45771</v>
      </c>
      <c r="H880" t="s">
        <v>3118</v>
      </c>
      <c r="I880" t="s">
        <v>49</v>
      </c>
      <c r="J880" t="s">
        <v>2781</v>
      </c>
      <c r="K880" t="str">
        <f>_xlfn.XLOOKUP(Table2[[#This Row],[Short Name]],Table4[Name],Table4[IP Address])</f>
        <v>10.76.126.84</v>
      </c>
      <c r="L880" t="str">
        <f>_xlfn.XLOOKUP(Table2[[#This Row],[Short Name]],CMDB!A:A,CMDB!G:G)</f>
        <v>Development</v>
      </c>
      <c r="M880" t="str">
        <f>_xlfn.XLOOKUP(Table2[[#This Row],[Short Name]],CMDB!A:A,CMDB!F:F)</f>
        <v>Deployed</v>
      </c>
      <c r="N880" t="s">
        <v>2782</v>
      </c>
      <c r="P880">
        <f>_xlfn.XLOOKUP(Table2[[#This Row],[Short Name]],Serverlookup!A:A,Serverlookup!B:B)</f>
        <v>5048674</v>
      </c>
      <c r="Q880" t="str">
        <f>_xlfn.XLOOKUP(Table2[[#This Row],[Short Name]],Serverlookup!A:A,Serverlookup!C:C)</f>
        <v xml:space="preserve">AVT </v>
      </c>
      <c r="R880" t="str">
        <f>_xlfn.XLOOKUP(Table2[[#This Row],[Short Name]],Serverlookup!A:A,Serverlookup!E:E)</f>
        <v>clay.yeaman@chevron.com</v>
      </c>
      <c r="S880" t="str">
        <f>_xlfn.XLOOKUP(Table2[[#This Row],[Short Name]],Serverlookup!A:A,Serverlookup!D:D)</f>
        <v>yes</v>
      </c>
      <c r="T880" t="str">
        <f>_xlfn.XLOOKUP(Table2[[#This Row],[Short Name]],Serverlookup!A:A,Serverlookup!F:F)</f>
        <v>ANALYTICS VISUALIZATION SUPPORT</v>
      </c>
      <c r="U880" t="str">
        <f>IF(ISNA(_xlfn.XLOOKUP(Table2[[#This Row],[Short Name]],PCN!A:A,PCN!A:A)),"No","Yes")</f>
        <v>No</v>
      </c>
    </row>
    <row r="881" spans="1:21" x14ac:dyDescent="0.35">
      <c r="A881" t="s">
        <v>2777</v>
      </c>
      <c r="B881" t="s">
        <v>50</v>
      </c>
      <c r="C881" t="s">
        <v>993</v>
      </c>
      <c r="D881" t="s">
        <v>994</v>
      </c>
      <c r="E881" s="1"/>
      <c r="F881" t="s">
        <v>859</v>
      </c>
      <c r="G881" s="1">
        <v>45771</v>
      </c>
      <c r="H881" t="s">
        <v>3992</v>
      </c>
      <c r="I881" t="s">
        <v>66</v>
      </c>
      <c r="J881" t="s">
        <v>2781</v>
      </c>
      <c r="K881" t="str">
        <f>_xlfn.XLOOKUP(Table2[[#This Row],[Short Name]],Table4[Name],Table4[IP Address])</f>
        <v>10.67.152.15</v>
      </c>
      <c r="L881" t="str">
        <f>_xlfn.XLOOKUP(Table2[[#This Row],[Short Name]],CMDB!A:A,CMDB!G:G)</f>
        <v>Production</v>
      </c>
      <c r="M881" t="str">
        <f>_xlfn.XLOOKUP(Table2[[#This Row],[Short Name]],CMDB!A:A,CMDB!F:F)</f>
        <v>Retired</v>
      </c>
      <c r="N881" t="s">
        <v>2782</v>
      </c>
      <c r="P881">
        <f>_xlfn.XLOOKUP(Table2[[#This Row],[Short Name]],Serverlookup!A:A,Serverlookup!B:B)</f>
        <v>1500001148</v>
      </c>
      <c r="Q881" t="str">
        <f>_xlfn.XLOOKUP(Table2[[#This Row],[Short Name]],Serverlookup!A:A,Serverlookup!C:C)</f>
        <v xml:space="preserve">ABU Map Hub </v>
      </c>
      <c r="R881" t="str">
        <f>_xlfn.XLOOKUP(Table2[[#This Row],[Short Name]],Serverlookup!A:A,Serverlookup!E:E)</f>
        <v>rpdeguzman@chevron.com</v>
      </c>
      <c r="S881" t="str">
        <f>_xlfn.XLOOKUP(Table2[[#This Row],[Short Name]],Serverlookup!A:A,Serverlookup!D:D)</f>
        <v>Yes</v>
      </c>
      <c r="T881" t="str">
        <f>_xlfn.XLOOKUP(Table2[[#This Row],[Short Name]],Serverlookup!A:A,Serverlookup!F:F)</f>
        <v>Not Found</v>
      </c>
      <c r="U881" t="str">
        <f>IF(ISNA(_xlfn.XLOOKUP(Table2[[#This Row],[Short Name]],PCN!A:A,PCN!A:A)),"No","Yes")</f>
        <v>No</v>
      </c>
    </row>
    <row r="882" spans="1:21" x14ac:dyDescent="0.35">
      <c r="A882" t="s">
        <v>2777</v>
      </c>
      <c r="B882" t="s">
        <v>50</v>
      </c>
      <c r="C882" t="s">
        <v>995</v>
      </c>
      <c r="D882" t="s">
        <v>996</v>
      </c>
      <c r="E882" s="2"/>
      <c r="F882" t="s">
        <v>859</v>
      </c>
      <c r="G882" s="2">
        <v>45771</v>
      </c>
      <c r="H882" t="s">
        <v>3992</v>
      </c>
      <c r="I882" t="s">
        <v>66</v>
      </c>
      <c r="J882" t="s">
        <v>2781</v>
      </c>
      <c r="K882" t="str">
        <f>_xlfn.XLOOKUP(Table2[[#This Row],[Short Name]],Table4[Name],Table4[IP Address])</f>
        <v>10.67.154.16</v>
      </c>
      <c r="L882" t="str">
        <f>_xlfn.XLOOKUP(Table2[[#This Row],[Short Name]],CMDB!A:A,CMDB!G:G)</f>
        <v>QA/Test</v>
      </c>
      <c r="M882" t="str">
        <f>_xlfn.XLOOKUP(Table2[[#This Row],[Short Name]],CMDB!A:A,CMDB!F:F)</f>
        <v>Retired</v>
      </c>
      <c r="N882" t="s">
        <v>2782</v>
      </c>
      <c r="P882">
        <f>_xlfn.XLOOKUP(Table2[[#This Row],[Short Name]],Serverlookup!A:A,Serverlookup!B:B)</f>
        <v>1500001148</v>
      </c>
      <c r="Q882" t="str">
        <f>_xlfn.XLOOKUP(Table2[[#This Row],[Short Name]],Serverlookup!A:A,Serverlookup!C:C)</f>
        <v xml:space="preserve">ABU Map Hub </v>
      </c>
      <c r="R882" t="str">
        <f>_xlfn.XLOOKUP(Table2[[#This Row],[Short Name]],Serverlookup!A:A,Serverlookup!E:E)</f>
        <v>rpdeguzman@chevron.com</v>
      </c>
      <c r="S882" t="str">
        <f>_xlfn.XLOOKUP(Table2[[#This Row],[Short Name]],Serverlookup!A:A,Serverlookup!D:D)</f>
        <v>Yes</v>
      </c>
      <c r="T882" t="str">
        <f>_xlfn.XLOOKUP(Table2[[#This Row],[Short Name]],Serverlookup!A:A,Serverlookup!F:F)</f>
        <v>GEOSPATIAL TECHNICAL SUPPORT</v>
      </c>
      <c r="U882" t="str">
        <f>IF(ISNA(_xlfn.XLOOKUP(Table2[[#This Row],[Short Name]],PCN!A:A,PCN!A:A)),"No","Yes")</f>
        <v>No</v>
      </c>
    </row>
    <row r="883" spans="1:21" x14ac:dyDescent="0.35">
      <c r="A883" t="s">
        <v>2777</v>
      </c>
      <c r="B883" t="s">
        <v>50</v>
      </c>
      <c r="C883" t="s">
        <v>2335</v>
      </c>
      <c r="D883" t="s">
        <v>2336</v>
      </c>
      <c r="E883" s="1">
        <v>45771</v>
      </c>
      <c r="F883" t="s">
        <v>185</v>
      </c>
      <c r="G883" s="1">
        <v>45771</v>
      </c>
      <c r="H883" t="s">
        <v>3989</v>
      </c>
      <c r="I883" t="s">
        <v>66</v>
      </c>
      <c r="J883" t="s">
        <v>2781</v>
      </c>
      <c r="K883" t="str">
        <f>_xlfn.XLOOKUP(Table2[[#This Row],[Short Name]],Table4[Name],Table4[IP Address])</f>
        <v>10.69.176.12</v>
      </c>
      <c r="L883" t="str">
        <f>_xlfn.XLOOKUP(Table2[[#This Row],[Short Name]],CMDB!A:A,CMDB!G:G)</f>
        <v>Production</v>
      </c>
      <c r="M883" t="str">
        <f>_xlfn.XLOOKUP(Table2[[#This Row],[Short Name]],CMDB!A:A,CMDB!F:F)</f>
        <v>Retired</v>
      </c>
      <c r="N883" t="s">
        <v>2782</v>
      </c>
      <c r="P883">
        <f>_xlfn.XLOOKUP(Table2[[#This Row],[Short Name]],Serverlookup!A:A,Serverlookup!B:B)</f>
        <v>101500000000</v>
      </c>
      <c r="Q883" t="str">
        <f>_xlfn.XLOOKUP(Table2[[#This Row],[Short Name]],Serverlookup!A:A,Serverlookup!C:C)</f>
        <v xml:space="preserve">Chevron Eurasia and Africa Map Hub 1.0 </v>
      </c>
      <c r="R883" t="str">
        <f>_xlfn.XLOOKUP(Table2[[#This Row],[Short Name]],Serverlookup!A:A,Serverlookup!E:E)</f>
        <v>rpdeguzman@chevron.com</v>
      </c>
      <c r="S883" t="str">
        <f>_xlfn.XLOOKUP(Table2[[#This Row],[Short Name]],Serverlookup!A:A,Serverlookup!D:D)</f>
        <v>Yes</v>
      </c>
      <c r="T883" t="str">
        <f>_xlfn.XLOOKUP(Table2[[#This Row],[Short Name]],Serverlookup!A:A,Serverlookup!F:F)</f>
        <v>Not Found</v>
      </c>
      <c r="U883" t="str">
        <f>IF(ISNA(_xlfn.XLOOKUP(Table2[[#This Row],[Short Name]],PCN!A:A,PCN!A:A)),"No","Yes")</f>
        <v>No</v>
      </c>
    </row>
    <row r="884" spans="1:21" x14ac:dyDescent="0.35">
      <c r="A884" t="s">
        <v>2777</v>
      </c>
      <c r="B884" t="s">
        <v>50</v>
      </c>
      <c r="C884" t="s">
        <v>2323</v>
      </c>
      <c r="D884" t="s">
        <v>2324</v>
      </c>
      <c r="E884" s="2">
        <v>45771</v>
      </c>
      <c r="F884" t="s">
        <v>185</v>
      </c>
      <c r="G884" s="2">
        <v>45771</v>
      </c>
      <c r="H884" t="s">
        <v>3992</v>
      </c>
      <c r="I884" t="s">
        <v>66</v>
      </c>
      <c r="J884" t="s">
        <v>2781</v>
      </c>
      <c r="K884" t="str">
        <f>_xlfn.XLOOKUP(Table2[[#This Row],[Short Name]],Table4[Name],Table4[IP Address])</f>
        <v>10.69.184.4</v>
      </c>
      <c r="L884" t="str">
        <f>_xlfn.XLOOKUP(Table2[[#This Row],[Short Name]],CMDB!A:A,CMDB!G:G)</f>
        <v>QA/Test</v>
      </c>
      <c r="M884" t="str">
        <f>_xlfn.XLOOKUP(Table2[[#This Row],[Short Name]],CMDB!A:A,CMDB!F:F)</f>
        <v>Retired</v>
      </c>
      <c r="N884" t="s">
        <v>2782</v>
      </c>
      <c r="P884">
        <f>_xlfn.XLOOKUP(Table2[[#This Row],[Short Name]],Serverlookup!A:A,Serverlookup!B:B)</f>
        <v>101500000000</v>
      </c>
      <c r="Q884" t="str">
        <f>_xlfn.XLOOKUP(Table2[[#This Row],[Short Name]],Serverlookup!A:A,Serverlookup!C:C)</f>
        <v xml:space="preserve">Chevron Eurasia and Africa Map Hub 1.0 </v>
      </c>
      <c r="R884" t="str">
        <f>_xlfn.XLOOKUP(Table2[[#This Row],[Short Name]],Serverlookup!A:A,Serverlookup!E:E)</f>
        <v>rpdeguzman@chevron.com</v>
      </c>
      <c r="S884" t="str">
        <f>_xlfn.XLOOKUP(Table2[[#This Row],[Short Name]],Serverlookup!A:A,Serverlookup!D:D)</f>
        <v>Yes</v>
      </c>
      <c r="T884" t="str">
        <f>_xlfn.XLOOKUP(Table2[[#This Row],[Short Name]],Serverlookup!A:A,Serverlookup!F:F)</f>
        <v>Not Found</v>
      </c>
      <c r="U884" t="str">
        <f>IF(ISNA(_xlfn.XLOOKUP(Table2[[#This Row],[Short Name]],PCN!A:A,PCN!A:A)),"No","Yes")</f>
        <v>No</v>
      </c>
    </row>
    <row r="885" spans="1:21" x14ac:dyDescent="0.35">
      <c r="A885" t="s">
        <v>2777</v>
      </c>
      <c r="B885" t="s">
        <v>50</v>
      </c>
      <c r="C885" t="s">
        <v>2327</v>
      </c>
      <c r="D885" t="s">
        <v>2328</v>
      </c>
      <c r="E885" s="1">
        <v>45770</v>
      </c>
      <c r="F885" t="s">
        <v>185</v>
      </c>
      <c r="G885" s="1">
        <v>45771</v>
      </c>
      <c r="H885" t="s">
        <v>3991</v>
      </c>
      <c r="I885" t="s">
        <v>66</v>
      </c>
      <c r="J885" t="s">
        <v>2781</v>
      </c>
      <c r="K885" t="str">
        <f>_xlfn.XLOOKUP(Table2[[#This Row],[Short Name]],Table4[Name],Table4[IP Address])</f>
        <v>10.69.184.9</v>
      </c>
      <c r="L885" t="str">
        <f>_xlfn.XLOOKUP(Table2[[#This Row],[Short Name]],CMDB!A:A,CMDB!G:G)</f>
        <v>QA/Test</v>
      </c>
      <c r="M885" t="str">
        <f>_xlfn.XLOOKUP(Table2[[#This Row],[Short Name]],CMDB!A:A,CMDB!F:F)</f>
        <v>Retired</v>
      </c>
      <c r="N885" t="s">
        <v>2782</v>
      </c>
      <c r="P885">
        <f>_xlfn.XLOOKUP(Table2[[#This Row],[Short Name]],Serverlookup!A:A,Serverlookup!B:B)</f>
        <v>101500000000</v>
      </c>
      <c r="Q885" t="str">
        <f>_xlfn.XLOOKUP(Table2[[#This Row],[Short Name]],Serverlookup!A:A,Serverlookup!C:C)</f>
        <v xml:space="preserve">Chevron Eurasia and Africa Map Hub 1.0 </v>
      </c>
      <c r="R885" t="str">
        <f>_xlfn.XLOOKUP(Table2[[#This Row],[Short Name]],Serverlookup!A:A,Serverlookup!E:E)</f>
        <v>rpdeguzman@chevron.com</v>
      </c>
      <c r="S885" t="str">
        <f>_xlfn.XLOOKUP(Table2[[#This Row],[Short Name]],Serverlookup!A:A,Serverlookup!D:D)</f>
        <v>Yes</v>
      </c>
      <c r="T885" t="str">
        <f>_xlfn.XLOOKUP(Table2[[#This Row],[Short Name]],Serverlookup!A:A,Serverlookup!F:F)</f>
        <v>Not Found</v>
      </c>
      <c r="U885" t="str">
        <f>IF(ISNA(_xlfn.XLOOKUP(Table2[[#This Row],[Short Name]],PCN!A:A,PCN!A:A)),"No","Yes")</f>
        <v>No</v>
      </c>
    </row>
    <row r="886" spans="1:21" x14ac:dyDescent="0.35">
      <c r="A886" t="s">
        <v>2777</v>
      </c>
      <c r="B886" t="s">
        <v>50</v>
      </c>
      <c r="C886" t="s">
        <v>2329</v>
      </c>
      <c r="D886" t="s">
        <v>2330</v>
      </c>
      <c r="E886" s="2">
        <v>45770</v>
      </c>
      <c r="F886" t="s">
        <v>185</v>
      </c>
      <c r="G886" s="2">
        <v>45771</v>
      </c>
      <c r="H886" t="s">
        <v>3241</v>
      </c>
      <c r="I886" t="s">
        <v>66</v>
      </c>
      <c r="J886" t="s">
        <v>2781</v>
      </c>
      <c r="K886" t="str">
        <f>_xlfn.XLOOKUP(Table2[[#This Row],[Short Name]],Table4[Name],Table4[IP Address])</f>
        <v>10.69.184.10</v>
      </c>
      <c r="L886" t="str">
        <f>_xlfn.XLOOKUP(Table2[[#This Row],[Short Name]],CMDB!A:A,CMDB!G:G)</f>
        <v>QA/Test</v>
      </c>
      <c r="M886" t="str">
        <f>_xlfn.XLOOKUP(Table2[[#This Row],[Short Name]],CMDB!A:A,CMDB!F:F)</f>
        <v>Retired</v>
      </c>
      <c r="N886" t="s">
        <v>2782</v>
      </c>
      <c r="P886">
        <f>_xlfn.XLOOKUP(Table2[[#This Row],[Short Name]],Serverlookup!A:A,Serverlookup!B:B)</f>
        <v>101500000000</v>
      </c>
      <c r="Q886" t="str">
        <f>_xlfn.XLOOKUP(Table2[[#This Row],[Short Name]],Serverlookup!A:A,Serverlookup!C:C)</f>
        <v xml:space="preserve">Chevron Eurasia and Africa Map Hub 1.0 </v>
      </c>
      <c r="R886" t="str">
        <f>_xlfn.XLOOKUP(Table2[[#This Row],[Short Name]],Serverlookup!A:A,Serverlookup!E:E)</f>
        <v>rpdeguzman@chevron.com</v>
      </c>
      <c r="S886" t="str">
        <f>_xlfn.XLOOKUP(Table2[[#This Row],[Short Name]],Serverlookup!A:A,Serverlookup!D:D)</f>
        <v>Yes</v>
      </c>
      <c r="T886" t="str">
        <f>_xlfn.XLOOKUP(Table2[[#This Row],[Short Name]],Serverlookup!A:A,Serverlookup!F:F)</f>
        <v>Not Found</v>
      </c>
      <c r="U886" t="str">
        <f>IF(ISNA(_xlfn.XLOOKUP(Table2[[#This Row],[Short Name]],PCN!A:A,PCN!A:A)),"No","Yes")</f>
        <v>No</v>
      </c>
    </row>
    <row r="887" spans="1:21" x14ac:dyDescent="0.35">
      <c r="A887" t="s">
        <v>2777</v>
      </c>
      <c r="B887" t="s">
        <v>50</v>
      </c>
      <c r="C887" t="s">
        <v>2333</v>
      </c>
      <c r="D887" t="s">
        <v>2334</v>
      </c>
      <c r="E887" s="2">
        <v>45771</v>
      </c>
      <c r="F887" t="s">
        <v>185</v>
      </c>
      <c r="G887" s="2">
        <v>45771</v>
      </c>
      <c r="H887" t="s">
        <v>3989</v>
      </c>
      <c r="I887" t="s">
        <v>66</v>
      </c>
      <c r="J887" t="s">
        <v>2781</v>
      </c>
      <c r="K887" t="str">
        <f>_xlfn.XLOOKUP(Table2[[#This Row],[Short Name]],Table4[Name],Table4[IP Address])</f>
        <v>10.75.96.96</v>
      </c>
      <c r="L887" t="str">
        <f>_xlfn.XLOOKUP(Table2[[#This Row],[Short Name]],CMDB!A:A,CMDB!G:G)</f>
        <v>Production</v>
      </c>
      <c r="M887" t="str">
        <f>_xlfn.XLOOKUP(Table2[[#This Row],[Short Name]],CMDB!A:A,CMDB!F:F)</f>
        <v>In Maintenance</v>
      </c>
      <c r="N887" t="s">
        <v>2782</v>
      </c>
      <c r="P887">
        <f>_xlfn.XLOOKUP(Table2[[#This Row],[Short Name]],Serverlookup!A:A,Serverlookup!B:B)</f>
        <v>1023754</v>
      </c>
      <c r="Q887" t="str">
        <f>_xlfn.XLOOKUP(Table2[[#This Row],[Short Name]],Serverlookup!A:A,Serverlookup!C:C)</f>
        <v xml:space="preserve">Chevron North America Map Hub 1.0 </v>
      </c>
      <c r="R887" t="str">
        <f>_xlfn.XLOOKUP(Table2[[#This Row],[Short Name]],Serverlookup!A:A,Serverlookup!E:E)</f>
        <v>rpdeguzman@chevron.com</v>
      </c>
      <c r="S887" t="str">
        <f>_xlfn.XLOOKUP(Table2[[#This Row],[Short Name]],Serverlookup!A:A,Serverlookup!D:D)</f>
        <v>Yes</v>
      </c>
      <c r="T887" t="str">
        <f>_xlfn.XLOOKUP(Table2[[#This Row],[Short Name]],Serverlookup!A:A,Serverlookup!F:F)</f>
        <v>Not Found</v>
      </c>
      <c r="U887" t="str">
        <f>IF(ISNA(_xlfn.XLOOKUP(Table2[[#This Row],[Short Name]],PCN!A:A,PCN!A:A)),"No","Yes")</f>
        <v>No</v>
      </c>
    </row>
    <row r="888" spans="1:21" x14ac:dyDescent="0.35">
      <c r="A888" t="s">
        <v>2777</v>
      </c>
      <c r="B888" t="s">
        <v>50</v>
      </c>
      <c r="C888" t="s">
        <v>999</v>
      </c>
      <c r="D888" t="s">
        <v>1000</v>
      </c>
      <c r="E888" s="1"/>
      <c r="F888" t="s">
        <v>859</v>
      </c>
      <c r="G888" s="1">
        <v>45771</v>
      </c>
      <c r="H888" t="s">
        <v>3993</v>
      </c>
      <c r="I888" t="s">
        <v>66</v>
      </c>
      <c r="J888" t="s">
        <v>2781</v>
      </c>
      <c r="K888" t="str">
        <f>_xlfn.XLOOKUP(Table2[[#This Row],[Short Name]],Table4[Name],Table4[IP Address])</f>
        <v>10.75.96.62</v>
      </c>
      <c r="L888" t="str">
        <f>_xlfn.XLOOKUP(Table2[[#This Row],[Short Name]],CMDB!A:A,CMDB!G:G)</f>
        <v>Production</v>
      </c>
      <c r="M888" t="str">
        <f>_xlfn.XLOOKUP(Table2[[#This Row],[Short Name]],CMDB!A:A,CMDB!F:F)</f>
        <v>Deployed</v>
      </c>
      <c r="N888" t="s">
        <v>2782</v>
      </c>
      <c r="P888">
        <f>_xlfn.XLOOKUP(Table2[[#This Row],[Short Name]],Serverlookup!A:A,Serverlookup!B:B)</f>
        <v>1023754</v>
      </c>
      <c r="Q888" t="str">
        <f>_xlfn.XLOOKUP(Table2[[#This Row],[Short Name]],Serverlookup!A:A,Serverlookup!C:C)</f>
        <v xml:space="preserve">Chevron North America Map Hub 1.0 </v>
      </c>
      <c r="R888" t="str">
        <f>_xlfn.XLOOKUP(Table2[[#This Row],[Short Name]],Serverlookup!A:A,Serverlookup!E:E)</f>
        <v>rpdeguzman@chevron.com</v>
      </c>
      <c r="S888" t="str">
        <f>_xlfn.XLOOKUP(Table2[[#This Row],[Short Name]],Serverlookup!A:A,Serverlookup!D:D)</f>
        <v>Yes</v>
      </c>
      <c r="T888" t="str">
        <f>_xlfn.XLOOKUP(Table2[[#This Row],[Short Name]],Serverlookup!A:A,Serverlookup!F:F)</f>
        <v>Not Found</v>
      </c>
      <c r="U888" t="str">
        <f>IF(ISNA(_xlfn.XLOOKUP(Table2[[#This Row],[Short Name]],PCN!A:A,PCN!A:A)),"No","Yes")</f>
        <v>No</v>
      </c>
    </row>
    <row r="889" spans="1:21" x14ac:dyDescent="0.35">
      <c r="A889" t="s">
        <v>2777</v>
      </c>
      <c r="B889" t="s">
        <v>50</v>
      </c>
      <c r="C889" t="s">
        <v>1001</v>
      </c>
      <c r="D889" t="s">
        <v>1002</v>
      </c>
      <c r="E889" s="1">
        <v>45673</v>
      </c>
      <c r="F889" t="s">
        <v>859</v>
      </c>
      <c r="G889" s="1">
        <v>45771</v>
      </c>
      <c r="H889" t="s">
        <v>3993</v>
      </c>
      <c r="I889" t="s">
        <v>66</v>
      </c>
      <c r="J889" t="s">
        <v>2781</v>
      </c>
      <c r="K889" t="str">
        <f>_xlfn.XLOOKUP(Table2[[#This Row],[Short Name]],Table4[Name],Table4[IP Address])</f>
        <v>10.76.158.142</v>
      </c>
      <c r="L889" t="str">
        <f>_xlfn.XLOOKUP(Table2[[#This Row],[Short Name]],CMDB!A:A,CMDB!G:G)</f>
        <v>QA/Test</v>
      </c>
      <c r="M889" t="str">
        <f>_xlfn.XLOOKUP(Table2[[#This Row],[Short Name]],CMDB!A:A,CMDB!F:F)</f>
        <v>Deployed</v>
      </c>
      <c r="N889" t="s">
        <v>2782</v>
      </c>
      <c r="P889">
        <f>_xlfn.XLOOKUP(Table2[[#This Row],[Short Name]],Serverlookup!A:A,Serverlookup!B:B)</f>
        <v>1023754</v>
      </c>
      <c r="Q889" t="str">
        <f>_xlfn.XLOOKUP(Table2[[#This Row],[Short Name]],Serverlookup!A:A,Serverlookup!C:C)</f>
        <v xml:space="preserve">Chevron North America Map Hub 1.0 </v>
      </c>
      <c r="R889" t="str">
        <f>_xlfn.XLOOKUP(Table2[[#This Row],[Short Name]],Serverlookup!A:A,Serverlookup!E:E)</f>
        <v>rpdeguzman@chevron.com</v>
      </c>
      <c r="S889" t="str">
        <f>_xlfn.XLOOKUP(Table2[[#This Row],[Short Name]],Serverlookup!A:A,Serverlookup!D:D)</f>
        <v>Yes</v>
      </c>
      <c r="T889" t="str">
        <f>_xlfn.XLOOKUP(Table2[[#This Row],[Short Name]],Serverlookup!A:A,Serverlookup!F:F)</f>
        <v>Not Found</v>
      </c>
      <c r="U889" t="str">
        <f>IF(ISNA(_xlfn.XLOOKUP(Table2[[#This Row],[Short Name]],PCN!A:A,PCN!A:A)),"No","Yes")</f>
        <v>No</v>
      </c>
    </row>
    <row r="890" spans="1:21" x14ac:dyDescent="0.35">
      <c r="A890" t="s">
        <v>2777</v>
      </c>
      <c r="B890" t="s">
        <v>50</v>
      </c>
      <c r="C890" t="s">
        <v>1007</v>
      </c>
      <c r="D890" t="s">
        <v>1008</v>
      </c>
      <c r="E890" s="2">
        <v>45630</v>
      </c>
      <c r="F890" t="s">
        <v>859</v>
      </c>
      <c r="G890" s="2">
        <v>45771</v>
      </c>
      <c r="H890" t="s">
        <v>3989</v>
      </c>
      <c r="I890" t="s">
        <v>66</v>
      </c>
      <c r="J890" t="s">
        <v>2781</v>
      </c>
      <c r="K890" t="str">
        <f>_xlfn.XLOOKUP(Table2[[#This Row],[Short Name]],Table4[Name],Table4[IP Address])</f>
        <v>10.75.104.178</v>
      </c>
      <c r="L890" t="str">
        <f>_xlfn.XLOOKUP(Table2[[#This Row],[Short Name]],CMDB!A:A,CMDB!G:G)</f>
        <v>QA/Test</v>
      </c>
      <c r="M890" t="str">
        <f>_xlfn.XLOOKUP(Table2[[#This Row],[Short Name]],CMDB!A:A,CMDB!F:F)</f>
        <v>Retired</v>
      </c>
      <c r="N890" t="s">
        <v>2782</v>
      </c>
      <c r="P890">
        <f>_xlfn.XLOOKUP(Table2[[#This Row],[Short Name]],Serverlookup!A:A,Serverlookup!B:B)</f>
        <v>1023754</v>
      </c>
      <c r="Q890" t="str">
        <f>_xlfn.XLOOKUP(Table2[[#This Row],[Short Name]],Serverlookup!A:A,Serverlookup!C:C)</f>
        <v xml:space="preserve">Chevron North America Map Hub 1.0 </v>
      </c>
      <c r="R890" t="str">
        <f>_xlfn.XLOOKUP(Table2[[#This Row],[Short Name]],Serverlookup!A:A,Serverlookup!E:E)</f>
        <v>rpdeguzman@chevron.com</v>
      </c>
      <c r="S890" t="str">
        <f>_xlfn.XLOOKUP(Table2[[#This Row],[Short Name]],Serverlookup!A:A,Serverlookup!D:D)</f>
        <v>Yes</v>
      </c>
      <c r="T890" t="str">
        <f>_xlfn.XLOOKUP(Table2[[#This Row],[Short Name]],Serverlookup!A:A,Serverlookup!F:F)</f>
        <v>Not Found</v>
      </c>
      <c r="U890" t="str">
        <f>IF(ISNA(_xlfn.XLOOKUP(Table2[[#This Row],[Short Name]],PCN!A:A,PCN!A:A)),"No","Yes")</f>
        <v>No</v>
      </c>
    </row>
    <row r="891" spans="1:21" x14ac:dyDescent="0.35">
      <c r="A891" t="s">
        <v>2777</v>
      </c>
      <c r="B891" t="s">
        <v>50</v>
      </c>
      <c r="C891" t="s">
        <v>1011</v>
      </c>
      <c r="D891" t="s">
        <v>1012</v>
      </c>
      <c r="E891" s="1"/>
      <c r="F891" t="s">
        <v>859</v>
      </c>
      <c r="G891" s="1">
        <v>45771</v>
      </c>
      <c r="H891" t="s">
        <v>3993</v>
      </c>
      <c r="I891" t="s">
        <v>66</v>
      </c>
      <c r="J891" t="s">
        <v>2781</v>
      </c>
      <c r="K891" t="str">
        <f>_xlfn.XLOOKUP(Table2[[#This Row],[Short Name]],Table4[Name],Table4[IP Address])</f>
        <v>10.75.104.176</v>
      </c>
      <c r="L891" t="str">
        <f>_xlfn.XLOOKUP(Table2[[#This Row],[Short Name]],CMDB!A:A,CMDB!G:G)</f>
        <v>QA/Test</v>
      </c>
      <c r="M891" t="str">
        <f>_xlfn.XLOOKUP(Table2[[#This Row],[Short Name]],CMDB!A:A,CMDB!F:F)</f>
        <v>Retired</v>
      </c>
      <c r="N891" t="s">
        <v>2782</v>
      </c>
      <c r="P891">
        <f>_xlfn.XLOOKUP(Table2[[#This Row],[Short Name]],Serverlookup!A:A,Serverlookup!B:B)</f>
        <v>1023754</v>
      </c>
      <c r="Q891" t="str">
        <f>_xlfn.XLOOKUP(Table2[[#This Row],[Short Name]],Serverlookup!A:A,Serverlookup!C:C)</f>
        <v xml:space="preserve">Chevron North America Map Hub 1.0 </v>
      </c>
      <c r="R891" t="str">
        <f>_xlfn.XLOOKUP(Table2[[#This Row],[Short Name]],Serverlookup!A:A,Serverlookup!E:E)</f>
        <v>rpdeguzman@chevron.com</v>
      </c>
      <c r="S891" t="str">
        <f>_xlfn.XLOOKUP(Table2[[#This Row],[Short Name]],Serverlookup!A:A,Serverlookup!D:D)</f>
        <v>Yes</v>
      </c>
      <c r="T891" t="str">
        <f>_xlfn.XLOOKUP(Table2[[#This Row],[Short Name]],Serverlookup!A:A,Serverlookup!F:F)</f>
        <v>Not Found</v>
      </c>
      <c r="U891" t="str">
        <f>IF(ISNA(_xlfn.XLOOKUP(Table2[[#This Row],[Short Name]],PCN!A:A,PCN!A:A)),"No","Yes")</f>
        <v>No</v>
      </c>
    </row>
    <row r="892" spans="1:21" x14ac:dyDescent="0.35">
      <c r="A892" t="s">
        <v>2777</v>
      </c>
      <c r="B892" t="s">
        <v>50</v>
      </c>
      <c r="C892" t="s">
        <v>2337</v>
      </c>
      <c r="D892" t="s">
        <v>2338</v>
      </c>
      <c r="E892" s="1">
        <v>45771</v>
      </c>
      <c r="F892" t="s">
        <v>185</v>
      </c>
      <c r="G892" s="1">
        <v>45771</v>
      </c>
      <c r="H892" t="s">
        <v>3994</v>
      </c>
      <c r="I892" t="s">
        <v>66</v>
      </c>
      <c r="J892" t="s">
        <v>2781</v>
      </c>
      <c r="K892" t="str">
        <f>_xlfn.XLOOKUP(Table2[[#This Row],[Short Name]],Table4[Name],Table4[IP Address])</f>
        <v>10.75.104.150</v>
      </c>
      <c r="L892" t="str">
        <f>_xlfn.XLOOKUP(Table2[[#This Row],[Short Name]],CMDB!A:A,CMDB!G:G)</f>
        <v>QA/Test</v>
      </c>
      <c r="M892" t="str">
        <f>_xlfn.XLOOKUP(Table2[[#This Row],[Short Name]],CMDB!A:A,CMDB!F:F)</f>
        <v>Retired</v>
      </c>
      <c r="N892" t="s">
        <v>2782</v>
      </c>
      <c r="P892">
        <f>_xlfn.XLOOKUP(Table2[[#This Row],[Short Name]],Serverlookup!A:A,Serverlookup!B:B)</f>
        <v>1023754</v>
      </c>
      <c r="Q892" t="str">
        <f>_xlfn.XLOOKUP(Table2[[#This Row],[Short Name]],Serverlookup!A:A,Serverlookup!C:C)</f>
        <v xml:space="preserve">Chevron North America Map Hub 1.0 </v>
      </c>
      <c r="R892" t="str">
        <f>_xlfn.XLOOKUP(Table2[[#This Row],[Short Name]],Serverlookup!A:A,Serverlookup!E:E)</f>
        <v>rpdeguzman@chevron.com</v>
      </c>
      <c r="S892" t="str">
        <f>_xlfn.XLOOKUP(Table2[[#This Row],[Short Name]],Serverlookup!A:A,Serverlookup!D:D)</f>
        <v>Yes</v>
      </c>
      <c r="T892" t="str">
        <f>_xlfn.XLOOKUP(Table2[[#This Row],[Short Name]],Serverlookup!A:A,Serverlookup!F:F)</f>
        <v>Not Found</v>
      </c>
      <c r="U892" t="str">
        <f>IF(ISNA(_xlfn.XLOOKUP(Table2[[#This Row],[Short Name]],PCN!A:A,PCN!A:A)),"No","Yes")</f>
        <v>No</v>
      </c>
    </row>
    <row r="893" spans="1:21" x14ac:dyDescent="0.35">
      <c r="A893" t="s">
        <v>2777</v>
      </c>
      <c r="B893" t="s">
        <v>50</v>
      </c>
      <c r="C893" t="s">
        <v>2383</v>
      </c>
      <c r="D893" t="s">
        <v>2384</v>
      </c>
      <c r="E893" s="2">
        <v>45770</v>
      </c>
      <c r="F893" t="s">
        <v>773</v>
      </c>
      <c r="G893" s="2">
        <v>45771</v>
      </c>
      <c r="H893" t="s">
        <v>3989</v>
      </c>
      <c r="I893" t="s">
        <v>66</v>
      </c>
      <c r="J893" t="s">
        <v>2781</v>
      </c>
      <c r="K893" t="str">
        <f>_xlfn.XLOOKUP(Table2[[#This Row],[Short Name]],Table4[Name],Table4[IP Address])</f>
        <v>10.75.104.191</v>
      </c>
      <c r="L893" t="str">
        <f>_xlfn.XLOOKUP(Table2[[#This Row],[Short Name]],CMDB!A:A,CMDB!G:G)</f>
        <v>QA/Test</v>
      </c>
      <c r="M893" t="str">
        <f>_xlfn.XLOOKUP(Table2[[#This Row],[Short Name]],CMDB!A:A,CMDB!F:F)</f>
        <v>Deployed</v>
      </c>
      <c r="N893" t="s">
        <v>2782</v>
      </c>
      <c r="P893">
        <f>_xlfn.XLOOKUP(Table2[[#This Row],[Short Name]],Serverlookup!A:A,Serverlookup!B:B)</f>
        <v>1023754</v>
      </c>
      <c r="Q893" t="str">
        <f>_xlfn.XLOOKUP(Table2[[#This Row],[Short Name]],Serverlookup!A:A,Serverlookup!C:C)</f>
        <v xml:space="preserve">Chevron North America Map Hub 1.0 </v>
      </c>
      <c r="R893" t="str">
        <f>_xlfn.XLOOKUP(Table2[[#This Row],[Short Name]],Serverlookup!A:A,Serverlookup!E:E)</f>
        <v>rpdeguzman@chevron.com</v>
      </c>
      <c r="S893" t="str">
        <f>_xlfn.XLOOKUP(Table2[[#This Row],[Short Name]],Serverlookup!A:A,Serverlookup!D:D)</f>
        <v>Yes</v>
      </c>
      <c r="T893" t="str">
        <f>_xlfn.XLOOKUP(Table2[[#This Row],[Short Name]],Serverlookup!A:A,Serverlookup!F:F)</f>
        <v>GEOSPATIAL TECHNICAL SUPPORT</v>
      </c>
      <c r="U893" t="str">
        <f>IF(ISNA(_xlfn.XLOOKUP(Table2[[#This Row],[Short Name]],PCN!A:A,PCN!A:A)),"No","Yes")</f>
        <v>No</v>
      </c>
    </row>
    <row r="894" spans="1:21" x14ac:dyDescent="0.35">
      <c r="A894" t="s">
        <v>2777</v>
      </c>
      <c r="B894" t="s">
        <v>50</v>
      </c>
      <c r="C894" t="s">
        <v>2313</v>
      </c>
      <c r="D894" t="s">
        <v>2314</v>
      </c>
      <c r="E894" s="2"/>
      <c r="F894" t="s">
        <v>859</v>
      </c>
      <c r="G894" s="2">
        <v>45759</v>
      </c>
      <c r="H894" t="s">
        <v>2801</v>
      </c>
      <c r="I894" t="s">
        <v>66</v>
      </c>
      <c r="J894" t="s">
        <v>2781</v>
      </c>
      <c r="K894" t="str">
        <f>_xlfn.XLOOKUP(Table2[[#This Row],[Short Name]],Table4[Name],Table4[IP Address])</f>
        <v>10.69.184.58</v>
      </c>
      <c r="L894" t="str">
        <f>_xlfn.XLOOKUP(Table2[[#This Row],[Short Name]],CMDB!A:A,CMDB!G:G)</f>
        <v>Development</v>
      </c>
      <c r="M894" t="str">
        <f>_xlfn.XLOOKUP(Table2[[#This Row],[Short Name]],CMDB!A:A,CMDB!F:F)</f>
        <v>Retired</v>
      </c>
      <c r="N894" t="s">
        <v>2782</v>
      </c>
      <c r="P894">
        <f>_xlfn.XLOOKUP(Table2[[#This Row],[Short Name]],Serverlookup!A:A,Serverlookup!B:B)</f>
        <v>5055130</v>
      </c>
      <c r="Q894" t="str">
        <f>_xlfn.XLOOKUP(Table2[[#This Row],[Short Name]],Serverlookup!A:A,Serverlookup!C:C)</f>
        <v xml:space="preserve">Map Hub </v>
      </c>
      <c r="R894" t="str">
        <f>_xlfn.XLOOKUP(Table2[[#This Row],[Short Name]],Serverlookup!A:A,Serverlookup!E:E)</f>
        <v>rpdeguzman@chevron.com</v>
      </c>
      <c r="S894" t="str">
        <f>_xlfn.XLOOKUP(Table2[[#This Row],[Short Name]],Serverlookup!A:A,Serverlookup!D:D)</f>
        <v>Yes</v>
      </c>
      <c r="T894" t="str">
        <f>_xlfn.XLOOKUP(Table2[[#This Row],[Short Name]],Serverlookup!A:A,Serverlookup!F:F)</f>
        <v>GEOSPATIAL TECHNICAL SUPPORT</v>
      </c>
      <c r="U894" t="str">
        <f>IF(ISNA(_xlfn.XLOOKUP(Table2[[#This Row],[Short Name]],PCN!A:A,PCN!A:A)),"No","Yes")</f>
        <v>No</v>
      </c>
    </row>
    <row r="895" spans="1:21" x14ac:dyDescent="0.35">
      <c r="A895" t="s">
        <v>2777</v>
      </c>
      <c r="B895" t="s">
        <v>50</v>
      </c>
      <c r="C895" t="s">
        <v>2274</v>
      </c>
      <c r="D895" t="s">
        <v>2275</v>
      </c>
      <c r="E895" s="1"/>
      <c r="F895" t="s">
        <v>859</v>
      </c>
      <c r="G895" s="1">
        <v>45759</v>
      </c>
      <c r="H895" t="s">
        <v>2801</v>
      </c>
      <c r="I895" t="s">
        <v>66</v>
      </c>
      <c r="J895" t="s">
        <v>2781</v>
      </c>
      <c r="K895" t="str">
        <f>_xlfn.XLOOKUP(Table2[[#This Row],[Short Name]],Table4[Name],Table4[IP Address])</f>
        <v>10.69.184.8</v>
      </c>
      <c r="L895" t="str">
        <f>_xlfn.XLOOKUP(Table2[[#This Row],[Short Name]],CMDB!A:A,CMDB!G:G)</f>
        <v>QA/Test</v>
      </c>
      <c r="M895" t="str">
        <f>_xlfn.XLOOKUP(Table2[[#This Row],[Short Name]],CMDB!A:A,CMDB!F:F)</f>
        <v>Retired</v>
      </c>
      <c r="N895" t="s">
        <v>2782</v>
      </c>
      <c r="P895">
        <f>_xlfn.XLOOKUP(Table2[[#This Row],[Short Name]],Serverlookup!A:A,Serverlookup!B:B)</f>
        <v>101500000000</v>
      </c>
      <c r="Q895" t="str">
        <f>_xlfn.XLOOKUP(Table2[[#This Row],[Short Name]],Serverlookup!A:A,Serverlookup!C:C)</f>
        <v xml:space="preserve">Chevron Eurasia and Africa Map Hub 1.0 </v>
      </c>
      <c r="R895" t="str">
        <f>_xlfn.XLOOKUP(Table2[[#This Row],[Short Name]],Serverlookup!A:A,Serverlookup!E:E)</f>
        <v>rpdeguzman@chevron.com</v>
      </c>
      <c r="S895" t="str">
        <f>_xlfn.XLOOKUP(Table2[[#This Row],[Short Name]],Serverlookup!A:A,Serverlookup!D:D)</f>
        <v>Yes</v>
      </c>
      <c r="T895" t="str">
        <f>_xlfn.XLOOKUP(Table2[[#This Row],[Short Name]],Serverlookup!A:A,Serverlookup!F:F)</f>
        <v>Not Found</v>
      </c>
      <c r="U895" t="str">
        <f>IF(ISNA(_xlfn.XLOOKUP(Table2[[#This Row],[Short Name]],PCN!A:A,PCN!A:A)),"No","Yes")</f>
        <v>No</v>
      </c>
    </row>
    <row r="896" spans="1:21" x14ac:dyDescent="0.35">
      <c r="A896" t="s">
        <v>2777</v>
      </c>
      <c r="B896" t="s">
        <v>50</v>
      </c>
      <c r="C896" t="s">
        <v>2277</v>
      </c>
      <c r="D896" t="s">
        <v>2278</v>
      </c>
      <c r="E896" s="1">
        <v>45759</v>
      </c>
      <c r="F896" t="s">
        <v>185</v>
      </c>
      <c r="G896" s="1">
        <v>45759</v>
      </c>
      <c r="H896" t="s">
        <v>2801</v>
      </c>
      <c r="I896" t="s">
        <v>66</v>
      </c>
      <c r="J896" t="s">
        <v>2781</v>
      </c>
      <c r="K896" t="str">
        <f>_xlfn.XLOOKUP(Table2[[#This Row],[Short Name]],Table4[Name],Table4[IP Address])</f>
        <v>10.69.184.25</v>
      </c>
      <c r="L896" t="str">
        <f>_xlfn.XLOOKUP(Table2[[#This Row],[Short Name]],CMDB!A:A,CMDB!G:G)</f>
        <v>QA/Test</v>
      </c>
      <c r="M896" t="str">
        <f>_xlfn.XLOOKUP(Table2[[#This Row],[Short Name]],CMDB!A:A,CMDB!F:F)</f>
        <v>Retired</v>
      </c>
      <c r="N896" t="s">
        <v>2782</v>
      </c>
      <c r="P896">
        <f>_xlfn.XLOOKUP(Table2[[#This Row],[Short Name]],Serverlookup!A:A,Serverlookup!B:B)</f>
        <v>101500000000</v>
      </c>
      <c r="Q896" t="str">
        <f>_xlfn.XLOOKUP(Table2[[#This Row],[Short Name]],Serverlookup!A:A,Serverlookup!C:C)</f>
        <v xml:space="preserve">Chevron Eurasia and Africa Map Hub 1.0 </v>
      </c>
      <c r="R896" t="str">
        <f>_xlfn.XLOOKUP(Table2[[#This Row],[Short Name]],Serverlookup!A:A,Serverlookup!E:E)</f>
        <v>rpdeguzman@chevron.com</v>
      </c>
      <c r="S896" t="str">
        <f>_xlfn.XLOOKUP(Table2[[#This Row],[Short Name]],Serverlookup!A:A,Serverlookup!D:D)</f>
        <v>Yes</v>
      </c>
      <c r="T896" t="str">
        <f>_xlfn.XLOOKUP(Table2[[#This Row],[Short Name]],Serverlookup!A:A,Serverlookup!F:F)</f>
        <v>GEOSPATIAL TECHNICAL SUPPORT</v>
      </c>
      <c r="U896" t="str">
        <f>IF(ISNA(_xlfn.XLOOKUP(Table2[[#This Row],[Short Name]],PCN!A:A,PCN!A:A)),"No","Yes")</f>
        <v>No</v>
      </c>
    </row>
    <row r="897" spans="1:21" x14ac:dyDescent="0.35">
      <c r="A897" t="s">
        <v>2777</v>
      </c>
      <c r="B897" t="s">
        <v>50</v>
      </c>
      <c r="C897" t="s">
        <v>953</v>
      </c>
      <c r="D897" t="s">
        <v>954</v>
      </c>
      <c r="E897" s="2">
        <v>45759</v>
      </c>
      <c r="F897" t="s">
        <v>185</v>
      </c>
      <c r="G897" s="2">
        <v>45759</v>
      </c>
      <c r="H897" t="s">
        <v>2801</v>
      </c>
      <c r="I897" t="s">
        <v>66</v>
      </c>
      <c r="J897" t="s">
        <v>2781</v>
      </c>
      <c r="K897" t="str">
        <f>_xlfn.XLOOKUP(Table2[[#This Row],[Short Name]],Table4[Name],Table4[IP Address])</f>
        <v>10.69.184.21</v>
      </c>
      <c r="L897" t="str">
        <f>_xlfn.XLOOKUP(Table2[[#This Row],[Short Name]],CMDB!A:A,CMDB!G:G)</f>
        <v>QA/Test</v>
      </c>
      <c r="M897" t="str">
        <f>_xlfn.XLOOKUP(Table2[[#This Row],[Short Name]],CMDB!A:A,CMDB!F:F)</f>
        <v>Retired</v>
      </c>
      <c r="N897" t="s">
        <v>2782</v>
      </c>
      <c r="P897">
        <f>_xlfn.XLOOKUP(Table2[[#This Row],[Short Name]],Serverlookup!A:A,Serverlookup!B:B)</f>
        <v>101500000000</v>
      </c>
      <c r="Q897" t="str">
        <f>_xlfn.XLOOKUP(Table2[[#This Row],[Short Name]],Serverlookup!A:A,Serverlookup!C:C)</f>
        <v xml:space="preserve">Chevron Eurasia and Africa Map Hub 1.0 </v>
      </c>
      <c r="R897" t="str">
        <f>_xlfn.XLOOKUP(Table2[[#This Row],[Short Name]],Serverlookup!A:A,Serverlookup!E:E)</f>
        <v>rpdeguzman@chevron.com</v>
      </c>
      <c r="S897" t="str">
        <f>_xlfn.XLOOKUP(Table2[[#This Row],[Short Name]],Serverlookup!A:A,Serverlookup!D:D)</f>
        <v>Yes</v>
      </c>
      <c r="T897" t="str">
        <f>_xlfn.XLOOKUP(Table2[[#This Row],[Short Name]],Serverlookup!A:A,Serverlookup!F:F)</f>
        <v>Not Found</v>
      </c>
      <c r="U897" t="str">
        <f>IF(ISNA(_xlfn.XLOOKUP(Table2[[#This Row],[Short Name]],PCN!A:A,PCN!A:A)),"No","Yes")</f>
        <v>No</v>
      </c>
    </row>
    <row r="898" spans="1:21" x14ac:dyDescent="0.35">
      <c r="A898" t="s">
        <v>2777</v>
      </c>
      <c r="B898" t="s">
        <v>50</v>
      </c>
      <c r="C898" t="s">
        <v>2279</v>
      </c>
      <c r="D898" t="s">
        <v>2280</v>
      </c>
      <c r="E898" s="1">
        <v>45758</v>
      </c>
      <c r="F898" t="s">
        <v>185</v>
      </c>
      <c r="G898" s="1">
        <v>45759</v>
      </c>
      <c r="H898" t="s">
        <v>3991</v>
      </c>
      <c r="I898" t="s">
        <v>49</v>
      </c>
      <c r="J898" t="s">
        <v>2781</v>
      </c>
      <c r="K898" t="str">
        <f>_xlfn.XLOOKUP(Table2[[#This Row],[Short Name]],Table4[Name],Table4[IP Address])</f>
        <v>10.75.104.142</v>
      </c>
      <c r="L898" t="str">
        <f>_xlfn.XLOOKUP(Table2[[#This Row],[Short Name]],CMDB!A:A,CMDB!G:G)</f>
        <v>Development</v>
      </c>
      <c r="M898" t="str">
        <f>_xlfn.XLOOKUP(Table2[[#This Row],[Short Name]],CMDB!A:A,CMDB!F:F)</f>
        <v>Retired</v>
      </c>
      <c r="N898" t="s">
        <v>2782</v>
      </c>
      <c r="P898">
        <f>_xlfn.XLOOKUP(Table2[[#This Row],[Short Name]],Serverlookup!A:A,Serverlookup!B:B)</f>
        <v>1023754</v>
      </c>
      <c r="Q898" t="str">
        <f>_xlfn.XLOOKUP(Table2[[#This Row],[Short Name]],Serverlookup!A:A,Serverlookup!C:C)</f>
        <v xml:space="preserve">Chevron North America Map Hub 1.0 </v>
      </c>
      <c r="R898" t="str">
        <f>_xlfn.XLOOKUP(Table2[[#This Row],[Short Name]],Serverlookup!A:A,Serverlookup!E:E)</f>
        <v>rpdeguzman@chevron.com</v>
      </c>
      <c r="S898" t="str">
        <f>_xlfn.XLOOKUP(Table2[[#This Row],[Short Name]],Serverlookup!A:A,Serverlookup!D:D)</f>
        <v>Yes</v>
      </c>
      <c r="T898" t="str">
        <f>_xlfn.XLOOKUP(Table2[[#This Row],[Short Name]],Serverlookup!A:A,Serverlookup!F:F)</f>
        <v>Not Found</v>
      </c>
      <c r="U898" t="str">
        <f>IF(ISNA(_xlfn.XLOOKUP(Table2[[#This Row],[Short Name]],PCN!A:A,PCN!A:A)),"No","Yes")</f>
        <v>No</v>
      </c>
    </row>
    <row r="899" spans="1:21" x14ac:dyDescent="0.35">
      <c r="A899" t="s">
        <v>2777</v>
      </c>
      <c r="B899" t="s">
        <v>50</v>
      </c>
      <c r="C899" t="s">
        <v>2283</v>
      </c>
      <c r="D899" t="s">
        <v>2284</v>
      </c>
      <c r="E899" s="2">
        <v>45759</v>
      </c>
      <c r="F899" t="s">
        <v>185</v>
      </c>
      <c r="G899" s="2">
        <v>45759</v>
      </c>
      <c r="H899" t="s">
        <v>3995</v>
      </c>
      <c r="I899" t="s">
        <v>66</v>
      </c>
      <c r="J899" t="s">
        <v>2781</v>
      </c>
      <c r="K899" t="str">
        <f>_xlfn.XLOOKUP(Table2[[#This Row],[Short Name]],Table4[Name],Table4[IP Address])</f>
        <v>10.75.104.159</v>
      </c>
      <c r="L899" t="str">
        <f>_xlfn.XLOOKUP(Table2[[#This Row],[Short Name]],CMDB!A:A,CMDB!G:G)</f>
        <v>QA/Test</v>
      </c>
      <c r="M899" t="str">
        <f>_xlfn.XLOOKUP(Table2[[#This Row],[Short Name]],CMDB!A:A,CMDB!F:F)</f>
        <v>Retired</v>
      </c>
      <c r="N899" t="s">
        <v>2782</v>
      </c>
      <c r="P899">
        <f>_xlfn.XLOOKUP(Table2[[#This Row],[Short Name]],Serverlookup!A:A,Serverlookup!B:B)</f>
        <v>1023754</v>
      </c>
      <c r="Q899" t="str">
        <f>_xlfn.XLOOKUP(Table2[[#This Row],[Short Name]],Serverlookup!A:A,Serverlookup!C:C)</f>
        <v xml:space="preserve">Chevron North America Map Hub 1.0 </v>
      </c>
      <c r="R899" t="str">
        <f>_xlfn.XLOOKUP(Table2[[#This Row],[Short Name]],Serverlookup!A:A,Serverlookup!E:E)</f>
        <v>rpdeguzman@chevron.com</v>
      </c>
      <c r="S899" t="str">
        <f>_xlfn.XLOOKUP(Table2[[#This Row],[Short Name]],Serverlookup!A:A,Serverlookup!D:D)</f>
        <v>Yes</v>
      </c>
      <c r="T899" t="str">
        <f>_xlfn.XLOOKUP(Table2[[#This Row],[Short Name]],Serverlookup!A:A,Serverlookup!F:F)</f>
        <v>GEOSPATIAL TECHNICAL SUPPORT</v>
      </c>
      <c r="U899" t="str">
        <f>IF(ISNA(_xlfn.XLOOKUP(Table2[[#This Row],[Short Name]],PCN!A:A,PCN!A:A)),"No","Yes")</f>
        <v>No</v>
      </c>
    </row>
    <row r="900" spans="1:21" x14ac:dyDescent="0.35">
      <c r="A900" t="s">
        <v>2777</v>
      </c>
      <c r="B900" t="s">
        <v>50</v>
      </c>
      <c r="C900" t="s">
        <v>2285</v>
      </c>
      <c r="D900" t="s">
        <v>2286</v>
      </c>
      <c r="E900" s="1"/>
      <c r="F900" t="s">
        <v>859</v>
      </c>
      <c r="G900" s="1">
        <v>45759</v>
      </c>
      <c r="H900" t="s">
        <v>2801</v>
      </c>
      <c r="I900" t="s">
        <v>66</v>
      </c>
      <c r="J900" t="s">
        <v>2781</v>
      </c>
      <c r="K900" t="str">
        <f>_xlfn.XLOOKUP(Table2[[#This Row],[Short Name]],Table4[Name],Table4[IP Address])</f>
        <v>10.75.104.177</v>
      </c>
      <c r="L900" t="str">
        <f>_xlfn.XLOOKUP(Table2[[#This Row],[Short Name]],CMDB!A:A,CMDB!G:G)</f>
        <v>QA/Test</v>
      </c>
      <c r="M900" t="str">
        <f>_xlfn.XLOOKUP(Table2[[#This Row],[Short Name]],CMDB!A:A,CMDB!F:F)</f>
        <v>Retired</v>
      </c>
      <c r="N900" t="s">
        <v>2782</v>
      </c>
      <c r="P900">
        <f>_xlfn.XLOOKUP(Table2[[#This Row],[Short Name]],Serverlookup!A:A,Serverlookup!B:B)</f>
        <v>1023754</v>
      </c>
      <c r="Q900" t="str">
        <f>_xlfn.XLOOKUP(Table2[[#This Row],[Short Name]],Serverlookup!A:A,Serverlookup!C:C)</f>
        <v xml:space="preserve">Chevron North America Map Hub 1.0 </v>
      </c>
      <c r="R900" t="str">
        <f>_xlfn.XLOOKUP(Table2[[#This Row],[Short Name]],Serverlookup!A:A,Serverlookup!E:E)</f>
        <v>rpdeguzman@chevron.com</v>
      </c>
      <c r="S900" t="str">
        <f>_xlfn.XLOOKUP(Table2[[#This Row],[Short Name]],Serverlookup!A:A,Serverlookup!D:D)</f>
        <v>Yes</v>
      </c>
      <c r="T900" t="str">
        <f>_xlfn.XLOOKUP(Table2[[#This Row],[Short Name]],Serverlookup!A:A,Serverlookup!F:F)</f>
        <v>Not Found</v>
      </c>
      <c r="U900" t="str">
        <f>IF(ISNA(_xlfn.XLOOKUP(Table2[[#This Row],[Short Name]],PCN!A:A,PCN!A:A)),"No","Yes")</f>
        <v>No</v>
      </c>
    </row>
    <row r="901" spans="1:21" x14ac:dyDescent="0.35">
      <c r="A901" t="s">
        <v>2777</v>
      </c>
      <c r="B901" t="s">
        <v>50</v>
      </c>
      <c r="C901" t="s">
        <v>2289</v>
      </c>
      <c r="D901" t="s">
        <v>2290</v>
      </c>
      <c r="E901" s="2"/>
      <c r="F901" t="s">
        <v>859</v>
      </c>
      <c r="G901" s="2">
        <v>45759</v>
      </c>
      <c r="H901" t="s">
        <v>2801</v>
      </c>
      <c r="I901" t="s">
        <v>66</v>
      </c>
      <c r="J901" t="s">
        <v>2781</v>
      </c>
      <c r="K901" t="str">
        <f>_xlfn.XLOOKUP(Table2[[#This Row],[Short Name]],Table4[Name],Table4[IP Address])</f>
        <v>10.75.104.179</v>
      </c>
      <c r="L901" t="str">
        <f>_xlfn.XLOOKUP(Table2[[#This Row],[Short Name]],CMDB!A:A,CMDB!G:G)</f>
        <v>QA/Test</v>
      </c>
      <c r="M901" t="str">
        <f>_xlfn.XLOOKUP(Table2[[#This Row],[Short Name]],CMDB!A:A,CMDB!F:F)</f>
        <v>Retired</v>
      </c>
      <c r="N901" t="s">
        <v>2782</v>
      </c>
      <c r="P901">
        <f>_xlfn.XLOOKUP(Table2[[#This Row],[Short Name]],Serverlookup!A:A,Serverlookup!B:B)</f>
        <v>1023754</v>
      </c>
      <c r="Q901" t="str">
        <f>_xlfn.XLOOKUP(Table2[[#This Row],[Short Name]],Serverlookup!A:A,Serverlookup!C:C)</f>
        <v xml:space="preserve">Chevron North America Map Hub 1.0 </v>
      </c>
      <c r="R901" t="str">
        <f>_xlfn.XLOOKUP(Table2[[#This Row],[Short Name]],Serverlookup!A:A,Serverlookup!E:E)</f>
        <v>rpdeguzman@chevron.com</v>
      </c>
      <c r="S901" t="str">
        <f>_xlfn.XLOOKUP(Table2[[#This Row],[Short Name]],Serverlookup!A:A,Serverlookup!D:D)</f>
        <v>Yes</v>
      </c>
      <c r="T901" t="str">
        <f>_xlfn.XLOOKUP(Table2[[#This Row],[Short Name]],Serverlookup!A:A,Serverlookup!F:F)</f>
        <v>Not Found</v>
      </c>
      <c r="U901" t="str">
        <f>IF(ISNA(_xlfn.XLOOKUP(Table2[[#This Row],[Short Name]],PCN!A:A,PCN!A:A)),"No","Yes")</f>
        <v>No</v>
      </c>
    </row>
    <row r="902" spans="1:21" x14ac:dyDescent="0.35">
      <c r="A902" t="s">
        <v>2777</v>
      </c>
      <c r="B902" t="s">
        <v>50</v>
      </c>
      <c r="C902" t="s">
        <v>2294</v>
      </c>
      <c r="D902" t="s">
        <v>2295</v>
      </c>
      <c r="E902" s="2"/>
      <c r="F902" t="s">
        <v>859</v>
      </c>
      <c r="G902" s="2">
        <v>45759</v>
      </c>
      <c r="H902" t="s">
        <v>2801</v>
      </c>
      <c r="I902" t="s">
        <v>66</v>
      </c>
      <c r="J902" t="s">
        <v>2781</v>
      </c>
      <c r="K902" t="str">
        <f>_xlfn.XLOOKUP(Table2[[#This Row],[Short Name]],Table4[Name],Table4[IP Address])</f>
        <v>10.75.104.193</v>
      </c>
      <c r="L902" t="str">
        <f>_xlfn.XLOOKUP(Table2[[#This Row],[Short Name]],CMDB!A:A,CMDB!G:G)</f>
        <v>QA/Test</v>
      </c>
      <c r="M902" t="str">
        <f>_xlfn.XLOOKUP(Table2[[#This Row],[Short Name]],CMDB!A:A,CMDB!F:F)</f>
        <v>Retired</v>
      </c>
      <c r="N902" t="s">
        <v>2782</v>
      </c>
      <c r="P902">
        <f>_xlfn.XLOOKUP(Table2[[#This Row],[Short Name]],Serverlookup!A:A,Serverlookup!B:B)</f>
        <v>1023754</v>
      </c>
      <c r="Q902" t="str">
        <f>_xlfn.XLOOKUP(Table2[[#This Row],[Short Name]],Serverlookup!A:A,Serverlookup!C:C)</f>
        <v xml:space="preserve">Chevron North America Map Hub 1.0 </v>
      </c>
      <c r="R902" t="str">
        <f>_xlfn.XLOOKUP(Table2[[#This Row],[Short Name]],Serverlookup!A:A,Serverlookup!E:E)</f>
        <v>rpdeguzman@chevron.com</v>
      </c>
      <c r="S902" t="str">
        <f>_xlfn.XLOOKUP(Table2[[#This Row],[Short Name]],Serverlookup!A:A,Serverlookup!D:D)</f>
        <v>Yes</v>
      </c>
      <c r="T902" t="str">
        <f>_xlfn.XLOOKUP(Table2[[#This Row],[Short Name]],Serverlookup!A:A,Serverlookup!F:F)</f>
        <v>Not Found</v>
      </c>
      <c r="U902" t="str">
        <f>IF(ISNA(_xlfn.XLOOKUP(Table2[[#This Row],[Short Name]],PCN!A:A,PCN!A:A)),"No","Yes")</f>
        <v>No</v>
      </c>
    </row>
    <row r="903" spans="1:21" x14ac:dyDescent="0.35">
      <c r="A903" t="s">
        <v>2777</v>
      </c>
      <c r="B903" t="s">
        <v>50</v>
      </c>
      <c r="C903" t="s">
        <v>2296</v>
      </c>
      <c r="D903" t="s">
        <v>2297</v>
      </c>
      <c r="E903" s="1"/>
      <c r="F903" t="s">
        <v>859</v>
      </c>
      <c r="G903" s="1">
        <v>45759</v>
      </c>
      <c r="H903" t="s">
        <v>2801</v>
      </c>
      <c r="I903" t="s">
        <v>66</v>
      </c>
      <c r="J903" t="s">
        <v>2781</v>
      </c>
      <c r="K903" t="str">
        <f>_xlfn.XLOOKUP(Table2[[#This Row],[Short Name]],Table4[Name],Table4[IP Address])</f>
        <v>10.75.104.216</v>
      </c>
      <c r="L903" t="str">
        <f>_xlfn.XLOOKUP(Table2[[#This Row],[Short Name]],CMDB!A:A,CMDB!G:G)</f>
        <v>QA/Test</v>
      </c>
      <c r="M903" t="str">
        <f>_xlfn.XLOOKUP(Table2[[#This Row],[Short Name]],CMDB!A:A,CMDB!F:F)</f>
        <v>Retired</v>
      </c>
      <c r="N903" t="s">
        <v>2782</v>
      </c>
      <c r="P903">
        <f>_xlfn.XLOOKUP(Table2[[#This Row],[Short Name]],Serverlookup!A:A,Serverlookup!B:B)</f>
        <v>1023754</v>
      </c>
      <c r="Q903" t="str">
        <f>_xlfn.XLOOKUP(Table2[[#This Row],[Short Name]],Serverlookup!A:A,Serverlookup!C:C)</f>
        <v xml:space="preserve">Chevron North America Map Hub 1.0 </v>
      </c>
      <c r="R903" t="str">
        <f>_xlfn.XLOOKUP(Table2[[#This Row],[Short Name]],Serverlookup!A:A,Serverlookup!E:E)</f>
        <v>rpdeguzman@chevron.com</v>
      </c>
      <c r="S903" t="str">
        <f>_xlfn.XLOOKUP(Table2[[#This Row],[Short Name]],Serverlookup!A:A,Serverlookup!D:D)</f>
        <v>Yes</v>
      </c>
      <c r="T903" t="str">
        <f>_xlfn.XLOOKUP(Table2[[#This Row],[Short Name]],Serverlookup!A:A,Serverlookup!F:F)</f>
        <v>GEOSPATIAL TECHNICAL SUPPORT</v>
      </c>
      <c r="U903" t="str">
        <f>IF(ISNA(_xlfn.XLOOKUP(Table2[[#This Row],[Short Name]],PCN!A:A,PCN!A:A)),"No","Yes")</f>
        <v>No</v>
      </c>
    </row>
    <row r="904" spans="1:21" x14ac:dyDescent="0.35">
      <c r="A904" t="s">
        <v>2777</v>
      </c>
      <c r="B904" t="s">
        <v>50</v>
      </c>
      <c r="C904" t="s">
        <v>2298</v>
      </c>
      <c r="D904" t="s">
        <v>2299</v>
      </c>
      <c r="E904" s="2">
        <v>45759</v>
      </c>
      <c r="F904" t="s">
        <v>185</v>
      </c>
      <c r="G904" s="2">
        <v>45759</v>
      </c>
      <c r="H904" t="s">
        <v>2801</v>
      </c>
      <c r="I904" t="s">
        <v>66</v>
      </c>
      <c r="J904" t="s">
        <v>2781</v>
      </c>
      <c r="K904" t="str">
        <f>_xlfn.XLOOKUP(Table2[[#This Row],[Short Name]],Table4[Name],Table4[IP Address])</f>
        <v>10.75.104.246</v>
      </c>
      <c r="L904" t="str">
        <f>_xlfn.XLOOKUP(Table2[[#This Row],[Short Name]],CMDB!A:A,CMDB!G:G)</f>
        <v>QA/Test</v>
      </c>
      <c r="M904" t="str">
        <f>_xlfn.XLOOKUP(Table2[[#This Row],[Short Name]],CMDB!A:A,CMDB!F:F)</f>
        <v>Retired</v>
      </c>
      <c r="N904" t="s">
        <v>2782</v>
      </c>
      <c r="P904">
        <f>_xlfn.XLOOKUP(Table2[[#This Row],[Short Name]],Serverlookup!A:A,Serverlookup!B:B)</f>
        <v>1023754</v>
      </c>
      <c r="Q904" t="str">
        <f>_xlfn.XLOOKUP(Table2[[#This Row],[Short Name]],Serverlookup!A:A,Serverlookup!C:C)</f>
        <v xml:space="preserve">Chevron North America Map Hub 1.0 </v>
      </c>
      <c r="R904" t="str">
        <f>_xlfn.XLOOKUP(Table2[[#This Row],[Short Name]],Serverlookup!A:A,Serverlookup!E:E)</f>
        <v>rpdeguzman@chevron.com</v>
      </c>
      <c r="S904" t="str">
        <f>_xlfn.XLOOKUP(Table2[[#This Row],[Short Name]],Serverlookup!A:A,Serverlookup!D:D)</f>
        <v>Yes</v>
      </c>
      <c r="T904" t="str">
        <f>_xlfn.XLOOKUP(Table2[[#This Row],[Short Name]],Serverlookup!A:A,Serverlookup!F:F)</f>
        <v>Not Found</v>
      </c>
      <c r="U904" t="str">
        <f>IF(ISNA(_xlfn.XLOOKUP(Table2[[#This Row],[Short Name]],PCN!A:A,PCN!A:A)),"No","Yes")</f>
        <v>No</v>
      </c>
    </row>
    <row r="905" spans="1:21" x14ac:dyDescent="0.35">
      <c r="A905" t="s">
        <v>2777</v>
      </c>
      <c r="B905" t="s">
        <v>50</v>
      </c>
      <c r="C905" t="s">
        <v>2300</v>
      </c>
      <c r="D905" t="s">
        <v>2301</v>
      </c>
      <c r="E905" s="1"/>
      <c r="F905" t="s">
        <v>859</v>
      </c>
      <c r="G905" s="1">
        <v>45759</v>
      </c>
      <c r="H905" t="s">
        <v>2801</v>
      </c>
      <c r="I905" t="s">
        <v>66</v>
      </c>
      <c r="J905" t="s">
        <v>2781</v>
      </c>
      <c r="K905" t="str">
        <f>_xlfn.XLOOKUP(Table2[[#This Row],[Short Name]],Table4[Name],Table4[IP Address])</f>
        <v>10.75.104.112</v>
      </c>
      <c r="L905" t="str">
        <f>_xlfn.XLOOKUP(Table2[[#This Row],[Short Name]],CMDB!A:A,CMDB!G:G)</f>
        <v>QA/Test</v>
      </c>
      <c r="M905" t="str">
        <f>_xlfn.XLOOKUP(Table2[[#This Row],[Short Name]],CMDB!A:A,CMDB!F:F)</f>
        <v>Retired</v>
      </c>
      <c r="N905" t="s">
        <v>2782</v>
      </c>
      <c r="P905">
        <f>_xlfn.XLOOKUP(Table2[[#This Row],[Short Name]],Serverlookup!A:A,Serverlookup!B:B)</f>
        <v>1023754</v>
      </c>
      <c r="Q905" t="str">
        <f>_xlfn.XLOOKUP(Table2[[#This Row],[Short Name]],Serverlookup!A:A,Serverlookup!C:C)</f>
        <v xml:space="preserve">Chevron North America Map Hub 1.0 </v>
      </c>
      <c r="R905" t="str">
        <f>_xlfn.XLOOKUP(Table2[[#This Row],[Short Name]],Serverlookup!A:A,Serverlookup!E:E)</f>
        <v>rpdeguzman@chevron.com</v>
      </c>
      <c r="S905" t="str">
        <f>_xlfn.XLOOKUP(Table2[[#This Row],[Short Name]],Serverlookup!A:A,Serverlookup!D:D)</f>
        <v>Yes</v>
      </c>
      <c r="T905" t="str">
        <f>_xlfn.XLOOKUP(Table2[[#This Row],[Short Name]],Serverlookup!A:A,Serverlookup!F:F)</f>
        <v>Not Found</v>
      </c>
      <c r="U905" t="str">
        <f>IF(ISNA(_xlfn.XLOOKUP(Table2[[#This Row],[Short Name]],PCN!A:A,PCN!A:A)),"No","Yes")</f>
        <v>No</v>
      </c>
    </row>
    <row r="906" spans="1:21" x14ac:dyDescent="0.35">
      <c r="A906" t="s">
        <v>2777</v>
      </c>
      <c r="B906" t="s">
        <v>50</v>
      </c>
      <c r="C906" t="s">
        <v>2272</v>
      </c>
      <c r="D906" t="s">
        <v>2273</v>
      </c>
      <c r="E906" s="2"/>
      <c r="F906" t="s">
        <v>859</v>
      </c>
      <c r="G906" s="2">
        <v>45758</v>
      </c>
      <c r="H906" t="s">
        <v>2801</v>
      </c>
      <c r="I906" t="s">
        <v>66</v>
      </c>
      <c r="J906" t="s">
        <v>2781</v>
      </c>
      <c r="K906" t="str">
        <f>_xlfn.XLOOKUP(Table2[[#This Row],[Short Name]],Table4[Name],Table4[IP Address])</f>
        <v>10.69.184.11</v>
      </c>
      <c r="L906" t="str">
        <f>_xlfn.XLOOKUP(Table2[[#This Row],[Short Name]],CMDB!A:A,CMDB!G:G)</f>
        <v>QA/Test</v>
      </c>
      <c r="M906" t="str">
        <f>_xlfn.XLOOKUP(Table2[[#This Row],[Short Name]],CMDB!A:A,CMDB!F:F)</f>
        <v>Retired</v>
      </c>
      <c r="N906" t="s">
        <v>2782</v>
      </c>
      <c r="P906">
        <f>_xlfn.XLOOKUP(Table2[[#This Row],[Short Name]],Serverlookup!A:A,Serverlookup!B:B)</f>
        <v>101500000000</v>
      </c>
      <c r="Q906" t="str">
        <f>_xlfn.XLOOKUP(Table2[[#This Row],[Short Name]],Serverlookup!A:A,Serverlookup!C:C)</f>
        <v xml:space="preserve">Chevron Eurasia and Africa Map Hub 1.0 </v>
      </c>
      <c r="R906" t="str">
        <f>_xlfn.XLOOKUP(Table2[[#This Row],[Short Name]],Serverlookup!A:A,Serverlookup!E:E)</f>
        <v>rpdeguzman@chevron.com</v>
      </c>
      <c r="S906" t="str">
        <f>_xlfn.XLOOKUP(Table2[[#This Row],[Short Name]],Serverlookup!A:A,Serverlookup!D:D)</f>
        <v>Yes</v>
      </c>
      <c r="T906" t="str">
        <f>_xlfn.XLOOKUP(Table2[[#This Row],[Short Name]],Serverlookup!A:A,Serverlookup!F:F)</f>
        <v>Not Found</v>
      </c>
      <c r="U906" t="str">
        <f>IF(ISNA(_xlfn.XLOOKUP(Table2[[#This Row],[Short Name]],PCN!A:A,PCN!A:A)),"No","Yes")</f>
        <v>No</v>
      </c>
    </row>
    <row r="907" spans="1:21" x14ac:dyDescent="0.35">
      <c r="A907" t="s">
        <v>2777</v>
      </c>
      <c r="B907" t="s">
        <v>50</v>
      </c>
      <c r="C907" t="s">
        <v>3996</v>
      </c>
      <c r="D907" t="s">
        <v>3997</v>
      </c>
      <c r="E907" s="1">
        <v>45770</v>
      </c>
      <c r="F907" t="s">
        <v>185</v>
      </c>
      <c r="G907" s="1">
        <v>45771</v>
      </c>
      <c r="H907" t="s">
        <v>3998</v>
      </c>
      <c r="I907" t="s">
        <v>114</v>
      </c>
      <c r="J907" t="s">
        <v>2781</v>
      </c>
      <c r="K907" t="str">
        <f>_xlfn.XLOOKUP(Table2[[#This Row],[Short Name]],Table4[Name],Table4[IP Address])</f>
        <v>146.24.136.25</v>
      </c>
      <c r="L907" t="str">
        <f>_xlfn.XLOOKUP(Table2[[#This Row],[Short Name]],CMDB!A:A,CMDB!G:G)</f>
        <v>QA/Test</v>
      </c>
      <c r="M907" t="str">
        <f>_xlfn.XLOOKUP(Table2[[#This Row],[Short Name]],CMDB!A:A,CMDB!F:F)</f>
        <v>Deployed</v>
      </c>
      <c r="N907" t="s">
        <v>2782</v>
      </c>
      <c r="P907">
        <f>_xlfn.XLOOKUP(Table2[[#This Row],[Short Name]],Serverlookup!A:A,Serverlookup!B:B)</f>
        <v>1500000334</v>
      </c>
      <c r="Q907" t="str">
        <f>_xlfn.XLOOKUP(Table2[[#This Row],[Short Name]],Serverlookup!A:A,Serverlookup!C:C)</f>
        <v xml:space="preserve">MCBU – Infrastructure Servers </v>
      </c>
      <c r="R907" t="str">
        <f>_xlfn.XLOOKUP(Table2[[#This Row],[Short Name]],Serverlookup!A:A,Serverlookup!E:E)</f>
        <v>wbcrosby@chevron.com</v>
      </c>
      <c r="S907" t="str">
        <f>_xlfn.XLOOKUP(Table2[[#This Row],[Short Name]],Serverlookup!A:A,Serverlookup!D:D)</f>
        <v>Yes</v>
      </c>
      <c r="T907" t="str">
        <f>_xlfn.XLOOKUP(Table2[[#This Row],[Short Name]],Serverlookup!A:A,Serverlookup!F:F)</f>
        <v>Not Found</v>
      </c>
      <c r="U907" t="str">
        <f>IF(ISNA(_xlfn.XLOOKUP(Table2[[#This Row],[Short Name]],PCN!A:A,PCN!A:A)),"No","Yes")</f>
        <v>No</v>
      </c>
    </row>
    <row r="908" spans="1:21" x14ac:dyDescent="0.35">
      <c r="A908" t="s">
        <v>2777</v>
      </c>
      <c r="B908" t="s">
        <v>50</v>
      </c>
      <c r="C908" t="s">
        <v>3999</v>
      </c>
      <c r="D908" t="s">
        <v>4000</v>
      </c>
      <c r="E908" s="2">
        <v>45741</v>
      </c>
      <c r="F908" t="s">
        <v>185</v>
      </c>
      <c r="G908" s="2">
        <v>45771</v>
      </c>
      <c r="H908" t="s">
        <v>3656</v>
      </c>
      <c r="I908" t="s">
        <v>114</v>
      </c>
      <c r="J908" t="s">
        <v>2781</v>
      </c>
      <c r="K908" t="str">
        <f>_xlfn.XLOOKUP(Table2[[#This Row],[Short Name]],Table4[Name],Table4[IP Address])</f>
        <v>146.32.1.75</v>
      </c>
      <c r="L908" t="str">
        <f>_xlfn.XLOOKUP(Table2[[#This Row],[Short Name]],CMDB!A:A,CMDB!G:G)</f>
        <v>Production</v>
      </c>
      <c r="M908" t="str">
        <f>_xlfn.XLOOKUP(Table2[[#This Row],[Short Name]],CMDB!A:A,CMDB!F:F)</f>
        <v>Deployed</v>
      </c>
      <c r="N908" t="s">
        <v>2782</v>
      </c>
      <c r="P908">
        <f>_xlfn.XLOOKUP(Table2[[#This Row],[Short Name]],Serverlookup!A:A,Serverlookup!B:B)</f>
        <v>35038366</v>
      </c>
      <c r="Q908" t="str">
        <f>_xlfn.XLOOKUP(Table2[[#This Row],[Short Name]],Serverlookup!A:A,Serverlookup!C:C)</f>
        <v xml:space="preserve">Zebra Designer Pro 3 </v>
      </c>
      <c r="R908" t="str">
        <f>_xlfn.XLOOKUP(Table2[[#This Row],[Short Name]],Serverlookup!A:A,Serverlookup!E:E)</f>
        <v>rpvora@chevron.com</v>
      </c>
      <c r="S908" t="str">
        <f>_xlfn.XLOOKUP(Table2[[#This Row],[Short Name]],Serverlookup!A:A,Serverlookup!D:D)</f>
        <v>Yes</v>
      </c>
      <c r="T908" t="str">
        <f>_xlfn.XLOOKUP(Table2[[#This Row],[Short Name]],Serverlookup!A:A,Serverlookup!F:F)</f>
        <v>CLOUD WINDOWS OPERATIONS</v>
      </c>
      <c r="U908" t="str">
        <f>IF(ISNA(_xlfn.XLOOKUP(Table2[[#This Row],[Short Name]],PCN!A:A,PCN!A:A)),"No","Yes")</f>
        <v>No</v>
      </c>
    </row>
    <row r="909" spans="1:21" x14ac:dyDescent="0.35">
      <c r="A909" t="s">
        <v>2777</v>
      </c>
      <c r="B909" t="s">
        <v>50</v>
      </c>
      <c r="C909" t="s">
        <v>4001</v>
      </c>
      <c r="D909" t="s">
        <v>4002</v>
      </c>
      <c r="E909" s="1">
        <v>45749</v>
      </c>
      <c r="F909" t="s">
        <v>185</v>
      </c>
      <c r="G909" s="1">
        <v>45749</v>
      </c>
      <c r="H909" t="s">
        <v>4003</v>
      </c>
      <c r="I909" t="s">
        <v>114</v>
      </c>
      <c r="J909" t="s">
        <v>2781</v>
      </c>
      <c r="K909" t="str">
        <f>_xlfn.XLOOKUP(Table2[[#This Row],[Short Name]],Table4[Name],Table4[IP Address])</f>
        <v>146.24.137.174</v>
      </c>
      <c r="L909" t="str">
        <f>_xlfn.XLOOKUP(Table2[[#This Row],[Short Name]],CMDB!A:A,CMDB!G:G)</f>
        <v>Production</v>
      </c>
      <c r="M909" t="str">
        <f>_xlfn.XLOOKUP(Table2[[#This Row],[Short Name]],CMDB!A:A,CMDB!F:F)</f>
        <v>Retired</v>
      </c>
      <c r="N909" t="s">
        <v>2782</v>
      </c>
      <c r="P909">
        <f>_xlfn.XLOOKUP(Table2[[#This Row],[Short Name]],Serverlookup!A:A,Serverlookup!B:B)</f>
        <v>1500000334</v>
      </c>
      <c r="Q909" t="str">
        <f>_xlfn.XLOOKUP(Table2[[#This Row],[Short Name]],Serverlookup!A:A,Serverlookup!C:C)</f>
        <v xml:space="preserve">MCBU – Infrastructure Servers </v>
      </c>
      <c r="R909" t="str">
        <f>_xlfn.XLOOKUP(Table2[[#This Row],[Short Name]],Serverlookup!A:A,Serverlookup!E:E)</f>
        <v>rpvora@chevron.com</v>
      </c>
      <c r="S909" t="str">
        <f>_xlfn.XLOOKUP(Table2[[#This Row],[Short Name]],Serverlookup!A:A,Serverlookup!D:D)</f>
        <v>Yes</v>
      </c>
      <c r="T909" t="str">
        <f>_xlfn.XLOOKUP(Table2[[#This Row],[Short Name]],Serverlookup!A:A,Serverlookup!F:F)</f>
        <v>Not Found</v>
      </c>
      <c r="U909" t="str">
        <f>IF(ISNA(_xlfn.XLOOKUP(Table2[[#This Row],[Short Name]],PCN!A:A,PCN!A:A)),"No","Yes")</f>
        <v>No</v>
      </c>
    </row>
    <row r="910" spans="1:21" x14ac:dyDescent="0.35">
      <c r="A910" t="s">
        <v>2777</v>
      </c>
      <c r="B910" t="s">
        <v>50</v>
      </c>
      <c r="C910" t="s">
        <v>4004</v>
      </c>
      <c r="D910" t="s">
        <v>4005</v>
      </c>
      <c r="E910" s="1">
        <v>45771</v>
      </c>
      <c r="F910" t="s">
        <v>185</v>
      </c>
      <c r="G910" s="1">
        <v>45771</v>
      </c>
      <c r="H910" t="s">
        <v>3656</v>
      </c>
      <c r="I910" t="s">
        <v>114</v>
      </c>
      <c r="J910" t="s">
        <v>2781</v>
      </c>
      <c r="K910" t="str">
        <f>_xlfn.XLOOKUP(Table2[[#This Row],[Short Name]],Table4[Name],Table4[IP Address])</f>
        <v>146.24.240.183</v>
      </c>
      <c r="L910" t="str">
        <f>_xlfn.XLOOKUP(Table2[[#This Row],[Short Name]],CMDB!A:A,CMDB!G:G)</f>
        <v>Production</v>
      </c>
      <c r="M910" t="str">
        <f>_xlfn.XLOOKUP(Table2[[#This Row],[Short Name]],CMDB!A:A,CMDB!F:F)</f>
        <v>Deployed</v>
      </c>
      <c r="N910" t="s">
        <v>2782</v>
      </c>
      <c r="P910">
        <f>_xlfn.XLOOKUP(Table2[[#This Row],[Short Name]],Serverlookup!A:A,Serverlookup!B:B)</f>
        <v>3059608</v>
      </c>
      <c r="Q910" t="str">
        <f>_xlfn.XLOOKUP(Table2[[#This Row],[Short Name]],Serverlookup!A:A,Serverlookup!C:C)</f>
        <v>ITFP DFS Service</v>
      </c>
      <c r="R910" t="str">
        <f>_xlfn.XLOOKUP(Table2[[#This Row],[Short Name]],Serverlookup!A:A,Serverlookup!E:E)</f>
        <v>RSpell@chevron.com</v>
      </c>
      <c r="S910" t="str">
        <f>_xlfn.XLOOKUP(Table2[[#This Row],[Short Name]],Serverlookup!A:A,Serverlookup!D:D)</f>
        <v>Yes</v>
      </c>
      <c r="T910" t="str">
        <f>_xlfn.XLOOKUP(Table2[[#This Row],[Short Name]],Serverlookup!A:A,Serverlookup!F:F)</f>
        <v>GOM - OT</v>
      </c>
      <c r="U910" t="str">
        <f>IF(ISNA(_xlfn.XLOOKUP(Table2[[#This Row],[Short Name]],PCN!A:A,PCN!A:A)),"No","Yes")</f>
        <v>No</v>
      </c>
    </row>
    <row r="911" spans="1:21" x14ac:dyDescent="0.35">
      <c r="A911" t="s">
        <v>2777</v>
      </c>
      <c r="B911" t="s">
        <v>50</v>
      </c>
      <c r="C911" t="s">
        <v>4006</v>
      </c>
      <c r="D911" t="s">
        <v>4007</v>
      </c>
      <c r="E911" s="2">
        <v>45770</v>
      </c>
      <c r="F911" t="s">
        <v>185</v>
      </c>
      <c r="G911" s="2">
        <v>45771</v>
      </c>
      <c r="H911" t="s">
        <v>4008</v>
      </c>
      <c r="I911" t="s">
        <v>114</v>
      </c>
      <c r="J911" t="s">
        <v>2781</v>
      </c>
      <c r="K911" t="str">
        <f>_xlfn.XLOOKUP(Table2[[#This Row],[Short Name]],Table4[Name],Table4[IP Address])</f>
        <v>146.24.240.185</v>
      </c>
      <c r="L911" t="str">
        <f>_xlfn.XLOOKUP(Table2[[#This Row],[Short Name]],CMDB!A:A,CMDB!G:G)</f>
        <v>Development</v>
      </c>
      <c r="M911" t="str">
        <f>_xlfn.XLOOKUP(Table2[[#This Row],[Short Name]],CMDB!A:A,CMDB!F:F)</f>
        <v>Deployed</v>
      </c>
      <c r="N911" t="s">
        <v>2782</v>
      </c>
      <c r="P911">
        <f>_xlfn.XLOOKUP(Table2[[#This Row],[Short Name]],Serverlookup!A:A,Serverlookup!B:B)</f>
        <v>23988</v>
      </c>
      <c r="Q911" t="str">
        <f>_xlfn.XLOOKUP(Table2[[#This Row],[Short Name]],Serverlookup!A:A,Serverlookup!C:C)</f>
        <v xml:space="preserve">Splunk (GOM) </v>
      </c>
      <c r="R911" t="str">
        <f>_xlfn.XLOOKUP(Table2[[#This Row],[Short Name]],Serverlookup!A:A,Serverlookup!E:E)</f>
        <v>RSpell@chevron.com</v>
      </c>
      <c r="S911" t="str">
        <f>_xlfn.XLOOKUP(Table2[[#This Row],[Short Name]],Serverlookup!A:A,Serverlookup!D:D)</f>
        <v>Yes</v>
      </c>
      <c r="T911" t="str">
        <f>_xlfn.XLOOKUP(Table2[[#This Row],[Short Name]],Serverlookup!A:A,Serverlookup!F:F)</f>
        <v>GOM - OT</v>
      </c>
      <c r="U911" t="str">
        <f>IF(ISNA(_xlfn.XLOOKUP(Table2[[#This Row],[Short Name]],PCN!A:A,PCN!A:A)),"No","Yes")</f>
        <v>No</v>
      </c>
    </row>
    <row r="912" spans="1:21" x14ac:dyDescent="0.35">
      <c r="A912" t="s">
        <v>2777</v>
      </c>
      <c r="B912" t="s">
        <v>50</v>
      </c>
      <c r="C912" t="s">
        <v>4009</v>
      </c>
      <c r="D912" t="s">
        <v>4010</v>
      </c>
      <c r="E912" s="1">
        <v>45770</v>
      </c>
      <c r="F912" t="s">
        <v>185</v>
      </c>
      <c r="G912" s="1">
        <v>45771</v>
      </c>
      <c r="H912" t="s">
        <v>3656</v>
      </c>
      <c r="I912" t="s">
        <v>114</v>
      </c>
      <c r="J912" t="s">
        <v>2781</v>
      </c>
      <c r="K912" t="str">
        <f>_xlfn.XLOOKUP(Table2[[#This Row],[Short Name]],Table4[Name],Table4[IP Address])</f>
        <v>146.24.240.37</v>
      </c>
      <c r="L912" t="str">
        <f>_xlfn.XLOOKUP(Table2[[#This Row],[Short Name]],CMDB!A:A,CMDB!G:G)</f>
        <v>Production</v>
      </c>
      <c r="M912" t="str">
        <f>_xlfn.XLOOKUP(Table2[[#This Row],[Short Name]],CMDB!A:A,CMDB!F:F)</f>
        <v>Deployed</v>
      </c>
      <c r="N912" t="s">
        <v>2782</v>
      </c>
      <c r="P912">
        <f>_xlfn.XLOOKUP(Table2[[#This Row],[Short Name]],Serverlookup!A:A,Serverlookup!B:B)</f>
        <v>23988</v>
      </c>
      <c r="Q912" t="str">
        <f>_xlfn.XLOOKUP(Table2[[#This Row],[Short Name]],Serverlookup!A:A,Serverlookup!C:C)</f>
        <v xml:space="preserve">Splunk (GOM) </v>
      </c>
      <c r="R912" t="str">
        <f>_xlfn.XLOOKUP(Table2[[#This Row],[Short Name]],Serverlookup!A:A,Serverlookup!E:E)</f>
        <v>RSpell@chevron.com</v>
      </c>
      <c r="S912" t="str">
        <f>_xlfn.XLOOKUP(Table2[[#This Row],[Short Name]],Serverlookup!A:A,Serverlookup!D:D)</f>
        <v>Yes</v>
      </c>
      <c r="T912" t="str">
        <f>_xlfn.XLOOKUP(Table2[[#This Row],[Short Name]],Serverlookup!A:A,Serverlookup!F:F)</f>
        <v>GOM - OT</v>
      </c>
      <c r="U912" t="str">
        <f>IF(ISNA(_xlfn.XLOOKUP(Table2[[#This Row],[Short Name]],PCN!A:A,PCN!A:A)),"No","Yes")</f>
        <v>No</v>
      </c>
    </row>
    <row r="913" spans="1:21" x14ac:dyDescent="0.35">
      <c r="A913" t="s">
        <v>2777</v>
      </c>
      <c r="B913" t="s">
        <v>50</v>
      </c>
      <c r="C913" t="s">
        <v>4011</v>
      </c>
      <c r="D913" t="s">
        <v>4012</v>
      </c>
      <c r="E913" s="1">
        <v>45736</v>
      </c>
      <c r="F913" t="s">
        <v>773</v>
      </c>
      <c r="G913" s="1">
        <v>45742</v>
      </c>
      <c r="H913" t="s">
        <v>2789</v>
      </c>
      <c r="I913" t="s">
        <v>49</v>
      </c>
      <c r="J913" t="s">
        <v>2781</v>
      </c>
      <c r="K913" t="e">
        <f>_xlfn.XLOOKUP(Table2[[#This Row],[Short Name]],Table4[Name],Table4[IP Address])</f>
        <v>#N/A</v>
      </c>
      <c r="L913" t="e">
        <f>_xlfn.XLOOKUP(Table2[[#This Row],[Short Name]],CMDB!A:A,CMDB!G:G)</f>
        <v>#N/A</v>
      </c>
      <c r="M913" t="e">
        <f>_xlfn.XLOOKUP(Table2[[#This Row],[Short Name]],CMDB!A:A,CMDB!F:F)</f>
        <v>#N/A</v>
      </c>
      <c r="N913" t="s">
        <v>2782</v>
      </c>
      <c r="P913" t="e">
        <f>_xlfn.XLOOKUP(Table2[[#This Row],[Short Name]],Serverlookup!A:A,Serverlookup!B:B)</f>
        <v>#N/A</v>
      </c>
      <c r="Q913" t="e">
        <f>_xlfn.XLOOKUP(Table2[[#This Row],[Short Name]],Serverlookup!A:A,Serverlookup!C:C)</f>
        <v>#N/A</v>
      </c>
      <c r="R913" t="e">
        <f>_xlfn.XLOOKUP(Table2[[#This Row],[Short Name]],Serverlookup!A:A,Serverlookup!E:E)</f>
        <v>#N/A</v>
      </c>
      <c r="S913" t="e">
        <f>_xlfn.XLOOKUP(Table2[[#This Row],[Short Name]],Serverlookup!A:A,Serverlookup!D:D)</f>
        <v>#N/A</v>
      </c>
      <c r="T913" t="e">
        <f>_xlfn.XLOOKUP(Table2[[#This Row],[Short Name]],Serverlookup!A:A,Serverlookup!F:F)</f>
        <v>#N/A</v>
      </c>
      <c r="U913" t="str">
        <f>IF(ISNA(_xlfn.XLOOKUP(Table2[[#This Row],[Short Name]],PCN!A:A,PCN!A:A)),"No","Yes")</f>
        <v>No</v>
      </c>
    </row>
    <row r="914" spans="1:21" x14ac:dyDescent="0.35">
      <c r="A914" t="s">
        <v>2777</v>
      </c>
      <c r="B914" t="s">
        <v>50</v>
      </c>
      <c r="C914" t="s">
        <v>4013</v>
      </c>
      <c r="D914" t="s">
        <v>4014</v>
      </c>
      <c r="E914" s="2">
        <v>45742</v>
      </c>
      <c r="F914" t="s">
        <v>773</v>
      </c>
      <c r="G914" s="2">
        <v>45742</v>
      </c>
      <c r="H914" t="s">
        <v>2888</v>
      </c>
      <c r="I914" t="s">
        <v>49</v>
      </c>
      <c r="J914" t="s">
        <v>2781</v>
      </c>
      <c r="K914" t="e">
        <f>_xlfn.XLOOKUP(Table2[[#This Row],[Short Name]],Table4[Name],Table4[IP Address])</f>
        <v>#N/A</v>
      </c>
      <c r="L914" t="e">
        <f>_xlfn.XLOOKUP(Table2[[#This Row],[Short Name]],CMDB!A:A,CMDB!G:G)</f>
        <v>#N/A</v>
      </c>
      <c r="M914" t="e">
        <f>_xlfn.XLOOKUP(Table2[[#This Row],[Short Name]],CMDB!A:A,CMDB!F:F)</f>
        <v>#N/A</v>
      </c>
      <c r="N914" t="s">
        <v>2782</v>
      </c>
      <c r="P914" t="e">
        <f>_xlfn.XLOOKUP(Table2[[#This Row],[Short Name]],Serverlookup!A:A,Serverlookup!B:B)</f>
        <v>#N/A</v>
      </c>
      <c r="Q914" t="e">
        <f>_xlfn.XLOOKUP(Table2[[#This Row],[Short Name]],Serverlookup!A:A,Serverlookup!C:C)</f>
        <v>#N/A</v>
      </c>
      <c r="R914" t="e">
        <f>_xlfn.XLOOKUP(Table2[[#This Row],[Short Name]],Serverlookup!A:A,Serverlookup!E:E)</f>
        <v>#N/A</v>
      </c>
      <c r="S914" t="e">
        <f>_xlfn.XLOOKUP(Table2[[#This Row],[Short Name]],Serverlookup!A:A,Serverlookup!D:D)</f>
        <v>#N/A</v>
      </c>
      <c r="T914" t="e">
        <f>_xlfn.XLOOKUP(Table2[[#This Row],[Short Name]],Serverlookup!A:A,Serverlookup!F:F)</f>
        <v>#N/A</v>
      </c>
      <c r="U914" t="str">
        <f>IF(ISNA(_xlfn.XLOOKUP(Table2[[#This Row],[Short Name]],PCN!A:A,PCN!A:A)),"No","Yes")</f>
        <v>No</v>
      </c>
    </row>
    <row r="915" spans="1:21" x14ac:dyDescent="0.35">
      <c r="A915" t="s">
        <v>2777</v>
      </c>
      <c r="B915" t="s">
        <v>50</v>
      </c>
      <c r="C915" t="s">
        <v>4015</v>
      </c>
      <c r="D915" t="s">
        <v>4016</v>
      </c>
      <c r="E915" s="1"/>
      <c r="F915" t="s">
        <v>859</v>
      </c>
      <c r="G915" s="1">
        <v>45742</v>
      </c>
      <c r="H915" t="s">
        <v>4017</v>
      </c>
      <c r="I915" t="s">
        <v>49</v>
      </c>
      <c r="J915" t="s">
        <v>2781</v>
      </c>
      <c r="K915" t="e">
        <f>_xlfn.XLOOKUP(Table2[[#This Row],[Short Name]],Table4[Name],Table4[IP Address])</f>
        <v>#N/A</v>
      </c>
      <c r="L915" t="e">
        <f>_xlfn.XLOOKUP(Table2[[#This Row],[Short Name]],CMDB!A:A,CMDB!G:G)</f>
        <v>#N/A</v>
      </c>
      <c r="M915" t="e">
        <f>_xlfn.XLOOKUP(Table2[[#This Row],[Short Name]],CMDB!A:A,CMDB!F:F)</f>
        <v>#N/A</v>
      </c>
      <c r="N915" t="s">
        <v>2782</v>
      </c>
      <c r="P915" t="e">
        <f>_xlfn.XLOOKUP(Table2[[#This Row],[Short Name]],Serverlookup!A:A,Serverlookup!B:B)</f>
        <v>#N/A</v>
      </c>
      <c r="Q915" t="e">
        <f>_xlfn.XLOOKUP(Table2[[#This Row],[Short Name]],Serverlookup!A:A,Serverlookup!C:C)</f>
        <v>#N/A</v>
      </c>
      <c r="R915" t="e">
        <f>_xlfn.XLOOKUP(Table2[[#This Row],[Short Name]],Serverlookup!A:A,Serverlookup!E:E)</f>
        <v>#N/A</v>
      </c>
      <c r="S915" t="e">
        <f>_xlfn.XLOOKUP(Table2[[#This Row],[Short Name]],Serverlookup!A:A,Serverlookup!D:D)</f>
        <v>#N/A</v>
      </c>
      <c r="T915" t="e">
        <f>_xlfn.XLOOKUP(Table2[[#This Row],[Short Name]],Serverlookup!A:A,Serverlookup!F:F)</f>
        <v>#N/A</v>
      </c>
      <c r="U915" t="str">
        <f>IF(ISNA(_xlfn.XLOOKUP(Table2[[#This Row],[Short Name]],PCN!A:A,PCN!A:A)),"No","Yes")</f>
        <v>No</v>
      </c>
    </row>
    <row r="916" spans="1:21" x14ac:dyDescent="0.35">
      <c r="A916" t="s">
        <v>2777</v>
      </c>
      <c r="B916" t="s">
        <v>50</v>
      </c>
      <c r="C916" t="s">
        <v>4018</v>
      </c>
      <c r="D916" t="s">
        <v>4019</v>
      </c>
      <c r="E916" s="1"/>
      <c r="F916" t="s">
        <v>859</v>
      </c>
      <c r="G916" s="1">
        <v>45731</v>
      </c>
      <c r="H916" t="s">
        <v>4017</v>
      </c>
      <c r="I916" t="s">
        <v>49</v>
      </c>
      <c r="J916" t="s">
        <v>2781</v>
      </c>
      <c r="K916" t="e">
        <f>_xlfn.XLOOKUP(Table2[[#This Row],[Short Name]],Table4[Name],Table4[IP Address])</f>
        <v>#N/A</v>
      </c>
      <c r="L916" t="e">
        <f>_xlfn.XLOOKUP(Table2[[#This Row],[Short Name]],CMDB!A:A,CMDB!G:G)</f>
        <v>#N/A</v>
      </c>
      <c r="M916" t="e">
        <f>_xlfn.XLOOKUP(Table2[[#This Row],[Short Name]],CMDB!A:A,CMDB!F:F)</f>
        <v>#N/A</v>
      </c>
      <c r="N916" t="s">
        <v>2782</v>
      </c>
      <c r="P916" t="e">
        <f>_xlfn.XLOOKUP(Table2[[#This Row],[Short Name]],Serverlookup!A:A,Serverlookup!B:B)</f>
        <v>#N/A</v>
      </c>
      <c r="Q916" t="e">
        <f>_xlfn.XLOOKUP(Table2[[#This Row],[Short Name]],Serverlookup!A:A,Serverlookup!C:C)</f>
        <v>#N/A</v>
      </c>
      <c r="R916" t="e">
        <f>_xlfn.XLOOKUP(Table2[[#This Row],[Short Name]],Serverlookup!A:A,Serverlookup!E:E)</f>
        <v>#N/A</v>
      </c>
      <c r="S916" t="e">
        <f>_xlfn.XLOOKUP(Table2[[#This Row],[Short Name]],Serverlookup!A:A,Serverlookup!D:D)</f>
        <v>#N/A</v>
      </c>
      <c r="T916" t="e">
        <f>_xlfn.XLOOKUP(Table2[[#This Row],[Short Name]],Serverlookup!A:A,Serverlookup!F:F)</f>
        <v>#N/A</v>
      </c>
      <c r="U916" t="str">
        <f>IF(ISNA(_xlfn.XLOOKUP(Table2[[#This Row],[Short Name]],PCN!A:A,PCN!A:A)),"No","Yes")</f>
        <v>No</v>
      </c>
    </row>
    <row r="917" spans="1:21" x14ac:dyDescent="0.35">
      <c r="A917" t="s">
        <v>2777</v>
      </c>
      <c r="B917" t="s">
        <v>50</v>
      </c>
      <c r="C917" t="s">
        <v>4020</v>
      </c>
      <c r="D917" t="s">
        <v>4021</v>
      </c>
      <c r="E917" s="2"/>
      <c r="F917" t="s">
        <v>859</v>
      </c>
      <c r="G917" s="2">
        <v>45731</v>
      </c>
      <c r="H917" t="s">
        <v>3090</v>
      </c>
      <c r="I917" t="s">
        <v>49</v>
      </c>
      <c r="J917" t="s">
        <v>2781</v>
      </c>
      <c r="K917" t="e">
        <f>_xlfn.XLOOKUP(Table2[[#This Row],[Short Name]],Table4[Name],Table4[IP Address])</f>
        <v>#N/A</v>
      </c>
      <c r="L917" t="e">
        <f>_xlfn.XLOOKUP(Table2[[#This Row],[Short Name]],CMDB!A:A,CMDB!G:G)</f>
        <v>#N/A</v>
      </c>
      <c r="M917" t="e">
        <f>_xlfn.XLOOKUP(Table2[[#This Row],[Short Name]],CMDB!A:A,CMDB!F:F)</f>
        <v>#N/A</v>
      </c>
      <c r="N917" t="s">
        <v>2782</v>
      </c>
      <c r="P917" t="e">
        <f>_xlfn.XLOOKUP(Table2[[#This Row],[Short Name]],Serverlookup!A:A,Serverlookup!B:B)</f>
        <v>#N/A</v>
      </c>
      <c r="Q917" t="e">
        <f>_xlfn.XLOOKUP(Table2[[#This Row],[Short Name]],Serverlookup!A:A,Serverlookup!C:C)</f>
        <v>#N/A</v>
      </c>
      <c r="R917" t="e">
        <f>_xlfn.XLOOKUP(Table2[[#This Row],[Short Name]],Serverlookup!A:A,Serverlookup!E:E)</f>
        <v>#N/A</v>
      </c>
      <c r="S917" t="e">
        <f>_xlfn.XLOOKUP(Table2[[#This Row],[Short Name]],Serverlookup!A:A,Serverlookup!D:D)</f>
        <v>#N/A</v>
      </c>
      <c r="T917" t="e">
        <f>_xlfn.XLOOKUP(Table2[[#This Row],[Short Name]],Serverlookup!A:A,Serverlookup!F:F)</f>
        <v>#N/A</v>
      </c>
      <c r="U917" t="str">
        <f>IF(ISNA(_xlfn.XLOOKUP(Table2[[#This Row],[Short Name]],PCN!A:A,PCN!A:A)),"No","Yes")</f>
        <v>No</v>
      </c>
    </row>
    <row r="918" spans="1:21" x14ac:dyDescent="0.35">
      <c r="A918" t="s">
        <v>2777</v>
      </c>
      <c r="B918" t="s">
        <v>50</v>
      </c>
      <c r="C918" t="s">
        <v>4022</v>
      </c>
      <c r="D918" t="s">
        <v>4023</v>
      </c>
      <c r="E918" s="2">
        <v>45502</v>
      </c>
      <c r="F918" t="s">
        <v>859</v>
      </c>
      <c r="G918" s="2">
        <v>45731</v>
      </c>
      <c r="H918" t="s">
        <v>4017</v>
      </c>
      <c r="I918" t="s">
        <v>49</v>
      </c>
      <c r="J918" t="s">
        <v>2781</v>
      </c>
      <c r="K918" t="e">
        <f>_xlfn.XLOOKUP(Table2[[#This Row],[Short Name]],Table4[Name],Table4[IP Address])</f>
        <v>#N/A</v>
      </c>
      <c r="L918" t="e">
        <f>_xlfn.XLOOKUP(Table2[[#This Row],[Short Name]],CMDB!A:A,CMDB!G:G)</f>
        <v>#N/A</v>
      </c>
      <c r="M918" t="e">
        <f>_xlfn.XLOOKUP(Table2[[#This Row],[Short Name]],CMDB!A:A,CMDB!F:F)</f>
        <v>#N/A</v>
      </c>
      <c r="N918" t="s">
        <v>2782</v>
      </c>
      <c r="P918" t="e">
        <f>_xlfn.XLOOKUP(Table2[[#This Row],[Short Name]],Serverlookup!A:A,Serverlookup!B:B)</f>
        <v>#N/A</v>
      </c>
      <c r="Q918" t="e">
        <f>_xlfn.XLOOKUP(Table2[[#This Row],[Short Name]],Serverlookup!A:A,Serverlookup!C:C)</f>
        <v>#N/A</v>
      </c>
      <c r="R918" t="e">
        <f>_xlfn.XLOOKUP(Table2[[#This Row],[Short Name]],Serverlookup!A:A,Serverlookup!E:E)</f>
        <v>#N/A</v>
      </c>
      <c r="S918" t="e">
        <f>_xlfn.XLOOKUP(Table2[[#This Row],[Short Name]],Serverlookup!A:A,Serverlookup!D:D)</f>
        <v>#N/A</v>
      </c>
      <c r="T918" t="e">
        <f>_xlfn.XLOOKUP(Table2[[#This Row],[Short Name]],Serverlookup!A:A,Serverlookup!F:F)</f>
        <v>#N/A</v>
      </c>
      <c r="U918" t="str">
        <f>IF(ISNA(_xlfn.XLOOKUP(Table2[[#This Row],[Short Name]],PCN!A:A,PCN!A:A)),"No","Yes")</f>
        <v>No</v>
      </c>
    </row>
    <row r="919" spans="1:21" x14ac:dyDescent="0.35">
      <c r="A919" t="s">
        <v>2777</v>
      </c>
      <c r="B919" t="s">
        <v>50</v>
      </c>
      <c r="C919" t="s">
        <v>4024</v>
      </c>
      <c r="D919" t="s">
        <v>4025</v>
      </c>
      <c r="E919" s="1"/>
      <c r="F919" t="s">
        <v>859</v>
      </c>
      <c r="G919" s="1">
        <v>45731</v>
      </c>
      <c r="H919" t="s">
        <v>4017</v>
      </c>
      <c r="I919" t="s">
        <v>49</v>
      </c>
      <c r="J919" t="s">
        <v>2781</v>
      </c>
      <c r="K919" t="e">
        <f>_xlfn.XLOOKUP(Table2[[#This Row],[Short Name]],Table4[Name],Table4[IP Address])</f>
        <v>#N/A</v>
      </c>
      <c r="L919" t="e">
        <f>_xlfn.XLOOKUP(Table2[[#This Row],[Short Name]],CMDB!A:A,CMDB!G:G)</f>
        <v>#N/A</v>
      </c>
      <c r="M919" t="e">
        <f>_xlfn.XLOOKUP(Table2[[#This Row],[Short Name]],CMDB!A:A,CMDB!F:F)</f>
        <v>#N/A</v>
      </c>
      <c r="N919" t="s">
        <v>2782</v>
      </c>
      <c r="P919" t="e">
        <f>_xlfn.XLOOKUP(Table2[[#This Row],[Short Name]],Serverlookup!A:A,Serverlookup!B:B)</f>
        <v>#N/A</v>
      </c>
      <c r="Q919" t="e">
        <f>_xlfn.XLOOKUP(Table2[[#This Row],[Short Name]],Serverlookup!A:A,Serverlookup!C:C)</f>
        <v>#N/A</v>
      </c>
      <c r="R919" t="e">
        <f>_xlfn.XLOOKUP(Table2[[#This Row],[Short Name]],Serverlookup!A:A,Serverlookup!E:E)</f>
        <v>#N/A</v>
      </c>
      <c r="S919" t="e">
        <f>_xlfn.XLOOKUP(Table2[[#This Row],[Short Name]],Serverlookup!A:A,Serverlookup!D:D)</f>
        <v>#N/A</v>
      </c>
      <c r="T919" t="e">
        <f>_xlfn.XLOOKUP(Table2[[#This Row],[Short Name]],Serverlookup!A:A,Serverlookup!F:F)</f>
        <v>#N/A</v>
      </c>
      <c r="U919" t="str">
        <f>IF(ISNA(_xlfn.XLOOKUP(Table2[[#This Row],[Short Name]],PCN!A:A,PCN!A:A)),"No","Yes")</f>
        <v>No</v>
      </c>
    </row>
    <row r="920" spans="1:21" x14ac:dyDescent="0.35">
      <c r="A920" t="s">
        <v>2777</v>
      </c>
      <c r="B920" t="s">
        <v>50</v>
      </c>
      <c r="C920" t="s">
        <v>4026</v>
      </c>
      <c r="D920" t="s">
        <v>4027</v>
      </c>
      <c r="E920" s="2">
        <v>45729</v>
      </c>
      <c r="F920" t="s">
        <v>185</v>
      </c>
      <c r="G920" s="2">
        <v>45731</v>
      </c>
      <c r="H920" t="s">
        <v>4017</v>
      </c>
      <c r="I920" t="s">
        <v>49</v>
      </c>
      <c r="J920" t="s">
        <v>2781</v>
      </c>
      <c r="K920" t="e">
        <f>_xlfn.XLOOKUP(Table2[[#This Row],[Short Name]],Table4[Name],Table4[IP Address])</f>
        <v>#N/A</v>
      </c>
      <c r="L920" t="e">
        <f>_xlfn.XLOOKUP(Table2[[#This Row],[Short Name]],CMDB!A:A,CMDB!G:G)</f>
        <v>#N/A</v>
      </c>
      <c r="M920" t="e">
        <f>_xlfn.XLOOKUP(Table2[[#This Row],[Short Name]],CMDB!A:A,CMDB!F:F)</f>
        <v>#N/A</v>
      </c>
      <c r="N920" t="s">
        <v>2782</v>
      </c>
      <c r="P920" t="e">
        <f>_xlfn.XLOOKUP(Table2[[#This Row],[Short Name]],Serverlookup!A:A,Serverlookup!B:B)</f>
        <v>#N/A</v>
      </c>
      <c r="Q920" t="e">
        <f>_xlfn.XLOOKUP(Table2[[#This Row],[Short Name]],Serverlookup!A:A,Serverlookup!C:C)</f>
        <v>#N/A</v>
      </c>
      <c r="R920" t="e">
        <f>_xlfn.XLOOKUP(Table2[[#This Row],[Short Name]],Serverlookup!A:A,Serverlookup!E:E)</f>
        <v>#N/A</v>
      </c>
      <c r="S920" t="e">
        <f>_xlfn.XLOOKUP(Table2[[#This Row],[Short Name]],Serverlookup!A:A,Serverlookup!D:D)</f>
        <v>#N/A</v>
      </c>
      <c r="T920" t="e">
        <f>_xlfn.XLOOKUP(Table2[[#This Row],[Short Name]],Serverlookup!A:A,Serverlookup!F:F)</f>
        <v>#N/A</v>
      </c>
      <c r="U920" t="str">
        <f>IF(ISNA(_xlfn.XLOOKUP(Table2[[#This Row],[Short Name]],PCN!A:A,PCN!A:A)),"No","Yes")</f>
        <v>No</v>
      </c>
    </row>
    <row r="921" spans="1:21" x14ac:dyDescent="0.35">
      <c r="A921" t="s">
        <v>2777</v>
      </c>
      <c r="B921" t="s">
        <v>50</v>
      </c>
      <c r="C921" t="s">
        <v>4028</v>
      </c>
      <c r="D921" t="s">
        <v>4029</v>
      </c>
      <c r="E921" s="1">
        <v>45771</v>
      </c>
      <c r="F921" t="s">
        <v>185</v>
      </c>
      <c r="G921" s="1">
        <v>45771</v>
      </c>
      <c r="H921" t="s">
        <v>2944</v>
      </c>
      <c r="I921" t="s">
        <v>49</v>
      </c>
      <c r="J921" t="s">
        <v>2781</v>
      </c>
      <c r="K921" t="str">
        <f>_xlfn.XLOOKUP(Table2[[#This Row],[Short Name]],Table4[Name],Table4[IP Address])</f>
        <v>10.76.126.149</v>
      </c>
      <c r="L921" t="str">
        <f>_xlfn.XLOOKUP(Table2[[#This Row],[Short Name]],CMDB!A:A,CMDB!G:G)</f>
        <v>Development</v>
      </c>
      <c r="M921" t="str">
        <f>_xlfn.XLOOKUP(Table2[[#This Row],[Short Name]],CMDB!A:A,CMDB!F:F)</f>
        <v>Deployed</v>
      </c>
      <c r="N921" t="s">
        <v>2782</v>
      </c>
      <c r="P921">
        <f>_xlfn.XLOOKUP(Table2[[#This Row],[Short Name]],Serverlookup!A:A,Serverlookup!B:B)</f>
        <v>1500000388</v>
      </c>
      <c r="Q921" t="str">
        <f>_xlfn.XLOOKUP(Table2[[#This Row],[Short Name]],Serverlookup!A:A,Serverlookup!C:C)</f>
        <v xml:space="preserve">eB (Enterprise Bridge) </v>
      </c>
      <c r="R921" t="str">
        <f>_xlfn.XLOOKUP(Table2[[#This Row],[Short Name]],Serverlookup!A:A,Serverlookup!E:E)</f>
        <v>DNLZ@chevron.com</v>
      </c>
      <c r="S921" t="str">
        <f>_xlfn.XLOOKUP(Table2[[#This Row],[Short Name]],Serverlookup!A:A,Serverlookup!D:D)</f>
        <v>Yes</v>
      </c>
      <c r="T921" t="str">
        <f>_xlfn.XLOOKUP(Table2[[#This Row],[Short Name]],Serverlookup!A:A,Serverlookup!F:F)</f>
        <v>SCM &amp; ALCM - MCPIM</v>
      </c>
      <c r="U921" t="str">
        <f>IF(ISNA(_xlfn.XLOOKUP(Table2[[#This Row],[Short Name]],PCN!A:A,PCN!A:A)),"No","Yes")</f>
        <v>No</v>
      </c>
    </row>
    <row r="922" spans="1:21" x14ac:dyDescent="0.35">
      <c r="A922" t="s">
        <v>2777</v>
      </c>
      <c r="B922" t="s">
        <v>50</v>
      </c>
      <c r="C922" t="s">
        <v>4030</v>
      </c>
      <c r="D922" t="s">
        <v>4031</v>
      </c>
      <c r="E922" s="1">
        <v>45770</v>
      </c>
      <c r="F922" t="s">
        <v>185</v>
      </c>
      <c r="G922" s="1">
        <v>45771</v>
      </c>
      <c r="H922" t="s">
        <v>4032</v>
      </c>
      <c r="I922" t="s">
        <v>49</v>
      </c>
      <c r="J922" t="s">
        <v>2781</v>
      </c>
      <c r="K922" t="str">
        <f>_xlfn.XLOOKUP(Table2[[#This Row],[Short Name]],Table4[Name],Table4[IP Address])</f>
        <v>10.76.126.170</v>
      </c>
      <c r="L922" t="str">
        <f>_xlfn.XLOOKUP(Table2[[#This Row],[Short Name]],CMDB!A:A,CMDB!G:G)</f>
        <v>Development</v>
      </c>
      <c r="M922" t="str">
        <f>_xlfn.XLOOKUP(Table2[[#This Row],[Short Name]],CMDB!A:A,CMDB!F:F)</f>
        <v>Deployed</v>
      </c>
      <c r="N922" t="s">
        <v>2782</v>
      </c>
      <c r="P922">
        <f>_xlfn.XLOOKUP(Table2[[#This Row],[Short Name]],Serverlookup!A:A,Serverlookup!B:B)</f>
        <v>1500000388</v>
      </c>
      <c r="Q922" t="str">
        <f>_xlfn.XLOOKUP(Table2[[#This Row],[Short Name]],Serverlookup!A:A,Serverlookup!C:C)</f>
        <v xml:space="preserve">eB (Enterprise Bridge) </v>
      </c>
      <c r="R922" t="str">
        <f>_xlfn.XLOOKUP(Table2[[#This Row],[Short Name]],Serverlookup!A:A,Serverlookup!E:E)</f>
        <v>DNLZ@chevron.com</v>
      </c>
      <c r="S922" t="str">
        <f>_xlfn.XLOOKUP(Table2[[#This Row],[Short Name]],Serverlookup!A:A,Serverlookup!D:D)</f>
        <v>Yes</v>
      </c>
      <c r="T922" t="str">
        <f>_xlfn.XLOOKUP(Table2[[#This Row],[Short Name]],Serverlookup!A:A,Serverlookup!F:F)</f>
        <v>SCM &amp; ALCM - MCPIM</v>
      </c>
      <c r="U922" t="str">
        <f>IF(ISNA(_xlfn.XLOOKUP(Table2[[#This Row],[Short Name]],PCN!A:A,PCN!A:A)),"No","Yes")</f>
        <v>No</v>
      </c>
    </row>
    <row r="923" spans="1:21" x14ac:dyDescent="0.35">
      <c r="A923" t="s">
        <v>2777</v>
      </c>
      <c r="B923" t="s">
        <v>50</v>
      </c>
      <c r="C923" t="s">
        <v>4033</v>
      </c>
      <c r="D923" t="s">
        <v>4034</v>
      </c>
      <c r="E923" s="1">
        <v>45770</v>
      </c>
      <c r="F923" t="s">
        <v>185</v>
      </c>
      <c r="G923" s="1">
        <v>45771</v>
      </c>
      <c r="H923" t="s">
        <v>3090</v>
      </c>
      <c r="I923" t="s">
        <v>49</v>
      </c>
      <c r="J923" t="s">
        <v>2781</v>
      </c>
      <c r="K923" t="str">
        <f>_xlfn.XLOOKUP(Table2[[#This Row],[Short Name]],Table4[Name],Table4[IP Address])</f>
        <v>10.76.123.114</v>
      </c>
      <c r="L923" t="str">
        <f>_xlfn.XLOOKUP(Table2[[#This Row],[Short Name]],CMDB!A:A,CMDB!G:G)</f>
        <v>Production</v>
      </c>
      <c r="M923" t="str">
        <f>_xlfn.XLOOKUP(Table2[[#This Row],[Short Name]],CMDB!A:A,CMDB!F:F)</f>
        <v>Deployed</v>
      </c>
      <c r="N923" t="s">
        <v>2782</v>
      </c>
      <c r="P923">
        <f>_xlfn.XLOOKUP(Table2[[#This Row],[Short Name]],Serverlookup!A:A,Serverlookup!B:B)</f>
        <v>1500000862</v>
      </c>
      <c r="Q923" t="str">
        <f>_xlfn.XLOOKUP(Table2[[#This Row],[Short Name]],Serverlookup!A:A,Serverlookup!C:C)</f>
        <v xml:space="preserve">eB (Enterprise Bridge) </v>
      </c>
      <c r="R923" t="str">
        <f>_xlfn.XLOOKUP(Table2[[#This Row],[Short Name]],Serverlookup!A:A,Serverlookup!E:E)</f>
        <v>DNLZ@chevron.com</v>
      </c>
      <c r="S923" t="str">
        <f>_xlfn.XLOOKUP(Table2[[#This Row],[Short Name]],Serverlookup!A:A,Serverlookup!D:D)</f>
        <v>Yes</v>
      </c>
      <c r="T923" t="str">
        <f>_xlfn.XLOOKUP(Table2[[#This Row],[Short Name]],Serverlookup!A:A,Serverlookup!F:F)</f>
        <v>SCM &amp; ALCM - MCPIM</v>
      </c>
      <c r="U923" t="str">
        <f>IF(ISNA(_xlfn.XLOOKUP(Table2[[#This Row],[Short Name]],PCN!A:A,PCN!A:A)),"No","Yes")</f>
        <v>No</v>
      </c>
    </row>
    <row r="924" spans="1:21" x14ac:dyDescent="0.35">
      <c r="A924" t="s">
        <v>2777</v>
      </c>
      <c r="B924" t="s">
        <v>50</v>
      </c>
      <c r="C924" t="s">
        <v>4035</v>
      </c>
      <c r="D924" t="s">
        <v>4036</v>
      </c>
      <c r="E924" s="2">
        <v>45770</v>
      </c>
      <c r="F924" t="s">
        <v>185</v>
      </c>
      <c r="G924" s="2">
        <v>45771</v>
      </c>
      <c r="H924" t="s">
        <v>4032</v>
      </c>
      <c r="I924" t="s">
        <v>49</v>
      </c>
      <c r="J924" t="s">
        <v>2781</v>
      </c>
      <c r="K924" t="str">
        <f>_xlfn.XLOOKUP(Table2[[#This Row],[Short Name]],Table4[Name],Table4[IP Address])</f>
        <v>10.69.234.57</v>
      </c>
      <c r="L924" t="str">
        <f>_xlfn.XLOOKUP(Table2[[#This Row],[Short Name]],CMDB!A:A,CMDB!G:G)</f>
        <v>Production</v>
      </c>
      <c r="M924" t="str">
        <f>_xlfn.XLOOKUP(Table2[[#This Row],[Short Name]],CMDB!A:A,CMDB!F:F)</f>
        <v>Deployed</v>
      </c>
      <c r="N924" t="s">
        <v>2782</v>
      </c>
      <c r="P924">
        <f>_xlfn.XLOOKUP(Table2[[#This Row],[Short Name]],Serverlookup!A:A,Serverlookup!B:B)</f>
        <v>1500000862</v>
      </c>
      <c r="Q924" t="str">
        <f>_xlfn.XLOOKUP(Table2[[#This Row],[Short Name]],Serverlookup!A:A,Serverlookup!C:C)</f>
        <v xml:space="preserve">eB (Enterprise Bridge) </v>
      </c>
      <c r="R924" t="str">
        <f>_xlfn.XLOOKUP(Table2[[#This Row],[Short Name]],Serverlookup!A:A,Serverlookup!E:E)</f>
        <v>DNLZ@chevron.com</v>
      </c>
      <c r="S924" t="str">
        <f>_xlfn.XLOOKUP(Table2[[#This Row],[Short Name]],Serverlookup!A:A,Serverlookup!D:D)</f>
        <v>Yes</v>
      </c>
      <c r="T924" t="str">
        <f>_xlfn.XLOOKUP(Table2[[#This Row],[Short Name]],Serverlookup!A:A,Serverlookup!F:F)</f>
        <v>SCM &amp; ALCM - MCPIM</v>
      </c>
      <c r="U924" t="str">
        <f>IF(ISNA(_xlfn.XLOOKUP(Table2[[#This Row],[Short Name]],PCN!A:A,PCN!A:A)),"No","Yes")</f>
        <v>No</v>
      </c>
    </row>
    <row r="925" spans="1:21" x14ac:dyDescent="0.35">
      <c r="A925" t="s">
        <v>2777</v>
      </c>
      <c r="B925" t="s">
        <v>50</v>
      </c>
      <c r="C925" t="s">
        <v>4037</v>
      </c>
      <c r="D925" t="s">
        <v>4038</v>
      </c>
      <c r="E925" s="1">
        <v>45771</v>
      </c>
      <c r="F925" t="s">
        <v>185</v>
      </c>
      <c r="G925" s="1">
        <v>45771</v>
      </c>
      <c r="H925" t="s">
        <v>4039</v>
      </c>
      <c r="I925" t="s">
        <v>49</v>
      </c>
      <c r="J925" t="s">
        <v>2781</v>
      </c>
      <c r="K925" t="str">
        <f>_xlfn.XLOOKUP(Table2[[#This Row],[Short Name]],Table4[Name],Table4[IP Address])</f>
        <v>134.248.144.178</v>
      </c>
      <c r="L925" t="str">
        <f>_xlfn.XLOOKUP(Table2[[#This Row],[Short Name]],CMDB!A:A,CMDB!G:G)</f>
        <v>Production</v>
      </c>
      <c r="M925" t="str">
        <f>_xlfn.XLOOKUP(Table2[[#This Row],[Short Name]],CMDB!A:A,CMDB!F:F)</f>
        <v>Deployed</v>
      </c>
      <c r="N925" t="s">
        <v>2782</v>
      </c>
      <c r="P925">
        <f>_xlfn.XLOOKUP(Table2[[#This Row],[Short Name]],Serverlookup!A:A,Serverlookup!B:B)</f>
        <v>1500000862</v>
      </c>
      <c r="Q925" t="str">
        <f>_xlfn.XLOOKUP(Table2[[#This Row],[Short Name]],Serverlookup!A:A,Serverlookup!C:C)</f>
        <v xml:space="preserve">eB (Enterprise Bridge) </v>
      </c>
      <c r="R925" t="str">
        <f>_xlfn.XLOOKUP(Table2[[#This Row],[Short Name]],Serverlookup!A:A,Serverlookup!E:E)</f>
        <v>DNLZ@chevron.com</v>
      </c>
      <c r="S925" t="str">
        <f>_xlfn.XLOOKUP(Table2[[#This Row],[Short Name]],Serverlookup!A:A,Serverlookup!D:D)</f>
        <v>Yes</v>
      </c>
      <c r="T925" t="str">
        <f>_xlfn.XLOOKUP(Table2[[#This Row],[Short Name]],Serverlookup!A:A,Serverlookup!F:F)</f>
        <v>SCM &amp; ALCM - MCPIM</v>
      </c>
      <c r="U925" t="str">
        <f>IF(ISNA(_xlfn.XLOOKUP(Table2[[#This Row],[Short Name]],PCN!A:A,PCN!A:A)),"No","Yes")</f>
        <v>No</v>
      </c>
    </row>
    <row r="926" spans="1:21" x14ac:dyDescent="0.35">
      <c r="A926" t="s">
        <v>2777</v>
      </c>
      <c r="B926" t="s">
        <v>50</v>
      </c>
      <c r="C926" t="s">
        <v>4040</v>
      </c>
      <c r="D926" t="s">
        <v>4041</v>
      </c>
      <c r="E926" s="2">
        <v>45771</v>
      </c>
      <c r="F926" t="s">
        <v>185</v>
      </c>
      <c r="G926" s="2">
        <v>45771</v>
      </c>
      <c r="H926" t="s">
        <v>4042</v>
      </c>
      <c r="I926" t="s">
        <v>49</v>
      </c>
      <c r="J926" t="s">
        <v>2781</v>
      </c>
      <c r="K926" t="str">
        <f>_xlfn.XLOOKUP(Table2[[#This Row],[Short Name]],Table4[Name],Table4[IP Address])</f>
        <v>10.76.123.121</v>
      </c>
      <c r="L926" t="str">
        <f>_xlfn.XLOOKUP(Table2[[#This Row],[Short Name]],CMDB!A:A,CMDB!G:G)</f>
        <v>Production</v>
      </c>
      <c r="M926" t="str">
        <f>_xlfn.XLOOKUP(Table2[[#This Row],[Short Name]],CMDB!A:A,CMDB!F:F)</f>
        <v>Deployed</v>
      </c>
      <c r="N926" t="s">
        <v>2782</v>
      </c>
      <c r="P926">
        <f>_xlfn.XLOOKUP(Table2[[#This Row],[Short Name]],Serverlookup!A:A,Serverlookup!B:B)</f>
        <v>1500000862</v>
      </c>
      <c r="Q926" t="str">
        <f>_xlfn.XLOOKUP(Table2[[#This Row],[Short Name]],Serverlookup!A:A,Serverlookup!C:C)</f>
        <v xml:space="preserve">eB (Enterprise Bridge) </v>
      </c>
      <c r="R926" t="str">
        <f>_xlfn.XLOOKUP(Table2[[#This Row],[Short Name]],Serverlookup!A:A,Serverlookup!E:E)</f>
        <v>DNLZ@chevron.com</v>
      </c>
      <c r="S926" t="str">
        <f>_xlfn.XLOOKUP(Table2[[#This Row],[Short Name]],Serverlookup!A:A,Serverlookup!D:D)</f>
        <v>Yes</v>
      </c>
      <c r="T926" t="str">
        <f>_xlfn.XLOOKUP(Table2[[#This Row],[Short Name]],Serverlookup!A:A,Serverlookup!F:F)</f>
        <v>SCM &amp; ALCM - MCPIM</v>
      </c>
      <c r="U926" t="str">
        <f>IF(ISNA(_xlfn.XLOOKUP(Table2[[#This Row],[Short Name]],PCN!A:A,PCN!A:A)),"No","Yes")</f>
        <v>No</v>
      </c>
    </row>
    <row r="927" spans="1:21" x14ac:dyDescent="0.35">
      <c r="A927" t="s">
        <v>2777</v>
      </c>
      <c r="B927" t="s">
        <v>50</v>
      </c>
      <c r="C927" t="s">
        <v>4043</v>
      </c>
      <c r="D927" t="s">
        <v>4044</v>
      </c>
      <c r="E927" s="1">
        <v>45770</v>
      </c>
      <c r="F927" t="s">
        <v>185</v>
      </c>
      <c r="G927" s="1">
        <v>45771</v>
      </c>
      <c r="H927" t="s">
        <v>2887</v>
      </c>
      <c r="I927" t="s">
        <v>49</v>
      </c>
      <c r="J927" t="s">
        <v>2781</v>
      </c>
      <c r="K927" t="str">
        <f>_xlfn.XLOOKUP(Table2[[#This Row],[Short Name]],Table4[Name],Table4[IP Address])</f>
        <v>10.69.234.58</v>
      </c>
      <c r="L927" t="str">
        <f>_xlfn.XLOOKUP(Table2[[#This Row],[Short Name]],CMDB!A:A,CMDB!G:G)</f>
        <v>Production</v>
      </c>
      <c r="M927" t="str">
        <f>_xlfn.XLOOKUP(Table2[[#This Row],[Short Name]],CMDB!A:A,CMDB!F:F)</f>
        <v>Deployed</v>
      </c>
      <c r="N927" t="s">
        <v>2782</v>
      </c>
      <c r="P927">
        <f>_xlfn.XLOOKUP(Table2[[#This Row],[Short Name]],Serverlookup!A:A,Serverlookup!B:B)</f>
        <v>1500000862</v>
      </c>
      <c r="Q927" t="str">
        <f>_xlfn.XLOOKUP(Table2[[#This Row],[Short Name]],Serverlookup!A:A,Serverlookup!C:C)</f>
        <v xml:space="preserve">eB (Enterprise Bridge) </v>
      </c>
      <c r="R927" t="str">
        <f>_xlfn.XLOOKUP(Table2[[#This Row],[Short Name]],Serverlookup!A:A,Serverlookup!E:E)</f>
        <v>DNLZ@chevron.com</v>
      </c>
      <c r="S927" t="str">
        <f>_xlfn.XLOOKUP(Table2[[#This Row],[Short Name]],Serverlookup!A:A,Serverlookup!D:D)</f>
        <v>Yes</v>
      </c>
      <c r="T927" t="str">
        <f>_xlfn.XLOOKUP(Table2[[#This Row],[Short Name]],Serverlookup!A:A,Serverlookup!F:F)</f>
        <v>SCM &amp; ALCM - MCPIM</v>
      </c>
      <c r="U927" t="str">
        <f>IF(ISNA(_xlfn.XLOOKUP(Table2[[#This Row],[Short Name]],PCN!A:A,PCN!A:A)),"No","Yes")</f>
        <v>No</v>
      </c>
    </row>
    <row r="928" spans="1:21" x14ac:dyDescent="0.35">
      <c r="A928" t="s">
        <v>2777</v>
      </c>
      <c r="B928" t="s">
        <v>50</v>
      </c>
      <c r="C928" t="s">
        <v>4045</v>
      </c>
      <c r="D928" t="s">
        <v>4046</v>
      </c>
      <c r="E928" s="2">
        <v>45771</v>
      </c>
      <c r="F928" t="s">
        <v>185</v>
      </c>
      <c r="G928" s="2">
        <v>45771</v>
      </c>
      <c r="H928" t="s">
        <v>4042</v>
      </c>
      <c r="I928" t="s">
        <v>49</v>
      </c>
      <c r="J928" t="s">
        <v>2781</v>
      </c>
      <c r="K928" t="str">
        <f>_xlfn.XLOOKUP(Table2[[#This Row],[Short Name]],Table4[Name],Table4[IP Address])</f>
        <v>10.76.123.122</v>
      </c>
      <c r="L928" t="str">
        <f>_xlfn.XLOOKUP(Table2[[#This Row],[Short Name]],CMDB!A:A,CMDB!G:G)</f>
        <v>Production</v>
      </c>
      <c r="M928" t="str">
        <f>_xlfn.XLOOKUP(Table2[[#This Row],[Short Name]],CMDB!A:A,CMDB!F:F)</f>
        <v>Deployed</v>
      </c>
      <c r="N928" t="s">
        <v>2782</v>
      </c>
      <c r="P928">
        <f>_xlfn.XLOOKUP(Table2[[#This Row],[Short Name]],Serverlookup!A:A,Serverlookup!B:B)</f>
        <v>1500000862</v>
      </c>
      <c r="Q928" t="str">
        <f>_xlfn.XLOOKUP(Table2[[#This Row],[Short Name]],Serverlookup!A:A,Serverlookup!C:C)</f>
        <v xml:space="preserve">eB (Enterprise Bridge) </v>
      </c>
      <c r="R928" t="str">
        <f>_xlfn.XLOOKUP(Table2[[#This Row],[Short Name]],Serverlookup!A:A,Serverlookup!E:E)</f>
        <v>DNLZ@chevron.com</v>
      </c>
      <c r="S928" t="str">
        <f>_xlfn.XLOOKUP(Table2[[#This Row],[Short Name]],Serverlookup!A:A,Serverlookup!D:D)</f>
        <v>Yes</v>
      </c>
      <c r="T928" t="str">
        <f>_xlfn.XLOOKUP(Table2[[#This Row],[Short Name]],Serverlookup!A:A,Serverlookup!F:F)</f>
        <v>SCM &amp; ALCM - MCPIM</v>
      </c>
      <c r="U928" t="str">
        <f>IF(ISNA(_xlfn.XLOOKUP(Table2[[#This Row],[Short Name]],PCN!A:A,PCN!A:A)),"No","Yes")</f>
        <v>No</v>
      </c>
    </row>
    <row r="929" spans="1:21" x14ac:dyDescent="0.35">
      <c r="A929" t="s">
        <v>2777</v>
      </c>
      <c r="B929" t="s">
        <v>50</v>
      </c>
      <c r="C929" t="s">
        <v>4047</v>
      </c>
      <c r="D929" t="s">
        <v>4048</v>
      </c>
      <c r="E929" s="1">
        <v>45770</v>
      </c>
      <c r="F929" t="s">
        <v>185</v>
      </c>
      <c r="G929" s="1">
        <v>45771</v>
      </c>
      <c r="H929" t="s">
        <v>3920</v>
      </c>
      <c r="I929" t="s">
        <v>49</v>
      </c>
      <c r="J929" t="s">
        <v>2781</v>
      </c>
      <c r="K929" t="str">
        <f>_xlfn.XLOOKUP(Table2[[#This Row],[Short Name]],Table4[Name],Table4[IP Address])</f>
        <v>134.248.144.74</v>
      </c>
      <c r="L929" t="str">
        <f>_xlfn.XLOOKUP(Table2[[#This Row],[Short Name]],CMDB!A:A,CMDB!G:G)</f>
        <v>Production</v>
      </c>
      <c r="M929" t="str">
        <f>_xlfn.XLOOKUP(Table2[[#This Row],[Short Name]],CMDB!A:A,CMDB!F:F)</f>
        <v>Deployed</v>
      </c>
      <c r="N929" t="s">
        <v>2782</v>
      </c>
      <c r="P929">
        <f>_xlfn.XLOOKUP(Table2[[#This Row],[Short Name]],Serverlookup!A:A,Serverlookup!B:B)</f>
        <v>1500000862</v>
      </c>
      <c r="Q929" t="str">
        <f>_xlfn.XLOOKUP(Table2[[#This Row],[Short Name]],Serverlookup!A:A,Serverlookup!C:C)</f>
        <v xml:space="preserve">eB (Enterprise Bridge) </v>
      </c>
      <c r="R929" t="str">
        <f>_xlfn.XLOOKUP(Table2[[#This Row],[Short Name]],Serverlookup!A:A,Serverlookup!E:E)</f>
        <v>DNLZ@chevron.com</v>
      </c>
      <c r="S929" t="str">
        <f>_xlfn.XLOOKUP(Table2[[#This Row],[Short Name]],Serverlookup!A:A,Serverlookup!D:D)</f>
        <v>Yes</v>
      </c>
      <c r="T929" t="str">
        <f>_xlfn.XLOOKUP(Table2[[#This Row],[Short Name]],Serverlookup!A:A,Serverlookup!F:F)</f>
        <v>SCM &amp; ALCM - MCPIM</v>
      </c>
      <c r="U929" t="str">
        <f>IF(ISNA(_xlfn.XLOOKUP(Table2[[#This Row],[Short Name]],PCN!A:A,PCN!A:A)),"No","Yes")</f>
        <v>No</v>
      </c>
    </row>
    <row r="930" spans="1:21" x14ac:dyDescent="0.35">
      <c r="A930" t="s">
        <v>2777</v>
      </c>
      <c r="B930" t="s">
        <v>50</v>
      </c>
      <c r="C930" t="s">
        <v>4049</v>
      </c>
      <c r="D930" t="s">
        <v>4050</v>
      </c>
      <c r="E930" s="2">
        <v>45770</v>
      </c>
      <c r="F930" t="s">
        <v>185</v>
      </c>
      <c r="G930" s="2">
        <v>45771</v>
      </c>
      <c r="H930" t="s">
        <v>4051</v>
      </c>
      <c r="I930" t="s">
        <v>49</v>
      </c>
      <c r="J930" t="s">
        <v>2781</v>
      </c>
      <c r="K930" t="str">
        <f>_xlfn.XLOOKUP(Table2[[#This Row],[Short Name]],Table4[Name],Table4[IP Address])</f>
        <v>10.69.234.52</v>
      </c>
      <c r="L930" t="str">
        <f>_xlfn.XLOOKUP(Table2[[#This Row],[Short Name]],CMDB!A:A,CMDB!G:G)</f>
        <v>Production</v>
      </c>
      <c r="M930" t="str">
        <f>_xlfn.XLOOKUP(Table2[[#This Row],[Short Name]],CMDB!A:A,CMDB!F:F)</f>
        <v>Deployed</v>
      </c>
      <c r="N930" t="s">
        <v>2782</v>
      </c>
      <c r="P930">
        <f>_xlfn.XLOOKUP(Table2[[#This Row],[Short Name]],Serverlookup!A:A,Serverlookup!B:B)</f>
        <v>1500000388</v>
      </c>
      <c r="Q930" t="str">
        <f>_xlfn.XLOOKUP(Table2[[#This Row],[Short Name]],Serverlookup!A:A,Serverlookup!C:C)</f>
        <v xml:space="preserve">eB (Enterprise Bridge) </v>
      </c>
      <c r="R930" t="str">
        <f>_xlfn.XLOOKUP(Table2[[#This Row],[Short Name]],Serverlookup!A:A,Serverlookup!E:E)</f>
        <v>DNLZ@chevron.com</v>
      </c>
      <c r="S930" t="str">
        <f>_xlfn.XLOOKUP(Table2[[#This Row],[Short Name]],Serverlookup!A:A,Serverlookup!D:D)</f>
        <v>Yes</v>
      </c>
      <c r="T930" t="str">
        <f>_xlfn.XLOOKUP(Table2[[#This Row],[Short Name]],Serverlookup!A:A,Serverlookup!F:F)</f>
        <v>SCM &amp; ALCM - MCPIM</v>
      </c>
      <c r="U930" t="str">
        <f>IF(ISNA(_xlfn.XLOOKUP(Table2[[#This Row],[Short Name]],PCN!A:A,PCN!A:A)),"No","Yes")</f>
        <v>No</v>
      </c>
    </row>
    <row r="931" spans="1:21" x14ac:dyDescent="0.35">
      <c r="A931" t="s">
        <v>2777</v>
      </c>
      <c r="B931" t="s">
        <v>50</v>
      </c>
      <c r="C931" t="s">
        <v>1480</v>
      </c>
      <c r="D931" t="s">
        <v>1481</v>
      </c>
      <c r="E931" s="2">
        <v>45771</v>
      </c>
      <c r="F931" t="s">
        <v>185</v>
      </c>
      <c r="G931" s="2">
        <v>45771</v>
      </c>
      <c r="H931" t="s">
        <v>3006</v>
      </c>
      <c r="I931" t="s">
        <v>49</v>
      </c>
      <c r="J931" t="s">
        <v>2781</v>
      </c>
      <c r="K931" t="str">
        <f>_xlfn.XLOOKUP(Table2[[#This Row],[Short Name]],Table4[Name],Table4[IP Address])</f>
        <v>146.38.52.70</v>
      </c>
      <c r="L931" t="str">
        <f>_xlfn.XLOOKUP(Table2[[#This Row],[Short Name]],CMDB!A:A,CMDB!G:G)</f>
        <v>Production</v>
      </c>
      <c r="M931" t="str">
        <f>_xlfn.XLOOKUP(Table2[[#This Row],[Short Name]],CMDB!A:A,CMDB!F:F)</f>
        <v>Deployed</v>
      </c>
      <c r="N931" t="s">
        <v>2782</v>
      </c>
      <c r="P931">
        <f>_xlfn.XLOOKUP(Table2[[#This Row],[Short Name]],Serverlookup!A:A,Serverlookup!B:B)</f>
        <v>1500000388</v>
      </c>
      <c r="Q931" t="str">
        <f>_xlfn.XLOOKUP(Table2[[#This Row],[Short Name]],Serverlookup!A:A,Serverlookup!C:C)</f>
        <v xml:space="preserve">eB (Enterprise Bridge) </v>
      </c>
      <c r="R931" t="str">
        <f>_xlfn.XLOOKUP(Table2[[#This Row],[Short Name]],Serverlookup!A:A,Serverlookup!E:E)</f>
        <v>DNLZ@chevron.com</v>
      </c>
      <c r="S931" t="str">
        <f>_xlfn.XLOOKUP(Table2[[#This Row],[Short Name]],Serverlookup!A:A,Serverlookup!D:D)</f>
        <v>Yes</v>
      </c>
      <c r="T931" t="str">
        <f>_xlfn.XLOOKUP(Table2[[#This Row],[Short Name]],Serverlookup!A:A,Serverlookup!F:F)</f>
        <v>SCM &amp; ALCM - MCPIM</v>
      </c>
      <c r="U931" t="str">
        <f>IF(ISNA(_xlfn.XLOOKUP(Table2[[#This Row],[Short Name]],PCN!A:A,PCN!A:A)),"No","Yes")</f>
        <v>No</v>
      </c>
    </row>
    <row r="932" spans="1:21" x14ac:dyDescent="0.35">
      <c r="A932" t="s">
        <v>2777</v>
      </c>
      <c r="B932" t="s">
        <v>50</v>
      </c>
      <c r="C932" t="s">
        <v>2212</v>
      </c>
      <c r="D932" t="s">
        <v>2213</v>
      </c>
      <c r="E932" s="2">
        <v>45771</v>
      </c>
      <c r="F932" t="s">
        <v>185</v>
      </c>
      <c r="G932" s="2">
        <v>45771</v>
      </c>
      <c r="H932" t="s">
        <v>4052</v>
      </c>
      <c r="I932" t="s">
        <v>66</v>
      </c>
      <c r="J932" t="s">
        <v>2781</v>
      </c>
      <c r="K932" t="str">
        <f>_xlfn.XLOOKUP(Table2[[#This Row],[Short Name]],Table4[Name],Table4[IP Address])</f>
        <v>10.76.228.81</v>
      </c>
      <c r="L932" t="str">
        <f>_xlfn.XLOOKUP(Table2[[#This Row],[Short Name]],CMDB!A:A,CMDB!G:G)</f>
        <v>Production</v>
      </c>
      <c r="M932" t="str">
        <f>_xlfn.XLOOKUP(Table2[[#This Row],[Short Name]],CMDB!A:A,CMDB!F:F)</f>
        <v>Deployed</v>
      </c>
      <c r="N932" t="s">
        <v>2782</v>
      </c>
      <c r="P932">
        <f>_xlfn.XLOOKUP(Table2[[#This Row],[Short Name]],Serverlookup!A:A,Serverlookup!B:B)</f>
        <v>5052804</v>
      </c>
      <c r="Q932" t="str">
        <f>_xlfn.XLOOKUP(Table2[[#This Row],[Short Name]],Serverlookup!A:A,Serverlookup!C:C)</f>
        <v xml:space="preserve">JDE Cloud </v>
      </c>
      <c r="R932" t="str">
        <f>_xlfn.XLOOKUP(Table2[[#This Row],[Short Name]],Serverlookup!A:A,Serverlookup!E:E)</f>
        <v>TFDG@chevron.com</v>
      </c>
      <c r="S932" t="str">
        <f>_xlfn.XLOOKUP(Table2[[#This Row],[Short Name]],Serverlookup!A:A,Serverlookup!D:D)</f>
        <v>Yes</v>
      </c>
      <c r="T932" t="str">
        <f>_xlfn.XLOOKUP(Table2[[#This Row],[Short Name]],Serverlookup!A:A,Serverlookup!F:F)</f>
        <v>PLATFORM - JDE RELIABILITY</v>
      </c>
      <c r="U932" t="str">
        <f>IF(ISNA(_xlfn.XLOOKUP(Table2[[#This Row],[Short Name]],PCN!A:A,PCN!A:A)),"No","Yes")</f>
        <v>No</v>
      </c>
    </row>
    <row r="933" spans="1:21" x14ac:dyDescent="0.35">
      <c r="A933" t="s">
        <v>2777</v>
      </c>
      <c r="B933" t="s">
        <v>50</v>
      </c>
      <c r="C933" t="s">
        <v>2214</v>
      </c>
      <c r="D933" t="s">
        <v>2215</v>
      </c>
      <c r="E933" s="1">
        <v>45770</v>
      </c>
      <c r="F933" t="s">
        <v>185</v>
      </c>
      <c r="G933" s="1">
        <v>45771</v>
      </c>
      <c r="H933" t="s">
        <v>4053</v>
      </c>
      <c r="I933" t="s">
        <v>66</v>
      </c>
      <c r="J933" t="s">
        <v>2781</v>
      </c>
      <c r="K933" t="str">
        <f>_xlfn.XLOOKUP(Table2[[#This Row],[Short Name]],Table4[Name],Table4[IP Address])</f>
        <v>10.76.228.24</v>
      </c>
      <c r="L933" t="str">
        <f>_xlfn.XLOOKUP(Table2[[#This Row],[Short Name]],CMDB!A:A,CMDB!G:G)</f>
        <v>Production</v>
      </c>
      <c r="M933" t="str">
        <f>_xlfn.XLOOKUP(Table2[[#This Row],[Short Name]],CMDB!A:A,CMDB!F:F)</f>
        <v>Deployed</v>
      </c>
      <c r="N933" t="s">
        <v>2782</v>
      </c>
      <c r="P933">
        <f>_xlfn.XLOOKUP(Table2[[#This Row],[Short Name]],Serverlookup!A:A,Serverlookup!B:B)</f>
        <v>5052804</v>
      </c>
      <c r="Q933" t="str">
        <f>_xlfn.XLOOKUP(Table2[[#This Row],[Short Name]],Serverlookup!A:A,Serverlookup!C:C)</f>
        <v xml:space="preserve">JDE Cloud </v>
      </c>
      <c r="R933" t="str">
        <f>_xlfn.XLOOKUP(Table2[[#This Row],[Short Name]],Serverlookup!A:A,Serverlookup!E:E)</f>
        <v>TFDG@chevron.com</v>
      </c>
      <c r="S933" t="str">
        <f>_xlfn.XLOOKUP(Table2[[#This Row],[Short Name]],Serverlookup!A:A,Serverlookup!D:D)</f>
        <v>Yes</v>
      </c>
      <c r="T933" t="str">
        <f>_xlfn.XLOOKUP(Table2[[#This Row],[Short Name]],Serverlookup!A:A,Serverlookup!F:F)</f>
        <v>PLATFORM - JDE RELIABILITY</v>
      </c>
      <c r="U933" t="str">
        <f>IF(ISNA(_xlfn.XLOOKUP(Table2[[#This Row],[Short Name]],PCN!A:A,PCN!A:A)),"No","Yes")</f>
        <v>No</v>
      </c>
    </row>
    <row r="934" spans="1:21" x14ac:dyDescent="0.35">
      <c r="A934" t="s">
        <v>2777</v>
      </c>
      <c r="B934" t="s">
        <v>50</v>
      </c>
      <c r="C934" t="s">
        <v>2216</v>
      </c>
      <c r="D934" t="s">
        <v>2217</v>
      </c>
      <c r="E934" s="2">
        <v>45771</v>
      </c>
      <c r="F934" t="s">
        <v>185</v>
      </c>
      <c r="G934" s="2">
        <v>45771</v>
      </c>
      <c r="H934" t="s">
        <v>4054</v>
      </c>
      <c r="I934" t="s">
        <v>66</v>
      </c>
      <c r="J934" t="s">
        <v>2781</v>
      </c>
      <c r="K934" t="str">
        <f>_xlfn.XLOOKUP(Table2[[#This Row],[Short Name]],Table4[Name],Table4[IP Address])</f>
        <v>10.76.228.88</v>
      </c>
      <c r="L934" t="str">
        <f>_xlfn.XLOOKUP(Table2[[#This Row],[Short Name]],CMDB!A:A,CMDB!G:G)</f>
        <v>Production</v>
      </c>
      <c r="M934" t="str">
        <f>_xlfn.XLOOKUP(Table2[[#This Row],[Short Name]],CMDB!A:A,CMDB!F:F)</f>
        <v>Deployed</v>
      </c>
      <c r="N934" t="s">
        <v>2782</v>
      </c>
      <c r="P934">
        <f>_xlfn.XLOOKUP(Table2[[#This Row],[Short Name]],Serverlookup!A:A,Serverlookup!B:B)</f>
        <v>5052804</v>
      </c>
      <c r="Q934" t="str">
        <f>_xlfn.XLOOKUP(Table2[[#This Row],[Short Name]],Serverlookup!A:A,Serverlookup!C:C)</f>
        <v xml:space="preserve">JDE Cloud </v>
      </c>
      <c r="R934" t="str">
        <f>_xlfn.XLOOKUP(Table2[[#This Row],[Short Name]],Serverlookup!A:A,Serverlookup!E:E)</f>
        <v>TFDG@chevron.com</v>
      </c>
      <c r="S934" t="str">
        <f>_xlfn.XLOOKUP(Table2[[#This Row],[Short Name]],Serverlookup!A:A,Serverlookup!D:D)</f>
        <v>Yes</v>
      </c>
      <c r="T934" t="str">
        <f>_xlfn.XLOOKUP(Table2[[#This Row],[Short Name]],Serverlookup!A:A,Serverlookup!F:F)</f>
        <v>PLATFORM - JDE RELIABILITY</v>
      </c>
      <c r="U934" t="str">
        <f>IF(ISNA(_xlfn.XLOOKUP(Table2[[#This Row],[Short Name]],PCN!A:A,PCN!A:A)),"No","Yes")</f>
        <v>No</v>
      </c>
    </row>
    <row r="935" spans="1:21" x14ac:dyDescent="0.35">
      <c r="A935" t="s">
        <v>2777</v>
      </c>
      <c r="B935" t="s">
        <v>50</v>
      </c>
      <c r="C935" t="s">
        <v>2218</v>
      </c>
      <c r="D935" t="s">
        <v>2219</v>
      </c>
      <c r="E935" s="1">
        <v>45770</v>
      </c>
      <c r="F935" t="s">
        <v>185</v>
      </c>
      <c r="G935" s="1">
        <v>45771</v>
      </c>
      <c r="H935" t="s">
        <v>4052</v>
      </c>
      <c r="I935" t="s">
        <v>66</v>
      </c>
      <c r="J935" t="s">
        <v>2781</v>
      </c>
      <c r="K935" t="str">
        <f>_xlfn.XLOOKUP(Table2[[#This Row],[Short Name]],Table4[Name],Table4[IP Address])</f>
        <v>10.76.228.84</v>
      </c>
      <c r="L935" t="str">
        <f>_xlfn.XLOOKUP(Table2[[#This Row],[Short Name]],CMDB!A:A,CMDB!G:G)</f>
        <v>Production</v>
      </c>
      <c r="M935" t="str">
        <f>_xlfn.XLOOKUP(Table2[[#This Row],[Short Name]],CMDB!A:A,CMDB!F:F)</f>
        <v>Deployed</v>
      </c>
      <c r="N935" t="s">
        <v>2782</v>
      </c>
      <c r="P935">
        <f>_xlfn.XLOOKUP(Table2[[#This Row],[Short Name]],Serverlookup!A:A,Serverlookup!B:B)</f>
        <v>5052804</v>
      </c>
      <c r="Q935" t="str">
        <f>_xlfn.XLOOKUP(Table2[[#This Row],[Short Name]],Serverlookup!A:A,Serverlookup!C:C)</f>
        <v xml:space="preserve">JDE Cloud </v>
      </c>
      <c r="R935" t="str">
        <f>_xlfn.XLOOKUP(Table2[[#This Row],[Short Name]],Serverlookup!A:A,Serverlookup!E:E)</f>
        <v>TFDG@chevron.com</v>
      </c>
      <c r="S935" t="str">
        <f>_xlfn.XLOOKUP(Table2[[#This Row],[Short Name]],Serverlookup!A:A,Serverlookup!D:D)</f>
        <v>Yes</v>
      </c>
      <c r="T935" t="str">
        <f>_xlfn.XLOOKUP(Table2[[#This Row],[Short Name]],Serverlookup!A:A,Serverlookup!F:F)</f>
        <v>PLATFORM - JDE RELIABILITY</v>
      </c>
      <c r="U935" t="str">
        <f>IF(ISNA(_xlfn.XLOOKUP(Table2[[#This Row],[Short Name]],PCN!A:A,PCN!A:A)),"No","Yes")</f>
        <v>No</v>
      </c>
    </row>
    <row r="936" spans="1:21" x14ac:dyDescent="0.35">
      <c r="A936" t="s">
        <v>2777</v>
      </c>
      <c r="B936" t="s">
        <v>50</v>
      </c>
      <c r="C936" t="s">
        <v>2220</v>
      </c>
      <c r="D936" t="s">
        <v>2221</v>
      </c>
      <c r="E936" s="2">
        <v>45771</v>
      </c>
      <c r="F936" t="s">
        <v>185</v>
      </c>
      <c r="G936" s="2">
        <v>45771</v>
      </c>
      <c r="H936" t="s">
        <v>4055</v>
      </c>
      <c r="I936" t="s">
        <v>66</v>
      </c>
      <c r="J936" t="s">
        <v>2781</v>
      </c>
      <c r="K936" t="str">
        <f>_xlfn.XLOOKUP(Table2[[#This Row],[Short Name]],Table4[Name],Table4[IP Address])</f>
        <v>10.76.228.114</v>
      </c>
      <c r="L936" t="str">
        <f>_xlfn.XLOOKUP(Table2[[#This Row],[Short Name]],CMDB!A:A,CMDB!G:G)</f>
        <v>Production</v>
      </c>
      <c r="M936" t="str">
        <f>_xlfn.XLOOKUP(Table2[[#This Row],[Short Name]],CMDB!A:A,CMDB!F:F)</f>
        <v>Deployed</v>
      </c>
      <c r="N936" t="s">
        <v>2782</v>
      </c>
      <c r="P936">
        <f>_xlfn.XLOOKUP(Table2[[#This Row],[Short Name]],Serverlookup!A:A,Serverlookup!B:B)</f>
        <v>5052804</v>
      </c>
      <c r="Q936" t="str">
        <f>_xlfn.XLOOKUP(Table2[[#This Row],[Short Name]],Serverlookup!A:A,Serverlookup!C:C)</f>
        <v xml:space="preserve">JDE Cloud </v>
      </c>
      <c r="R936" t="str">
        <f>_xlfn.XLOOKUP(Table2[[#This Row],[Short Name]],Serverlookup!A:A,Serverlookup!E:E)</f>
        <v>TFDG@chevron.com</v>
      </c>
      <c r="S936" t="str">
        <f>_xlfn.XLOOKUP(Table2[[#This Row],[Short Name]],Serverlookup!A:A,Serverlookup!D:D)</f>
        <v>Yes</v>
      </c>
      <c r="T936" t="str">
        <f>_xlfn.XLOOKUP(Table2[[#This Row],[Short Name]],Serverlookup!A:A,Serverlookup!F:F)</f>
        <v>PLATFORM - JDE RELIABILITY</v>
      </c>
      <c r="U936" t="str">
        <f>IF(ISNA(_xlfn.XLOOKUP(Table2[[#This Row],[Short Name]],PCN!A:A,PCN!A:A)),"No","Yes")</f>
        <v>No</v>
      </c>
    </row>
    <row r="937" spans="1:21" x14ac:dyDescent="0.35">
      <c r="A937" t="s">
        <v>2777</v>
      </c>
      <c r="B937" t="s">
        <v>50</v>
      </c>
      <c r="C937" t="s">
        <v>2222</v>
      </c>
      <c r="D937" t="s">
        <v>2223</v>
      </c>
      <c r="E937" s="1">
        <v>45771</v>
      </c>
      <c r="F937" t="s">
        <v>185</v>
      </c>
      <c r="G937" s="1">
        <v>45771</v>
      </c>
      <c r="H937" t="s">
        <v>4056</v>
      </c>
      <c r="I937" t="s">
        <v>49</v>
      </c>
      <c r="J937" t="s">
        <v>2781</v>
      </c>
      <c r="K937" t="str">
        <f>_xlfn.XLOOKUP(Table2[[#This Row],[Short Name]],Table4[Name],Table4[IP Address])</f>
        <v>10.76.228.11</v>
      </c>
      <c r="L937" t="str">
        <f>_xlfn.XLOOKUP(Table2[[#This Row],[Short Name]],CMDB!A:A,CMDB!G:G)</f>
        <v>Production</v>
      </c>
      <c r="M937" t="str">
        <f>_xlfn.XLOOKUP(Table2[[#This Row],[Short Name]],CMDB!A:A,CMDB!F:F)</f>
        <v>Deployed</v>
      </c>
      <c r="N937" t="s">
        <v>2782</v>
      </c>
      <c r="P937">
        <f>_xlfn.XLOOKUP(Table2[[#This Row],[Short Name]],Serverlookup!A:A,Serverlookup!B:B)</f>
        <v>5052804</v>
      </c>
      <c r="Q937" t="str">
        <f>_xlfn.XLOOKUP(Table2[[#This Row],[Short Name]],Serverlookup!A:A,Serverlookup!C:C)</f>
        <v xml:space="preserve">JDE Cloud </v>
      </c>
      <c r="R937" t="str">
        <f>_xlfn.XLOOKUP(Table2[[#This Row],[Short Name]],Serverlookup!A:A,Serverlookup!E:E)</f>
        <v>TFDG@chevron.com</v>
      </c>
      <c r="S937" t="str">
        <f>_xlfn.XLOOKUP(Table2[[#This Row],[Short Name]],Serverlookup!A:A,Serverlookup!D:D)</f>
        <v>Yes</v>
      </c>
      <c r="T937" t="str">
        <f>_xlfn.XLOOKUP(Table2[[#This Row],[Short Name]],Serverlookup!A:A,Serverlookup!F:F)</f>
        <v>PLATFORM - JDE RELIABILITY</v>
      </c>
      <c r="U937" t="str">
        <f>IF(ISNA(_xlfn.XLOOKUP(Table2[[#This Row],[Short Name]],PCN!A:A,PCN!A:A)),"No","Yes")</f>
        <v>No</v>
      </c>
    </row>
    <row r="938" spans="1:21" x14ac:dyDescent="0.35">
      <c r="A938" t="s">
        <v>2777</v>
      </c>
      <c r="B938" t="s">
        <v>50</v>
      </c>
      <c r="C938" t="s">
        <v>2224</v>
      </c>
      <c r="D938" t="s">
        <v>2225</v>
      </c>
      <c r="E938" s="2">
        <v>45771</v>
      </c>
      <c r="F938" t="s">
        <v>185</v>
      </c>
      <c r="G938" s="2">
        <v>45771</v>
      </c>
      <c r="H938" t="s">
        <v>4057</v>
      </c>
      <c r="I938" t="s">
        <v>49</v>
      </c>
      <c r="J938" t="s">
        <v>2781</v>
      </c>
      <c r="K938" t="str">
        <f>_xlfn.XLOOKUP(Table2[[#This Row],[Short Name]],Table4[Name],Table4[IP Address])</f>
        <v>10.76.228.10</v>
      </c>
      <c r="L938" t="str">
        <f>_xlfn.XLOOKUP(Table2[[#This Row],[Short Name]],CMDB!A:A,CMDB!G:G)</f>
        <v>Production</v>
      </c>
      <c r="M938" t="str">
        <f>_xlfn.XLOOKUP(Table2[[#This Row],[Short Name]],CMDB!A:A,CMDB!F:F)</f>
        <v>Deployed</v>
      </c>
      <c r="N938" t="s">
        <v>2782</v>
      </c>
      <c r="P938">
        <f>_xlfn.XLOOKUP(Table2[[#This Row],[Short Name]],Serverlookup!A:A,Serverlookup!B:B)</f>
        <v>5052804</v>
      </c>
      <c r="Q938" t="str">
        <f>_xlfn.XLOOKUP(Table2[[#This Row],[Short Name]],Serverlookup!A:A,Serverlookup!C:C)</f>
        <v xml:space="preserve">JDE Cloud </v>
      </c>
      <c r="R938" t="str">
        <f>_xlfn.XLOOKUP(Table2[[#This Row],[Short Name]],Serverlookup!A:A,Serverlookup!E:E)</f>
        <v>TFDG@chevron.com</v>
      </c>
      <c r="S938" t="str">
        <f>_xlfn.XLOOKUP(Table2[[#This Row],[Short Name]],Serverlookup!A:A,Serverlookup!D:D)</f>
        <v>Yes</v>
      </c>
      <c r="T938" t="str">
        <f>_xlfn.XLOOKUP(Table2[[#This Row],[Short Name]],Serverlookup!A:A,Serverlookup!F:F)</f>
        <v>PLATFORM - JDE RELIABILITY</v>
      </c>
      <c r="U938" t="str">
        <f>IF(ISNA(_xlfn.XLOOKUP(Table2[[#This Row],[Short Name]],PCN!A:A,PCN!A:A)),"No","Yes")</f>
        <v>No</v>
      </c>
    </row>
    <row r="939" spans="1:21" x14ac:dyDescent="0.35">
      <c r="A939" t="s">
        <v>2777</v>
      </c>
      <c r="B939" t="s">
        <v>50</v>
      </c>
      <c r="C939" t="s">
        <v>2226</v>
      </c>
      <c r="D939" t="s">
        <v>2227</v>
      </c>
      <c r="E939" s="1">
        <v>45770</v>
      </c>
      <c r="F939" t="s">
        <v>185</v>
      </c>
      <c r="G939" s="1">
        <v>45771</v>
      </c>
      <c r="H939" t="s">
        <v>3400</v>
      </c>
      <c r="I939" t="s">
        <v>49</v>
      </c>
      <c r="J939" t="s">
        <v>2781</v>
      </c>
      <c r="K939" t="str">
        <f>_xlfn.XLOOKUP(Table2[[#This Row],[Short Name]],Table4[Name],Table4[IP Address])</f>
        <v>10.76.228.95</v>
      </c>
      <c r="L939" t="str">
        <f>_xlfn.XLOOKUP(Table2[[#This Row],[Short Name]],CMDB!A:A,CMDB!G:G)</f>
        <v>Production</v>
      </c>
      <c r="M939" t="str">
        <f>_xlfn.XLOOKUP(Table2[[#This Row],[Short Name]],CMDB!A:A,CMDB!F:F)</f>
        <v>Deployed</v>
      </c>
      <c r="N939" t="s">
        <v>2782</v>
      </c>
      <c r="P939">
        <f>_xlfn.XLOOKUP(Table2[[#This Row],[Short Name]],Serverlookup!A:A,Serverlookup!B:B)</f>
        <v>5052804</v>
      </c>
      <c r="Q939" t="str">
        <f>_xlfn.XLOOKUP(Table2[[#This Row],[Short Name]],Serverlookup!A:A,Serverlookup!C:C)</f>
        <v xml:space="preserve">JDE Cloud </v>
      </c>
      <c r="R939" t="str">
        <f>_xlfn.XLOOKUP(Table2[[#This Row],[Short Name]],Serverlookup!A:A,Serverlookup!E:E)</f>
        <v>TFDG@chevron.com</v>
      </c>
      <c r="S939" t="str">
        <f>_xlfn.XLOOKUP(Table2[[#This Row],[Short Name]],Serverlookup!A:A,Serverlookup!D:D)</f>
        <v>Yes</v>
      </c>
      <c r="T939" t="str">
        <f>_xlfn.XLOOKUP(Table2[[#This Row],[Short Name]],Serverlookup!A:A,Serverlookup!F:F)</f>
        <v>PLATFORM - JDE RELIABILITY</v>
      </c>
      <c r="U939" t="str">
        <f>IF(ISNA(_xlfn.XLOOKUP(Table2[[#This Row],[Short Name]],PCN!A:A,PCN!A:A)),"No","Yes")</f>
        <v>No</v>
      </c>
    </row>
    <row r="940" spans="1:21" x14ac:dyDescent="0.35">
      <c r="A940" t="s">
        <v>2777</v>
      </c>
      <c r="B940" t="s">
        <v>50</v>
      </c>
      <c r="C940" t="s">
        <v>2125</v>
      </c>
      <c r="D940" t="s">
        <v>2126</v>
      </c>
      <c r="E940" s="2">
        <v>45771</v>
      </c>
      <c r="F940" t="s">
        <v>185</v>
      </c>
      <c r="G940" s="2">
        <v>45771</v>
      </c>
      <c r="H940" t="s">
        <v>4052</v>
      </c>
      <c r="I940" t="s">
        <v>66</v>
      </c>
      <c r="J940" t="s">
        <v>2781</v>
      </c>
      <c r="K940" t="str">
        <f>_xlfn.XLOOKUP(Table2[[#This Row],[Short Name]],Table4[Name],Table4[IP Address])</f>
        <v>10.76.228.33</v>
      </c>
      <c r="L940" t="str">
        <f>_xlfn.XLOOKUP(Table2[[#This Row],[Short Name]],CMDB!A:A,CMDB!G:G)</f>
        <v>QA/Test</v>
      </c>
      <c r="M940" t="str">
        <f>_xlfn.XLOOKUP(Table2[[#This Row],[Short Name]],CMDB!A:A,CMDB!F:F)</f>
        <v>Deployed</v>
      </c>
      <c r="N940" t="s">
        <v>2782</v>
      </c>
      <c r="P940">
        <f>_xlfn.XLOOKUP(Table2[[#This Row],[Short Name]],Serverlookup!A:A,Serverlookup!B:B)</f>
        <v>5052804</v>
      </c>
      <c r="Q940" t="str">
        <f>_xlfn.XLOOKUP(Table2[[#This Row],[Short Name]],Serverlookup!A:A,Serverlookup!C:C)</f>
        <v xml:space="preserve">JDE Cloud </v>
      </c>
      <c r="R940" t="str">
        <f>_xlfn.XLOOKUP(Table2[[#This Row],[Short Name]],Serverlookup!A:A,Serverlookup!E:E)</f>
        <v>TFDG@chevron.com</v>
      </c>
      <c r="S940" t="str">
        <f>_xlfn.XLOOKUP(Table2[[#This Row],[Short Name]],Serverlookup!A:A,Serverlookup!D:D)</f>
        <v>Yes</v>
      </c>
      <c r="T940" t="str">
        <f>_xlfn.XLOOKUP(Table2[[#This Row],[Short Name]],Serverlookup!A:A,Serverlookup!F:F)</f>
        <v>PLATFORM - JDE RELIABILITY</v>
      </c>
      <c r="U940" t="str">
        <f>IF(ISNA(_xlfn.XLOOKUP(Table2[[#This Row],[Short Name]],PCN!A:A,PCN!A:A)),"No","Yes")</f>
        <v>No</v>
      </c>
    </row>
    <row r="941" spans="1:21" x14ac:dyDescent="0.35">
      <c r="A941" t="s">
        <v>2777</v>
      </c>
      <c r="B941" t="s">
        <v>50</v>
      </c>
      <c r="C941" t="s">
        <v>2127</v>
      </c>
      <c r="D941" t="s">
        <v>2128</v>
      </c>
      <c r="E941" s="1">
        <v>45771</v>
      </c>
      <c r="F941" t="s">
        <v>185</v>
      </c>
      <c r="G941" s="1">
        <v>45771</v>
      </c>
      <c r="H941" t="s">
        <v>4058</v>
      </c>
      <c r="I941" t="s">
        <v>66</v>
      </c>
      <c r="J941" t="s">
        <v>2781</v>
      </c>
      <c r="K941" t="str">
        <f>_xlfn.XLOOKUP(Table2[[#This Row],[Short Name]],Table4[Name],Table4[IP Address])</f>
        <v>10.76.228.53</v>
      </c>
      <c r="L941" t="str">
        <f>_xlfn.XLOOKUP(Table2[[#This Row],[Short Name]],CMDB!A:A,CMDB!G:G)</f>
        <v>QA/Test</v>
      </c>
      <c r="M941" t="str">
        <f>_xlfn.XLOOKUP(Table2[[#This Row],[Short Name]],CMDB!A:A,CMDB!F:F)</f>
        <v>Deployed</v>
      </c>
      <c r="N941" t="s">
        <v>2782</v>
      </c>
      <c r="P941">
        <f>_xlfn.XLOOKUP(Table2[[#This Row],[Short Name]],Serverlookup!A:A,Serverlookup!B:B)</f>
        <v>5052804</v>
      </c>
      <c r="Q941" t="str">
        <f>_xlfn.XLOOKUP(Table2[[#This Row],[Short Name]],Serverlookup!A:A,Serverlookup!C:C)</f>
        <v xml:space="preserve">JDE Cloud </v>
      </c>
      <c r="R941" t="str">
        <f>_xlfn.XLOOKUP(Table2[[#This Row],[Short Name]],Serverlookup!A:A,Serverlookup!E:E)</f>
        <v>TFDG@chevron.com</v>
      </c>
      <c r="S941" t="str">
        <f>_xlfn.XLOOKUP(Table2[[#This Row],[Short Name]],Serverlookup!A:A,Serverlookup!D:D)</f>
        <v>Yes</v>
      </c>
      <c r="T941" t="str">
        <f>_xlfn.XLOOKUP(Table2[[#This Row],[Short Name]],Serverlookup!A:A,Serverlookup!F:F)</f>
        <v>PLATFORM - JDE RELIABILITY</v>
      </c>
      <c r="U941" t="str">
        <f>IF(ISNA(_xlfn.XLOOKUP(Table2[[#This Row],[Short Name]],PCN!A:A,PCN!A:A)),"No","Yes")</f>
        <v>No</v>
      </c>
    </row>
    <row r="942" spans="1:21" x14ac:dyDescent="0.35">
      <c r="A942" t="s">
        <v>2777</v>
      </c>
      <c r="B942" t="s">
        <v>50</v>
      </c>
      <c r="C942" t="s">
        <v>2129</v>
      </c>
      <c r="D942" t="s">
        <v>2130</v>
      </c>
      <c r="E942" s="2">
        <v>45770</v>
      </c>
      <c r="F942" t="s">
        <v>185</v>
      </c>
      <c r="G942" s="2">
        <v>45771</v>
      </c>
      <c r="H942" t="s">
        <v>4057</v>
      </c>
      <c r="I942" t="s">
        <v>66</v>
      </c>
      <c r="J942" t="s">
        <v>2781</v>
      </c>
      <c r="K942" t="str">
        <f>_xlfn.XLOOKUP(Table2[[#This Row],[Short Name]],Table4[Name],Table4[IP Address])</f>
        <v>10.76.228.66</v>
      </c>
      <c r="L942" t="str">
        <f>_xlfn.XLOOKUP(Table2[[#This Row],[Short Name]],CMDB!A:A,CMDB!G:G)</f>
        <v>QA/Test</v>
      </c>
      <c r="M942" t="str">
        <f>_xlfn.XLOOKUP(Table2[[#This Row],[Short Name]],CMDB!A:A,CMDB!F:F)</f>
        <v>Deployed</v>
      </c>
      <c r="N942" t="s">
        <v>2782</v>
      </c>
      <c r="P942">
        <f>_xlfn.XLOOKUP(Table2[[#This Row],[Short Name]],Serverlookup!A:A,Serverlookup!B:B)</f>
        <v>5052804</v>
      </c>
      <c r="Q942" t="str">
        <f>_xlfn.XLOOKUP(Table2[[#This Row],[Short Name]],Serverlookup!A:A,Serverlookup!C:C)</f>
        <v xml:space="preserve">JDE Cloud </v>
      </c>
      <c r="R942" t="str">
        <f>_xlfn.XLOOKUP(Table2[[#This Row],[Short Name]],Serverlookup!A:A,Serverlookup!E:E)</f>
        <v>TFDG@chevron.com</v>
      </c>
      <c r="S942" t="str">
        <f>_xlfn.XLOOKUP(Table2[[#This Row],[Short Name]],Serverlookup!A:A,Serverlookup!D:D)</f>
        <v>Yes</v>
      </c>
      <c r="T942" t="str">
        <f>_xlfn.XLOOKUP(Table2[[#This Row],[Short Name]],Serverlookup!A:A,Serverlookup!F:F)</f>
        <v>PLATFORM - JDE RELIABILITY</v>
      </c>
      <c r="U942" t="str">
        <f>IF(ISNA(_xlfn.XLOOKUP(Table2[[#This Row],[Short Name]],PCN!A:A,PCN!A:A)),"No","Yes")</f>
        <v>No</v>
      </c>
    </row>
    <row r="943" spans="1:21" x14ac:dyDescent="0.35">
      <c r="A943" t="s">
        <v>2777</v>
      </c>
      <c r="B943" t="s">
        <v>50</v>
      </c>
      <c r="C943" t="s">
        <v>2131</v>
      </c>
      <c r="D943" t="s">
        <v>2132</v>
      </c>
      <c r="E943" s="1">
        <v>45770</v>
      </c>
      <c r="F943" t="s">
        <v>185</v>
      </c>
      <c r="G943" s="1">
        <v>45771</v>
      </c>
      <c r="H943" t="s">
        <v>4059</v>
      </c>
      <c r="I943" t="s">
        <v>66</v>
      </c>
      <c r="J943" t="s">
        <v>2781</v>
      </c>
      <c r="K943" t="str">
        <f>_xlfn.XLOOKUP(Table2[[#This Row],[Short Name]],Table4[Name],Table4[IP Address])</f>
        <v>10.76.228.46</v>
      </c>
      <c r="L943" t="str">
        <f>_xlfn.XLOOKUP(Table2[[#This Row],[Short Name]],CMDB!A:A,CMDB!G:G)</f>
        <v>QA/Test</v>
      </c>
      <c r="M943" t="str">
        <f>_xlfn.XLOOKUP(Table2[[#This Row],[Short Name]],CMDB!A:A,CMDB!F:F)</f>
        <v>Deployed</v>
      </c>
      <c r="N943" t="s">
        <v>2782</v>
      </c>
      <c r="P943">
        <f>_xlfn.XLOOKUP(Table2[[#This Row],[Short Name]],Serverlookup!A:A,Serverlookup!B:B)</f>
        <v>5052804</v>
      </c>
      <c r="Q943" t="str">
        <f>_xlfn.XLOOKUP(Table2[[#This Row],[Short Name]],Serverlookup!A:A,Serverlookup!C:C)</f>
        <v xml:space="preserve">JDE Cloud </v>
      </c>
      <c r="R943" t="str">
        <f>_xlfn.XLOOKUP(Table2[[#This Row],[Short Name]],Serverlookup!A:A,Serverlookup!E:E)</f>
        <v>TFDG@chevron.com</v>
      </c>
      <c r="S943" t="str">
        <f>_xlfn.XLOOKUP(Table2[[#This Row],[Short Name]],Serverlookup!A:A,Serverlookup!D:D)</f>
        <v>Yes</v>
      </c>
      <c r="T943" t="str">
        <f>_xlfn.XLOOKUP(Table2[[#This Row],[Short Name]],Serverlookup!A:A,Serverlookup!F:F)</f>
        <v>PLATFORM - JDE RELIABILITY</v>
      </c>
      <c r="U943" t="str">
        <f>IF(ISNA(_xlfn.XLOOKUP(Table2[[#This Row],[Short Name]],PCN!A:A,PCN!A:A)),"No","Yes")</f>
        <v>No</v>
      </c>
    </row>
    <row r="944" spans="1:21" x14ac:dyDescent="0.35">
      <c r="A944" t="s">
        <v>2777</v>
      </c>
      <c r="B944" t="s">
        <v>50</v>
      </c>
      <c r="C944" t="s">
        <v>2133</v>
      </c>
      <c r="D944" t="s">
        <v>2134</v>
      </c>
      <c r="E944" s="2">
        <v>45771</v>
      </c>
      <c r="F944" t="s">
        <v>185</v>
      </c>
      <c r="G944" s="2">
        <v>45771</v>
      </c>
      <c r="H944" t="s">
        <v>4060</v>
      </c>
      <c r="I944" t="s">
        <v>66</v>
      </c>
      <c r="J944" t="s">
        <v>2781</v>
      </c>
      <c r="K944" t="str">
        <f>_xlfn.XLOOKUP(Table2[[#This Row],[Short Name]],Table4[Name],Table4[IP Address])</f>
        <v>10.76.228.44</v>
      </c>
      <c r="L944" t="str">
        <f>_xlfn.XLOOKUP(Table2[[#This Row],[Short Name]],CMDB!A:A,CMDB!G:G)</f>
        <v>QA/Test</v>
      </c>
      <c r="M944" t="str">
        <f>_xlfn.XLOOKUP(Table2[[#This Row],[Short Name]],CMDB!A:A,CMDB!F:F)</f>
        <v>Deployed</v>
      </c>
      <c r="N944" t="s">
        <v>2782</v>
      </c>
      <c r="P944">
        <f>_xlfn.XLOOKUP(Table2[[#This Row],[Short Name]],Serverlookup!A:A,Serverlookup!B:B)</f>
        <v>5052804</v>
      </c>
      <c r="Q944" t="str">
        <f>_xlfn.XLOOKUP(Table2[[#This Row],[Short Name]],Serverlookup!A:A,Serverlookup!C:C)</f>
        <v xml:space="preserve">JDE Cloud </v>
      </c>
      <c r="R944" t="str">
        <f>_xlfn.XLOOKUP(Table2[[#This Row],[Short Name]],Serverlookup!A:A,Serverlookup!E:E)</f>
        <v>TFDG@chevron.com</v>
      </c>
      <c r="S944" t="str">
        <f>_xlfn.XLOOKUP(Table2[[#This Row],[Short Name]],Serverlookup!A:A,Serverlookup!D:D)</f>
        <v>Yes</v>
      </c>
      <c r="T944" t="str">
        <f>_xlfn.XLOOKUP(Table2[[#This Row],[Short Name]],Serverlookup!A:A,Serverlookup!F:F)</f>
        <v>PLATFORM - JDE RELIABILITY</v>
      </c>
      <c r="U944" t="str">
        <f>IF(ISNA(_xlfn.XLOOKUP(Table2[[#This Row],[Short Name]],PCN!A:A,PCN!A:A)),"No","Yes")</f>
        <v>No</v>
      </c>
    </row>
    <row r="945" spans="1:21" x14ac:dyDescent="0.35">
      <c r="A945" t="s">
        <v>2777</v>
      </c>
      <c r="B945" t="s">
        <v>50</v>
      </c>
      <c r="C945" t="s">
        <v>2135</v>
      </c>
      <c r="D945" t="s">
        <v>2136</v>
      </c>
      <c r="E945" s="1">
        <v>45770</v>
      </c>
      <c r="F945" t="s">
        <v>185</v>
      </c>
      <c r="G945" s="1">
        <v>45771</v>
      </c>
      <c r="H945" t="s">
        <v>4054</v>
      </c>
      <c r="I945" t="s">
        <v>49</v>
      </c>
      <c r="J945" t="s">
        <v>2781</v>
      </c>
      <c r="K945" t="str">
        <f>_xlfn.XLOOKUP(Table2[[#This Row],[Short Name]],Table4[Name],Table4[IP Address])</f>
        <v>10.76.228.42</v>
      </c>
      <c r="L945" t="str">
        <f>_xlfn.XLOOKUP(Table2[[#This Row],[Short Name]],CMDB!A:A,CMDB!G:G)</f>
        <v>QA/Test</v>
      </c>
      <c r="M945" t="str">
        <f>_xlfn.XLOOKUP(Table2[[#This Row],[Short Name]],CMDB!A:A,CMDB!F:F)</f>
        <v>Deployed</v>
      </c>
      <c r="N945" t="s">
        <v>2782</v>
      </c>
      <c r="P945">
        <f>_xlfn.XLOOKUP(Table2[[#This Row],[Short Name]],Serverlookup!A:A,Serverlookup!B:B)</f>
        <v>5052804</v>
      </c>
      <c r="Q945" t="str">
        <f>_xlfn.XLOOKUP(Table2[[#This Row],[Short Name]],Serverlookup!A:A,Serverlookup!C:C)</f>
        <v xml:space="preserve">JDE Cloud </v>
      </c>
      <c r="R945" t="str">
        <f>_xlfn.XLOOKUP(Table2[[#This Row],[Short Name]],Serverlookup!A:A,Serverlookup!E:E)</f>
        <v>TFDG@chevron.com</v>
      </c>
      <c r="S945" t="str">
        <f>_xlfn.XLOOKUP(Table2[[#This Row],[Short Name]],Serverlookup!A:A,Serverlookup!D:D)</f>
        <v>Yes</v>
      </c>
      <c r="T945" t="str">
        <f>_xlfn.XLOOKUP(Table2[[#This Row],[Short Name]],Serverlookup!A:A,Serverlookup!F:F)</f>
        <v>PLATFORM - JDE RELIABILITY</v>
      </c>
      <c r="U945" t="str">
        <f>IF(ISNA(_xlfn.XLOOKUP(Table2[[#This Row],[Short Name]],PCN!A:A,PCN!A:A)),"No","Yes")</f>
        <v>No</v>
      </c>
    </row>
    <row r="946" spans="1:21" x14ac:dyDescent="0.35">
      <c r="A946" t="s">
        <v>2777</v>
      </c>
      <c r="B946" t="s">
        <v>50</v>
      </c>
      <c r="C946" t="s">
        <v>2137</v>
      </c>
      <c r="D946" t="s">
        <v>2138</v>
      </c>
      <c r="E946" s="2">
        <v>45770</v>
      </c>
      <c r="F946" t="s">
        <v>773</v>
      </c>
      <c r="G946" s="2">
        <v>45771</v>
      </c>
      <c r="H946" t="s">
        <v>4061</v>
      </c>
      <c r="I946" t="s">
        <v>66</v>
      </c>
      <c r="J946" t="s">
        <v>2781</v>
      </c>
      <c r="K946" t="str">
        <f>_xlfn.XLOOKUP(Table2[[#This Row],[Short Name]],Table4[Name],Table4[IP Address])</f>
        <v>10.76.228.30</v>
      </c>
      <c r="L946" t="str">
        <f>_xlfn.XLOOKUP(Table2[[#This Row],[Short Name]],CMDB!A:A,CMDB!G:G)</f>
        <v>Production</v>
      </c>
      <c r="M946" t="str">
        <f>_xlfn.XLOOKUP(Table2[[#This Row],[Short Name]],CMDB!A:A,CMDB!F:F)</f>
        <v>Deployed</v>
      </c>
      <c r="N946" t="s">
        <v>2782</v>
      </c>
      <c r="P946">
        <f>_xlfn.XLOOKUP(Table2[[#This Row],[Short Name]],Serverlookup!A:A,Serverlookup!B:B)</f>
        <v>5052804</v>
      </c>
      <c r="Q946" t="str">
        <f>_xlfn.XLOOKUP(Table2[[#This Row],[Short Name]],Serverlookup!A:A,Serverlookup!C:C)</f>
        <v>JDE Cloud</v>
      </c>
      <c r="R946" t="str">
        <f>_xlfn.XLOOKUP(Table2[[#This Row],[Short Name]],Serverlookup!A:A,Serverlookup!E:E)</f>
        <v>TFDG@chevron.com</v>
      </c>
      <c r="S946" t="str">
        <f>_xlfn.XLOOKUP(Table2[[#This Row],[Short Name]],Serverlookup!A:A,Serverlookup!D:D)</f>
        <v>Yes</v>
      </c>
      <c r="T946" t="str">
        <f>_xlfn.XLOOKUP(Table2[[#This Row],[Short Name]],Serverlookup!A:A,Serverlookup!F:F)</f>
        <v>PLATFORM - JDE RELIABILITY</v>
      </c>
      <c r="U946" t="str">
        <f>IF(ISNA(_xlfn.XLOOKUP(Table2[[#This Row],[Short Name]],PCN!A:A,PCN!A:A)),"No","Yes")</f>
        <v>No</v>
      </c>
    </row>
    <row r="947" spans="1:21" x14ac:dyDescent="0.35">
      <c r="A947" t="s">
        <v>2777</v>
      </c>
      <c r="B947" t="s">
        <v>50</v>
      </c>
      <c r="C947" t="s">
        <v>2228</v>
      </c>
      <c r="D947" t="s">
        <v>2229</v>
      </c>
      <c r="E947" s="1">
        <v>45770</v>
      </c>
      <c r="F947" t="s">
        <v>185</v>
      </c>
      <c r="G947" s="1">
        <v>45771</v>
      </c>
      <c r="H947" t="s">
        <v>4052</v>
      </c>
      <c r="I947" t="s">
        <v>66</v>
      </c>
      <c r="J947" t="s">
        <v>2781</v>
      </c>
      <c r="K947" t="str">
        <f>_xlfn.XLOOKUP(Table2[[#This Row],[Short Name]],Table4[Name],Table4[IP Address])</f>
        <v>10.76.236.12</v>
      </c>
      <c r="L947" t="str">
        <f>_xlfn.XLOOKUP(Table2[[#This Row],[Short Name]],CMDB!A:A,CMDB!G:G)</f>
        <v>Disaster Recovery</v>
      </c>
      <c r="M947" t="str">
        <f>_xlfn.XLOOKUP(Table2[[#This Row],[Short Name]],CMDB!A:A,CMDB!F:F)</f>
        <v>Deployed</v>
      </c>
      <c r="N947" t="s">
        <v>2782</v>
      </c>
      <c r="P947">
        <f>_xlfn.XLOOKUP(Table2[[#This Row],[Short Name]],Serverlookup!A:A,Serverlookup!B:B)</f>
        <v>5052804</v>
      </c>
      <c r="Q947" t="str">
        <f>_xlfn.XLOOKUP(Table2[[#This Row],[Short Name]],Serverlookup!A:A,Serverlookup!C:C)</f>
        <v xml:space="preserve">JDE Cloud </v>
      </c>
      <c r="R947" t="str">
        <f>_xlfn.XLOOKUP(Table2[[#This Row],[Short Name]],Serverlookup!A:A,Serverlookup!E:E)</f>
        <v>TFDG@chevron.com</v>
      </c>
      <c r="S947" t="str">
        <f>_xlfn.XLOOKUP(Table2[[#This Row],[Short Name]],Serverlookup!A:A,Serverlookup!D:D)</f>
        <v>Yes</v>
      </c>
      <c r="T947" t="str">
        <f>_xlfn.XLOOKUP(Table2[[#This Row],[Short Name]],Serverlookup!A:A,Serverlookup!F:F)</f>
        <v>PLATFORM - JDE RELIABILITY</v>
      </c>
      <c r="U947" t="str">
        <f>IF(ISNA(_xlfn.XLOOKUP(Table2[[#This Row],[Short Name]],PCN!A:A,PCN!A:A)),"No","Yes")</f>
        <v>No</v>
      </c>
    </row>
    <row r="948" spans="1:21" x14ac:dyDescent="0.35">
      <c r="A948" t="s">
        <v>2777</v>
      </c>
      <c r="B948" t="s">
        <v>50</v>
      </c>
      <c r="C948" t="s">
        <v>2230</v>
      </c>
      <c r="D948" t="s">
        <v>2231</v>
      </c>
      <c r="E948" s="2">
        <v>45771</v>
      </c>
      <c r="F948" t="s">
        <v>185</v>
      </c>
      <c r="G948" s="2">
        <v>45771</v>
      </c>
      <c r="H948" t="s">
        <v>4052</v>
      </c>
      <c r="I948" t="s">
        <v>66</v>
      </c>
      <c r="J948" t="s">
        <v>2781</v>
      </c>
      <c r="K948" t="str">
        <f>_xlfn.XLOOKUP(Table2[[#This Row],[Short Name]],Table4[Name],Table4[IP Address])</f>
        <v>10.76.236.13</v>
      </c>
      <c r="L948" t="str">
        <f>_xlfn.XLOOKUP(Table2[[#This Row],[Short Name]],CMDB!A:A,CMDB!G:G)</f>
        <v>Disaster Recovery</v>
      </c>
      <c r="M948" t="str">
        <f>_xlfn.XLOOKUP(Table2[[#This Row],[Short Name]],CMDB!A:A,CMDB!F:F)</f>
        <v>Deployed</v>
      </c>
      <c r="N948" t="s">
        <v>2782</v>
      </c>
      <c r="P948">
        <f>_xlfn.XLOOKUP(Table2[[#This Row],[Short Name]],Serverlookup!A:A,Serverlookup!B:B)</f>
        <v>5052804</v>
      </c>
      <c r="Q948" t="str">
        <f>_xlfn.XLOOKUP(Table2[[#This Row],[Short Name]],Serverlookup!A:A,Serverlookup!C:C)</f>
        <v xml:space="preserve">JDE Cloud </v>
      </c>
      <c r="R948" t="str">
        <f>_xlfn.XLOOKUP(Table2[[#This Row],[Short Name]],Serverlookup!A:A,Serverlookup!E:E)</f>
        <v>TFDG@chevron.com</v>
      </c>
      <c r="S948" t="str">
        <f>_xlfn.XLOOKUP(Table2[[#This Row],[Short Name]],Serverlookup!A:A,Serverlookup!D:D)</f>
        <v>Yes</v>
      </c>
      <c r="T948" t="str">
        <f>_xlfn.XLOOKUP(Table2[[#This Row],[Short Name]],Serverlookup!A:A,Serverlookup!F:F)</f>
        <v>PLATFORM - JDE RELIABILITY</v>
      </c>
      <c r="U948" t="str">
        <f>IF(ISNA(_xlfn.XLOOKUP(Table2[[#This Row],[Short Name]],PCN!A:A,PCN!A:A)),"No","Yes")</f>
        <v>No</v>
      </c>
    </row>
    <row r="949" spans="1:21" x14ac:dyDescent="0.35">
      <c r="A949" t="s">
        <v>2777</v>
      </c>
      <c r="B949" t="s">
        <v>50</v>
      </c>
      <c r="C949" t="s">
        <v>2561</v>
      </c>
      <c r="D949" t="s">
        <v>2562</v>
      </c>
      <c r="E949" s="1">
        <v>45770</v>
      </c>
      <c r="F949" t="s">
        <v>185</v>
      </c>
      <c r="G949" s="1">
        <v>45771</v>
      </c>
      <c r="H949" t="s">
        <v>4055</v>
      </c>
      <c r="I949" t="s">
        <v>66</v>
      </c>
      <c r="J949" t="s">
        <v>2781</v>
      </c>
      <c r="K949" t="str">
        <f>_xlfn.XLOOKUP(Table2[[#This Row],[Short Name]],Table4[Name],Table4[IP Address])</f>
        <v>10.66.92.110</v>
      </c>
      <c r="L949" t="str">
        <f>_xlfn.XLOOKUP(Table2[[#This Row],[Short Name]],CMDB!A:A,CMDB!G:G)</f>
        <v>Production</v>
      </c>
      <c r="M949" t="str">
        <f>_xlfn.XLOOKUP(Table2[[#This Row],[Short Name]],CMDB!A:A,CMDB!F:F)</f>
        <v>Deployed</v>
      </c>
      <c r="N949" t="s">
        <v>2782</v>
      </c>
      <c r="P949">
        <f>_xlfn.XLOOKUP(Table2[[#This Row],[Short Name]],Serverlookup!A:A,Serverlookup!B:B)</f>
        <v>5052804</v>
      </c>
      <c r="Q949" t="str">
        <f>_xlfn.XLOOKUP(Table2[[#This Row],[Short Name]],Serverlookup!A:A,Serverlookup!C:C)</f>
        <v xml:space="preserve">JDE Cloud </v>
      </c>
      <c r="R949" t="str">
        <f>_xlfn.XLOOKUP(Table2[[#This Row],[Short Name]],Serverlookup!A:A,Serverlookup!E:E)</f>
        <v>TFDG@chevron.com</v>
      </c>
      <c r="S949" t="str">
        <f>_xlfn.XLOOKUP(Table2[[#This Row],[Short Name]],Serverlookup!A:A,Serverlookup!D:D)</f>
        <v>Yes</v>
      </c>
      <c r="T949" t="str">
        <f>_xlfn.XLOOKUP(Table2[[#This Row],[Short Name]],Serverlookup!A:A,Serverlookup!F:F)</f>
        <v>PLATFORM - JDE RELIABILITY</v>
      </c>
      <c r="U949" t="str">
        <f>IF(ISNA(_xlfn.XLOOKUP(Table2[[#This Row],[Short Name]],PCN!A:A,PCN!A:A)),"No","Yes")</f>
        <v>No</v>
      </c>
    </row>
    <row r="950" spans="1:21" x14ac:dyDescent="0.35">
      <c r="A950" t="s">
        <v>2777</v>
      </c>
      <c r="B950" t="s">
        <v>50</v>
      </c>
      <c r="C950" t="s">
        <v>2564</v>
      </c>
      <c r="D950" t="s">
        <v>2565</v>
      </c>
      <c r="E950" s="2">
        <v>45770</v>
      </c>
      <c r="F950" t="s">
        <v>185</v>
      </c>
      <c r="G950" s="2">
        <v>45771</v>
      </c>
      <c r="H950" t="s">
        <v>4052</v>
      </c>
      <c r="I950" t="s">
        <v>66</v>
      </c>
      <c r="J950" t="s">
        <v>2781</v>
      </c>
      <c r="K950" t="str">
        <f>_xlfn.XLOOKUP(Table2[[#This Row],[Short Name]],Table4[Name],Table4[IP Address])</f>
        <v>10.66.92.28</v>
      </c>
      <c r="L950" t="str">
        <f>_xlfn.XLOOKUP(Table2[[#This Row],[Short Name]],CMDB!A:A,CMDB!G:G)</f>
        <v>Production</v>
      </c>
      <c r="M950" t="str">
        <f>_xlfn.XLOOKUP(Table2[[#This Row],[Short Name]],CMDB!A:A,CMDB!F:F)</f>
        <v>Deployed</v>
      </c>
      <c r="N950" t="s">
        <v>2782</v>
      </c>
      <c r="P950">
        <f>_xlfn.XLOOKUP(Table2[[#This Row],[Short Name]],Serverlookup!A:A,Serverlookup!B:B)</f>
        <v>5052804</v>
      </c>
      <c r="Q950" t="str">
        <f>_xlfn.XLOOKUP(Table2[[#This Row],[Short Name]],Serverlookup!A:A,Serverlookup!C:C)</f>
        <v xml:space="preserve">JDE Cloud </v>
      </c>
      <c r="R950" t="str">
        <f>_xlfn.XLOOKUP(Table2[[#This Row],[Short Name]],Serverlookup!A:A,Serverlookup!E:E)</f>
        <v>TFDG@chevron.com</v>
      </c>
      <c r="S950" t="str">
        <f>_xlfn.XLOOKUP(Table2[[#This Row],[Short Name]],Serverlookup!A:A,Serverlookup!D:D)</f>
        <v>Yes</v>
      </c>
      <c r="T950" t="str">
        <f>_xlfn.XLOOKUP(Table2[[#This Row],[Short Name]],Serverlookup!A:A,Serverlookup!F:F)</f>
        <v>PLATFORM - JDE RELIABILITY</v>
      </c>
      <c r="U950" t="str">
        <f>IF(ISNA(_xlfn.XLOOKUP(Table2[[#This Row],[Short Name]],PCN!A:A,PCN!A:A)),"No","Yes")</f>
        <v>No</v>
      </c>
    </row>
    <row r="951" spans="1:21" x14ac:dyDescent="0.35">
      <c r="A951" t="s">
        <v>2777</v>
      </c>
      <c r="B951" t="s">
        <v>50</v>
      </c>
      <c r="C951" t="s">
        <v>2588</v>
      </c>
      <c r="D951" t="s">
        <v>2589</v>
      </c>
      <c r="E951" s="1">
        <v>45771</v>
      </c>
      <c r="F951" t="s">
        <v>185</v>
      </c>
      <c r="G951" s="1">
        <v>45771</v>
      </c>
      <c r="H951" t="s">
        <v>4062</v>
      </c>
      <c r="I951" t="s">
        <v>49</v>
      </c>
      <c r="J951" t="s">
        <v>2781</v>
      </c>
      <c r="K951" t="str">
        <f>_xlfn.XLOOKUP(Table2[[#This Row],[Short Name]],Table4[Name],Table4[IP Address])</f>
        <v>10.66.92.33</v>
      </c>
      <c r="L951" t="str">
        <f>_xlfn.XLOOKUP(Table2[[#This Row],[Short Name]],CMDB!A:A,CMDB!G:G)</f>
        <v>Production</v>
      </c>
      <c r="M951" t="str">
        <f>_xlfn.XLOOKUP(Table2[[#This Row],[Short Name]],CMDB!A:A,CMDB!F:F)</f>
        <v>Deployed</v>
      </c>
      <c r="N951" t="s">
        <v>2782</v>
      </c>
      <c r="P951">
        <f>_xlfn.XLOOKUP(Table2[[#This Row],[Short Name]],Serverlookup!A:A,Serverlookup!B:B)</f>
        <v>5052804</v>
      </c>
      <c r="Q951" t="str">
        <f>_xlfn.XLOOKUP(Table2[[#This Row],[Short Name]],Serverlookup!A:A,Serverlookup!C:C)</f>
        <v xml:space="preserve">JDE Cloud </v>
      </c>
      <c r="R951" t="str">
        <f>_xlfn.XLOOKUP(Table2[[#This Row],[Short Name]],Serverlookup!A:A,Serverlookup!E:E)</f>
        <v>TFDG@chevron.com</v>
      </c>
      <c r="S951" t="str">
        <f>_xlfn.XLOOKUP(Table2[[#This Row],[Short Name]],Serverlookup!A:A,Serverlookup!D:D)</f>
        <v>Yes</v>
      </c>
      <c r="T951" t="str">
        <f>_xlfn.XLOOKUP(Table2[[#This Row],[Short Name]],Serverlookup!A:A,Serverlookup!F:F)</f>
        <v>PLATFORM - JDE RELIABILITY</v>
      </c>
      <c r="U951" t="str">
        <f>IF(ISNA(_xlfn.XLOOKUP(Table2[[#This Row],[Short Name]],PCN!A:A,PCN!A:A)),"No","Yes")</f>
        <v>No</v>
      </c>
    </row>
    <row r="952" spans="1:21" x14ac:dyDescent="0.35">
      <c r="A952" t="s">
        <v>2777</v>
      </c>
      <c r="B952" t="s">
        <v>50</v>
      </c>
      <c r="C952" t="s">
        <v>2596</v>
      </c>
      <c r="D952" t="s">
        <v>2597</v>
      </c>
      <c r="E952" s="2">
        <v>45771</v>
      </c>
      <c r="F952" t="s">
        <v>185</v>
      </c>
      <c r="G952" s="2">
        <v>45771</v>
      </c>
      <c r="H952" t="s">
        <v>4063</v>
      </c>
      <c r="I952" t="s">
        <v>66</v>
      </c>
      <c r="J952" t="s">
        <v>2781</v>
      </c>
      <c r="K952" t="str">
        <f>_xlfn.XLOOKUP(Table2[[#This Row],[Short Name]],Table4[Name],Table4[IP Address])</f>
        <v>10.66.92.135</v>
      </c>
      <c r="L952" t="str">
        <f>_xlfn.XLOOKUP(Table2[[#This Row],[Short Name]],CMDB!A:A,CMDB!G:G)</f>
        <v>QA/Test</v>
      </c>
      <c r="M952" t="str">
        <f>_xlfn.XLOOKUP(Table2[[#This Row],[Short Name]],CMDB!A:A,CMDB!F:F)</f>
        <v>Deployed</v>
      </c>
      <c r="N952" t="s">
        <v>2782</v>
      </c>
      <c r="P952">
        <f>_xlfn.XLOOKUP(Table2[[#This Row],[Short Name]],Serverlookup!A:A,Serverlookup!B:B)</f>
        <v>5052804</v>
      </c>
      <c r="Q952" t="str">
        <f>_xlfn.XLOOKUP(Table2[[#This Row],[Short Name]],Serverlookup!A:A,Serverlookup!C:C)</f>
        <v xml:space="preserve">JDE Cloud </v>
      </c>
      <c r="R952" t="str">
        <f>_xlfn.XLOOKUP(Table2[[#This Row],[Short Name]],Serverlookup!A:A,Serverlookup!E:E)</f>
        <v>TFDG@chevron.com</v>
      </c>
      <c r="S952" t="str">
        <f>_xlfn.XLOOKUP(Table2[[#This Row],[Short Name]],Serverlookup!A:A,Serverlookup!D:D)</f>
        <v>Yes</v>
      </c>
      <c r="T952" t="str">
        <f>_xlfn.XLOOKUP(Table2[[#This Row],[Short Name]],Serverlookup!A:A,Serverlookup!F:F)</f>
        <v>PLATFORM - JDE RELIABILITY</v>
      </c>
      <c r="U952" t="str">
        <f>IF(ISNA(_xlfn.XLOOKUP(Table2[[#This Row],[Short Name]],PCN!A:A,PCN!A:A)),"No","Yes")</f>
        <v>No</v>
      </c>
    </row>
    <row r="953" spans="1:21" x14ac:dyDescent="0.35">
      <c r="A953" t="s">
        <v>2777</v>
      </c>
      <c r="B953" t="s">
        <v>50</v>
      </c>
      <c r="C953" t="s">
        <v>2598</v>
      </c>
      <c r="D953" t="s">
        <v>2599</v>
      </c>
      <c r="E953" s="1">
        <v>45770</v>
      </c>
      <c r="F953" t="s">
        <v>185</v>
      </c>
      <c r="G953" s="1">
        <v>45771</v>
      </c>
      <c r="H953" t="s">
        <v>4063</v>
      </c>
      <c r="I953" t="s">
        <v>66</v>
      </c>
      <c r="J953" t="s">
        <v>2781</v>
      </c>
      <c r="K953" t="str">
        <f>_xlfn.XLOOKUP(Table2[[#This Row],[Short Name]],Table4[Name],Table4[IP Address])</f>
        <v>10.66.92.134</v>
      </c>
      <c r="L953" t="str">
        <f>_xlfn.XLOOKUP(Table2[[#This Row],[Short Name]],CMDB!A:A,CMDB!G:G)</f>
        <v>QA/Test</v>
      </c>
      <c r="M953" t="str">
        <f>_xlfn.XLOOKUP(Table2[[#This Row],[Short Name]],CMDB!A:A,CMDB!F:F)</f>
        <v>Deployed</v>
      </c>
      <c r="N953" t="s">
        <v>2782</v>
      </c>
      <c r="P953">
        <f>_xlfn.XLOOKUP(Table2[[#This Row],[Short Name]],Serverlookup!A:A,Serverlookup!B:B)</f>
        <v>5052804</v>
      </c>
      <c r="Q953" t="str">
        <f>_xlfn.XLOOKUP(Table2[[#This Row],[Short Name]],Serverlookup!A:A,Serverlookup!C:C)</f>
        <v xml:space="preserve">JDE Cloud </v>
      </c>
      <c r="R953" t="str">
        <f>_xlfn.XLOOKUP(Table2[[#This Row],[Short Name]],Serverlookup!A:A,Serverlookup!E:E)</f>
        <v>TFDG@chevron.com</v>
      </c>
      <c r="S953" t="str">
        <f>_xlfn.XLOOKUP(Table2[[#This Row],[Short Name]],Serverlookup!A:A,Serverlookup!D:D)</f>
        <v>Yes</v>
      </c>
      <c r="T953" t="str">
        <f>_xlfn.XLOOKUP(Table2[[#This Row],[Short Name]],Serverlookup!A:A,Serverlookup!F:F)</f>
        <v>PLATFORM - JDE RELIABILITY</v>
      </c>
      <c r="U953" t="str">
        <f>IF(ISNA(_xlfn.XLOOKUP(Table2[[#This Row],[Short Name]],PCN!A:A,PCN!A:A)),"No","Yes")</f>
        <v>No</v>
      </c>
    </row>
    <row r="954" spans="1:21" x14ac:dyDescent="0.35">
      <c r="A954" t="s">
        <v>2777</v>
      </c>
      <c r="B954" t="s">
        <v>50</v>
      </c>
      <c r="C954" t="s">
        <v>2602</v>
      </c>
      <c r="D954" t="s">
        <v>2603</v>
      </c>
      <c r="E954" s="2">
        <v>45771</v>
      </c>
      <c r="F954" t="s">
        <v>185</v>
      </c>
      <c r="G954" s="2">
        <v>45771</v>
      </c>
      <c r="H954" t="s">
        <v>2801</v>
      </c>
      <c r="I954" t="s">
        <v>66</v>
      </c>
      <c r="J954" t="s">
        <v>2781</v>
      </c>
      <c r="K954" t="str">
        <f>_xlfn.XLOOKUP(Table2[[#This Row],[Short Name]],Table4[Name],Table4[IP Address])</f>
        <v>10.66.92.32</v>
      </c>
      <c r="L954" t="str">
        <f>_xlfn.XLOOKUP(Table2[[#This Row],[Short Name]],CMDB!A:A,CMDB!G:G)</f>
        <v>QA/Test</v>
      </c>
      <c r="M954" t="str">
        <f>_xlfn.XLOOKUP(Table2[[#This Row],[Short Name]],CMDB!A:A,CMDB!F:F)</f>
        <v>Deployed</v>
      </c>
      <c r="N954" t="s">
        <v>2782</v>
      </c>
      <c r="P954">
        <f>_xlfn.XLOOKUP(Table2[[#This Row],[Short Name]],Serverlookup!A:A,Serverlookup!B:B)</f>
        <v>5052804</v>
      </c>
      <c r="Q954" t="str">
        <f>_xlfn.XLOOKUP(Table2[[#This Row],[Short Name]],Serverlookup!A:A,Serverlookup!C:C)</f>
        <v xml:space="preserve">JDE Cloud </v>
      </c>
      <c r="R954" t="str">
        <f>_xlfn.XLOOKUP(Table2[[#This Row],[Short Name]],Serverlookup!A:A,Serverlookup!E:E)</f>
        <v>TFDG@chevron.com</v>
      </c>
      <c r="S954" t="str">
        <f>_xlfn.XLOOKUP(Table2[[#This Row],[Short Name]],Serverlookup!A:A,Serverlookup!D:D)</f>
        <v>Yes</v>
      </c>
      <c r="T954" t="str">
        <f>_xlfn.XLOOKUP(Table2[[#This Row],[Short Name]],Serverlookup!A:A,Serverlookup!F:F)</f>
        <v>PLATFORM - JDE RELIABILITY</v>
      </c>
      <c r="U954" t="str">
        <f>IF(ISNA(_xlfn.XLOOKUP(Table2[[#This Row],[Short Name]],PCN!A:A,PCN!A:A)),"No","Yes")</f>
        <v>No</v>
      </c>
    </row>
    <row r="955" spans="1:21" x14ac:dyDescent="0.35">
      <c r="A955" t="s">
        <v>2777</v>
      </c>
      <c r="B955" t="s">
        <v>50</v>
      </c>
      <c r="C955" t="s">
        <v>2604</v>
      </c>
      <c r="D955" t="s">
        <v>2605</v>
      </c>
      <c r="E955" s="1">
        <v>45770</v>
      </c>
      <c r="F955" t="s">
        <v>185</v>
      </c>
      <c r="G955" s="1">
        <v>45771</v>
      </c>
      <c r="H955" t="s">
        <v>4063</v>
      </c>
      <c r="I955" t="s">
        <v>66</v>
      </c>
      <c r="J955" t="s">
        <v>2781</v>
      </c>
      <c r="K955" t="str">
        <f>_xlfn.XLOOKUP(Table2[[#This Row],[Short Name]],Table4[Name],Table4[IP Address])</f>
        <v>10.66.92.49</v>
      </c>
      <c r="L955" t="str">
        <f>_xlfn.XLOOKUP(Table2[[#This Row],[Short Name]],CMDB!A:A,CMDB!G:G)</f>
        <v>QA/Test</v>
      </c>
      <c r="M955" t="str">
        <f>_xlfn.XLOOKUP(Table2[[#This Row],[Short Name]],CMDB!A:A,CMDB!F:F)</f>
        <v>Deployed</v>
      </c>
      <c r="N955" t="s">
        <v>2782</v>
      </c>
      <c r="P955">
        <f>_xlfn.XLOOKUP(Table2[[#This Row],[Short Name]],Serverlookup!A:A,Serverlookup!B:B)</f>
        <v>5052804</v>
      </c>
      <c r="Q955" t="str">
        <f>_xlfn.XLOOKUP(Table2[[#This Row],[Short Name]],Serverlookup!A:A,Serverlookup!C:C)</f>
        <v xml:space="preserve">JDE Cloud </v>
      </c>
      <c r="R955" t="str">
        <f>_xlfn.XLOOKUP(Table2[[#This Row],[Short Name]],Serverlookup!A:A,Serverlookup!E:E)</f>
        <v>TFDG@chevron.com</v>
      </c>
      <c r="S955" t="str">
        <f>_xlfn.XLOOKUP(Table2[[#This Row],[Short Name]],Serverlookup!A:A,Serverlookup!D:D)</f>
        <v>Yes</v>
      </c>
      <c r="T955" t="str">
        <f>_xlfn.XLOOKUP(Table2[[#This Row],[Short Name]],Serverlookup!A:A,Serverlookup!F:F)</f>
        <v>PLATFORM - JDE RELIABILITY</v>
      </c>
      <c r="U955" t="str">
        <f>IF(ISNA(_xlfn.XLOOKUP(Table2[[#This Row],[Short Name]],PCN!A:A,PCN!A:A)),"No","Yes")</f>
        <v>No</v>
      </c>
    </row>
    <row r="956" spans="1:21" x14ac:dyDescent="0.35">
      <c r="A956" t="s">
        <v>2777</v>
      </c>
      <c r="B956" t="s">
        <v>50</v>
      </c>
      <c r="C956" t="s">
        <v>2232</v>
      </c>
      <c r="D956" t="s">
        <v>2233</v>
      </c>
      <c r="E956" s="2">
        <v>45771</v>
      </c>
      <c r="F956" t="s">
        <v>185</v>
      </c>
      <c r="G956" s="2">
        <v>45771</v>
      </c>
      <c r="H956" t="s">
        <v>4055</v>
      </c>
      <c r="I956" t="s">
        <v>66</v>
      </c>
      <c r="J956" t="s">
        <v>2781</v>
      </c>
      <c r="K956" t="str">
        <f>_xlfn.XLOOKUP(Table2[[#This Row],[Short Name]],Table4[Name],Table4[IP Address])</f>
        <v>10.76.228.7</v>
      </c>
      <c r="L956" t="str">
        <f>_xlfn.XLOOKUP(Table2[[#This Row],[Short Name]],CMDB!A:A,CMDB!G:G)</f>
        <v>Production</v>
      </c>
      <c r="M956" t="str">
        <f>_xlfn.XLOOKUP(Table2[[#This Row],[Short Name]],CMDB!A:A,CMDB!F:F)</f>
        <v>Deployed</v>
      </c>
      <c r="N956" t="s">
        <v>2782</v>
      </c>
      <c r="P956">
        <f>_xlfn.XLOOKUP(Table2[[#This Row],[Short Name]],Serverlookup!A:A,Serverlookup!B:B)</f>
        <v>5052804</v>
      </c>
      <c r="Q956" t="str">
        <f>_xlfn.XLOOKUP(Table2[[#This Row],[Short Name]],Serverlookup!A:A,Serverlookup!C:C)</f>
        <v xml:space="preserve">JDE Cloud </v>
      </c>
      <c r="R956" t="str">
        <f>_xlfn.XLOOKUP(Table2[[#This Row],[Short Name]],Serverlookup!A:A,Serverlookup!E:E)</f>
        <v>TFDG@chevron.com</v>
      </c>
      <c r="S956" t="str">
        <f>_xlfn.XLOOKUP(Table2[[#This Row],[Short Name]],Serverlookup!A:A,Serverlookup!D:D)</f>
        <v>Yes</v>
      </c>
      <c r="T956" t="str">
        <f>_xlfn.XLOOKUP(Table2[[#This Row],[Short Name]],Serverlookup!A:A,Serverlookup!F:F)</f>
        <v>PLATFORM - JDE RELIABILITY</v>
      </c>
      <c r="U956" t="str">
        <f>IF(ISNA(_xlfn.XLOOKUP(Table2[[#This Row],[Short Name]],PCN!A:A,PCN!A:A)),"No","Yes")</f>
        <v>No</v>
      </c>
    </row>
    <row r="957" spans="1:21" x14ac:dyDescent="0.35">
      <c r="A957" t="s">
        <v>2777</v>
      </c>
      <c r="B957" t="s">
        <v>50</v>
      </c>
      <c r="C957" t="s">
        <v>4064</v>
      </c>
      <c r="D957" t="s">
        <v>4065</v>
      </c>
      <c r="E957" s="2">
        <v>45649</v>
      </c>
      <c r="F957" t="s">
        <v>185</v>
      </c>
      <c r="G957" s="2">
        <v>45718</v>
      </c>
      <c r="H957" t="s">
        <v>3169</v>
      </c>
      <c r="I957" t="s">
        <v>49</v>
      </c>
      <c r="J957" t="s">
        <v>2781</v>
      </c>
      <c r="K957" t="e">
        <f>_xlfn.XLOOKUP(Table2[[#This Row],[Short Name]],Table4[Name],Table4[IP Address])</f>
        <v>#N/A</v>
      </c>
      <c r="L957" t="e">
        <f>_xlfn.XLOOKUP(Table2[[#This Row],[Short Name]],CMDB!A:A,CMDB!G:G)</f>
        <v>#N/A</v>
      </c>
      <c r="M957" t="e">
        <f>_xlfn.XLOOKUP(Table2[[#This Row],[Short Name]],CMDB!A:A,CMDB!F:F)</f>
        <v>#N/A</v>
      </c>
      <c r="N957" t="s">
        <v>2782</v>
      </c>
      <c r="P957">
        <f>_xlfn.XLOOKUP(Table2[[#This Row],[Short Name]],Serverlookup!A:A,Serverlookup!B:B)</f>
        <v>1500000388</v>
      </c>
      <c r="Q957" t="str">
        <f>_xlfn.XLOOKUP(Table2[[#This Row],[Short Name]],Serverlookup!A:A,Serverlookup!C:C)</f>
        <v xml:space="preserve">eB (Enterprise Bridge) </v>
      </c>
      <c r="R957" t="str">
        <f>_xlfn.XLOOKUP(Table2[[#This Row],[Short Name]],Serverlookup!A:A,Serverlookup!E:E)</f>
        <v>DNLZ@chevron.com</v>
      </c>
      <c r="S957" t="str">
        <f>_xlfn.XLOOKUP(Table2[[#This Row],[Short Name]],Serverlookup!A:A,Serverlookup!D:D)</f>
        <v>Yes</v>
      </c>
      <c r="T957" t="str">
        <f>_xlfn.XLOOKUP(Table2[[#This Row],[Short Name]],Serverlookup!A:A,Serverlookup!F:F)</f>
        <v>SCM &amp; ALCM - MCPIM</v>
      </c>
      <c r="U957" t="str">
        <f>IF(ISNA(_xlfn.XLOOKUP(Table2[[#This Row],[Short Name]],PCN!A:A,PCN!A:A)),"No","Yes")</f>
        <v>No</v>
      </c>
    </row>
    <row r="958" spans="1:21" x14ac:dyDescent="0.35">
      <c r="A958" t="s">
        <v>2777</v>
      </c>
      <c r="B958" t="s">
        <v>50</v>
      </c>
      <c r="C958" t="s">
        <v>4066</v>
      </c>
      <c r="D958" t="s">
        <v>4067</v>
      </c>
      <c r="E958" s="2">
        <v>45771</v>
      </c>
      <c r="F958" t="s">
        <v>773</v>
      </c>
      <c r="G958" s="2">
        <v>45771</v>
      </c>
      <c r="H958" t="s">
        <v>4068</v>
      </c>
      <c r="I958" t="s">
        <v>114</v>
      </c>
      <c r="J958" t="s">
        <v>2781</v>
      </c>
      <c r="K958" t="str">
        <f>_xlfn.XLOOKUP(Table2[[#This Row],[Short Name]],Table4[Name],Table4[IP Address])</f>
        <v>146.30.172.121</v>
      </c>
      <c r="L958" t="str">
        <f>_xlfn.XLOOKUP(Table2[[#This Row],[Short Name]],CMDB!A:A,CMDB!G:G)</f>
        <v>Production</v>
      </c>
      <c r="M958" t="str">
        <f>_xlfn.XLOOKUP(Table2[[#This Row],[Short Name]],CMDB!A:A,CMDB!F:F)</f>
        <v>Deployed</v>
      </c>
      <c r="N958" t="s">
        <v>2782</v>
      </c>
      <c r="P958">
        <f>_xlfn.XLOOKUP(Table2[[#This Row],[Short Name]],Serverlookup!A:A,Serverlookup!B:B)</f>
        <v>5055750</v>
      </c>
      <c r="Q958" t="str">
        <f>_xlfn.XLOOKUP(Table2[[#This Row],[Short Name]],Serverlookup!A:A,Serverlookup!C:C)</f>
        <v xml:space="preserve">Energy Components EMED </v>
      </c>
      <c r="R958" t="str">
        <f>_xlfn.XLOOKUP(Table2[[#This Row],[Short Name]],Serverlookup!A:A,Serverlookup!E:E)</f>
        <v>yanivelbaz@chevron.com</v>
      </c>
      <c r="S958" t="str">
        <f>_xlfn.XLOOKUP(Table2[[#This Row],[Short Name]],Serverlookup!A:A,Serverlookup!D:D)</f>
        <v>Yes</v>
      </c>
      <c r="T958" t="str">
        <f>_xlfn.XLOOKUP(Table2[[#This Row],[Short Name]],Serverlookup!A:A,Serverlookup!F:F)</f>
        <v>EC FOR EMED LEVEL 1 SUPPORT</v>
      </c>
      <c r="U958" t="str">
        <f>IF(ISNA(_xlfn.XLOOKUP(Table2[[#This Row],[Short Name]],PCN!A:A,PCN!A:A)),"No","Yes")</f>
        <v>No</v>
      </c>
    </row>
    <row r="959" spans="1:21" x14ac:dyDescent="0.35">
      <c r="A959" t="s">
        <v>2777</v>
      </c>
      <c r="B959" t="s">
        <v>50</v>
      </c>
      <c r="C959" t="s">
        <v>4069</v>
      </c>
      <c r="D959" t="s">
        <v>4070</v>
      </c>
      <c r="E959" s="1">
        <v>45771</v>
      </c>
      <c r="F959" t="s">
        <v>185</v>
      </c>
      <c r="G959" s="1">
        <v>45771</v>
      </c>
      <c r="H959" t="s">
        <v>2821</v>
      </c>
      <c r="I959" t="s">
        <v>141</v>
      </c>
      <c r="J959" t="s">
        <v>2781</v>
      </c>
      <c r="K959" t="str">
        <f>_xlfn.XLOOKUP(Table2[[#This Row],[Short Name]],Table4[Name],Table4[IP Address])</f>
        <v>146.30.172.122</v>
      </c>
      <c r="L959" t="str">
        <f>_xlfn.XLOOKUP(Table2[[#This Row],[Short Name]],CMDB!A:A,CMDB!G:G)</f>
        <v>Production</v>
      </c>
      <c r="M959" t="str">
        <f>_xlfn.XLOOKUP(Table2[[#This Row],[Short Name]],CMDB!A:A,CMDB!F:F)</f>
        <v>Deployed</v>
      </c>
      <c r="N959" t="s">
        <v>2782</v>
      </c>
      <c r="P959">
        <f>_xlfn.XLOOKUP(Table2[[#This Row],[Short Name]],Serverlookup!A:A,Serverlookup!B:B)</f>
        <v>5057593</v>
      </c>
      <c r="Q959" t="str">
        <f>_xlfn.XLOOKUP(Table2[[#This Row],[Short Name]],Serverlookup!A:A,Serverlookup!C:C)</f>
        <v xml:space="preserve">Energy Components (ECaaS) solution </v>
      </c>
      <c r="R959" t="str">
        <f>_xlfn.XLOOKUP(Table2[[#This Row],[Short Name]],Serverlookup!A:A,Serverlookup!E:E)</f>
        <v>yanivelbaz@chevron.com</v>
      </c>
      <c r="S959" t="str">
        <f>_xlfn.XLOOKUP(Table2[[#This Row],[Short Name]],Serverlookup!A:A,Serverlookup!D:D)</f>
        <v>Yes</v>
      </c>
      <c r="T959" t="str">
        <f>_xlfn.XLOOKUP(Table2[[#This Row],[Short Name]],Serverlookup!A:A,Serverlookup!F:F)</f>
        <v>EC FOR EMED LEVEL 1 SUPPORT</v>
      </c>
      <c r="U959" t="str">
        <f>IF(ISNA(_xlfn.XLOOKUP(Table2[[#This Row],[Short Name]],PCN!A:A,PCN!A:A)),"No","Yes")</f>
        <v>No</v>
      </c>
    </row>
    <row r="960" spans="1:21" x14ac:dyDescent="0.35">
      <c r="A960" t="s">
        <v>2777</v>
      </c>
      <c r="B960" t="s">
        <v>50</v>
      </c>
      <c r="C960" t="s">
        <v>266</v>
      </c>
      <c r="D960" t="s">
        <v>267</v>
      </c>
      <c r="E960" s="2">
        <v>45770</v>
      </c>
      <c r="F960" t="s">
        <v>185</v>
      </c>
      <c r="G960" s="2">
        <v>45771</v>
      </c>
      <c r="H960" t="s">
        <v>4071</v>
      </c>
      <c r="I960" t="s">
        <v>49</v>
      </c>
      <c r="J960" t="s">
        <v>2781</v>
      </c>
      <c r="K960" t="str">
        <f>_xlfn.XLOOKUP(Table2[[#This Row],[Short Name]],Table4[Name],Table4[IP Address])</f>
        <v>10.73.212.20</v>
      </c>
      <c r="L960" t="str">
        <f>_xlfn.XLOOKUP(Table2[[#This Row],[Short Name]],CMDB!A:A,CMDB!G:G)</f>
        <v>Development</v>
      </c>
      <c r="M960" t="str">
        <f>_xlfn.XLOOKUP(Table2[[#This Row],[Short Name]],CMDB!A:A,CMDB!F:F)</f>
        <v>Deployed</v>
      </c>
      <c r="N960" t="s">
        <v>2782</v>
      </c>
      <c r="P960">
        <f>_xlfn.XLOOKUP(Table2[[#This Row],[Short Name]],Serverlookup!A:A,Serverlookup!B:B)</f>
        <v>22512</v>
      </c>
      <c r="Q960" t="str">
        <f>_xlfn.XLOOKUP(Table2[[#This Row],[Short Name]],Serverlookup!A:A,Serverlookup!C:C)</f>
        <v xml:space="preserve">Loftware </v>
      </c>
      <c r="R960" t="str">
        <f>_xlfn.XLOOKUP(Table2[[#This Row],[Short Name]],Serverlookup!A:A,Serverlookup!E:E)</f>
        <v>nikhilsuryawanshi@chevron.com</v>
      </c>
      <c r="S960" t="str">
        <f>_xlfn.XLOOKUP(Table2[[#This Row],[Short Name]],Serverlookup!A:A,Serverlookup!D:D)</f>
        <v>Yes</v>
      </c>
      <c r="T960" t="str">
        <f>_xlfn.XLOOKUP(Table2[[#This Row],[Short Name]],Serverlookup!A:A,Serverlookup!F:F)</f>
        <v>SURFACE - IT OPERATIONS SUPPORT - FEO</v>
      </c>
      <c r="U960" t="str">
        <f>IF(ISNA(_xlfn.XLOOKUP(Table2[[#This Row],[Short Name]],PCN!A:A,PCN!A:A)),"No","Yes")</f>
        <v>No</v>
      </c>
    </row>
    <row r="961" spans="1:21" x14ac:dyDescent="0.35">
      <c r="A961" t="s">
        <v>2777</v>
      </c>
      <c r="B961" t="s">
        <v>50</v>
      </c>
      <c r="C961" t="s">
        <v>788</v>
      </c>
      <c r="D961" t="s">
        <v>789</v>
      </c>
      <c r="E961" s="1">
        <v>45770</v>
      </c>
      <c r="F961" t="s">
        <v>773</v>
      </c>
      <c r="G961" s="1">
        <v>45771</v>
      </c>
      <c r="H961" t="s">
        <v>4072</v>
      </c>
      <c r="I961" t="s">
        <v>49</v>
      </c>
      <c r="J961" t="s">
        <v>2781</v>
      </c>
      <c r="K961" t="str">
        <f>_xlfn.XLOOKUP(Table2[[#This Row],[Short Name]],Table4[Name],Table4[IP Address])</f>
        <v>10.73.208.11</v>
      </c>
      <c r="L961" t="str">
        <f>_xlfn.XLOOKUP(Table2[[#This Row],[Short Name]],CMDB!A:A,CMDB!G:G)</f>
        <v>Production</v>
      </c>
      <c r="M961" t="str">
        <f>_xlfn.XLOOKUP(Table2[[#This Row],[Short Name]],CMDB!A:A,CMDB!F:F)</f>
        <v>Deployed</v>
      </c>
      <c r="N961" t="s">
        <v>2782</v>
      </c>
      <c r="P961">
        <f>_xlfn.XLOOKUP(Table2[[#This Row],[Short Name]],Serverlookup!A:A,Serverlookup!B:B)</f>
        <v>22512</v>
      </c>
      <c r="Q961" t="str">
        <f>_xlfn.XLOOKUP(Table2[[#This Row],[Short Name]],Serverlookup!A:A,Serverlookup!C:C)</f>
        <v xml:space="preserve">Loftware </v>
      </c>
      <c r="R961" t="str">
        <f>_xlfn.XLOOKUP(Table2[[#This Row],[Short Name]],Serverlookup!A:A,Serverlookup!E:E)</f>
        <v>nikhilsuryawanshi@chevron.com</v>
      </c>
      <c r="S961" t="str">
        <f>_xlfn.XLOOKUP(Table2[[#This Row],[Short Name]],Serverlookup!A:A,Serverlookup!D:D)</f>
        <v>Yes</v>
      </c>
      <c r="T961" t="str">
        <f>_xlfn.XLOOKUP(Table2[[#This Row],[Short Name]],Serverlookup!A:A,Serverlookup!F:F)</f>
        <v>SURFACE - IT OPERATIONS SUPPORT - FEO</v>
      </c>
      <c r="U961" t="str">
        <f>IF(ISNA(_xlfn.XLOOKUP(Table2[[#This Row],[Short Name]],PCN!A:A,PCN!A:A)),"No","Yes")</f>
        <v>No</v>
      </c>
    </row>
    <row r="962" spans="1:21" x14ac:dyDescent="0.35">
      <c r="A962" t="s">
        <v>2777</v>
      </c>
      <c r="B962" t="s">
        <v>50</v>
      </c>
      <c r="C962" t="s">
        <v>2672</v>
      </c>
      <c r="D962" t="s">
        <v>2673</v>
      </c>
      <c r="E962" s="2">
        <v>45771</v>
      </c>
      <c r="F962" t="s">
        <v>185</v>
      </c>
      <c r="G962" s="2">
        <v>45771</v>
      </c>
      <c r="H962" t="s">
        <v>2944</v>
      </c>
      <c r="I962" t="s">
        <v>49</v>
      </c>
      <c r="J962" t="s">
        <v>2781</v>
      </c>
      <c r="K962" t="str">
        <f>_xlfn.XLOOKUP(Table2[[#This Row],[Short Name]],Table4[Name],Table4[IP Address])</f>
        <v>146.40.240.111</v>
      </c>
      <c r="L962" t="str">
        <f>_xlfn.XLOOKUP(Table2[[#This Row],[Short Name]],CMDB!A:A,CMDB!G:G)</f>
        <v>Production</v>
      </c>
      <c r="M962" t="str">
        <f>_xlfn.XLOOKUP(Table2[[#This Row],[Short Name]],CMDB!A:A,CMDB!F:F)</f>
        <v>Deployed</v>
      </c>
      <c r="N962" t="s">
        <v>2782</v>
      </c>
      <c r="P962">
        <f>_xlfn.XLOOKUP(Table2[[#This Row],[Short Name]],Serverlookup!A:A,Serverlookup!B:B)</f>
        <v>15343</v>
      </c>
      <c r="Q962" t="str">
        <f>_xlfn.XLOOKUP(Table2[[#This Row],[Short Name]],Serverlookup!A:A,Serverlookup!C:C)</f>
        <v>Laboratory Information Management System</v>
      </c>
      <c r="R962" t="str">
        <f>_xlfn.XLOOKUP(Table2[[#This Row],[Short Name]],Serverlookup!A:A,Serverlookup!E:E)</f>
        <v>sarithaandugula@chevron.com</v>
      </c>
      <c r="S962" t="str">
        <f>_xlfn.XLOOKUP(Table2[[#This Row],[Short Name]],Serverlookup!A:A,Serverlookup!D:D)</f>
        <v>Yes</v>
      </c>
      <c r="T962" t="str">
        <f>_xlfn.XLOOKUP(Table2[[#This Row],[Short Name]],Serverlookup!A:A,Serverlookup!F:F)</f>
        <v>SURFACE-APPLICATION SUPPORT-POD1C</v>
      </c>
      <c r="U962" t="str">
        <f>IF(ISNA(_xlfn.XLOOKUP(Table2[[#This Row],[Short Name]],PCN!A:A,PCN!A:A)),"No","Yes")</f>
        <v>No</v>
      </c>
    </row>
    <row r="963" spans="1:21" x14ac:dyDescent="0.35">
      <c r="A963" t="s">
        <v>2777</v>
      </c>
      <c r="B963" t="s">
        <v>50</v>
      </c>
      <c r="C963" t="s">
        <v>4073</v>
      </c>
      <c r="D963" t="s">
        <v>4074</v>
      </c>
      <c r="E963" s="1">
        <v>45771</v>
      </c>
      <c r="F963" t="s">
        <v>185</v>
      </c>
      <c r="G963" s="1">
        <v>45771</v>
      </c>
      <c r="H963" t="s">
        <v>3090</v>
      </c>
      <c r="I963" t="s">
        <v>141</v>
      </c>
      <c r="J963" t="s">
        <v>2781</v>
      </c>
      <c r="K963" t="str">
        <f>_xlfn.XLOOKUP(Table2[[#This Row],[Short Name]],Table4[Name],Table4[IP Address])</f>
        <v>146.30.172.183</v>
      </c>
      <c r="L963" t="str">
        <f>_xlfn.XLOOKUP(Table2[[#This Row],[Short Name]],CMDB!A:A,CMDB!G:G)</f>
        <v>Production</v>
      </c>
      <c r="M963" t="str">
        <f>_xlfn.XLOOKUP(Table2[[#This Row],[Short Name]],CMDB!A:A,CMDB!F:F)</f>
        <v>In Maintenance</v>
      </c>
      <c r="N963" t="s">
        <v>2782</v>
      </c>
      <c r="P963">
        <f>_xlfn.XLOOKUP(Table2[[#This Row],[Short Name]],Serverlookup!A:A,Serverlookup!B:B)</f>
        <v>5054998</v>
      </c>
      <c r="Q963" t="str">
        <f>_xlfn.XLOOKUP(Table2[[#This Row],[Short Name]],Serverlookup!A:A,Serverlookup!C:C)</f>
        <v xml:space="preserve">LIMS </v>
      </c>
      <c r="R963" t="str">
        <f>_xlfn.XLOOKUP(Table2[[#This Row],[Short Name]],Serverlookup!A:A,Serverlookup!E:E)</f>
        <v>sarithaandugula@chevron.com</v>
      </c>
      <c r="S963" t="str">
        <f>_xlfn.XLOOKUP(Table2[[#This Row],[Short Name]],Serverlookup!A:A,Serverlookup!D:D)</f>
        <v>Yes</v>
      </c>
      <c r="T963" t="str">
        <f>_xlfn.XLOOKUP(Table2[[#This Row],[Short Name]],Serverlookup!A:A,Serverlookup!F:F)</f>
        <v>EMED SURFACE</v>
      </c>
      <c r="U963" t="str">
        <f>IF(ISNA(_xlfn.XLOOKUP(Table2[[#This Row],[Short Name]],PCN!A:A,PCN!A:A)),"No","Yes")</f>
        <v>No</v>
      </c>
    </row>
    <row r="964" spans="1:21" x14ac:dyDescent="0.35">
      <c r="A964" t="s">
        <v>2777</v>
      </c>
      <c r="B964" t="s">
        <v>50</v>
      </c>
      <c r="C964" t="s">
        <v>4075</v>
      </c>
      <c r="D964" t="s">
        <v>4076</v>
      </c>
      <c r="E964" s="2">
        <v>45771</v>
      </c>
      <c r="F964" t="s">
        <v>185</v>
      </c>
      <c r="G964" s="2">
        <v>45771</v>
      </c>
      <c r="H964" t="s">
        <v>2821</v>
      </c>
      <c r="I964" t="s">
        <v>114</v>
      </c>
      <c r="J964" t="s">
        <v>2781</v>
      </c>
      <c r="K964" t="str">
        <f>_xlfn.XLOOKUP(Table2[[#This Row],[Short Name]],Table4[Name],Table4[IP Address])</f>
        <v>146.30.172.184</v>
      </c>
      <c r="L964" t="str">
        <f>_xlfn.XLOOKUP(Table2[[#This Row],[Short Name]],CMDB!A:A,CMDB!G:G)</f>
        <v>Production</v>
      </c>
      <c r="M964" t="str">
        <f>_xlfn.XLOOKUP(Table2[[#This Row],[Short Name]],CMDB!A:A,CMDB!F:F)</f>
        <v>Deployed</v>
      </c>
      <c r="N964" t="s">
        <v>2782</v>
      </c>
      <c r="P964">
        <f>_xlfn.XLOOKUP(Table2[[#This Row],[Short Name]],Serverlookup!A:A,Serverlookup!B:B)</f>
        <v>5054998</v>
      </c>
      <c r="Q964" t="str">
        <f>_xlfn.XLOOKUP(Table2[[#This Row],[Short Name]],Serverlookup!A:A,Serverlookup!C:C)</f>
        <v xml:space="preserve">LabVantage LIMS </v>
      </c>
      <c r="R964" t="str">
        <f>_xlfn.XLOOKUP(Table2[[#This Row],[Short Name]],Serverlookup!A:A,Serverlookup!E:E)</f>
        <v>sarithaandugula@chevron.com</v>
      </c>
      <c r="S964" t="str">
        <f>_xlfn.XLOOKUP(Table2[[#This Row],[Short Name]],Serverlookup!A:A,Serverlookup!D:D)</f>
        <v>Yes</v>
      </c>
      <c r="T964" t="str">
        <f>_xlfn.XLOOKUP(Table2[[#This Row],[Short Name]],Serverlookup!A:A,Serverlookup!F:F)</f>
        <v>EMED SURFACE</v>
      </c>
      <c r="U964" t="str">
        <f>IF(ISNA(_xlfn.XLOOKUP(Table2[[#This Row],[Short Name]],PCN!A:A,PCN!A:A)),"No","Yes")</f>
        <v>No</v>
      </c>
    </row>
    <row r="965" spans="1:21" x14ac:dyDescent="0.35">
      <c r="A965" t="s">
        <v>2777</v>
      </c>
      <c r="B965" t="s">
        <v>50</v>
      </c>
      <c r="C965" t="s">
        <v>2661</v>
      </c>
      <c r="D965" t="s">
        <v>2662</v>
      </c>
      <c r="E965" s="2">
        <v>45770</v>
      </c>
      <c r="F965" t="s">
        <v>185</v>
      </c>
      <c r="G965" s="2">
        <v>45771</v>
      </c>
      <c r="H965" t="s">
        <v>2944</v>
      </c>
      <c r="I965" t="s">
        <v>49</v>
      </c>
      <c r="J965" t="s">
        <v>2781</v>
      </c>
      <c r="K965" t="str">
        <f>_xlfn.XLOOKUP(Table2[[#This Row],[Short Name]],Table4[Name],Table4[IP Address])</f>
        <v>10.67.120.5</v>
      </c>
      <c r="L965" t="str">
        <f>_xlfn.XLOOKUP(Table2[[#This Row],[Short Name]],CMDB!A:A,CMDB!G:G)</f>
        <v>QA/Test</v>
      </c>
      <c r="M965" t="str">
        <f>_xlfn.XLOOKUP(Table2[[#This Row],[Short Name]],CMDB!A:A,CMDB!F:F)</f>
        <v>In Maintenance</v>
      </c>
      <c r="N965" t="s">
        <v>2782</v>
      </c>
      <c r="P965">
        <f>_xlfn.XLOOKUP(Table2[[#This Row],[Short Name]],Serverlookup!A:A,Serverlookup!B:B)</f>
        <v>1500000931</v>
      </c>
      <c r="Q965" t="str">
        <f>_xlfn.XLOOKUP(Table2[[#This Row],[Short Name]],Serverlookup!A:A,Serverlookup!C:C)</f>
        <v xml:space="preserve">STARLIMS </v>
      </c>
      <c r="R965" t="str">
        <f>_xlfn.XLOOKUP(Table2[[#This Row],[Short Name]],Serverlookup!A:A,Serverlookup!E:E)</f>
        <v>sarithaandugula@chevron.com</v>
      </c>
      <c r="S965" t="str">
        <f>_xlfn.XLOOKUP(Table2[[#This Row],[Short Name]],Serverlookup!A:A,Serverlookup!D:D)</f>
        <v>Yes</v>
      </c>
      <c r="T965" t="str">
        <f>_xlfn.XLOOKUP(Table2[[#This Row],[Short Name]],Serverlookup!A:A,Serverlookup!F:F)</f>
        <v>SURFACE-APPLICATION SUPPORT-POD1C</v>
      </c>
      <c r="U965" t="str">
        <f>IF(ISNA(_xlfn.XLOOKUP(Table2[[#This Row],[Short Name]],PCN!A:A,PCN!A:A)),"No","Yes")</f>
        <v>No</v>
      </c>
    </row>
    <row r="966" spans="1:21" x14ac:dyDescent="0.35">
      <c r="A966" t="s">
        <v>2777</v>
      </c>
      <c r="B966" t="s">
        <v>50</v>
      </c>
      <c r="C966" t="s">
        <v>2676</v>
      </c>
      <c r="D966" t="s">
        <v>2677</v>
      </c>
      <c r="E966" s="2">
        <v>45770</v>
      </c>
      <c r="F966" t="s">
        <v>185</v>
      </c>
      <c r="G966" s="2">
        <v>45771</v>
      </c>
      <c r="H966" t="s">
        <v>4077</v>
      </c>
      <c r="I966" t="s">
        <v>49</v>
      </c>
      <c r="J966" t="s">
        <v>2781</v>
      </c>
      <c r="K966" t="str">
        <f>_xlfn.XLOOKUP(Table2[[#This Row],[Short Name]],Table4[Name],Table4[IP Address])</f>
        <v>10.69.144.7</v>
      </c>
      <c r="L966" t="str">
        <f>_xlfn.XLOOKUP(Table2[[#This Row],[Short Name]],CMDB!A:A,CMDB!G:G)</f>
        <v>Production</v>
      </c>
      <c r="M966" t="str">
        <f>_xlfn.XLOOKUP(Table2[[#This Row],[Short Name]],CMDB!A:A,CMDB!F:F)</f>
        <v>Deployed</v>
      </c>
      <c r="N966" t="s">
        <v>2782</v>
      </c>
      <c r="P966">
        <f>_xlfn.XLOOKUP(Table2[[#This Row],[Short Name]],Serverlookup!A:A,Serverlookup!B:B)</f>
        <v>18034</v>
      </c>
      <c r="Q966" t="str">
        <f>_xlfn.XLOOKUP(Table2[[#This Row],[Short Name]],Serverlookup!A:A,Serverlookup!C:C)</f>
        <v xml:space="preserve">STARLIMS </v>
      </c>
      <c r="R966" t="str">
        <f>_xlfn.XLOOKUP(Table2[[#This Row],[Short Name]],Serverlookup!A:A,Serverlookup!E:E)</f>
        <v>sarithaandugula@chevron.com</v>
      </c>
      <c r="S966" t="str">
        <f>_xlfn.XLOOKUP(Table2[[#This Row],[Short Name]],Serverlookup!A:A,Serverlookup!D:D)</f>
        <v>Yes</v>
      </c>
      <c r="T966" t="str">
        <f>_xlfn.XLOOKUP(Table2[[#This Row],[Short Name]],Serverlookup!A:A,Serverlookup!F:F)</f>
        <v>SURFACE-APPLICATION SUPPORT-POD1C</v>
      </c>
      <c r="U966" t="str">
        <f>IF(ISNA(_xlfn.XLOOKUP(Table2[[#This Row],[Short Name]],PCN!A:A,PCN!A:A)),"No","Yes")</f>
        <v>No</v>
      </c>
    </row>
    <row r="967" spans="1:21" x14ac:dyDescent="0.35">
      <c r="A967" t="s">
        <v>2777</v>
      </c>
      <c r="B967" t="s">
        <v>50</v>
      </c>
      <c r="C967" t="s">
        <v>1073</v>
      </c>
      <c r="D967" t="s">
        <v>1074</v>
      </c>
      <c r="E967" s="1">
        <v>45763</v>
      </c>
      <c r="F967" t="s">
        <v>185</v>
      </c>
      <c r="G967" s="1">
        <v>45763</v>
      </c>
      <c r="H967" t="s">
        <v>2968</v>
      </c>
      <c r="I967" t="s">
        <v>49</v>
      </c>
      <c r="J967" t="s">
        <v>2781</v>
      </c>
      <c r="K967" t="str">
        <f>_xlfn.XLOOKUP(Table2[[#This Row],[Short Name]],Table4[Name],Table4[IP Address])</f>
        <v>10.69.152.10</v>
      </c>
      <c r="L967" t="str">
        <f>_xlfn.XLOOKUP(Table2[[#This Row],[Short Name]],CMDB!A:A,CMDB!G:G)</f>
        <v>QA/Test</v>
      </c>
      <c r="M967" t="str">
        <f>_xlfn.XLOOKUP(Table2[[#This Row],[Short Name]],CMDB!A:A,CMDB!F:F)</f>
        <v>Deployed</v>
      </c>
      <c r="N967" t="s">
        <v>2782</v>
      </c>
      <c r="P967">
        <f>_xlfn.XLOOKUP(Table2[[#This Row],[Short Name]],Serverlookup!A:A,Serverlookup!B:B)</f>
        <v>18034</v>
      </c>
      <c r="Q967" t="str">
        <f>_xlfn.XLOOKUP(Table2[[#This Row],[Short Name]],Serverlookup!A:A,Serverlookup!C:C)</f>
        <v xml:space="preserve">STARLIMS </v>
      </c>
      <c r="R967" t="str">
        <f>_xlfn.XLOOKUP(Table2[[#This Row],[Short Name]],Serverlookup!A:A,Serverlookup!E:E)</f>
        <v>sarithaandugula@chevron.com</v>
      </c>
      <c r="S967" t="str">
        <f>_xlfn.XLOOKUP(Table2[[#This Row],[Short Name]],Serverlookup!A:A,Serverlookup!D:D)</f>
        <v>Yes</v>
      </c>
      <c r="T967" t="str">
        <f>_xlfn.XLOOKUP(Table2[[#This Row],[Short Name]],Serverlookup!A:A,Serverlookup!F:F)</f>
        <v>SURFACE-APPLICATION SUPPORT-POD1C</v>
      </c>
      <c r="U967" t="str">
        <f>IF(ISNA(_xlfn.XLOOKUP(Table2[[#This Row],[Short Name]],PCN!A:A,PCN!A:A)),"No","Yes")</f>
        <v>No</v>
      </c>
    </row>
    <row r="968" spans="1:21" x14ac:dyDescent="0.35">
      <c r="A968" t="s">
        <v>2777</v>
      </c>
      <c r="B968" t="s">
        <v>50</v>
      </c>
      <c r="C968" t="s">
        <v>2608</v>
      </c>
      <c r="D968" t="s">
        <v>2609</v>
      </c>
      <c r="E968" s="2">
        <v>45771</v>
      </c>
      <c r="F968" t="s">
        <v>185</v>
      </c>
      <c r="G968" s="2">
        <v>45771</v>
      </c>
      <c r="H968" t="s">
        <v>2780</v>
      </c>
      <c r="I968" t="s">
        <v>114</v>
      </c>
      <c r="J968" t="s">
        <v>2781</v>
      </c>
      <c r="K968" t="str">
        <f>_xlfn.XLOOKUP(Table2[[#This Row],[Short Name]],Table4[Name],Table4[IP Address])</f>
        <v>146.24.240.109</v>
      </c>
      <c r="L968" t="str">
        <f>_xlfn.XLOOKUP(Table2[[#This Row],[Short Name]],CMDB!A:A,CMDB!G:G)</f>
        <v>Development</v>
      </c>
      <c r="M968" t="str">
        <f>_xlfn.XLOOKUP(Table2[[#This Row],[Short Name]],CMDB!A:A,CMDB!F:F)</f>
        <v>Deployed</v>
      </c>
      <c r="N968" t="s">
        <v>2782</v>
      </c>
      <c r="P968">
        <f>_xlfn.XLOOKUP(Table2[[#This Row],[Short Name]],Serverlookup!A:A,Serverlookup!B:B)</f>
        <v>1500001055</v>
      </c>
      <c r="Q968" t="str">
        <f>_xlfn.XLOOKUP(Table2[[#This Row],[Short Name]],Serverlookup!A:A,Serverlookup!C:C)</f>
        <v xml:space="preserve">GOM Scout Tool </v>
      </c>
      <c r="R968" t="str">
        <f>_xlfn.XLOOKUP(Table2[[#This Row],[Short Name]],Serverlookup!A:A,Serverlookup!E:E)</f>
        <v>saroj.nanda@chevron.com</v>
      </c>
      <c r="S968" t="str">
        <f>_xlfn.XLOOKUP(Table2[[#This Row],[Short Name]],Serverlookup!A:A,Serverlookup!D:D)</f>
        <v>Yes</v>
      </c>
      <c r="T968" t="str">
        <f>_xlfn.XLOOKUP(Table2[[#This Row],[Short Name]],Serverlookup!A:A,Serverlookup!F:F)</f>
        <v>SUBSURFACE-ADPO-RMF-APPS-GOM</v>
      </c>
      <c r="U968" t="str">
        <f>IF(ISNA(_xlfn.XLOOKUP(Table2[[#This Row],[Short Name]],PCN!A:A,PCN!A:A)),"No","Yes")</f>
        <v>No</v>
      </c>
    </row>
    <row r="969" spans="1:21" x14ac:dyDescent="0.35">
      <c r="A969" t="s">
        <v>2777</v>
      </c>
      <c r="B969" t="s">
        <v>50</v>
      </c>
      <c r="C969" t="s">
        <v>2610</v>
      </c>
      <c r="D969" t="s">
        <v>2611</v>
      </c>
      <c r="E969" s="2">
        <v>45770</v>
      </c>
      <c r="F969" t="s">
        <v>185</v>
      </c>
      <c r="G969" s="2">
        <v>45771</v>
      </c>
      <c r="H969" t="s">
        <v>2790</v>
      </c>
      <c r="I969" t="s">
        <v>114</v>
      </c>
      <c r="J969" t="s">
        <v>2781</v>
      </c>
      <c r="K969" t="str">
        <f>_xlfn.XLOOKUP(Table2[[#This Row],[Short Name]],Table4[Name],Table4[IP Address])</f>
        <v>146.24.240.63</v>
      </c>
      <c r="L969" t="str">
        <f>_xlfn.XLOOKUP(Table2[[#This Row],[Short Name]],CMDB!A:A,CMDB!G:G)</f>
        <v>Production</v>
      </c>
      <c r="M969" t="str">
        <f>_xlfn.XLOOKUP(Table2[[#This Row],[Short Name]],CMDB!A:A,CMDB!F:F)</f>
        <v>Deployed</v>
      </c>
      <c r="N969" t="s">
        <v>2782</v>
      </c>
      <c r="P969">
        <f>_xlfn.XLOOKUP(Table2[[#This Row],[Short Name]],Serverlookup!A:A,Serverlookup!B:B)</f>
        <v>20027</v>
      </c>
      <c r="Q969" t="str">
        <f>_xlfn.XLOOKUP(Table2[[#This Row],[Short Name]],Serverlookup!A:A,Serverlookup!C:C)</f>
        <v xml:space="preserve">Integrated Asset Management </v>
      </c>
      <c r="R969" t="str">
        <f>_xlfn.XLOOKUP(Table2[[#This Row],[Short Name]],Serverlookup!A:A,Serverlookup!E:E)</f>
        <v>saroj.nanda@chevron.com</v>
      </c>
      <c r="S969" t="str">
        <f>_xlfn.XLOOKUP(Table2[[#This Row],[Short Name]],Serverlookup!A:A,Serverlookup!D:D)</f>
        <v>Yes</v>
      </c>
      <c r="T969" t="str">
        <f>_xlfn.XLOOKUP(Table2[[#This Row],[Short Name]],Serverlookup!A:A,Serverlookup!F:F)</f>
        <v>SUBSURFACE-SA&amp;O-DIGITAL OILFIELD</v>
      </c>
      <c r="U969" t="str">
        <f>IF(ISNA(_xlfn.XLOOKUP(Table2[[#This Row],[Short Name]],PCN!A:A,PCN!A:A)),"No","Yes")</f>
        <v>No</v>
      </c>
    </row>
    <row r="970" spans="1:21" x14ac:dyDescent="0.35">
      <c r="A970" t="s">
        <v>2777</v>
      </c>
      <c r="B970" t="s">
        <v>50</v>
      </c>
      <c r="C970" t="s">
        <v>4078</v>
      </c>
      <c r="D970" t="s">
        <v>4079</v>
      </c>
      <c r="E970" s="1">
        <v>45770</v>
      </c>
      <c r="F970" t="s">
        <v>185</v>
      </c>
      <c r="G970" s="1">
        <v>45771</v>
      </c>
      <c r="H970" t="s">
        <v>2790</v>
      </c>
      <c r="I970" t="s">
        <v>114</v>
      </c>
      <c r="J970" t="s">
        <v>2781</v>
      </c>
      <c r="K970" t="str">
        <f>_xlfn.XLOOKUP(Table2[[#This Row],[Short Name]],Table4[Name],Table4[IP Address])</f>
        <v>146.24.240.42</v>
      </c>
      <c r="L970" t="str">
        <f>_xlfn.XLOOKUP(Table2[[#This Row],[Short Name]],CMDB!A:A,CMDB!G:G)</f>
        <v>Development</v>
      </c>
      <c r="M970" t="str">
        <f>_xlfn.XLOOKUP(Table2[[#This Row],[Short Name]],CMDB!A:A,CMDB!F:F)</f>
        <v>Deployed</v>
      </c>
      <c r="N970" t="s">
        <v>2782</v>
      </c>
      <c r="P970">
        <f>_xlfn.XLOOKUP(Table2[[#This Row],[Short Name]],Serverlookup!A:A,Serverlookup!B:B)</f>
        <v>20027</v>
      </c>
      <c r="Q970" t="str">
        <f>_xlfn.XLOOKUP(Table2[[#This Row],[Short Name]],Serverlookup!A:A,Serverlookup!C:C)</f>
        <v xml:space="preserve">Integrated Asset Management </v>
      </c>
      <c r="R970" t="str">
        <f>_xlfn.XLOOKUP(Table2[[#This Row],[Short Name]],Serverlookup!A:A,Serverlookup!E:E)</f>
        <v>saroj.nanda@chevron.com</v>
      </c>
      <c r="S970" t="str">
        <f>_xlfn.XLOOKUP(Table2[[#This Row],[Short Name]],Serverlookup!A:A,Serverlookup!D:D)</f>
        <v>Yes</v>
      </c>
      <c r="T970" t="str">
        <f>_xlfn.XLOOKUP(Table2[[#This Row],[Short Name]],Serverlookup!A:A,Serverlookup!F:F)</f>
        <v>SUBSURFACE-SA&amp;O-DIGITAL OILFIELD</v>
      </c>
      <c r="U970" t="str">
        <f>IF(ISNA(_xlfn.XLOOKUP(Table2[[#This Row],[Short Name]],PCN!A:A,PCN!A:A)),"No","Yes")</f>
        <v>No</v>
      </c>
    </row>
    <row r="971" spans="1:21" x14ac:dyDescent="0.35">
      <c r="A971" t="s">
        <v>2777</v>
      </c>
      <c r="B971" t="s">
        <v>50</v>
      </c>
      <c r="C971" t="s">
        <v>1530</v>
      </c>
      <c r="D971" t="s">
        <v>1531</v>
      </c>
      <c r="E971" s="2">
        <v>45770</v>
      </c>
      <c r="F971" t="s">
        <v>185</v>
      </c>
      <c r="G971" s="2">
        <v>45771</v>
      </c>
      <c r="H971" t="s">
        <v>2806</v>
      </c>
      <c r="I971" t="s">
        <v>49</v>
      </c>
      <c r="J971" t="s">
        <v>2781</v>
      </c>
      <c r="K971" t="str">
        <f>_xlfn.XLOOKUP(Table2[[#This Row],[Short Name]],Table4[Name],Table4[IP Address])</f>
        <v>10.71.64.22</v>
      </c>
      <c r="L971" t="str">
        <f>_xlfn.XLOOKUP(Table2[[#This Row],[Short Name]],CMDB!A:A,CMDB!G:G)</f>
        <v>Production</v>
      </c>
      <c r="M971" t="str">
        <f>_xlfn.XLOOKUP(Table2[[#This Row],[Short Name]],CMDB!A:A,CMDB!F:F)</f>
        <v>Deployed</v>
      </c>
      <c r="N971" t="s">
        <v>2782</v>
      </c>
      <c r="P971">
        <f>_xlfn.XLOOKUP(Table2[[#This Row],[Short Name]],Serverlookup!A:A,Serverlookup!B:B)</f>
        <v>10122</v>
      </c>
      <c r="Q971" t="str">
        <f>_xlfn.XLOOKUP(Table2[[#This Row],[Short Name]],Serverlookup!A:A,Serverlookup!C:C)</f>
        <v xml:space="preserve">SolArc RightAngle (S10) </v>
      </c>
      <c r="R971" t="str">
        <f>_xlfn.XLOOKUP(Table2[[#This Row],[Short Name]],Serverlookup!A:A,Serverlookup!E:E)</f>
        <v>sasikumar@chevron.com</v>
      </c>
      <c r="S971" t="str">
        <f>_xlfn.XLOOKUP(Table2[[#This Row],[Short Name]],Serverlookup!A:A,Serverlookup!D:D)</f>
        <v>Yes</v>
      </c>
      <c r="T971" t="str">
        <f>_xlfn.XLOOKUP(Table2[[#This Row],[Short Name]],Serverlookup!A:A,Serverlookup!F:F)</f>
        <v>Not Found</v>
      </c>
      <c r="U971" t="str">
        <f>IF(ISNA(_xlfn.XLOOKUP(Table2[[#This Row],[Short Name]],PCN!A:A,PCN!A:A)),"No","Yes")</f>
        <v>No</v>
      </c>
    </row>
    <row r="972" spans="1:21" x14ac:dyDescent="0.35">
      <c r="A972" t="s">
        <v>2777</v>
      </c>
      <c r="B972" t="s">
        <v>50</v>
      </c>
      <c r="C972" t="s">
        <v>2636</v>
      </c>
      <c r="D972" t="s">
        <v>2637</v>
      </c>
      <c r="E972" s="2">
        <v>45770</v>
      </c>
      <c r="F972" t="s">
        <v>185</v>
      </c>
      <c r="G972" s="2">
        <v>45771</v>
      </c>
      <c r="H972" t="s">
        <v>4080</v>
      </c>
      <c r="I972" t="s">
        <v>49</v>
      </c>
      <c r="J972" t="s">
        <v>2781</v>
      </c>
      <c r="K972" t="str">
        <f>_xlfn.XLOOKUP(Table2[[#This Row],[Short Name]],Table4[Name],Table4[IP Address])</f>
        <v>10.75.136.147</v>
      </c>
      <c r="L972" t="str">
        <f>_xlfn.XLOOKUP(Table2[[#This Row],[Short Name]],CMDB!A:A,CMDB!G:G)</f>
        <v>Development</v>
      </c>
      <c r="M972" t="str">
        <f>_xlfn.XLOOKUP(Table2[[#This Row],[Short Name]],CMDB!A:A,CMDB!F:F)</f>
        <v>Deployed</v>
      </c>
      <c r="N972" t="s">
        <v>2782</v>
      </c>
      <c r="P972">
        <f>_xlfn.XLOOKUP(Table2[[#This Row],[Short Name]],Serverlookup!A:A,Serverlookup!B:B)</f>
        <v>3053558</v>
      </c>
      <c r="Q972" t="str">
        <f>_xlfn.XLOOKUP(Table2[[#This Row],[Short Name]],Serverlookup!A:A,Serverlookup!C:C)</f>
        <v>Wipro Application Health Monitoring Tool</v>
      </c>
      <c r="R972" t="str">
        <f>_xlfn.XLOOKUP(Table2[[#This Row],[Short Name]],Serverlookup!A:A,Serverlookup!E:E)</f>
        <v>sasikumar@chevron.com</v>
      </c>
      <c r="S972" t="str">
        <f>_xlfn.XLOOKUP(Table2[[#This Row],[Short Name]],Serverlookup!A:A,Serverlookup!D:D)</f>
        <v>Yes</v>
      </c>
      <c r="T972" t="str">
        <f>_xlfn.XLOOKUP(Table2[[#This Row],[Short Name]],Serverlookup!A:A,Serverlookup!F:F)</f>
        <v>SPM-DEVOPS-SUPPORT-NT</v>
      </c>
      <c r="U972" t="str">
        <f>IF(ISNA(_xlfn.XLOOKUP(Table2[[#This Row],[Short Name]],PCN!A:A,PCN!A:A)),"No","Yes")</f>
        <v>No</v>
      </c>
    </row>
    <row r="973" spans="1:21" x14ac:dyDescent="0.35">
      <c r="A973" t="s">
        <v>2777</v>
      </c>
      <c r="B973" t="s">
        <v>50</v>
      </c>
      <c r="C973" t="s">
        <v>4081</v>
      </c>
      <c r="D973" t="s">
        <v>4082</v>
      </c>
      <c r="E973" s="1">
        <v>45771</v>
      </c>
      <c r="F973" t="s">
        <v>185</v>
      </c>
      <c r="G973" s="1">
        <v>45771</v>
      </c>
      <c r="H973" t="s">
        <v>3465</v>
      </c>
      <c r="I973" t="s">
        <v>49</v>
      </c>
      <c r="J973" t="s">
        <v>2781</v>
      </c>
      <c r="K973" t="str">
        <f>_xlfn.XLOOKUP(Table2[[#This Row],[Short Name]],Table4[Name],Table4[IP Address])</f>
        <v>146.35.144.48</v>
      </c>
      <c r="L973" t="str">
        <f>_xlfn.XLOOKUP(Table2[[#This Row],[Short Name]],CMDB!A:A,CMDB!G:G)</f>
        <v>Production</v>
      </c>
      <c r="M973" t="str">
        <f>_xlfn.XLOOKUP(Table2[[#This Row],[Short Name]],CMDB!A:A,CMDB!F:F)</f>
        <v>Deployed</v>
      </c>
      <c r="N973" t="s">
        <v>2782</v>
      </c>
      <c r="P973">
        <f>_xlfn.XLOOKUP(Table2[[#This Row],[Short Name]],Serverlookup!A:A,Serverlookup!B:B)</f>
        <v>3059608</v>
      </c>
      <c r="Q973" t="str">
        <f>_xlfn.XLOOKUP(Table2[[#This Row],[Short Name]],Serverlookup!A:A,Serverlookup!C:C)</f>
        <v>ITFP DFS Service</v>
      </c>
      <c r="R973" t="str">
        <f>_xlfn.XLOOKUP(Table2[[#This Row],[Short Name]],Serverlookup!A:A,Serverlookup!E:E)</f>
        <v>NJones@chevron.com</v>
      </c>
      <c r="S973" t="str">
        <f>_xlfn.XLOOKUP(Table2[[#This Row],[Short Name]],Serverlookup!A:A,Serverlookup!D:D)</f>
        <v>Yes</v>
      </c>
      <c r="T973" t="str">
        <f>_xlfn.XLOOKUP(Table2[[#This Row],[Short Name]],Serverlookup!A:A,Serverlookup!F:F)</f>
        <v>NAU SJV - WRO SUPPORT</v>
      </c>
      <c r="U973" t="str">
        <f>IF(ISNA(_xlfn.XLOOKUP(Table2[[#This Row],[Short Name]],PCN!A:A,PCN!A:A)),"No","Yes")</f>
        <v>No</v>
      </c>
    </row>
    <row r="974" spans="1:21" x14ac:dyDescent="0.35">
      <c r="A974" t="s">
        <v>2777</v>
      </c>
      <c r="B974" t="s">
        <v>50</v>
      </c>
      <c r="C974" t="s">
        <v>4083</v>
      </c>
      <c r="D974" t="s">
        <v>4084</v>
      </c>
      <c r="E974" s="1">
        <v>45771</v>
      </c>
      <c r="F974" t="s">
        <v>185</v>
      </c>
      <c r="G974" s="1">
        <v>45771</v>
      </c>
      <c r="H974" t="s">
        <v>3169</v>
      </c>
      <c r="I974" t="s">
        <v>49</v>
      </c>
      <c r="J974" t="s">
        <v>2781</v>
      </c>
      <c r="K974" t="str">
        <f>_xlfn.XLOOKUP(Table2[[#This Row],[Short Name]],Table4[Name],Table4[IP Address])</f>
        <v>146.35.14.50</v>
      </c>
      <c r="L974" t="str">
        <f>_xlfn.XLOOKUP(Table2[[#This Row],[Short Name]],CMDB!A:A,CMDB!G:G)</f>
        <v>Development</v>
      </c>
      <c r="M974" t="str">
        <f>_xlfn.XLOOKUP(Table2[[#This Row],[Short Name]],CMDB!A:A,CMDB!F:F)</f>
        <v>Deployed</v>
      </c>
      <c r="N974" t="s">
        <v>2782</v>
      </c>
      <c r="P974">
        <f>_xlfn.XLOOKUP(Table2[[#This Row],[Short Name]],Serverlookup!A:A,Serverlookup!B:B)</f>
        <v>19430</v>
      </c>
      <c r="Q974" t="str">
        <f>_xlfn.XLOOKUP(Table2[[#This Row],[Short Name]],Serverlookup!A:A,Serverlookup!C:C)</f>
        <v xml:space="preserve">Petrasoft Field Assist (SJVBU) </v>
      </c>
      <c r="R974" t="str">
        <f>_xlfn.XLOOKUP(Table2[[#This Row],[Short Name]],Serverlookup!A:A,Serverlookup!E:E)</f>
        <v>NJones@chevron.com</v>
      </c>
      <c r="S974" t="str">
        <f>_xlfn.XLOOKUP(Table2[[#This Row],[Short Name]],Serverlookup!A:A,Serverlookup!D:D)</f>
        <v>Yes</v>
      </c>
      <c r="T974" t="str">
        <f>_xlfn.XLOOKUP(Table2[[#This Row],[Short Name]],Serverlookup!A:A,Serverlookup!F:F)</f>
        <v>NAU SJV - WRO SUPPORT</v>
      </c>
      <c r="U974" t="str">
        <f>IF(ISNA(_xlfn.XLOOKUP(Table2[[#This Row],[Short Name]],PCN!A:A,PCN!A:A)),"No","Yes")</f>
        <v>No</v>
      </c>
    </row>
    <row r="975" spans="1:21" x14ac:dyDescent="0.35">
      <c r="A975" t="s">
        <v>2777</v>
      </c>
      <c r="B975" t="s">
        <v>50</v>
      </c>
      <c r="C975" t="s">
        <v>4085</v>
      </c>
      <c r="D975" t="s">
        <v>4086</v>
      </c>
      <c r="E975" s="1">
        <v>45770</v>
      </c>
      <c r="F975" t="s">
        <v>185</v>
      </c>
      <c r="G975" s="1">
        <v>45771</v>
      </c>
      <c r="H975" t="s">
        <v>2968</v>
      </c>
      <c r="I975" t="s">
        <v>49</v>
      </c>
      <c r="J975" t="s">
        <v>2781</v>
      </c>
      <c r="K975" t="str">
        <f>_xlfn.XLOOKUP(Table2[[#This Row],[Short Name]],Table4[Name],Table4[IP Address])</f>
        <v>10.76.150.22</v>
      </c>
      <c r="L975" t="str">
        <f>_xlfn.XLOOKUP(Table2[[#This Row],[Short Name]],CMDB!A:A,CMDB!G:G)</f>
        <v>Production</v>
      </c>
      <c r="M975" t="str">
        <f>_xlfn.XLOOKUP(Table2[[#This Row],[Short Name]],CMDB!A:A,CMDB!F:F)</f>
        <v>Deployed</v>
      </c>
      <c r="N975" t="s">
        <v>2782</v>
      </c>
      <c r="P975">
        <f>_xlfn.XLOOKUP(Table2[[#This Row],[Short Name]],Serverlookup!A:A,Serverlookup!B:B)</f>
        <v>1500000576</v>
      </c>
      <c r="Q975" t="str">
        <f>_xlfn.XLOOKUP(Table2[[#This Row],[Short Name]],Serverlookup!A:A,Serverlookup!C:C)</f>
        <v>Foresite (SJV)</v>
      </c>
      <c r="R975" t="str">
        <f>_xlfn.XLOOKUP(Table2[[#This Row],[Short Name]],Serverlookup!A:A,Serverlookup!E:E)</f>
        <v>SCDL@chevron.com</v>
      </c>
      <c r="S975" t="str">
        <f>_xlfn.XLOOKUP(Table2[[#This Row],[Short Name]],Serverlookup!A:A,Serverlookup!D:D)</f>
        <v>Yes</v>
      </c>
      <c r="T975" t="str">
        <f>_xlfn.XLOOKUP(Table2[[#This Row],[Short Name]],Serverlookup!A:A,Serverlookup!F:F)</f>
        <v>NAU SJV - WRO SUPPORT</v>
      </c>
      <c r="U975" t="str">
        <f>IF(ISNA(_xlfn.XLOOKUP(Table2[[#This Row],[Short Name]],PCN!A:A,PCN!A:A)),"No","Yes")</f>
        <v>No</v>
      </c>
    </row>
    <row r="976" spans="1:21" x14ac:dyDescent="0.35">
      <c r="A976" t="s">
        <v>2777</v>
      </c>
      <c r="B976" t="s">
        <v>50</v>
      </c>
      <c r="C976" t="s">
        <v>4087</v>
      </c>
      <c r="D976" t="s">
        <v>4088</v>
      </c>
      <c r="E976" s="2">
        <v>45770</v>
      </c>
      <c r="F976" t="s">
        <v>185</v>
      </c>
      <c r="G976" s="2">
        <v>45771</v>
      </c>
      <c r="H976" t="s">
        <v>2833</v>
      </c>
      <c r="I976" t="s">
        <v>49</v>
      </c>
      <c r="J976" t="s">
        <v>2781</v>
      </c>
      <c r="K976" t="str">
        <f>_xlfn.XLOOKUP(Table2[[#This Row],[Short Name]],Table4[Name],Table4[IP Address])</f>
        <v>146.35.144.39</v>
      </c>
      <c r="L976" t="str">
        <f>_xlfn.XLOOKUP(Table2[[#This Row],[Short Name]],CMDB!A:A,CMDB!G:G)</f>
        <v>Production</v>
      </c>
      <c r="M976" t="str">
        <f>_xlfn.XLOOKUP(Table2[[#This Row],[Short Name]],CMDB!A:A,CMDB!F:F)</f>
        <v>Deployed</v>
      </c>
      <c r="N976" t="s">
        <v>2782</v>
      </c>
      <c r="P976">
        <f>_xlfn.XLOOKUP(Table2[[#This Row],[Short Name]],Serverlookup!A:A,Serverlookup!B:B)</f>
        <v>1500000577</v>
      </c>
      <c r="Q976" t="str">
        <f>_xlfn.XLOOKUP(Table2[[#This Row],[Short Name]],Serverlookup!A:A,Serverlookup!C:C)</f>
        <v xml:space="preserve">Cygnet SJV </v>
      </c>
      <c r="R976" t="str">
        <f>_xlfn.XLOOKUP(Table2[[#This Row],[Short Name]],Serverlookup!A:A,Serverlookup!E:E)</f>
        <v>SCDL@chevron.com</v>
      </c>
      <c r="S976" t="str">
        <f>_xlfn.XLOOKUP(Table2[[#This Row],[Short Name]],Serverlookup!A:A,Serverlookup!D:D)</f>
        <v>Yes</v>
      </c>
      <c r="T976" t="str">
        <f>_xlfn.XLOOKUP(Table2[[#This Row],[Short Name]],Serverlookup!A:A,Serverlookup!F:F)</f>
        <v>NAU SJV - WRO SUPPORT</v>
      </c>
      <c r="U976" t="str">
        <f>IF(ISNA(_xlfn.XLOOKUP(Table2[[#This Row],[Short Name]],PCN!A:A,PCN!A:A)),"No","Yes")</f>
        <v>No</v>
      </c>
    </row>
    <row r="977" spans="1:21" x14ac:dyDescent="0.35">
      <c r="A977" t="s">
        <v>2777</v>
      </c>
      <c r="B977" t="s">
        <v>50</v>
      </c>
      <c r="C977" t="s">
        <v>4089</v>
      </c>
      <c r="D977" t="s">
        <v>4090</v>
      </c>
      <c r="E977" s="2">
        <v>45728</v>
      </c>
      <c r="F977" t="s">
        <v>947</v>
      </c>
      <c r="G977" s="2">
        <v>45728</v>
      </c>
      <c r="H977" t="s">
        <v>4091</v>
      </c>
      <c r="I977" t="s">
        <v>49</v>
      </c>
      <c r="J977" t="s">
        <v>2781</v>
      </c>
      <c r="K977" t="e">
        <f>_xlfn.XLOOKUP(Table2[[#This Row],[Short Name]],Table4[Name],Table4[IP Address])</f>
        <v>#N/A</v>
      </c>
      <c r="L977" t="e">
        <f>_xlfn.XLOOKUP(Table2[[#This Row],[Short Name]],CMDB!A:A,CMDB!G:G)</f>
        <v>#N/A</v>
      </c>
      <c r="M977" t="e">
        <f>_xlfn.XLOOKUP(Table2[[#This Row],[Short Name]],CMDB!A:A,CMDB!F:F)</f>
        <v>#N/A</v>
      </c>
      <c r="N977" t="s">
        <v>2782</v>
      </c>
      <c r="P977" t="str">
        <f>_xlfn.XLOOKUP(Table2[[#This Row],[Short Name]],Serverlookup!A:A,Serverlookup!B:B)</f>
        <v>Not Found</v>
      </c>
      <c r="Q977" t="str">
        <f>_xlfn.XLOOKUP(Table2[[#This Row],[Short Name]],Serverlookup!A:A,Serverlookup!C:C)</f>
        <v>Not Found</v>
      </c>
      <c r="R977" t="str">
        <f>_xlfn.XLOOKUP(Table2[[#This Row],[Short Name]],Serverlookup!A:A,Serverlookup!E:E)</f>
        <v>SCDL@chevron.com</v>
      </c>
      <c r="S977" t="str">
        <f>_xlfn.XLOOKUP(Table2[[#This Row],[Short Name]],Serverlookup!A:A,Serverlookup!D:D)</f>
        <v>Yes</v>
      </c>
      <c r="T977" t="str">
        <f>_xlfn.XLOOKUP(Table2[[#This Row],[Short Name]],Serverlookup!A:A,Serverlookup!F:F)</f>
        <v>NAU SJV - WRO SUPPORT</v>
      </c>
      <c r="U977" t="str">
        <f>IF(ISNA(_xlfn.XLOOKUP(Table2[[#This Row],[Short Name]],PCN!A:A,PCN!A:A)),"No","Yes")</f>
        <v>No</v>
      </c>
    </row>
    <row r="978" spans="1:21" x14ac:dyDescent="0.35">
      <c r="A978" t="s">
        <v>2777</v>
      </c>
      <c r="B978" t="s">
        <v>50</v>
      </c>
      <c r="C978" t="s">
        <v>4092</v>
      </c>
      <c r="D978" t="s">
        <v>4093</v>
      </c>
      <c r="E978" s="1">
        <v>45728</v>
      </c>
      <c r="F978" t="s">
        <v>947</v>
      </c>
      <c r="G978" s="1">
        <v>45728</v>
      </c>
      <c r="H978" t="s">
        <v>4094</v>
      </c>
      <c r="I978" t="s">
        <v>49</v>
      </c>
      <c r="J978" t="s">
        <v>2781</v>
      </c>
      <c r="K978" t="e">
        <f>_xlfn.XLOOKUP(Table2[[#This Row],[Short Name]],Table4[Name],Table4[IP Address])</f>
        <v>#N/A</v>
      </c>
      <c r="L978" t="e">
        <f>_xlfn.XLOOKUP(Table2[[#This Row],[Short Name]],CMDB!A:A,CMDB!G:G)</f>
        <v>#N/A</v>
      </c>
      <c r="M978" t="e">
        <f>_xlfn.XLOOKUP(Table2[[#This Row],[Short Name]],CMDB!A:A,CMDB!F:F)</f>
        <v>#N/A</v>
      </c>
      <c r="N978" t="s">
        <v>2782</v>
      </c>
      <c r="P978" t="str">
        <f>_xlfn.XLOOKUP(Table2[[#This Row],[Short Name]],Serverlookup!A:A,Serverlookup!B:B)</f>
        <v>Not Found</v>
      </c>
      <c r="Q978" t="str">
        <f>_xlfn.XLOOKUP(Table2[[#This Row],[Short Name]],Serverlookup!A:A,Serverlookup!C:C)</f>
        <v>Not Found</v>
      </c>
      <c r="R978" t="str">
        <f>_xlfn.XLOOKUP(Table2[[#This Row],[Short Name]],Serverlookup!A:A,Serverlookup!E:E)</f>
        <v>SCDL@chevron.com</v>
      </c>
      <c r="S978" t="str">
        <f>_xlfn.XLOOKUP(Table2[[#This Row],[Short Name]],Serverlookup!A:A,Serverlookup!D:D)</f>
        <v>Yes</v>
      </c>
      <c r="T978" t="str">
        <f>_xlfn.XLOOKUP(Table2[[#This Row],[Short Name]],Serverlookup!A:A,Serverlookup!F:F)</f>
        <v>NAU SJV - WRO SUPPORT</v>
      </c>
      <c r="U978" t="str">
        <f>IF(ISNA(_xlfn.XLOOKUP(Table2[[#This Row],[Short Name]],PCN!A:A,PCN!A:A)),"No","Yes")</f>
        <v>No</v>
      </c>
    </row>
    <row r="979" spans="1:21" x14ac:dyDescent="0.35">
      <c r="A979" t="s">
        <v>2777</v>
      </c>
      <c r="B979" t="s">
        <v>50</v>
      </c>
      <c r="C979" t="s">
        <v>4095</v>
      </c>
      <c r="D979" t="s">
        <v>4096</v>
      </c>
      <c r="E979" s="2">
        <v>45771</v>
      </c>
      <c r="F979" t="s">
        <v>185</v>
      </c>
      <c r="G979" s="2">
        <v>45771</v>
      </c>
      <c r="H979" t="s">
        <v>3041</v>
      </c>
      <c r="I979" t="s">
        <v>114</v>
      </c>
      <c r="J979" t="s">
        <v>2781</v>
      </c>
      <c r="K979" t="str">
        <f>_xlfn.XLOOKUP(Table2[[#This Row],[Short Name]],Table4[Name],Table4[IP Address])</f>
        <v>146.39.201.67</v>
      </c>
      <c r="L979" t="str">
        <f>_xlfn.XLOOKUP(Table2[[#This Row],[Short Name]],CMDB!A:A,CMDB!G:G)</f>
        <v>Development</v>
      </c>
      <c r="M979" t="str">
        <f>_xlfn.XLOOKUP(Table2[[#This Row],[Short Name]],CMDB!A:A,CMDB!F:F)</f>
        <v>Deployed</v>
      </c>
      <c r="N979" t="s">
        <v>2782</v>
      </c>
      <c r="P979">
        <f>_xlfn.XLOOKUP(Table2[[#This Row],[Short Name]],Serverlookup!A:A,Serverlookup!B:B)</f>
        <v>22190</v>
      </c>
      <c r="Q979" t="str">
        <f>_xlfn.XLOOKUP(Table2[[#This Row],[Short Name]],Serverlookup!A:A,Serverlookup!C:C)</f>
        <v>Plant Connector</v>
      </c>
      <c r="R979" t="str">
        <f>_xlfn.XLOOKUP(Table2[[#This Row],[Short Name]],Serverlookup!A:A,Serverlookup!E:E)</f>
        <v>SLYZ@chevron.com</v>
      </c>
      <c r="S979" t="str">
        <f>_xlfn.XLOOKUP(Table2[[#This Row],[Short Name]],Serverlookup!A:A,Serverlookup!D:D)</f>
        <v>Yes</v>
      </c>
      <c r="T979" t="str">
        <f>_xlfn.XLOOKUP(Table2[[#This Row],[Short Name]],Serverlookup!A:A,Serverlookup!F:F)</f>
        <v>COMMODITY SCM - ERP MII</v>
      </c>
      <c r="U979" t="str">
        <f>IF(ISNA(_xlfn.XLOOKUP(Table2[[#This Row],[Short Name]],PCN!A:A,PCN!A:A)),"No","Yes")</f>
        <v>No</v>
      </c>
    </row>
    <row r="980" spans="1:21" x14ac:dyDescent="0.35">
      <c r="A980" t="s">
        <v>2777</v>
      </c>
      <c r="B980" t="s">
        <v>50</v>
      </c>
      <c r="C980" t="s">
        <v>4097</v>
      </c>
      <c r="D980" t="s">
        <v>4098</v>
      </c>
      <c r="E980" s="1">
        <v>45771</v>
      </c>
      <c r="F980" t="s">
        <v>185</v>
      </c>
      <c r="G980" s="1">
        <v>45771</v>
      </c>
      <c r="H980" t="s">
        <v>4099</v>
      </c>
      <c r="I980" t="s">
        <v>114</v>
      </c>
      <c r="J980" t="s">
        <v>2781</v>
      </c>
      <c r="K980" t="str">
        <f>_xlfn.XLOOKUP(Table2[[#This Row],[Short Name]],Table4[Name],Table4[IP Address])</f>
        <v>146.39.201.65</v>
      </c>
      <c r="L980" t="str">
        <f>_xlfn.XLOOKUP(Table2[[#This Row],[Short Name]],CMDB!A:A,CMDB!G:G)</f>
        <v>Production</v>
      </c>
      <c r="M980" t="str">
        <f>_xlfn.XLOOKUP(Table2[[#This Row],[Short Name]],CMDB!A:A,CMDB!F:F)</f>
        <v>Deployed</v>
      </c>
      <c r="N980" t="s">
        <v>2782</v>
      </c>
      <c r="P980">
        <f>_xlfn.XLOOKUP(Table2[[#This Row],[Short Name]],Serverlookup!A:A,Serverlookup!B:B)</f>
        <v>22190</v>
      </c>
      <c r="Q980" t="str">
        <f>_xlfn.XLOOKUP(Table2[[#This Row],[Short Name]],Serverlookup!A:A,Serverlookup!C:C)</f>
        <v>Plant Connector</v>
      </c>
      <c r="R980" t="str">
        <f>_xlfn.XLOOKUP(Table2[[#This Row],[Short Name]],Serverlookup!A:A,Serverlookup!E:E)</f>
        <v>SLYZ@chevron.com</v>
      </c>
      <c r="S980" t="str">
        <f>_xlfn.XLOOKUP(Table2[[#This Row],[Short Name]],Serverlookup!A:A,Serverlookup!D:D)</f>
        <v>Yes</v>
      </c>
      <c r="T980" t="str">
        <f>_xlfn.XLOOKUP(Table2[[#This Row],[Short Name]],Serverlookup!A:A,Serverlookup!F:F)</f>
        <v>COMMODITY SCM - ERP MII</v>
      </c>
      <c r="U980" t="str">
        <f>IF(ISNA(_xlfn.XLOOKUP(Table2[[#This Row],[Short Name]],PCN!A:A,PCN!A:A)),"No","Yes")</f>
        <v>No</v>
      </c>
    </row>
    <row r="981" spans="1:21" x14ac:dyDescent="0.35">
      <c r="A981" t="s">
        <v>2777</v>
      </c>
      <c r="B981" t="s">
        <v>50</v>
      </c>
      <c r="C981" t="s">
        <v>4100</v>
      </c>
      <c r="D981" t="s">
        <v>4101</v>
      </c>
      <c r="E981" s="2">
        <v>45771</v>
      </c>
      <c r="F981" t="s">
        <v>185</v>
      </c>
      <c r="G981" s="2">
        <v>45771</v>
      </c>
      <c r="H981" t="s">
        <v>4102</v>
      </c>
      <c r="I981" t="s">
        <v>141</v>
      </c>
      <c r="J981" t="s">
        <v>2781</v>
      </c>
      <c r="K981" t="str">
        <f>_xlfn.XLOOKUP(Table2[[#This Row],[Short Name]],Table4[Name],Table4[IP Address])</f>
        <v>146.30.172.81</v>
      </c>
      <c r="L981" t="str">
        <f>_xlfn.XLOOKUP(Table2[[#This Row],[Short Name]],CMDB!A:A,CMDB!G:G)</f>
        <v>Production</v>
      </c>
      <c r="M981" t="str">
        <f>_xlfn.XLOOKUP(Table2[[#This Row],[Short Name]],CMDB!A:A,CMDB!F:F)</f>
        <v>Deployed</v>
      </c>
      <c r="N981" t="s">
        <v>2782</v>
      </c>
      <c r="P981">
        <f>_xlfn.XLOOKUP(Table2[[#This Row],[Short Name]],Serverlookup!A:A,Serverlookup!B:B)</f>
        <v>5046696</v>
      </c>
      <c r="Q981" t="str">
        <f>_xlfn.XLOOKUP(Table2[[#This Row],[Short Name]],Serverlookup!A:A,Serverlookup!C:C)</f>
        <v xml:space="preserve">PMS </v>
      </c>
      <c r="R981" t="str">
        <f>_xlfn.XLOOKUP(Table2[[#This Row],[Short Name]],Serverlookup!A:A,Serverlookup!E:E)</f>
        <v>snehasomarajan@chevron.com</v>
      </c>
      <c r="S981" t="str">
        <f>_xlfn.XLOOKUP(Table2[[#This Row],[Short Name]],Serverlookup!A:A,Serverlookup!D:D)</f>
        <v>Yes</v>
      </c>
      <c r="T981" t="str">
        <f>_xlfn.XLOOKUP(Table2[[#This Row],[Short Name]],Serverlookup!A:A,Serverlookup!F:F)</f>
        <v>SURFACE-APPLICATION SUPPORT-POD1A</v>
      </c>
      <c r="U981" t="str">
        <f>IF(ISNA(_xlfn.XLOOKUP(Table2[[#This Row],[Short Name]],PCN!A:A,PCN!A:A)),"No","Yes")</f>
        <v>No</v>
      </c>
    </row>
    <row r="982" spans="1:21" x14ac:dyDescent="0.35">
      <c r="A982" t="s">
        <v>2777</v>
      </c>
      <c r="B982" t="s">
        <v>50</v>
      </c>
      <c r="C982" t="s">
        <v>2626</v>
      </c>
      <c r="D982" t="s">
        <v>2627</v>
      </c>
      <c r="E982" s="1">
        <v>45771</v>
      </c>
      <c r="F982" t="s">
        <v>185</v>
      </c>
      <c r="G982" s="1">
        <v>45771</v>
      </c>
      <c r="H982" t="s">
        <v>4103</v>
      </c>
      <c r="I982" t="s">
        <v>49</v>
      </c>
      <c r="J982" t="s">
        <v>2781</v>
      </c>
      <c r="K982" t="str">
        <f>_xlfn.XLOOKUP(Table2[[#This Row],[Short Name]],Table4[Name],Table4[IP Address])</f>
        <v>10.73.192.5</v>
      </c>
      <c r="L982" t="str">
        <f>_xlfn.XLOOKUP(Table2[[#This Row],[Short Name]],CMDB!A:A,CMDB!G:G)</f>
        <v>Production</v>
      </c>
      <c r="M982" t="str">
        <f>_xlfn.XLOOKUP(Table2[[#This Row],[Short Name]],CMDB!A:A,CMDB!F:F)</f>
        <v>Retired</v>
      </c>
      <c r="N982" t="s">
        <v>2782</v>
      </c>
      <c r="P982">
        <f>_xlfn.XLOOKUP(Table2[[#This Row],[Short Name]],Serverlookup!A:A,Serverlookup!B:B)</f>
        <v>20401</v>
      </c>
      <c r="Q982" t="str">
        <f>_xlfn.XLOOKUP(Table2[[#This Row],[Short Name]],Serverlookup!A:A,Serverlookup!C:C)</f>
        <v xml:space="preserve">KMS (Global) </v>
      </c>
      <c r="R982" t="str">
        <f>_xlfn.XLOOKUP(Table2[[#This Row],[Short Name]],Serverlookup!A:A,Serverlookup!E:E)</f>
        <v>snehasomarajan@chevron.com</v>
      </c>
      <c r="S982" t="str">
        <f>_xlfn.XLOOKUP(Table2[[#This Row],[Short Name]],Serverlookup!A:A,Serverlookup!D:D)</f>
        <v>Yes</v>
      </c>
      <c r="T982" t="str">
        <f>_xlfn.XLOOKUP(Table2[[#This Row],[Short Name]],Serverlookup!A:A,Serverlookup!F:F)</f>
        <v>SURFACE-APPLICATION SUPPORT-POD1A</v>
      </c>
      <c r="U982" t="str">
        <f>IF(ISNA(_xlfn.XLOOKUP(Table2[[#This Row],[Short Name]],PCN!A:A,PCN!A:A)),"No","Yes")</f>
        <v>No</v>
      </c>
    </row>
    <row r="983" spans="1:21" x14ac:dyDescent="0.35">
      <c r="A983" t="s">
        <v>2777</v>
      </c>
      <c r="B983" t="s">
        <v>50</v>
      </c>
      <c r="C983" t="s">
        <v>4104</v>
      </c>
      <c r="D983" t="s">
        <v>4105</v>
      </c>
      <c r="E983" s="2">
        <v>45735</v>
      </c>
      <c r="F983" t="s">
        <v>185</v>
      </c>
      <c r="G983" s="2">
        <v>45735</v>
      </c>
      <c r="H983" t="s">
        <v>3169</v>
      </c>
      <c r="I983" t="s">
        <v>49</v>
      </c>
      <c r="J983" t="s">
        <v>2781</v>
      </c>
      <c r="K983" t="e">
        <f>_xlfn.XLOOKUP(Table2[[#This Row],[Short Name]],Table4[Name],Table4[IP Address])</f>
        <v>#N/A</v>
      </c>
      <c r="L983" t="e">
        <f>_xlfn.XLOOKUP(Table2[[#This Row],[Short Name]],CMDB!A:A,CMDB!G:G)</f>
        <v>#N/A</v>
      </c>
      <c r="M983" t="e">
        <f>_xlfn.XLOOKUP(Table2[[#This Row],[Short Name]],CMDB!A:A,CMDB!F:F)</f>
        <v>#N/A</v>
      </c>
      <c r="N983" t="s">
        <v>2782</v>
      </c>
      <c r="P983">
        <f>_xlfn.XLOOKUP(Table2[[#This Row],[Short Name]],Serverlookup!A:A,Serverlookup!B:B)</f>
        <v>5057117</v>
      </c>
      <c r="Q983" t="str">
        <f>_xlfn.XLOOKUP(Table2[[#This Row],[Short Name]],Serverlookup!A:A,Serverlookup!C:C)</f>
        <v xml:space="preserve">PlantTriage Application (CPP) </v>
      </c>
      <c r="R983" t="str">
        <f>_xlfn.XLOOKUP(Table2[[#This Row],[Short Name]],Serverlookup!A:A,Serverlookup!E:E)</f>
        <v>snehasomarajan@chevron.com</v>
      </c>
      <c r="S983" t="str">
        <f>_xlfn.XLOOKUP(Table2[[#This Row],[Short Name]],Serverlookup!A:A,Serverlookup!D:D)</f>
        <v>Yes</v>
      </c>
      <c r="T983" t="str">
        <f>_xlfn.XLOOKUP(Table2[[#This Row],[Short Name]],Serverlookup!A:A,Serverlookup!F:F)</f>
        <v>SURFACE-APPLICATION SUPPORT-POD1A</v>
      </c>
      <c r="U983" t="str">
        <f>IF(ISNA(_xlfn.XLOOKUP(Table2[[#This Row],[Short Name]],PCN!A:A,PCN!A:A)),"No","Yes")</f>
        <v>No</v>
      </c>
    </row>
    <row r="984" spans="1:21" x14ac:dyDescent="0.35">
      <c r="A984" t="s">
        <v>2777</v>
      </c>
      <c r="B984" t="s">
        <v>50</v>
      </c>
      <c r="C984" t="s">
        <v>4106</v>
      </c>
      <c r="D984" t="s">
        <v>4107</v>
      </c>
      <c r="E984" s="1">
        <v>45770</v>
      </c>
      <c r="F984" t="s">
        <v>185</v>
      </c>
      <c r="G984" s="1">
        <v>45771</v>
      </c>
      <c r="H984" t="s">
        <v>3006</v>
      </c>
      <c r="I984" t="s">
        <v>49</v>
      </c>
      <c r="J984" t="s">
        <v>2781</v>
      </c>
      <c r="K984" t="str">
        <f>_xlfn.XLOOKUP(Table2[[#This Row],[Short Name]],Table4[Name],Table4[IP Address])</f>
        <v>134.248.197.143</v>
      </c>
      <c r="L984" t="str">
        <f>_xlfn.XLOOKUP(Table2[[#This Row],[Short Name]],CMDB!A:A,CMDB!G:G)</f>
        <v>Production</v>
      </c>
      <c r="M984" t="str">
        <f>_xlfn.XLOOKUP(Table2[[#This Row],[Short Name]],CMDB!A:A,CMDB!F:F)</f>
        <v>Retired</v>
      </c>
      <c r="N984" t="s">
        <v>2782</v>
      </c>
      <c r="P984">
        <f>_xlfn.XLOOKUP(Table2[[#This Row],[Short Name]],Serverlookup!A:A,Serverlookup!B:B)</f>
        <v>20193062298</v>
      </c>
      <c r="Q984" t="str">
        <f>_xlfn.XLOOKUP(Table2[[#This Row],[Short Name]],Serverlookup!A:A,Serverlookup!C:C)</f>
        <v xml:space="preserve">Petrel Studio 2019 </v>
      </c>
      <c r="R984" t="str">
        <f>_xlfn.XLOOKUP(Table2[[#This Row],[Short Name]],Serverlookup!A:A,Serverlookup!E:E)</f>
        <v>Soujanya.Varada@chevron.com</v>
      </c>
      <c r="S984" t="str">
        <f>_xlfn.XLOOKUP(Table2[[#This Row],[Short Name]],Serverlookup!A:A,Serverlookup!D:D)</f>
        <v>Yes</v>
      </c>
      <c r="T984" t="str">
        <f>_xlfn.XLOOKUP(Table2[[#This Row],[Short Name]],Serverlookup!A:A,Serverlookup!F:F)</f>
        <v>Not Found</v>
      </c>
      <c r="U984" t="str">
        <f>IF(ISNA(_xlfn.XLOOKUP(Table2[[#This Row],[Short Name]],PCN!A:A,PCN!A:A)),"No","Yes")</f>
        <v>No</v>
      </c>
    </row>
    <row r="985" spans="1:21" x14ac:dyDescent="0.35">
      <c r="A985" t="s">
        <v>2777</v>
      </c>
      <c r="B985" t="s">
        <v>50</v>
      </c>
      <c r="C985" t="s">
        <v>4108</v>
      </c>
      <c r="D985" t="s">
        <v>4109</v>
      </c>
      <c r="E985" s="2">
        <v>45770</v>
      </c>
      <c r="F985" t="s">
        <v>185</v>
      </c>
      <c r="G985" s="2">
        <v>45771</v>
      </c>
      <c r="H985" t="s">
        <v>4110</v>
      </c>
      <c r="I985" t="s">
        <v>49</v>
      </c>
      <c r="J985" t="s">
        <v>2781</v>
      </c>
      <c r="K985" t="str">
        <f>_xlfn.XLOOKUP(Table2[[#This Row],[Short Name]],Table4[Name],Table4[IP Address])</f>
        <v>10.71.130.239</v>
      </c>
      <c r="L985" t="str">
        <f>_xlfn.XLOOKUP(Table2[[#This Row],[Short Name]],CMDB!A:A,CMDB!G:G)</f>
        <v>Development</v>
      </c>
      <c r="M985" t="str">
        <f>_xlfn.XLOOKUP(Table2[[#This Row],[Short Name]],CMDB!A:A,CMDB!F:F)</f>
        <v>Deployed</v>
      </c>
      <c r="N985" t="s">
        <v>2782</v>
      </c>
      <c r="P985">
        <f>_xlfn.XLOOKUP(Table2[[#This Row],[Short Name]],Serverlookup!A:A,Serverlookup!B:B)</f>
        <v>3615</v>
      </c>
      <c r="Q985" t="str">
        <f>_xlfn.XLOOKUP(Table2[[#This Row],[Short Name]],Serverlookup!A:A,Serverlookup!C:C)</f>
        <v xml:space="preserve">Petro </v>
      </c>
      <c r="R985" t="str">
        <f>_xlfn.XLOOKUP(Table2[[#This Row],[Short Name]],Serverlookup!A:A,Serverlookup!E:E)</f>
        <v>NEETAAGGARWAL@chevron.com</v>
      </c>
      <c r="S985" t="str">
        <f>_xlfn.XLOOKUP(Table2[[#This Row],[Short Name]],Serverlookup!A:A,Serverlookup!D:D)</f>
        <v>Yes</v>
      </c>
      <c r="T985" t="str">
        <f>_xlfn.XLOOKUP(Table2[[#This Row],[Short Name]],Serverlookup!A:A,Serverlookup!F:F)</f>
        <v>CSCM - MSP - PLAN</v>
      </c>
      <c r="U985" t="str">
        <f>IF(ISNA(_xlfn.XLOOKUP(Table2[[#This Row],[Short Name]],PCN!A:A,PCN!A:A)),"No","Yes")</f>
        <v>No</v>
      </c>
    </row>
    <row r="986" spans="1:21" x14ac:dyDescent="0.35">
      <c r="A986" t="s">
        <v>2777</v>
      </c>
      <c r="B986" t="s">
        <v>50</v>
      </c>
      <c r="C986" t="s">
        <v>4111</v>
      </c>
      <c r="D986" t="s">
        <v>4112</v>
      </c>
      <c r="E986" s="2">
        <v>45771</v>
      </c>
      <c r="F986" t="s">
        <v>185</v>
      </c>
      <c r="G986" s="2">
        <v>45771</v>
      </c>
      <c r="H986" t="s">
        <v>2914</v>
      </c>
      <c r="I986" t="s">
        <v>141</v>
      </c>
      <c r="J986" t="s">
        <v>2781</v>
      </c>
      <c r="K986" t="str">
        <f>_xlfn.XLOOKUP(Table2[[#This Row],[Short Name]],Table4[Name],Table4[IP Address])</f>
        <v>10.76.226.70</v>
      </c>
      <c r="L986" t="str">
        <f>_xlfn.XLOOKUP(Table2[[#This Row],[Short Name]],CMDB!A:A,CMDB!G:G)</f>
        <v>Production</v>
      </c>
      <c r="M986" t="str">
        <f>_xlfn.XLOOKUP(Table2[[#This Row],[Short Name]],CMDB!A:A,CMDB!F:F)</f>
        <v>Deployed</v>
      </c>
      <c r="N986" t="s">
        <v>2782</v>
      </c>
      <c r="P986">
        <f>_xlfn.XLOOKUP(Table2[[#This Row],[Short Name]],Serverlookup!A:A,Serverlookup!B:B)</f>
        <v>5057623</v>
      </c>
      <c r="Q986" t="str">
        <f>_xlfn.XLOOKUP(Table2[[#This Row],[Short Name]],Serverlookup!A:A,Serverlookup!C:C)</f>
        <v xml:space="preserve">PI Suite (RBU) </v>
      </c>
      <c r="R986" t="str">
        <f>_xlfn.XLOOKUP(Table2[[#This Row],[Short Name]],Serverlookup!A:A,Serverlookup!E:E)</f>
        <v>joe.hill@chevron.com</v>
      </c>
      <c r="S986" t="str">
        <f>_xlfn.XLOOKUP(Table2[[#This Row],[Short Name]],Serverlookup!A:A,Serverlookup!D:D)</f>
        <v>Yes</v>
      </c>
      <c r="T986" t="str">
        <f>_xlfn.XLOOKUP(Table2[[#This Row],[Short Name]],Serverlookup!A:A,Serverlookup!F:F)</f>
        <v>RBU AVEVA PI SUITE SUPPORT</v>
      </c>
      <c r="U986" t="str">
        <f>IF(ISNA(_xlfn.XLOOKUP(Table2[[#This Row],[Short Name]],PCN!A:A,PCN!A:A)),"No","Yes")</f>
        <v>No</v>
      </c>
    </row>
    <row r="987" spans="1:21" x14ac:dyDescent="0.35">
      <c r="A987" t="s">
        <v>2777</v>
      </c>
      <c r="B987" t="s">
        <v>50</v>
      </c>
      <c r="C987" t="s">
        <v>4113</v>
      </c>
      <c r="D987" t="s">
        <v>4114</v>
      </c>
      <c r="E987" s="1">
        <v>45770</v>
      </c>
      <c r="F987" t="s">
        <v>185</v>
      </c>
      <c r="G987" s="1">
        <v>45771</v>
      </c>
      <c r="H987" t="s">
        <v>2914</v>
      </c>
      <c r="I987" t="s">
        <v>141</v>
      </c>
      <c r="J987" t="s">
        <v>2781</v>
      </c>
      <c r="K987" t="str">
        <f>_xlfn.XLOOKUP(Table2[[#This Row],[Short Name]],Table4[Name],Table4[IP Address])</f>
        <v>10.76.226.71</v>
      </c>
      <c r="L987" t="str">
        <f>_xlfn.XLOOKUP(Table2[[#This Row],[Short Name]],CMDB!A:A,CMDB!G:G)</f>
        <v>Production</v>
      </c>
      <c r="M987" t="str">
        <f>_xlfn.XLOOKUP(Table2[[#This Row],[Short Name]],CMDB!A:A,CMDB!F:F)</f>
        <v>Deployed</v>
      </c>
      <c r="N987" t="s">
        <v>2782</v>
      </c>
      <c r="P987">
        <f>_xlfn.XLOOKUP(Table2[[#This Row],[Short Name]],Serverlookup!A:A,Serverlookup!B:B)</f>
        <v>5057623</v>
      </c>
      <c r="Q987" t="str">
        <f>_xlfn.XLOOKUP(Table2[[#This Row],[Short Name]],Serverlookup!A:A,Serverlookup!C:C)</f>
        <v xml:space="preserve">PI Suite (RBU) </v>
      </c>
      <c r="R987" t="str">
        <f>_xlfn.XLOOKUP(Table2[[#This Row],[Short Name]],Serverlookup!A:A,Serverlookup!E:E)</f>
        <v>joe.hill@chevron.com</v>
      </c>
      <c r="S987" t="str">
        <f>_xlfn.XLOOKUP(Table2[[#This Row],[Short Name]],Serverlookup!A:A,Serverlookup!D:D)</f>
        <v>Yes</v>
      </c>
      <c r="T987" t="str">
        <f>_xlfn.XLOOKUP(Table2[[#This Row],[Short Name]],Serverlookup!A:A,Serverlookup!F:F)</f>
        <v>RBU AVEVA PI SUITE SUPPORT</v>
      </c>
      <c r="U987" t="str">
        <f>IF(ISNA(_xlfn.XLOOKUP(Table2[[#This Row],[Short Name]],PCN!A:A,PCN!A:A)),"No","Yes")</f>
        <v>No</v>
      </c>
    </row>
    <row r="988" spans="1:21" x14ac:dyDescent="0.35">
      <c r="A988" t="s">
        <v>2777</v>
      </c>
      <c r="B988" t="s">
        <v>50</v>
      </c>
      <c r="C988" t="s">
        <v>4115</v>
      </c>
      <c r="D988" t="s">
        <v>4116</v>
      </c>
      <c r="E988" s="2">
        <v>45770</v>
      </c>
      <c r="F988" t="s">
        <v>185</v>
      </c>
      <c r="G988" s="2">
        <v>45771</v>
      </c>
      <c r="H988" t="s">
        <v>3123</v>
      </c>
      <c r="I988" t="s">
        <v>141</v>
      </c>
      <c r="J988" t="s">
        <v>2781</v>
      </c>
      <c r="K988" t="str">
        <f>_xlfn.XLOOKUP(Table2[[#This Row],[Short Name]],Table4[Name],Table4[IP Address])</f>
        <v>146.33.170.77</v>
      </c>
      <c r="L988" t="str">
        <f>_xlfn.XLOOKUP(Table2[[#This Row],[Short Name]],CMDB!A:A,CMDB!G:G)</f>
        <v>Production</v>
      </c>
      <c r="M988" t="str">
        <f>_xlfn.XLOOKUP(Table2[[#This Row],[Short Name]],CMDB!A:A,CMDB!F:F)</f>
        <v>Deployed</v>
      </c>
      <c r="N988" t="s">
        <v>2782</v>
      </c>
      <c r="P988">
        <f>_xlfn.XLOOKUP(Table2[[#This Row],[Short Name]],Serverlookup!A:A,Serverlookup!B:B)</f>
        <v>5057623</v>
      </c>
      <c r="Q988" t="str">
        <f>_xlfn.XLOOKUP(Table2[[#This Row],[Short Name]],Serverlookup!A:A,Serverlookup!C:C)</f>
        <v xml:space="preserve">PI Suite (RBU) </v>
      </c>
      <c r="R988" t="str">
        <f>_xlfn.XLOOKUP(Table2[[#This Row],[Short Name]],Serverlookup!A:A,Serverlookup!E:E)</f>
        <v>joe.hill@chevron.com</v>
      </c>
      <c r="S988" t="str">
        <f>_xlfn.XLOOKUP(Table2[[#This Row],[Short Name]],Serverlookup!A:A,Serverlookup!D:D)</f>
        <v>Yes</v>
      </c>
      <c r="T988" t="str">
        <f>_xlfn.XLOOKUP(Table2[[#This Row],[Short Name]],Serverlookup!A:A,Serverlookup!F:F)</f>
        <v>RBU AVEVA PI SUITE SUPPORT</v>
      </c>
      <c r="U988" t="str">
        <f>IF(ISNA(_xlfn.XLOOKUP(Table2[[#This Row],[Short Name]],PCN!A:A,PCN!A:A)),"No","Yes")</f>
        <v>No</v>
      </c>
    </row>
    <row r="989" spans="1:21" x14ac:dyDescent="0.35">
      <c r="A989" t="s">
        <v>2777</v>
      </c>
      <c r="B989" t="s">
        <v>50</v>
      </c>
      <c r="C989" t="s">
        <v>4117</v>
      </c>
      <c r="D989" t="s">
        <v>4118</v>
      </c>
      <c r="E989" s="1">
        <v>45770</v>
      </c>
      <c r="F989" t="s">
        <v>185</v>
      </c>
      <c r="G989" s="1">
        <v>45771</v>
      </c>
      <c r="H989" t="s">
        <v>2914</v>
      </c>
      <c r="I989" t="s">
        <v>141</v>
      </c>
      <c r="J989" t="s">
        <v>2781</v>
      </c>
      <c r="K989" t="str">
        <f>_xlfn.XLOOKUP(Table2[[#This Row],[Short Name]],Table4[Name],Table4[IP Address])</f>
        <v>10.76.226.75</v>
      </c>
      <c r="L989" t="str">
        <f>_xlfn.XLOOKUP(Table2[[#This Row],[Short Name]],CMDB!A:A,CMDB!G:G)</f>
        <v>Production</v>
      </c>
      <c r="M989" t="str">
        <f>_xlfn.XLOOKUP(Table2[[#This Row],[Short Name]],CMDB!A:A,CMDB!F:F)</f>
        <v>Deployed</v>
      </c>
      <c r="N989" t="s">
        <v>2782</v>
      </c>
      <c r="P989">
        <f>_xlfn.XLOOKUP(Table2[[#This Row],[Short Name]],Serverlookup!A:A,Serverlookup!B:B)</f>
        <v>5057623</v>
      </c>
      <c r="Q989" t="str">
        <f>_xlfn.XLOOKUP(Table2[[#This Row],[Short Name]],Serverlookup!A:A,Serverlookup!C:C)</f>
        <v xml:space="preserve">PI Suite (RBU) </v>
      </c>
      <c r="R989" t="str">
        <f>_xlfn.XLOOKUP(Table2[[#This Row],[Short Name]],Serverlookup!A:A,Serverlookup!E:E)</f>
        <v>joe.hill@chevron.com</v>
      </c>
      <c r="S989" t="str">
        <f>_xlfn.XLOOKUP(Table2[[#This Row],[Short Name]],Serverlookup!A:A,Serverlookup!D:D)</f>
        <v>Yes</v>
      </c>
      <c r="T989" t="str">
        <f>_xlfn.XLOOKUP(Table2[[#This Row],[Short Name]],Serverlookup!A:A,Serverlookup!F:F)</f>
        <v>RBU AVEVA PI SUITE SUPPORT</v>
      </c>
      <c r="U989" t="str">
        <f>IF(ISNA(_xlfn.XLOOKUP(Table2[[#This Row],[Short Name]],PCN!A:A,PCN!A:A)),"No","Yes")</f>
        <v>No</v>
      </c>
    </row>
    <row r="990" spans="1:21" x14ac:dyDescent="0.35">
      <c r="A990" t="s">
        <v>2777</v>
      </c>
      <c r="B990" t="s">
        <v>50</v>
      </c>
      <c r="C990" t="s">
        <v>4119</v>
      </c>
      <c r="D990" t="s">
        <v>4120</v>
      </c>
      <c r="E990" s="2">
        <v>45770</v>
      </c>
      <c r="F990" t="s">
        <v>185</v>
      </c>
      <c r="G990" s="2">
        <v>45771</v>
      </c>
      <c r="H990" t="s">
        <v>2914</v>
      </c>
      <c r="I990" t="s">
        <v>141</v>
      </c>
      <c r="J990" t="s">
        <v>2781</v>
      </c>
      <c r="K990" t="str">
        <f>_xlfn.XLOOKUP(Table2[[#This Row],[Short Name]],Table4[Name],Table4[IP Address])</f>
        <v>10.76.226.76</v>
      </c>
      <c r="L990" t="str">
        <f>_xlfn.XLOOKUP(Table2[[#This Row],[Short Name]],CMDB!A:A,CMDB!G:G)</f>
        <v>Production</v>
      </c>
      <c r="M990" t="str">
        <f>_xlfn.XLOOKUP(Table2[[#This Row],[Short Name]],CMDB!A:A,CMDB!F:F)</f>
        <v>Deployed</v>
      </c>
      <c r="N990" t="s">
        <v>2782</v>
      </c>
      <c r="P990">
        <f>_xlfn.XLOOKUP(Table2[[#This Row],[Short Name]],Serverlookup!A:A,Serverlookup!B:B)</f>
        <v>5057623</v>
      </c>
      <c r="Q990" t="str">
        <f>_xlfn.XLOOKUP(Table2[[#This Row],[Short Name]],Serverlookup!A:A,Serverlookup!C:C)</f>
        <v xml:space="preserve">PI Suite (RBU) </v>
      </c>
      <c r="R990" t="str">
        <f>_xlfn.XLOOKUP(Table2[[#This Row],[Short Name]],Serverlookup!A:A,Serverlookup!E:E)</f>
        <v>joe.hill@chevron.com</v>
      </c>
      <c r="S990" t="str">
        <f>_xlfn.XLOOKUP(Table2[[#This Row],[Short Name]],Serverlookup!A:A,Serverlookup!D:D)</f>
        <v>Yes</v>
      </c>
      <c r="T990" t="str">
        <f>_xlfn.XLOOKUP(Table2[[#This Row],[Short Name]],Serverlookup!A:A,Serverlookup!F:F)</f>
        <v>RBU AVEVA PI SUITE SUPPORT</v>
      </c>
      <c r="U990" t="str">
        <f>IF(ISNA(_xlfn.XLOOKUP(Table2[[#This Row],[Short Name]],PCN!A:A,PCN!A:A)),"No","Yes")</f>
        <v>No</v>
      </c>
    </row>
    <row r="991" spans="1:21" x14ac:dyDescent="0.35">
      <c r="A991" t="s">
        <v>2777</v>
      </c>
      <c r="B991" t="s">
        <v>50</v>
      </c>
      <c r="C991" t="s">
        <v>4121</v>
      </c>
      <c r="D991" t="s">
        <v>4122</v>
      </c>
      <c r="E991" s="1">
        <v>45770</v>
      </c>
      <c r="F991" t="s">
        <v>773</v>
      </c>
      <c r="G991" s="1">
        <v>45771</v>
      </c>
      <c r="H991" t="s">
        <v>4123</v>
      </c>
      <c r="I991" t="s">
        <v>141</v>
      </c>
      <c r="J991" t="s">
        <v>2781</v>
      </c>
      <c r="K991" t="str">
        <f>_xlfn.XLOOKUP(Table2[[#This Row],[Short Name]],Table4[Name],Table4[IP Address])</f>
        <v>10.76.226.77</v>
      </c>
      <c r="L991" t="str">
        <f>_xlfn.XLOOKUP(Table2[[#This Row],[Short Name]],CMDB!A:A,CMDB!G:G)</f>
        <v>Production</v>
      </c>
      <c r="M991" t="str">
        <f>_xlfn.XLOOKUP(Table2[[#This Row],[Short Name]],CMDB!A:A,CMDB!F:F)</f>
        <v>Deployed</v>
      </c>
      <c r="N991" t="s">
        <v>2782</v>
      </c>
      <c r="P991">
        <f>_xlfn.XLOOKUP(Table2[[#This Row],[Short Name]],Serverlookup!A:A,Serverlookup!B:B)</f>
        <v>5057623</v>
      </c>
      <c r="Q991" t="str">
        <f>_xlfn.XLOOKUP(Table2[[#This Row],[Short Name]],Serverlookup!A:A,Serverlookup!C:C)</f>
        <v xml:space="preserve">PI Suite (RBU) </v>
      </c>
      <c r="R991" t="str">
        <f>_xlfn.XLOOKUP(Table2[[#This Row],[Short Name]],Serverlookup!A:A,Serverlookup!E:E)</f>
        <v>joe.hill@chevron.com</v>
      </c>
      <c r="S991" t="str">
        <f>_xlfn.XLOOKUP(Table2[[#This Row],[Short Name]],Serverlookup!A:A,Serverlookup!D:D)</f>
        <v>Yes</v>
      </c>
      <c r="T991" t="str">
        <f>_xlfn.XLOOKUP(Table2[[#This Row],[Short Name]],Serverlookup!A:A,Serverlookup!F:F)</f>
        <v>RBU AVEVA PI SUITE SUPPORT</v>
      </c>
      <c r="U991" t="str">
        <f>IF(ISNA(_xlfn.XLOOKUP(Table2[[#This Row],[Short Name]],PCN!A:A,PCN!A:A)),"No","Yes")</f>
        <v>No</v>
      </c>
    </row>
    <row r="992" spans="1:21" x14ac:dyDescent="0.35">
      <c r="A992" t="s">
        <v>2777</v>
      </c>
      <c r="B992" t="s">
        <v>50</v>
      </c>
      <c r="C992" t="s">
        <v>4124</v>
      </c>
      <c r="D992" t="s">
        <v>4125</v>
      </c>
      <c r="E992" s="2">
        <v>45770</v>
      </c>
      <c r="F992" t="s">
        <v>185</v>
      </c>
      <c r="G992" s="2">
        <v>45771</v>
      </c>
      <c r="H992" t="s">
        <v>2914</v>
      </c>
      <c r="I992" t="s">
        <v>141</v>
      </c>
      <c r="J992" t="s">
        <v>2781</v>
      </c>
      <c r="K992" t="str">
        <f>_xlfn.XLOOKUP(Table2[[#This Row],[Short Name]],Table4[Name],Table4[IP Address])</f>
        <v>10.76.226.78</v>
      </c>
      <c r="L992" t="str">
        <f>_xlfn.XLOOKUP(Table2[[#This Row],[Short Name]],CMDB!A:A,CMDB!G:G)</f>
        <v>Production</v>
      </c>
      <c r="M992" t="str">
        <f>_xlfn.XLOOKUP(Table2[[#This Row],[Short Name]],CMDB!A:A,CMDB!F:F)</f>
        <v>Deployed</v>
      </c>
      <c r="N992" t="s">
        <v>2782</v>
      </c>
      <c r="P992">
        <f>_xlfn.XLOOKUP(Table2[[#This Row],[Short Name]],Serverlookup!A:A,Serverlookup!B:B)</f>
        <v>5057623</v>
      </c>
      <c r="Q992" t="str">
        <f>_xlfn.XLOOKUP(Table2[[#This Row],[Short Name]],Serverlookup!A:A,Serverlookup!C:C)</f>
        <v xml:space="preserve">PI Suite (RBU) </v>
      </c>
      <c r="R992" t="str">
        <f>_xlfn.XLOOKUP(Table2[[#This Row],[Short Name]],Serverlookup!A:A,Serverlookup!E:E)</f>
        <v>joe.hill@chevron.com</v>
      </c>
      <c r="S992" t="str">
        <f>_xlfn.XLOOKUP(Table2[[#This Row],[Short Name]],Serverlookup!A:A,Serverlookup!D:D)</f>
        <v>Yes</v>
      </c>
      <c r="T992" t="str">
        <f>_xlfn.XLOOKUP(Table2[[#This Row],[Short Name]],Serverlookup!A:A,Serverlookup!F:F)</f>
        <v>RBU AVEVA PI SUITE SUPPORT</v>
      </c>
      <c r="U992" t="str">
        <f>IF(ISNA(_xlfn.XLOOKUP(Table2[[#This Row],[Short Name]],PCN!A:A,PCN!A:A)),"No","Yes")</f>
        <v>No</v>
      </c>
    </row>
    <row r="993" spans="1:21" x14ac:dyDescent="0.35">
      <c r="A993" t="s">
        <v>2777</v>
      </c>
      <c r="B993" t="s">
        <v>50</v>
      </c>
      <c r="C993" t="s">
        <v>4126</v>
      </c>
      <c r="D993" t="s">
        <v>4127</v>
      </c>
      <c r="E993" s="1">
        <v>45771</v>
      </c>
      <c r="F993" t="s">
        <v>185</v>
      </c>
      <c r="G993" s="1">
        <v>45771</v>
      </c>
      <c r="H993" t="s">
        <v>4128</v>
      </c>
      <c r="I993" t="s">
        <v>141</v>
      </c>
      <c r="J993" t="s">
        <v>2781</v>
      </c>
      <c r="K993" t="str">
        <f>_xlfn.XLOOKUP(Table2[[#This Row],[Short Name]],Table4[Name],Table4[IP Address])</f>
        <v>146.33.170.80</v>
      </c>
      <c r="L993" t="str">
        <f>_xlfn.XLOOKUP(Table2[[#This Row],[Short Name]],CMDB!A:A,CMDB!G:G)</f>
        <v>Production</v>
      </c>
      <c r="M993" t="str">
        <f>_xlfn.XLOOKUP(Table2[[#This Row],[Short Name]],CMDB!A:A,CMDB!F:F)</f>
        <v>Deployed</v>
      </c>
      <c r="N993" t="s">
        <v>2782</v>
      </c>
      <c r="P993">
        <f>_xlfn.XLOOKUP(Table2[[#This Row],[Short Name]],Serverlookup!A:A,Serverlookup!B:B)</f>
        <v>5057623</v>
      </c>
      <c r="Q993" t="str">
        <f>_xlfn.XLOOKUP(Table2[[#This Row],[Short Name]],Serverlookup!A:A,Serverlookup!C:C)</f>
        <v xml:space="preserve">PI Suite (RBU) </v>
      </c>
      <c r="R993" t="str">
        <f>_xlfn.XLOOKUP(Table2[[#This Row],[Short Name]],Serverlookup!A:A,Serverlookup!E:E)</f>
        <v>joe.hill@chevron.com</v>
      </c>
      <c r="S993" t="str">
        <f>_xlfn.XLOOKUP(Table2[[#This Row],[Short Name]],Serverlookup!A:A,Serverlookup!D:D)</f>
        <v>Yes</v>
      </c>
      <c r="T993" t="str">
        <f>_xlfn.XLOOKUP(Table2[[#This Row],[Short Name]],Serverlookup!A:A,Serverlookup!F:F)</f>
        <v>RBU AVEVA PI SUITE SUPPORT</v>
      </c>
      <c r="U993" t="str">
        <f>IF(ISNA(_xlfn.XLOOKUP(Table2[[#This Row],[Short Name]],PCN!A:A,PCN!A:A)),"No","Yes")</f>
        <v>No</v>
      </c>
    </row>
    <row r="994" spans="1:21" x14ac:dyDescent="0.35">
      <c r="A994" t="s">
        <v>2777</v>
      </c>
      <c r="B994" t="s">
        <v>50</v>
      </c>
      <c r="C994" t="s">
        <v>1750</v>
      </c>
      <c r="D994" t="s">
        <v>1751</v>
      </c>
      <c r="E994" s="1">
        <v>45770</v>
      </c>
      <c r="F994" t="s">
        <v>185</v>
      </c>
      <c r="G994" s="1">
        <v>45771</v>
      </c>
      <c r="H994" t="s">
        <v>4129</v>
      </c>
      <c r="I994" t="s">
        <v>49</v>
      </c>
      <c r="J994" t="s">
        <v>2781</v>
      </c>
      <c r="K994" t="str">
        <f>_xlfn.XLOOKUP(Table2[[#This Row],[Short Name]],Table4[Name],Table4[IP Address])</f>
        <v>10.71.131.240</v>
      </c>
      <c r="L994" t="str">
        <f>_xlfn.XLOOKUP(Table2[[#This Row],[Short Name]],CMDB!A:A,CMDB!G:G)</f>
        <v>Production</v>
      </c>
      <c r="M994" t="str">
        <f>_xlfn.XLOOKUP(Table2[[#This Row],[Short Name]],CMDB!A:A,CMDB!F:F)</f>
        <v>Deployed</v>
      </c>
      <c r="N994" t="s">
        <v>2782</v>
      </c>
      <c r="P994">
        <f>_xlfn.XLOOKUP(Table2[[#This Row],[Short Name]],Serverlookup!A:A,Serverlookup!B:B)</f>
        <v>24136</v>
      </c>
      <c r="Q994" t="str">
        <f>_xlfn.XLOOKUP(Table2[[#This Row],[Short Name]],Serverlookup!A:A,Serverlookup!C:C)</f>
        <v xml:space="preserve">SmartPlant Instrumentation (SASBU) </v>
      </c>
      <c r="R994" t="str">
        <f>_xlfn.XLOOKUP(Table2[[#This Row],[Short Name]],Serverlookup!A:A,Serverlookup!E:E)</f>
        <v>steven.wooldridge@chevron.com</v>
      </c>
      <c r="S994" t="str">
        <f>_xlfn.XLOOKUP(Table2[[#This Row],[Short Name]],Serverlookup!A:A,Serverlookup!D:D)</f>
        <v>Yes</v>
      </c>
      <c r="T994" t="str">
        <f>_xlfn.XLOOKUP(Table2[[#This Row],[Short Name]],Serverlookup!A:A,Serverlookup!F:F)</f>
        <v>SURFACE-SE-SMARTPLANT SUPPORT</v>
      </c>
      <c r="U994" t="str">
        <f>IF(ISNA(_xlfn.XLOOKUP(Table2[[#This Row],[Short Name]],PCN!A:A,PCN!A:A)),"No","Yes")</f>
        <v>No</v>
      </c>
    </row>
    <row r="995" spans="1:21" x14ac:dyDescent="0.35">
      <c r="A995" t="s">
        <v>2777</v>
      </c>
      <c r="B995" t="s">
        <v>50</v>
      </c>
      <c r="C995" t="s">
        <v>1752</v>
      </c>
      <c r="D995" t="s">
        <v>1753</v>
      </c>
      <c r="E995" s="2">
        <v>45771</v>
      </c>
      <c r="F995" t="s">
        <v>185</v>
      </c>
      <c r="G995" s="2">
        <v>45771</v>
      </c>
      <c r="H995" t="s">
        <v>4130</v>
      </c>
      <c r="I995" t="s">
        <v>49</v>
      </c>
      <c r="J995" t="s">
        <v>2781</v>
      </c>
      <c r="K995" t="str">
        <f>_xlfn.XLOOKUP(Table2[[#This Row],[Short Name]],Table4[Name],Table4[IP Address])</f>
        <v>10.71.131.242</v>
      </c>
      <c r="L995" t="str">
        <f>_xlfn.XLOOKUP(Table2[[#This Row],[Short Name]],CMDB!A:A,CMDB!G:G)</f>
        <v>Production</v>
      </c>
      <c r="M995" t="str">
        <f>_xlfn.XLOOKUP(Table2[[#This Row],[Short Name]],CMDB!A:A,CMDB!F:F)</f>
        <v>Deployed</v>
      </c>
      <c r="N995" t="s">
        <v>2782</v>
      </c>
      <c r="P995">
        <f>_xlfn.XLOOKUP(Table2[[#This Row],[Short Name]],Serverlookup!A:A,Serverlookup!B:B)</f>
        <v>24136</v>
      </c>
      <c r="Q995" t="str">
        <f>_xlfn.XLOOKUP(Table2[[#This Row],[Short Name]],Serverlookup!A:A,Serverlookup!C:C)</f>
        <v xml:space="preserve">SmartPlant Instrumentation (SASBU) </v>
      </c>
      <c r="R995" t="str">
        <f>_xlfn.XLOOKUP(Table2[[#This Row],[Short Name]],Serverlookup!A:A,Serverlookup!E:E)</f>
        <v>steven.wooldridge@chevron.com</v>
      </c>
      <c r="S995" t="str">
        <f>_xlfn.XLOOKUP(Table2[[#This Row],[Short Name]],Serverlookup!A:A,Serverlookup!D:D)</f>
        <v>Yes</v>
      </c>
      <c r="T995" t="str">
        <f>_xlfn.XLOOKUP(Table2[[#This Row],[Short Name]],Serverlookup!A:A,Serverlookup!F:F)</f>
        <v>SURFACE-SE-SMARTPLANT SUPPORT</v>
      </c>
      <c r="U995" t="str">
        <f>IF(ISNA(_xlfn.XLOOKUP(Table2[[#This Row],[Short Name]],PCN!A:A,PCN!A:A)),"No","Yes")</f>
        <v>No</v>
      </c>
    </row>
    <row r="996" spans="1:21" x14ac:dyDescent="0.35">
      <c r="A996" t="s">
        <v>2777</v>
      </c>
      <c r="B996" t="s">
        <v>50</v>
      </c>
      <c r="C996" t="s">
        <v>1754</v>
      </c>
      <c r="D996" t="s">
        <v>1755</v>
      </c>
      <c r="E996" s="1">
        <v>45770</v>
      </c>
      <c r="F996" t="s">
        <v>185</v>
      </c>
      <c r="G996" s="1">
        <v>45771</v>
      </c>
      <c r="H996" t="s">
        <v>2803</v>
      </c>
      <c r="I996" t="s">
        <v>49</v>
      </c>
      <c r="J996" t="s">
        <v>2781</v>
      </c>
      <c r="K996" t="str">
        <f>_xlfn.XLOOKUP(Table2[[#This Row],[Short Name]],Table4[Name],Table4[IP Address])</f>
        <v>10.71.131.244</v>
      </c>
      <c r="L996" t="str">
        <f>_xlfn.XLOOKUP(Table2[[#This Row],[Short Name]],CMDB!A:A,CMDB!G:G)</f>
        <v>Production</v>
      </c>
      <c r="M996" t="str">
        <f>_xlfn.XLOOKUP(Table2[[#This Row],[Short Name]],CMDB!A:A,CMDB!F:F)</f>
        <v>Deployed</v>
      </c>
      <c r="N996" t="s">
        <v>2782</v>
      </c>
      <c r="P996">
        <f>_xlfn.XLOOKUP(Table2[[#This Row],[Short Name]],Serverlookup!A:A,Serverlookup!B:B)</f>
        <v>24136</v>
      </c>
      <c r="Q996" t="str">
        <f>_xlfn.XLOOKUP(Table2[[#This Row],[Short Name]],Serverlookup!A:A,Serverlookup!C:C)</f>
        <v xml:space="preserve">SmartPlant Instrumentation (SASBU) </v>
      </c>
      <c r="R996" t="str">
        <f>_xlfn.XLOOKUP(Table2[[#This Row],[Short Name]],Serverlookup!A:A,Serverlookup!E:E)</f>
        <v>steven.wooldridge@chevron.com</v>
      </c>
      <c r="S996" t="str">
        <f>_xlfn.XLOOKUP(Table2[[#This Row],[Short Name]],Serverlookup!A:A,Serverlookup!D:D)</f>
        <v>Yes</v>
      </c>
      <c r="T996" t="str">
        <f>_xlfn.XLOOKUP(Table2[[#This Row],[Short Name]],Serverlookup!A:A,Serverlookup!F:F)</f>
        <v>SURFACE-SE-SMARTPLANT SUPPORT</v>
      </c>
      <c r="U996" t="str">
        <f>IF(ISNA(_xlfn.XLOOKUP(Table2[[#This Row],[Short Name]],PCN!A:A,PCN!A:A)),"No","Yes")</f>
        <v>No</v>
      </c>
    </row>
    <row r="997" spans="1:21" x14ac:dyDescent="0.35">
      <c r="A997" t="s">
        <v>2777</v>
      </c>
      <c r="B997" t="s">
        <v>50</v>
      </c>
      <c r="C997" t="s">
        <v>1756</v>
      </c>
      <c r="D997" t="s">
        <v>1757</v>
      </c>
      <c r="E997" s="2">
        <v>45770</v>
      </c>
      <c r="F997" t="s">
        <v>185</v>
      </c>
      <c r="G997" s="2">
        <v>45771</v>
      </c>
      <c r="H997" t="s">
        <v>2803</v>
      </c>
      <c r="I997" t="s">
        <v>49</v>
      </c>
      <c r="J997" t="s">
        <v>2781</v>
      </c>
      <c r="K997" t="str">
        <f>_xlfn.XLOOKUP(Table2[[#This Row],[Short Name]],Table4[Name],Table4[IP Address])</f>
        <v>10.71.131.243</v>
      </c>
      <c r="L997" t="str">
        <f>_xlfn.XLOOKUP(Table2[[#This Row],[Short Name]],CMDB!A:A,CMDB!G:G)</f>
        <v>Production</v>
      </c>
      <c r="M997" t="str">
        <f>_xlfn.XLOOKUP(Table2[[#This Row],[Short Name]],CMDB!A:A,CMDB!F:F)</f>
        <v>Deployed</v>
      </c>
      <c r="N997" t="s">
        <v>2782</v>
      </c>
      <c r="P997">
        <f>_xlfn.XLOOKUP(Table2[[#This Row],[Short Name]],Serverlookup!A:A,Serverlookup!B:B)</f>
        <v>24136</v>
      </c>
      <c r="Q997" t="str">
        <f>_xlfn.XLOOKUP(Table2[[#This Row],[Short Name]],Serverlookup!A:A,Serverlookup!C:C)</f>
        <v xml:space="preserve">SmartPlant Instrumentation (SASBU) </v>
      </c>
      <c r="R997" t="str">
        <f>_xlfn.XLOOKUP(Table2[[#This Row],[Short Name]],Serverlookup!A:A,Serverlookup!E:E)</f>
        <v>steven.wooldridge@chevron.com</v>
      </c>
      <c r="S997" t="str">
        <f>_xlfn.XLOOKUP(Table2[[#This Row],[Short Name]],Serverlookup!A:A,Serverlookup!D:D)</f>
        <v>Yes</v>
      </c>
      <c r="T997" t="str">
        <f>_xlfn.XLOOKUP(Table2[[#This Row],[Short Name]],Serverlookup!A:A,Serverlookup!F:F)</f>
        <v>SURFACE-SE-SMARTPLANT SUPPORT</v>
      </c>
      <c r="U997" t="str">
        <f>IF(ISNA(_xlfn.XLOOKUP(Table2[[#This Row],[Short Name]],PCN!A:A,PCN!A:A)),"No","Yes")</f>
        <v>No</v>
      </c>
    </row>
    <row r="998" spans="1:21" x14ac:dyDescent="0.35">
      <c r="A998" t="s">
        <v>2777</v>
      </c>
      <c r="B998" t="s">
        <v>50</v>
      </c>
      <c r="C998" t="s">
        <v>1758</v>
      </c>
      <c r="D998" t="s">
        <v>1759</v>
      </c>
      <c r="E998" s="1">
        <v>45771</v>
      </c>
      <c r="F998" t="s">
        <v>185</v>
      </c>
      <c r="G998" s="1">
        <v>45771</v>
      </c>
      <c r="H998" t="s">
        <v>2806</v>
      </c>
      <c r="I998" t="s">
        <v>49</v>
      </c>
      <c r="J998" t="s">
        <v>2781</v>
      </c>
      <c r="K998" t="str">
        <f>_xlfn.XLOOKUP(Table2[[#This Row],[Short Name]],Table4[Name],Table4[IP Address])</f>
        <v>10.71.131.249</v>
      </c>
      <c r="L998" t="str">
        <f>_xlfn.XLOOKUP(Table2[[#This Row],[Short Name]],CMDB!A:A,CMDB!G:G)</f>
        <v>Production</v>
      </c>
      <c r="M998" t="str">
        <f>_xlfn.XLOOKUP(Table2[[#This Row],[Short Name]],CMDB!A:A,CMDB!F:F)</f>
        <v>Deployed</v>
      </c>
      <c r="N998" t="s">
        <v>2782</v>
      </c>
      <c r="P998">
        <f>_xlfn.XLOOKUP(Table2[[#This Row],[Short Name]],Serverlookup!A:A,Serverlookup!B:B)</f>
        <v>24136</v>
      </c>
      <c r="Q998" t="str">
        <f>_xlfn.XLOOKUP(Table2[[#This Row],[Short Name]],Serverlookup!A:A,Serverlookup!C:C)</f>
        <v xml:space="preserve">SmartPlant Instrumentation (SASBU) </v>
      </c>
      <c r="R998" t="str">
        <f>_xlfn.XLOOKUP(Table2[[#This Row],[Short Name]],Serverlookup!A:A,Serverlookup!E:E)</f>
        <v>steven.wooldridge@chevron.com</v>
      </c>
      <c r="S998" t="str">
        <f>_xlfn.XLOOKUP(Table2[[#This Row],[Short Name]],Serverlookup!A:A,Serverlookup!D:D)</f>
        <v>Yes</v>
      </c>
      <c r="T998" t="str">
        <f>_xlfn.XLOOKUP(Table2[[#This Row],[Short Name]],Serverlookup!A:A,Serverlookup!F:F)</f>
        <v>SURFACE-SE-SMARTPLANT SUPPORT</v>
      </c>
      <c r="U998" t="str">
        <f>IF(ISNA(_xlfn.XLOOKUP(Table2[[#This Row],[Short Name]],PCN!A:A,PCN!A:A)),"No","Yes")</f>
        <v>No</v>
      </c>
    </row>
    <row r="999" spans="1:21" x14ac:dyDescent="0.35">
      <c r="A999" t="s">
        <v>2777</v>
      </c>
      <c r="B999" t="s">
        <v>50</v>
      </c>
      <c r="C999" t="s">
        <v>2640</v>
      </c>
      <c r="D999" t="s">
        <v>2641</v>
      </c>
      <c r="E999" s="2">
        <v>45771</v>
      </c>
      <c r="F999" t="s">
        <v>185</v>
      </c>
      <c r="G999" s="2">
        <v>45771</v>
      </c>
      <c r="H999" t="s">
        <v>4131</v>
      </c>
      <c r="I999" t="s">
        <v>49</v>
      </c>
      <c r="J999" t="s">
        <v>2781</v>
      </c>
      <c r="K999" t="str">
        <f>_xlfn.XLOOKUP(Table2[[#This Row],[Short Name]],Table4[Name],Table4[IP Address])</f>
        <v>10.74.68.8</v>
      </c>
      <c r="L999" t="str">
        <f>_xlfn.XLOOKUP(Table2[[#This Row],[Short Name]],CMDB!A:A,CMDB!G:G)</f>
        <v>Development</v>
      </c>
      <c r="M999" t="str">
        <f>_xlfn.XLOOKUP(Table2[[#This Row],[Short Name]],CMDB!A:A,CMDB!F:F)</f>
        <v>Retired</v>
      </c>
      <c r="N999" t="s">
        <v>2782</v>
      </c>
      <c r="P999">
        <f>_xlfn.XLOOKUP(Table2[[#This Row],[Short Name]],Serverlookup!A:A,Serverlookup!B:B)</f>
        <v>5050372</v>
      </c>
      <c r="Q999" t="str">
        <f>_xlfn.XLOOKUP(Table2[[#This Row],[Short Name]],Serverlookup!A:A,Serverlookup!C:C)</f>
        <v xml:space="preserve">SmartPlant PID </v>
      </c>
      <c r="R999" t="str">
        <f>_xlfn.XLOOKUP(Table2[[#This Row],[Short Name]],Serverlookup!A:A,Serverlookup!E:E)</f>
        <v>steven.wooldridge@chevron.com</v>
      </c>
      <c r="S999" t="str">
        <f>_xlfn.XLOOKUP(Table2[[#This Row],[Short Name]],Serverlookup!A:A,Serverlookup!D:D)</f>
        <v>Yes</v>
      </c>
      <c r="T999" t="str">
        <f>_xlfn.XLOOKUP(Table2[[#This Row],[Short Name]],Serverlookup!A:A,Serverlookup!F:F)</f>
        <v>SURFACE-SE-SMARTPLANT SUPPORT</v>
      </c>
      <c r="U999" t="str">
        <f>IF(ISNA(_xlfn.XLOOKUP(Table2[[#This Row],[Short Name]],PCN!A:A,PCN!A:A)),"No","Yes")</f>
        <v>No</v>
      </c>
    </row>
    <row r="1000" spans="1:21" x14ac:dyDescent="0.35">
      <c r="A1000" t="s">
        <v>2777</v>
      </c>
      <c r="B1000" t="s">
        <v>50</v>
      </c>
      <c r="C1000" t="s">
        <v>2642</v>
      </c>
      <c r="D1000" t="s">
        <v>2643</v>
      </c>
      <c r="E1000" s="1">
        <v>45770</v>
      </c>
      <c r="F1000" t="s">
        <v>185</v>
      </c>
      <c r="G1000" s="1">
        <v>45771</v>
      </c>
      <c r="H1000" t="s">
        <v>4131</v>
      </c>
      <c r="I1000" t="s">
        <v>49</v>
      </c>
      <c r="J1000" t="s">
        <v>2781</v>
      </c>
      <c r="K1000" t="str">
        <f>_xlfn.XLOOKUP(Table2[[#This Row],[Short Name]],Table4[Name],Table4[IP Address])</f>
        <v>10.74.64.20</v>
      </c>
      <c r="L1000" t="str">
        <f>_xlfn.XLOOKUP(Table2[[#This Row],[Short Name]],CMDB!A:A,CMDB!G:G)</f>
        <v>Production</v>
      </c>
      <c r="M1000" t="str">
        <f>_xlfn.XLOOKUP(Table2[[#This Row],[Short Name]],CMDB!A:A,CMDB!F:F)</f>
        <v>Deployed</v>
      </c>
      <c r="N1000" t="s">
        <v>2782</v>
      </c>
      <c r="P1000">
        <f>_xlfn.XLOOKUP(Table2[[#This Row],[Short Name]],Serverlookup!A:A,Serverlookup!B:B)</f>
        <v>5050372</v>
      </c>
      <c r="Q1000" t="str">
        <f>_xlfn.XLOOKUP(Table2[[#This Row],[Short Name]],Serverlookup!A:A,Serverlookup!C:C)</f>
        <v xml:space="preserve">SmartPlant PID </v>
      </c>
      <c r="R1000" t="str">
        <f>_xlfn.XLOOKUP(Table2[[#This Row],[Short Name]],Serverlookup!A:A,Serverlookup!E:E)</f>
        <v>steven.wooldridge@chevron.com</v>
      </c>
      <c r="S1000" t="str">
        <f>_xlfn.XLOOKUP(Table2[[#This Row],[Short Name]],Serverlookup!A:A,Serverlookup!D:D)</f>
        <v>Yes</v>
      </c>
      <c r="T1000" t="str">
        <f>_xlfn.XLOOKUP(Table2[[#This Row],[Short Name]],Serverlookup!A:A,Serverlookup!F:F)</f>
        <v>SURFACE-SE-SMARTPLANT SUPPORT</v>
      </c>
      <c r="U1000" t="str">
        <f>IF(ISNA(_xlfn.XLOOKUP(Table2[[#This Row],[Short Name]],PCN!A:A,PCN!A:A)),"No","Yes")</f>
        <v>No</v>
      </c>
    </row>
    <row r="1001" spans="1:21" x14ac:dyDescent="0.35">
      <c r="A1001" t="s">
        <v>2777</v>
      </c>
      <c r="B1001" t="s">
        <v>50</v>
      </c>
      <c r="C1001" t="s">
        <v>4132</v>
      </c>
      <c r="D1001" t="s">
        <v>4133</v>
      </c>
      <c r="E1001" s="1">
        <v>45771</v>
      </c>
      <c r="F1001" t="s">
        <v>185</v>
      </c>
      <c r="G1001" s="1">
        <v>45771</v>
      </c>
      <c r="H1001" t="s">
        <v>2997</v>
      </c>
      <c r="I1001" t="s">
        <v>49</v>
      </c>
      <c r="J1001" t="s">
        <v>2781</v>
      </c>
      <c r="K1001" t="str">
        <f>_xlfn.XLOOKUP(Table2[[#This Row],[Short Name]],Table4[Name],Table4[IP Address])</f>
        <v>10.76.123.91</v>
      </c>
      <c r="L1001" t="str">
        <f>_xlfn.XLOOKUP(Table2[[#This Row],[Short Name]],CMDB!A:A,CMDB!G:G)</f>
        <v>Production</v>
      </c>
      <c r="M1001" t="str">
        <f>_xlfn.XLOOKUP(Table2[[#This Row],[Short Name]],CMDB!A:A,CMDB!F:F)</f>
        <v>Deployed</v>
      </c>
      <c r="N1001" t="s">
        <v>2782</v>
      </c>
      <c r="P1001">
        <f>_xlfn.XLOOKUP(Table2[[#This Row],[Short Name]],Serverlookup!A:A,Serverlookup!B:B)</f>
        <v>5044506</v>
      </c>
      <c r="Q1001" t="str">
        <f>_xlfn.XLOOKUP(Table2[[#This Row],[Short Name]],Serverlookup!A:A,Serverlookup!C:C)</f>
        <v xml:space="preserve">SmartPlant Instrumentation </v>
      </c>
      <c r="R1001" t="str">
        <f>_xlfn.XLOOKUP(Table2[[#This Row],[Short Name]],Serverlookup!A:A,Serverlookup!E:E)</f>
        <v>steven.wooldridge@chevron.com</v>
      </c>
      <c r="S1001" t="str">
        <f>_xlfn.XLOOKUP(Table2[[#This Row],[Short Name]],Serverlookup!A:A,Serverlookup!D:D)</f>
        <v>Yes</v>
      </c>
      <c r="T1001" t="str">
        <f>_xlfn.XLOOKUP(Table2[[#This Row],[Short Name]],Serverlookup!A:A,Serverlookup!F:F)</f>
        <v>SURFACE-SE-SMARTPLANT SUPPORT</v>
      </c>
      <c r="U1001" t="str">
        <f>IF(ISNA(_xlfn.XLOOKUP(Table2[[#This Row],[Short Name]],PCN!A:A,PCN!A:A)),"No","Yes")</f>
        <v>No</v>
      </c>
    </row>
    <row r="1002" spans="1:21" x14ac:dyDescent="0.35">
      <c r="A1002" t="s">
        <v>2777</v>
      </c>
      <c r="B1002" t="s">
        <v>50</v>
      </c>
      <c r="C1002" t="s">
        <v>2768</v>
      </c>
      <c r="D1002" t="s">
        <v>2769</v>
      </c>
      <c r="E1002" s="2">
        <v>45748</v>
      </c>
      <c r="F1002" t="s">
        <v>185</v>
      </c>
      <c r="G1002" s="2">
        <v>45748</v>
      </c>
      <c r="H1002" t="s">
        <v>2806</v>
      </c>
      <c r="I1002" t="s">
        <v>49</v>
      </c>
      <c r="J1002" t="s">
        <v>2781</v>
      </c>
      <c r="K1002" t="str">
        <f>_xlfn.XLOOKUP(Table2[[#This Row],[Short Name]],Table4[Name],Table4[IP Address])</f>
        <v>134.248.79.47</v>
      </c>
      <c r="L1002" t="str">
        <f>_xlfn.XLOOKUP(Table2[[#This Row],[Short Name]],CMDB!A:A,CMDB!G:G)</f>
        <v>Development</v>
      </c>
      <c r="M1002" t="str">
        <f>_xlfn.XLOOKUP(Table2[[#This Row],[Short Name]],CMDB!A:A,CMDB!F:F)</f>
        <v>Retired</v>
      </c>
      <c r="N1002" t="s">
        <v>2782</v>
      </c>
      <c r="P1002">
        <f>_xlfn.XLOOKUP(Table2[[#This Row],[Short Name]],Serverlookup!A:A,Serverlookup!B:B)</f>
        <v>23037</v>
      </c>
      <c r="Q1002" t="str">
        <f>_xlfn.XLOOKUP(Table2[[#This Row],[Short Name]],Serverlookup!A:A,Serverlookup!C:C)</f>
        <v>Smartplant Instrumentation</v>
      </c>
      <c r="R1002" t="str">
        <f>_xlfn.XLOOKUP(Table2[[#This Row],[Short Name]],Serverlookup!A:A,Serverlookup!E:E)</f>
        <v>penkarshafaque@chevron.com</v>
      </c>
      <c r="S1002" t="str">
        <f>_xlfn.XLOOKUP(Table2[[#This Row],[Short Name]],Serverlookup!A:A,Serverlookup!D:D)</f>
        <v>Yes</v>
      </c>
      <c r="T1002" t="str">
        <f>_xlfn.XLOOKUP(Table2[[#This Row],[Short Name]],Serverlookup!A:A,Serverlookup!F:F)</f>
        <v>SURFACE-APPLICATION SUPPORT-POD SE</v>
      </c>
      <c r="U1002" t="str">
        <f>IF(ISNA(_xlfn.XLOOKUP(Table2[[#This Row],[Short Name]],PCN!A:A,PCN!A:A)),"No","Yes")</f>
        <v>No</v>
      </c>
    </row>
    <row r="1003" spans="1:21" x14ac:dyDescent="0.35">
      <c r="A1003" t="s">
        <v>2777</v>
      </c>
      <c r="B1003" t="s">
        <v>50</v>
      </c>
      <c r="C1003" t="s">
        <v>2539</v>
      </c>
      <c r="D1003" t="s">
        <v>2540</v>
      </c>
      <c r="E1003" s="2">
        <v>45770</v>
      </c>
      <c r="F1003" t="s">
        <v>185</v>
      </c>
      <c r="G1003" s="2">
        <v>45771</v>
      </c>
      <c r="H1003" t="s">
        <v>2885</v>
      </c>
      <c r="I1003" t="s">
        <v>49</v>
      </c>
      <c r="J1003" t="s">
        <v>2781</v>
      </c>
      <c r="K1003" t="str">
        <f>_xlfn.XLOOKUP(Table2[[#This Row],[Short Name]],Table4[Name],Table4[IP Address])</f>
        <v>10.75.176.5</v>
      </c>
      <c r="L1003" t="str">
        <f>_xlfn.XLOOKUP(Table2[[#This Row],[Short Name]],CMDB!A:A,CMDB!G:G)</f>
        <v>Production</v>
      </c>
      <c r="M1003" t="str">
        <f>_xlfn.XLOOKUP(Table2[[#This Row],[Short Name]],CMDB!A:A,CMDB!F:F)</f>
        <v>Deployed</v>
      </c>
      <c r="N1003" t="s">
        <v>2782</v>
      </c>
      <c r="P1003">
        <f>_xlfn.XLOOKUP(Table2[[#This Row],[Short Name]],Serverlookup!A:A,Serverlookup!B:B)</f>
        <v>23216</v>
      </c>
      <c r="Q1003" t="str">
        <f>_xlfn.XLOOKUP(Table2[[#This Row],[Short Name]],Serverlookup!A:A,Serverlookup!C:C)</f>
        <v>CPP</v>
      </c>
      <c r="R1003" t="str">
        <f>_xlfn.XLOOKUP(Table2[[#This Row],[Short Name]],Serverlookup!A:A,Serverlookup!E:E)</f>
        <v>surekhatalasila@chevron.com</v>
      </c>
      <c r="S1003" t="str">
        <f>_xlfn.XLOOKUP(Table2[[#This Row],[Short Name]],Serverlookup!A:A,Serverlookup!D:D)</f>
        <v>Yes</v>
      </c>
      <c r="T1003" t="str">
        <f>_xlfn.XLOOKUP(Table2[[#This Row],[Short Name]],Serverlookup!A:A,Serverlookup!F:F)</f>
        <v>CTC IT - DATA AND INSIGHTS WEST DW - RUN AND MAINTAIN</v>
      </c>
      <c r="U1003" t="str">
        <f>IF(ISNA(_xlfn.XLOOKUP(Table2[[#This Row],[Short Name]],PCN!A:A,PCN!A:A)),"No","Yes")</f>
        <v>No</v>
      </c>
    </row>
    <row r="1004" spans="1:21" x14ac:dyDescent="0.35">
      <c r="A1004" t="s">
        <v>2777</v>
      </c>
      <c r="B1004" t="s">
        <v>50</v>
      </c>
      <c r="C1004" t="s">
        <v>2541</v>
      </c>
      <c r="D1004" t="s">
        <v>2542</v>
      </c>
      <c r="E1004" s="1">
        <v>45638</v>
      </c>
      <c r="F1004" t="s">
        <v>859</v>
      </c>
      <c r="G1004" s="1">
        <v>45759</v>
      </c>
      <c r="H1004" t="s">
        <v>2803</v>
      </c>
      <c r="I1004" t="s">
        <v>49</v>
      </c>
      <c r="J1004" t="s">
        <v>2781</v>
      </c>
      <c r="K1004" t="str">
        <f>_xlfn.XLOOKUP(Table2[[#This Row],[Short Name]],Table4[Name],Table4[IP Address])</f>
        <v>10.75.184.14</v>
      </c>
      <c r="L1004" t="str">
        <f>_xlfn.XLOOKUP(Table2[[#This Row],[Short Name]],CMDB!A:A,CMDB!G:G)</f>
        <v>Development</v>
      </c>
      <c r="M1004" t="str">
        <f>_xlfn.XLOOKUP(Table2[[#This Row],[Short Name]],CMDB!A:A,CMDB!F:F)</f>
        <v>In Maintenance</v>
      </c>
      <c r="N1004" t="s">
        <v>2782</v>
      </c>
      <c r="P1004">
        <f>_xlfn.XLOOKUP(Table2[[#This Row],[Short Name]],Serverlookup!A:A,Serverlookup!B:B)</f>
        <v>5045174</v>
      </c>
      <c r="Q1004" t="str">
        <f>_xlfn.XLOOKUP(Table2[[#This Row],[Short Name]],Serverlookup!A:A,Serverlookup!C:C)</f>
        <v>CPP</v>
      </c>
      <c r="R1004" t="str">
        <f>_xlfn.XLOOKUP(Table2[[#This Row],[Short Name]],Serverlookup!A:A,Serverlookup!E:E)</f>
        <v>surekhatalasila@chevron.com</v>
      </c>
      <c r="S1004" t="str">
        <f>_xlfn.XLOOKUP(Table2[[#This Row],[Short Name]],Serverlookup!A:A,Serverlookup!D:D)</f>
        <v>Yes</v>
      </c>
      <c r="T1004" t="str">
        <f>_xlfn.XLOOKUP(Table2[[#This Row],[Short Name]],Serverlookup!A:A,Serverlookup!F:F)</f>
        <v>CTC IT - DATA AND INSIGHTS WEST DW - RUN AND MAINTAIN</v>
      </c>
      <c r="U1004" t="str">
        <f>IF(ISNA(_xlfn.XLOOKUP(Table2[[#This Row],[Short Name]],PCN!A:A,PCN!A:A)),"No","Yes")</f>
        <v>No</v>
      </c>
    </row>
    <row r="1005" spans="1:21" x14ac:dyDescent="0.35">
      <c r="A1005" t="s">
        <v>2777</v>
      </c>
      <c r="B1005" t="s">
        <v>50</v>
      </c>
      <c r="C1005" t="s">
        <v>2632</v>
      </c>
      <c r="D1005" t="s">
        <v>2633</v>
      </c>
      <c r="E1005" s="1">
        <v>45770</v>
      </c>
      <c r="F1005" t="s">
        <v>185</v>
      </c>
      <c r="G1005" s="1">
        <v>45771</v>
      </c>
      <c r="H1005" t="s">
        <v>4134</v>
      </c>
      <c r="I1005" t="s">
        <v>49</v>
      </c>
      <c r="J1005" t="s">
        <v>2781</v>
      </c>
      <c r="K1005" t="str">
        <f>_xlfn.XLOOKUP(Table2[[#This Row],[Short Name]],Table4[Name],Table4[IP Address])</f>
        <v>10.76.122.143</v>
      </c>
      <c r="L1005" t="str">
        <f>_xlfn.XLOOKUP(Table2[[#This Row],[Short Name]],CMDB!A:A,CMDB!G:G)</f>
        <v>Development</v>
      </c>
      <c r="M1005" t="str">
        <f>_xlfn.XLOOKUP(Table2[[#This Row],[Short Name]],CMDB!A:A,CMDB!F:F)</f>
        <v>In Maintenance</v>
      </c>
      <c r="N1005" t="s">
        <v>2782</v>
      </c>
      <c r="P1005">
        <f>_xlfn.XLOOKUP(Table2[[#This Row],[Short Name]],Serverlookup!A:A,Serverlookup!B:B)</f>
        <v>16991</v>
      </c>
      <c r="Q1005" t="str">
        <f>_xlfn.XLOOKUP(Table2[[#This Row],[Short Name]],Serverlookup!A:A,Serverlookup!C:C)</f>
        <v xml:space="preserve">OERI (Global) </v>
      </c>
      <c r="R1005" t="str">
        <f>_xlfn.XLOOKUP(Table2[[#This Row],[Short Name]],Serverlookup!A:A,Serverlookup!E:E)</f>
        <v>Tammy.Harris@chevron.com</v>
      </c>
      <c r="S1005" t="str">
        <f>_xlfn.XLOOKUP(Table2[[#This Row],[Short Name]],Serverlookup!A:A,Serverlookup!D:D)</f>
        <v>Yes</v>
      </c>
      <c r="T1005" t="str">
        <f>_xlfn.XLOOKUP(Table2[[#This Row],[Short Name]],Serverlookup!A:A,Serverlookup!F:F)</f>
        <v>DS - ITOPS - MFG - OPERATIONS</v>
      </c>
      <c r="U1005" t="str">
        <f>IF(ISNA(_xlfn.XLOOKUP(Table2[[#This Row],[Short Name]],PCN!A:A,PCN!A:A)),"No","Yes")</f>
        <v>No</v>
      </c>
    </row>
    <row r="1006" spans="1:21" x14ac:dyDescent="0.35">
      <c r="A1006" t="s">
        <v>2777</v>
      </c>
      <c r="B1006" t="s">
        <v>50</v>
      </c>
      <c r="C1006" t="s">
        <v>2634</v>
      </c>
      <c r="D1006" t="s">
        <v>2635</v>
      </c>
      <c r="E1006" s="1">
        <v>45770</v>
      </c>
      <c r="F1006" t="s">
        <v>185</v>
      </c>
      <c r="G1006" s="1">
        <v>45771</v>
      </c>
      <c r="H1006" t="s">
        <v>4135</v>
      </c>
      <c r="I1006" t="s">
        <v>49</v>
      </c>
      <c r="J1006" t="s">
        <v>2781</v>
      </c>
      <c r="K1006" t="str">
        <f>_xlfn.XLOOKUP(Table2[[#This Row],[Short Name]],Table4[Name],Table4[IP Address])</f>
        <v>10.76.123.144</v>
      </c>
      <c r="L1006" t="str">
        <f>_xlfn.XLOOKUP(Table2[[#This Row],[Short Name]],CMDB!A:A,CMDB!G:G)</f>
        <v>Production</v>
      </c>
      <c r="M1006" t="str">
        <f>_xlfn.XLOOKUP(Table2[[#This Row],[Short Name]],CMDB!A:A,CMDB!F:F)</f>
        <v>Quarantine</v>
      </c>
      <c r="N1006" t="s">
        <v>2782</v>
      </c>
      <c r="P1006">
        <f>_xlfn.XLOOKUP(Table2[[#This Row],[Short Name]],Serverlookup!A:A,Serverlookup!B:B)</f>
        <v>16991</v>
      </c>
      <c r="Q1006" t="str">
        <f>_xlfn.XLOOKUP(Table2[[#This Row],[Short Name]],Serverlookup!A:A,Serverlookup!C:C)</f>
        <v xml:space="preserve">OERI (Global) </v>
      </c>
      <c r="R1006" t="str">
        <f>_xlfn.XLOOKUP(Table2[[#This Row],[Short Name]],Serverlookup!A:A,Serverlookup!E:E)</f>
        <v>Tammy.Harris@chevron.com</v>
      </c>
      <c r="S1006" t="str">
        <f>_xlfn.XLOOKUP(Table2[[#This Row],[Short Name]],Serverlookup!A:A,Serverlookup!D:D)</f>
        <v>Yes</v>
      </c>
      <c r="T1006" t="str">
        <f>_xlfn.XLOOKUP(Table2[[#This Row],[Short Name]],Serverlookup!A:A,Serverlookup!F:F)</f>
        <v>DS - ITOPS - MFG - OPERATIONS</v>
      </c>
      <c r="U1006" t="str">
        <f>IF(ISNA(_xlfn.XLOOKUP(Table2[[#This Row],[Short Name]],PCN!A:A,PCN!A:A)),"No","Yes")</f>
        <v>No</v>
      </c>
    </row>
    <row r="1007" spans="1:21" x14ac:dyDescent="0.35">
      <c r="A1007" t="s">
        <v>2777</v>
      </c>
      <c r="B1007" t="s">
        <v>50</v>
      </c>
      <c r="C1007" t="s">
        <v>4136</v>
      </c>
      <c r="D1007" t="s">
        <v>2761</v>
      </c>
      <c r="E1007" s="1">
        <v>45754</v>
      </c>
      <c r="F1007" t="s">
        <v>185</v>
      </c>
      <c r="G1007" s="1">
        <v>45754</v>
      </c>
      <c r="H1007" t="s">
        <v>4137</v>
      </c>
      <c r="I1007" t="s">
        <v>49</v>
      </c>
      <c r="J1007" t="s">
        <v>2781</v>
      </c>
      <c r="K1007" t="str">
        <f>_xlfn.XLOOKUP(Table2[[#This Row],[Short Name]],Table4[Name],Table4[IP Address])</f>
        <v>10.76.122.60</v>
      </c>
      <c r="L1007" t="str">
        <f>_xlfn.XLOOKUP(Table2[[#This Row],[Short Name]],CMDB!A:A,CMDB!G:G)</f>
        <v>Development</v>
      </c>
      <c r="M1007" t="str">
        <f>_xlfn.XLOOKUP(Table2[[#This Row],[Short Name]],CMDB!A:A,CMDB!F:F)</f>
        <v>Retired</v>
      </c>
      <c r="N1007" t="s">
        <v>2782</v>
      </c>
      <c r="P1007">
        <f>_xlfn.XLOOKUP(Table2[[#This Row],[Short Name]],Serverlookup!A:A,Serverlookup!B:B)</f>
        <v>16991</v>
      </c>
      <c r="Q1007" t="str">
        <f>_xlfn.XLOOKUP(Table2[[#This Row],[Short Name]],Serverlookup!A:A,Serverlookup!C:C)</f>
        <v xml:space="preserve">OERI (Global) </v>
      </c>
      <c r="R1007" t="str">
        <f>_xlfn.XLOOKUP(Table2[[#This Row],[Short Name]],Serverlookup!A:A,Serverlookup!E:E)</f>
        <v>Tammy.Harris@chevron.com</v>
      </c>
      <c r="S1007" t="str">
        <f>_xlfn.XLOOKUP(Table2[[#This Row],[Short Name]],Serverlookup!A:A,Serverlookup!D:D)</f>
        <v>Yes</v>
      </c>
      <c r="T1007" t="str">
        <f>_xlfn.XLOOKUP(Table2[[#This Row],[Short Name]],Serverlookup!A:A,Serverlookup!F:F)</f>
        <v>DS - ITOPS - MFG - OPERATIONS</v>
      </c>
      <c r="U1007" t="str">
        <f>IF(ISNA(_xlfn.XLOOKUP(Table2[[#This Row],[Short Name]],PCN!A:A,PCN!A:A)),"No","Yes")</f>
        <v>No</v>
      </c>
    </row>
    <row r="1008" spans="1:21" x14ac:dyDescent="0.35">
      <c r="A1008" t="s">
        <v>2777</v>
      </c>
      <c r="B1008" t="s">
        <v>50</v>
      </c>
      <c r="C1008" t="s">
        <v>2252</v>
      </c>
      <c r="D1008" t="s">
        <v>2253</v>
      </c>
      <c r="E1008" s="2">
        <v>45770</v>
      </c>
      <c r="F1008" t="s">
        <v>185</v>
      </c>
      <c r="G1008" s="2">
        <v>45771</v>
      </c>
      <c r="H1008" t="s">
        <v>4138</v>
      </c>
      <c r="I1008" t="s">
        <v>101</v>
      </c>
      <c r="J1008" t="s">
        <v>2781</v>
      </c>
      <c r="K1008" t="str">
        <f>_xlfn.XLOOKUP(Table2[[#This Row],[Short Name]],Table4[Name],Table4[IP Address])</f>
        <v>10.78.54.6</v>
      </c>
      <c r="L1008" t="str">
        <f>_xlfn.XLOOKUP(Table2[[#This Row],[Short Name]],CMDB!A:A,CMDB!G:G)</f>
        <v>Production</v>
      </c>
      <c r="M1008" t="str">
        <f>_xlfn.XLOOKUP(Table2[[#This Row],[Short Name]],CMDB!A:A,CMDB!F:F)</f>
        <v>Deployed</v>
      </c>
      <c r="N1008" t="s">
        <v>2782</v>
      </c>
      <c r="P1008">
        <f>_xlfn.XLOOKUP(Table2[[#This Row],[Short Name]],Serverlookup!A:A,Serverlookup!B:B)</f>
        <v>5063878</v>
      </c>
      <c r="Q1008" t="str">
        <f>_xlfn.XLOOKUP(Table2[[#This Row],[Short Name]],Serverlookup!A:A,Serverlookup!C:C)</f>
        <v>DCore Neoload Load Generators</v>
      </c>
      <c r="R1008" t="str">
        <f>_xlfn.XLOOKUP(Table2[[#This Row],[Short Name]],Serverlookup!A:A,Serverlookup!E:E)</f>
        <v>tbertz@chevron.com</v>
      </c>
      <c r="S1008" t="str">
        <f>_xlfn.XLOOKUP(Table2[[#This Row],[Short Name]],Serverlookup!A:A,Serverlookup!D:D)</f>
        <v>Yes</v>
      </c>
      <c r="T1008" t="str">
        <f>_xlfn.XLOOKUP(Table2[[#This Row],[Short Name]],Serverlookup!A:A,Serverlookup!F:F)</f>
        <v>SAP CLOUD PLATFORM - ADO MTA PIPELINE</v>
      </c>
      <c r="U1008" t="str">
        <f>IF(ISNA(_xlfn.XLOOKUP(Table2[[#This Row],[Short Name]],PCN!A:A,PCN!A:A)),"No","Yes")</f>
        <v>No</v>
      </c>
    </row>
    <row r="1009" spans="1:21" x14ac:dyDescent="0.35">
      <c r="A1009" t="s">
        <v>2777</v>
      </c>
      <c r="B1009" t="s">
        <v>50</v>
      </c>
      <c r="C1009" t="s">
        <v>2254</v>
      </c>
      <c r="D1009" t="s">
        <v>2255</v>
      </c>
      <c r="E1009" s="1">
        <v>45770</v>
      </c>
      <c r="F1009" t="s">
        <v>185</v>
      </c>
      <c r="G1009" s="1">
        <v>45771</v>
      </c>
      <c r="H1009" t="s">
        <v>2801</v>
      </c>
      <c r="I1009" t="s">
        <v>66</v>
      </c>
      <c r="J1009" t="s">
        <v>2781</v>
      </c>
      <c r="K1009" t="str">
        <f>_xlfn.XLOOKUP(Table2[[#This Row],[Short Name]],Table4[Name],Table4[IP Address])</f>
        <v>10.75.96.249</v>
      </c>
      <c r="L1009" t="str">
        <f>_xlfn.XLOOKUP(Table2[[#This Row],[Short Name]],CMDB!A:A,CMDB!G:G)</f>
        <v>Production</v>
      </c>
      <c r="M1009" t="str">
        <f>_xlfn.XLOOKUP(Table2[[#This Row],[Short Name]],CMDB!A:A,CMDB!F:F)</f>
        <v>Deployed</v>
      </c>
      <c r="N1009" t="s">
        <v>2782</v>
      </c>
      <c r="P1009">
        <f>_xlfn.XLOOKUP(Table2[[#This Row],[Short Name]],Serverlookup!A:A,Serverlookup!B:B)</f>
        <v>5063878</v>
      </c>
      <c r="Q1009" t="str">
        <f>_xlfn.XLOOKUP(Table2[[#This Row],[Short Name]],Serverlookup!A:A,Serverlookup!C:C)</f>
        <v>DCore Neoload Load Generators</v>
      </c>
      <c r="R1009" t="str">
        <f>_xlfn.XLOOKUP(Table2[[#This Row],[Short Name]],Serverlookup!A:A,Serverlookup!E:E)</f>
        <v>TBertz@chevron.com</v>
      </c>
      <c r="S1009" t="str">
        <f>_xlfn.XLOOKUP(Table2[[#This Row],[Short Name]],Serverlookup!A:A,Serverlookup!D:D)</f>
        <v>Yes</v>
      </c>
      <c r="T1009" t="str">
        <f>_xlfn.XLOOKUP(Table2[[#This Row],[Short Name]],Serverlookup!A:A,Serverlookup!F:F)</f>
        <v>SAP CLOUD PLATFORM - ADO MTA PIPELINE</v>
      </c>
      <c r="U1009" t="str">
        <f>IF(ISNA(_xlfn.XLOOKUP(Table2[[#This Row],[Short Name]],PCN!A:A,PCN!A:A)),"No","Yes")</f>
        <v>No</v>
      </c>
    </row>
    <row r="1010" spans="1:21" x14ac:dyDescent="0.35">
      <c r="A1010" t="s">
        <v>2777</v>
      </c>
      <c r="B1010" t="s">
        <v>50</v>
      </c>
      <c r="C1010" t="s">
        <v>2256</v>
      </c>
      <c r="D1010" t="s">
        <v>2257</v>
      </c>
      <c r="E1010" s="2">
        <v>45770</v>
      </c>
      <c r="F1010" t="s">
        <v>185</v>
      </c>
      <c r="G1010" s="2">
        <v>45771</v>
      </c>
      <c r="H1010" t="s">
        <v>2801</v>
      </c>
      <c r="I1010" t="s">
        <v>66</v>
      </c>
      <c r="J1010" t="s">
        <v>2781</v>
      </c>
      <c r="K1010" t="str">
        <f>_xlfn.XLOOKUP(Table2[[#This Row],[Short Name]],Table4[Name],Table4[IP Address])</f>
        <v>10.75.96.245</v>
      </c>
      <c r="L1010" t="str">
        <f>_xlfn.XLOOKUP(Table2[[#This Row],[Short Name]],CMDB!A:A,CMDB!G:G)</f>
        <v>Production</v>
      </c>
      <c r="M1010" t="str">
        <f>_xlfn.XLOOKUP(Table2[[#This Row],[Short Name]],CMDB!A:A,CMDB!F:F)</f>
        <v>Deployed</v>
      </c>
      <c r="N1010" t="s">
        <v>2782</v>
      </c>
      <c r="P1010">
        <f>_xlfn.XLOOKUP(Table2[[#This Row],[Short Name]],Serverlookup!A:A,Serverlookup!B:B)</f>
        <v>5063878</v>
      </c>
      <c r="Q1010" t="str">
        <f>_xlfn.XLOOKUP(Table2[[#This Row],[Short Name]],Serverlookup!A:A,Serverlookup!C:C)</f>
        <v>DCore Neoload Load Generators</v>
      </c>
      <c r="R1010" t="str">
        <f>_xlfn.XLOOKUP(Table2[[#This Row],[Short Name]],Serverlookup!A:A,Serverlookup!E:E)</f>
        <v>TBertz@chevron.com</v>
      </c>
      <c r="S1010" t="str">
        <f>_xlfn.XLOOKUP(Table2[[#This Row],[Short Name]],Serverlookup!A:A,Serverlookup!D:D)</f>
        <v>Yes</v>
      </c>
      <c r="T1010" t="str">
        <f>_xlfn.XLOOKUP(Table2[[#This Row],[Short Name]],Serverlookup!A:A,Serverlookup!F:F)</f>
        <v>SAP CLOUD PLATFORM - ADO MTA PIPELINE</v>
      </c>
      <c r="U1010" t="str">
        <f>IF(ISNA(_xlfn.XLOOKUP(Table2[[#This Row],[Short Name]],PCN!A:A,PCN!A:A)),"No","Yes")</f>
        <v>No</v>
      </c>
    </row>
    <row r="1011" spans="1:21" x14ac:dyDescent="0.35">
      <c r="A1011" t="s">
        <v>2777</v>
      </c>
      <c r="B1011" t="s">
        <v>50</v>
      </c>
      <c r="C1011" t="s">
        <v>2262</v>
      </c>
      <c r="D1011" t="s">
        <v>2263</v>
      </c>
      <c r="E1011" s="1">
        <v>45770</v>
      </c>
      <c r="F1011" t="s">
        <v>185</v>
      </c>
      <c r="G1011" s="1">
        <v>45771</v>
      </c>
      <c r="H1011" t="s">
        <v>2801</v>
      </c>
      <c r="I1011" t="s">
        <v>66</v>
      </c>
      <c r="J1011" t="s">
        <v>2781</v>
      </c>
      <c r="K1011" t="str">
        <f>_xlfn.XLOOKUP(Table2[[#This Row],[Short Name]],Table4[Name],Table4[IP Address])</f>
        <v>10.75.96.239</v>
      </c>
      <c r="L1011" t="str">
        <f>_xlfn.XLOOKUP(Table2[[#This Row],[Short Name]],CMDB!A:A,CMDB!G:G)</f>
        <v>Production</v>
      </c>
      <c r="M1011" t="str">
        <f>_xlfn.XLOOKUP(Table2[[#This Row],[Short Name]],CMDB!A:A,CMDB!F:F)</f>
        <v>Deployed</v>
      </c>
      <c r="N1011" t="s">
        <v>2782</v>
      </c>
      <c r="P1011">
        <f>_xlfn.XLOOKUP(Table2[[#This Row],[Short Name]],Serverlookup!A:A,Serverlookup!B:B)</f>
        <v>5063878</v>
      </c>
      <c r="Q1011" t="str">
        <f>_xlfn.XLOOKUP(Table2[[#This Row],[Short Name]],Serverlookup!A:A,Serverlookup!C:C)</f>
        <v>DCore Neoload Load Generators</v>
      </c>
      <c r="R1011" t="str">
        <f>_xlfn.XLOOKUP(Table2[[#This Row],[Short Name]],Serverlookup!A:A,Serverlookup!E:E)</f>
        <v>TBertz@chevron.com</v>
      </c>
      <c r="S1011" t="str">
        <f>_xlfn.XLOOKUP(Table2[[#This Row],[Short Name]],Serverlookup!A:A,Serverlookup!D:D)</f>
        <v>Yes</v>
      </c>
      <c r="T1011" t="str">
        <f>_xlfn.XLOOKUP(Table2[[#This Row],[Short Name]],Serverlookup!A:A,Serverlookup!F:F)</f>
        <v>SAP CLOUD PLATFORM - ADO MTA PIPELINE</v>
      </c>
      <c r="U1011" t="str">
        <f>IF(ISNA(_xlfn.XLOOKUP(Table2[[#This Row],[Short Name]],PCN!A:A,PCN!A:A)),"No","Yes")</f>
        <v>No</v>
      </c>
    </row>
    <row r="1012" spans="1:21" x14ac:dyDescent="0.35">
      <c r="A1012" t="s">
        <v>2777</v>
      </c>
      <c r="B1012" t="s">
        <v>50</v>
      </c>
      <c r="C1012" t="s">
        <v>2264</v>
      </c>
      <c r="D1012" t="s">
        <v>2265</v>
      </c>
      <c r="E1012" s="2">
        <v>45770</v>
      </c>
      <c r="F1012" t="s">
        <v>185</v>
      </c>
      <c r="G1012" s="2">
        <v>45771</v>
      </c>
      <c r="H1012" t="s">
        <v>2801</v>
      </c>
      <c r="I1012" t="s">
        <v>66</v>
      </c>
      <c r="J1012" t="s">
        <v>2781</v>
      </c>
      <c r="K1012" t="str">
        <f>_xlfn.XLOOKUP(Table2[[#This Row],[Short Name]],Table4[Name],Table4[IP Address])</f>
        <v>10.75.96.243</v>
      </c>
      <c r="L1012" t="str">
        <f>_xlfn.XLOOKUP(Table2[[#This Row],[Short Name]],CMDB!A:A,CMDB!G:G)</f>
        <v>Production</v>
      </c>
      <c r="M1012" t="str">
        <f>_xlfn.XLOOKUP(Table2[[#This Row],[Short Name]],CMDB!A:A,CMDB!F:F)</f>
        <v>Deployed</v>
      </c>
      <c r="N1012" t="s">
        <v>2782</v>
      </c>
      <c r="P1012">
        <f>_xlfn.XLOOKUP(Table2[[#This Row],[Short Name]],Serverlookup!A:A,Serverlookup!B:B)</f>
        <v>5063878</v>
      </c>
      <c r="Q1012" t="str">
        <f>_xlfn.XLOOKUP(Table2[[#This Row],[Short Name]],Serverlookup!A:A,Serverlookup!C:C)</f>
        <v>DCore Neoload Load Generators</v>
      </c>
      <c r="R1012" t="str">
        <f>_xlfn.XLOOKUP(Table2[[#This Row],[Short Name]],Serverlookup!A:A,Serverlookup!E:E)</f>
        <v>TBertz@chevron.com</v>
      </c>
      <c r="S1012" t="str">
        <f>_xlfn.XLOOKUP(Table2[[#This Row],[Short Name]],Serverlookup!A:A,Serverlookup!D:D)</f>
        <v>Yes</v>
      </c>
      <c r="T1012" t="str">
        <f>_xlfn.XLOOKUP(Table2[[#This Row],[Short Name]],Serverlookup!A:A,Serverlookup!F:F)</f>
        <v>SAP CLOUD PLATFORM - ADO MTA PIPELINE</v>
      </c>
      <c r="U1012" t="str">
        <f>IF(ISNA(_xlfn.XLOOKUP(Table2[[#This Row],[Short Name]],PCN!A:A,PCN!A:A)),"No","Yes")</f>
        <v>No</v>
      </c>
    </row>
    <row r="1013" spans="1:21" x14ac:dyDescent="0.35">
      <c r="A1013" t="s">
        <v>2777</v>
      </c>
      <c r="B1013" t="s">
        <v>50</v>
      </c>
      <c r="C1013" t="s">
        <v>2315</v>
      </c>
      <c r="D1013" t="s">
        <v>2316</v>
      </c>
      <c r="E1013" s="1">
        <v>45770</v>
      </c>
      <c r="F1013" t="s">
        <v>773</v>
      </c>
      <c r="G1013" s="1">
        <v>45771</v>
      </c>
      <c r="H1013" t="s">
        <v>4138</v>
      </c>
      <c r="I1013" t="s">
        <v>101</v>
      </c>
      <c r="J1013" t="s">
        <v>2781</v>
      </c>
      <c r="K1013" t="str">
        <f>_xlfn.XLOOKUP(Table2[[#This Row],[Short Name]],Table4[Name],Table4[IP Address])</f>
        <v>10.67.178.19</v>
      </c>
      <c r="L1013" t="str">
        <f>_xlfn.XLOOKUP(Table2[[#This Row],[Short Name]],CMDB!A:A,CMDB!G:G)</f>
        <v>Production</v>
      </c>
      <c r="M1013" t="str">
        <f>_xlfn.XLOOKUP(Table2[[#This Row],[Short Name]],CMDB!A:A,CMDB!F:F)</f>
        <v>Deployed</v>
      </c>
      <c r="N1013" t="s">
        <v>2782</v>
      </c>
      <c r="P1013">
        <f>_xlfn.XLOOKUP(Table2[[#This Row],[Short Name]],Serverlookup!A:A,Serverlookup!B:B)</f>
        <v>5063878</v>
      </c>
      <c r="Q1013" t="str">
        <f>_xlfn.XLOOKUP(Table2[[#This Row],[Short Name]],Serverlookup!A:A,Serverlookup!C:C)</f>
        <v>DCore Neoload Load Generators</v>
      </c>
      <c r="R1013" t="str">
        <f>_xlfn.XLOOKUP(Table2[[#This Row],[Short Name]],Serverlookup!A:A,Serverlookup!E:E)</f>
        <v>tbertz@chevron.com</v>
      </c>
      <c r="S1013" t="str">
        <f>_xlfn.XLOOKUP(Table2[[#This Row],[Short Name]],Serverlookup!A:A,Serverlookup!D:D)</f>
        <v>Yes</v>
      </c>
      <c r="T1013" t="str">
        <f>_xlfn.XLOOKUP(Table2[[#This Row],[Short Name]],Serverlookup!A:A,Serverlookup!F:F)</f>
        <v>SAP CLOUD PLATFORM - ADO MTA PIPELINE</v>
      </c>
      <c r="U1013" t="str">
        <f>IF(ISNA(_xlfn.XLOOKUP(Table2[[#This Row],[Short Name]],PCN!A:A,PCN!A:A)),"No","Yes")</f>
        <v>No</v>
      </c>
    </row>
    <row r="1014" spans="1:21" x14ac:dyDescent="0.35">
      <c r="A1014" t="s">
        <v>2777</v>
      </c>
      <c r="B1014" t="s">
        <v>50</v>
      </c>
      <c r="C1014" t="s">
        <v>2319</v>
      </c>
      <c r="D1014" t="s">
        <v>2320</v>
      </c>
      <c r="E1014" s="2">
        <v>45770</v>
      </c>
      <c r="F1014" t="s">
        <v>773</v>
      </c>
      <c r="G1014" s="2">
        <v>45771</v>
      </c>
      <c r="H1014" t="s">
        <v>4138</v>
      </c>
      <c r="I1014" t="s">
        <v>101</v>
      </c>
      <c r="J1014" t="s">
        <v>2781</v>
      </c>
      <c r="K1014" t="str">
        <f>_xlfn.XLOOKUP(Table2[[#This Row],[Short Name]],Table4[Name],Table4[IP Address])</f>
        <v>10.75.96.151</v>
      </c>
      <c r="L1014" t="str">
        <f>_xlfn.XLOOKUP(Table2[[#This Row],[Short Name]],CMDB!A:A,CMDB!G:G)</f>
        <v>Production</v>
      </c>
      <c r="M1014" t="str">
        <f>_xlfn.XLOOKUP(Table2[[#This Row],[Short Name]],CMDB!A:A,CMDB!F:F)</f>
        <v>Deployed</v>
      </c>
      <c r="N1014" t="s">
        <v>2782</v>
      </c>
      <c r="P1014">
        <f>_xlfn.XLOOKUP(Table2[[#This Row],[Short Name]],Serverlookup!A:A,Serverlookup!B:B)</f>
        <v>5063878</v>
      </c>
      <c r="Q1014" t="str">
        <f>_xlfn.XLOOKUP(Table2[[#This Row],[Short Name]],Serverlookup!A:A,Serverlookup!C:C)</f>
        <v>DCore Neoload Load Generators</v>
      </c>
      <c r="R1014" t="str">
        <f>_xlfn.XLOOKUP(Table2[[#This Row],[Short Name]],Serverlookup!A:A,Serverlookup!E:E)</f>
        <v>tbertz@chevron.com</v>
      </c>
      <c r="S1014" t="str">
        <f>_xlfn.XLOOKUP(Table2[[#This Row],[Short Name]],Serverlookup!A:A,Serverlookup!D:D)</f>
        <v>Yes</v>
      </c>
      <c r="T1014" t="str">
        <f>_xlfn.XLOOKUP(Table2[[#This Row],[Short Name]],Serverlookup!A:A,Serverlookup!F:F)</f>
        <v>SAP CLOUD PLATFORM - ADO MTA PIPELINE</v>
      </c>
      <c r="U1014" t="str">
        <f>IF(ISNA(_xlfn.XLOOKUP(Table2[[#This Row],[Short Name]],PCN!A:A,PCN!A:A)),"No","Yes")</f>
        <v>No</v>
      </c>
    </row>
    <row r="1015" spans="1:21" x14ac:dyDescent="0.35">
      <c r="A1015" t="s">
        <v>2777</v>
      </c>
      <c r="B1015" t="s">
        <v>50</v>
      </c>
      <c r="C1015" t="s">
        <v>2331</v>
      </c>
      <c r="D1015" t="s">
        <v>2332</v>
      </c>
      <c r="E1015" s="1">
        <v>45771</v>
      </c>
      <c r="F1015" t="s">
        <v>54</v>
      </c>
      <c r="G1015" s="1">
        <v>45771</v>
      </c>
      <c r="H1015" t="s">
        <v>4138</v>
      </c>
      <c r="I1015" t="s">
        <v>101</v>
      </c>
      <c r="J1015" t="s">
        <v>2781</v>
      </c>
      <c r="K1015" t="str">
        <f>_xlfn.XLOOKUP(Table2[[#This Row],[Short Name]],Table4[Name],Table4[IP Address])</f>
        <v>10.75.96.160</v>
      </c>
      <c r="L1015" t="str">
        <f>_xlfn.XLOOKUP(Table2[[#This Row],[Short Name]],CMDB!A:A,CMDB!G:G)</f>
        <v>Production</v>
      </c>
      <c r="M1015" t="str">
        <f>_xlfn.XLOOKUP(Table2[[#This Row],[Short Name]],CMDB!A:A,CMDB!F:F)</f>
        <v>Deployed</v>
      </c>
      <c r="N1015" t="s">
        <v>2782</v>
      </c>
      <c r="P1015">
        <f>_xlfn.XLOOKUP(Table2[[#This Row],[Short Name]],Serverlookup!A:A,Serverlookup!B:B)</f>
        <v>5063878</v>
      </c>
      <c r="Q1015" t="str">
        <f>_xlfn.XLOOKUP(Table2[[#This Row],[Short Name]],Serverlookup!A:A,Serverlookup!C:C)</f>
        <v>DCore Neoload Load Generators</v>
      </c>
      <c r="R1015" t="str">
        <f>_xlfn.XLOOKUP(Table2[[#This Row],[Short Name]],Serverlookup!A:A,Serverlookup!E:E)</f>
        <v>tbertz@chevron.com</v>
      </c>
      <c r="S1015" t="str">
        <f>_xlfn.XLOOKUP(Table2[[#This Row],[Short Name]],Serverlookup!A:A,Serverlookup!D:D)</f>
        <v>Yes</v>
      </c>
      <c r="T1015" t="str">
        <f>_xlfn.XLOOKUP(Table2[[#This Row],[Short Name]],Serverlookup!A:A,Serverlookup!F:F)</f>
        <v>SAP CLOUD PLATFORM - ADO MTA PIPELINE</v>
      </c>
      <c r="U1015" t="str">
        <f>IF(ISNA(_xlfn.XLOOKUP(Table2[[#This Row],[Short Name]],PCN!A:A,PCN!A:A)),"No","Yes")</f>
        <v>No</v>
      </c>
    </row>
    <row r="1016" spans="1:21" x14ac:dyDescent="0.35">
      <c r="A1016" t="s">
        <v>2777</v>
      </c>
      <c r="B1016" t="s">
        <v>50</v>
      </c>
      <c r="C1016" t="s">
        <v>2341</v>
      </c>
      <c r="D1016" t="s">
        <v>2342</v>
      </c>
      <c r="E1016" s="2">
        <v>45770</v>
      </c>
      <c r="F1016" t="s">
        <v>185</v>
      </c>
      <c r="G1016" s="2">
        <v>45771</v>
      </c>
      <c r="H1016" t="s">
        <v>2801</v>
      </c>
      <c r="I1016" t="s">
        <v>101</v>
      </c>
      <c r="J1016" t="s">
        <v>2781</v>
      </c>
      <c r="K1016" t="str">
        <f>_xlfn.XLOOKUP(Table2[[#This Row],[Short Name]],Table4[Name],Table4[IP Address])</f>
        <v>10.75.100.25</v>
      </c>
      <c r="L1016" t="str">
        <f>_xlfn.XLOOKUP(Table2[[#This Row],[Short Name]],CMDB!A:A,CMDB!G:G)</f>
        <v>Production</v>
      </c>
      <c r="M1016" t="str">
        <f>_xlfn.XLOOKUP(Table2[[#This Row],[Short Name]],CMDB!A:A,CMDB!F:F)</f>
        <v>Deployed</v>
      </c>
      <c r="N1016" t="s">
        <v>2782</v>
      </c>
      <c r="P1016">
        <f>_xlfn.XLOOKUP(Table2[[#This Row],[Short Name]],Serverlookup!A:A,Serverlookup!B:B)</f>
        <v>5063878</v>
      </c>
      <c r="Q1016" t="str">
        <f>_xlfn.XLOOKUP(Table2[[#This Row],[Short Name]],Serverlookup!A:A,Serverlookup!C:C)</f>
        <v>DCore Neoload Load Generators</v>
      </c>
      <c r="R1016" t="str">
        <f>_xlfn.XLOOKUP(Table2[[#This Row],[Short Name]],Serverlookup!A:A,Serverlookup!E:E)</f>
        <v>tbertz@chevron.com</v>
      </c>
      <c r="S1016" t="str">
        <f>_xlfn.XLOOKUP(Table2[[#This Row],[Short Name]],Serverlookup!A:A,Serverlookup!D:D)</f>
        <v>Yes</v>
      </c>
      <c r="T1016" t="str">
        <f>_xlfn.XLOOKUP(Table2[[#This Row],[Short Name]],Serverlookup!A:A,Serverlookup!F:F)</f>
        <v>SAP CLOUD PLATFORM - ADO MTA PIPELINE</v>
      </c>
      <c r="U1016" t="str">
        <f>IF(ISNA(_xlfn.XLOOKUP(Table2[[#This Row],[Short Name]],PCN!A:A,PCN!A:A)),"No","Yes")</f>
        <v>No</v>
      </c>
    </row>
    <row r="1017" spans="1:21" x14ac:dyDescent="0.35">
      <c r="A1017" t="s">
        <v>2777</v>
      </c>
      <c r="B1017" t="s">
        <v>50</v>
      </c>
      <c r="C1017" t="s">
        <v>2343</v>
      </c>
      <c r="D1017" t="s">
        <v>2344</v>
      </c>
      <c r="E1017" s="1">
        <v>45771</v>
      </c>
      <c r="F1017" t="s">
        <v>54</v>
      </c>
      <c r="G1017" s="1">
        <v>45771</v>
      </c>
      <c r="H1017" t="s">
        <v>4138</v>
      </c>
      <c r="I1017" t="s">
        <v>101</v>
      </c>
      <c r="J1017" t="s">
        <v>2781</v>
      </c>
      <c r="K1017" t="str">
        <f>_xlfn.XLOOKUP(Table2[[#This Row],[Short Name]],Table4[Name],Table4[IP Address])</f>
        <v>10.76.94.4</v>
      </c>
      <c r="L1017" t="str">
        <f>_xlfn.XLOOKUP(Table2[[#This Row],[Short Name]],CMDB!A:A,CMDB!G:G)</f>
        <v>Production</v>
      </c>
      <c r="M1017" t="str">
        <f>_xlfn.XLOOKUP(Table2[[#This Row],[Short Name]],CMDB!A:A,CMDB!F:F)</f>
        <v>Deployed</v>
      </c>
      <c r="N1017" t="s">
        <v>2782</v>
      </c>
      <c r="P1017">
        <f>_xlfn.XLOOKUP(Table2[[#This Row],[Short Name]],Serverlookup!A:A,Serverlookup!B:B)</f>
        <v>5063878</v>
      </c>
      <c r="Q1017" t="str">
        <f>_xlfn.XLOOKUP(Table2[[#This Row],[Short Name]],Serverlookup!A:A,Serverlookup!C:C)</f>
        <v>DCore Neoload Load Generators</v>
      </c>
      <c r="R1017" t="str">
        <f>_xlfn.XLOOKUP(Table2[[#This Row],[Short Name]],Serverlookup!A:A,Serverlookup!E:E)</f>
        <v>tbertz@chevron.com</v>
      </c>
      <c r="S1017" t="str">
        <f>_xlfn.XLOOKUP(Table2[[#This Row],[Short Name]],Serverlookup!A:A,Serverlookup!D:D)</f>
        <v>Yes</v>
      </c>
      <c r="T1017" t="str">
        <f>_xlfn.XLOOKUP(Table2[[#This Row],[Short Name]],Serverlookup!A:A,Serverlookup!F:F)</f>
        <v>SAP CLOUD PLATFORM - ADO MTA PIPELINE</v>
      </c>
      <c r="U1017" t="str">
        <f>IF(ISNA(_xlfn.XLOOKUP(Table2[[#This Row],[Short Name]],PCN!A:A,PCN!A:A)),"No","Yes")</f>
        <v>No</v>
      </c>
    </row>
    <row r="1018" spans="1:21" x14ac:dyDescent="0.35">
      <c r="A1018" t="s">
        <v>2777</v>
      </c>
      <c r="B1018" t="s">
        <v>50</v>
      </c>
      <c r="C1018" t="s">
        <v>2477</v>
      </c>
      <c r="D1018" t="s">
        <v>2478</v>
      </c>
      <c r="E1018" s="1">
        <v>45770</v>
      </c>
      <c r="F1018" t="s">
        <v>185</v>
      </c>
      <c r="G1018" s="1">
        <v>45771</v>
      </c>
      <c r="H1018" t="s">
        <v>4139</v>
      </c>
      <c r="I1018" t="s">
        <v>66</v>
      </c>
      <c r="J1018" t="s">
        <v>2781</v>
      </c>
      <c r="K1018" t="str">
        <f>_xlfn.XLOOKUP(Table2[[#This Row],[Short Name]],Table4[Name],Table4[IP Address])</f>
        <v>10.76.123.178</v>
      </c>
      <c r="L1018" t="str">
        <f>_xlfn.XLOOKUP(Table2[[#This Row],[Short Name]],CMDB!A:A,CMDB!G:G)</f>
        <v>Production</v>
      </c>
      <c r="M1018" t="str">
        <f>_xlfn.XLOOKUP(Table2[[#This Row],[Short Name]],CMDB!A:A,CMDB!F:F)</f>
        <v>Retired</v>
      </c>
      <c r="N1018" t="s">
        <v>2782</v>
      </c>
      <c r="P1018">
        <f>_xlfn.XLOOKUP(Table2[[#This Row],[Short Name]],Serverlookup!A:A,Serverlookup!B:B)</f>
        <v>1223301</v>
      </c>
      <c r="Q1018" t="str">
        <f>_xlfn.XLOOKUP(Table2[[#This Row],[Short Name]],Serverlookup!A:A,Serverlookup!C:C)</f>
        <v xml:space="preserve">System Center Configuration Manager ITC CM12 </v>
      </c>
      <c r="R1018" t="str">
        <f>_xlfn.XLOOKUP(Table2[[#This Row],[Short Name]],Serverlookup!A:A,Serverlookup!E:E)</f>
        <v>THorn@chevron.com</v>
      </c>
      <c r="S1018" t="str">
        <f>_xlfn.XLOOKUP(Table2[[#This Row],[Short Name]],Serverlookup!A:A,Serverlookup!D:D)</f>
        <v>Yes</v>
      </c>
      <c r="T1018" t="str">
        <f>_xlfn.XLOOKUP(Table2[[#This Row],[Short Name]],Serverlookup!A:A,Serverlookup!F:F)</f>
        <v>Not Found</v>
      </c>
      <c r="U1018" t="str">
        <f>IF(ISNA(_xlfn.XLOOKUP(Table2[[#This Row],[Short Name]],PCN!A:A,PCN!A:A)),"No","Yes")</f>
        <v>No</v>
      </c>
    </row>
    <row r="1019" spans="1:21" x14ac:dyDescent="0.35">
      <c r="A1019" t="s">
        <v>2777</v>
      </c>
      <c r="B1019" t="s">
        <v>50</v>
      </c>
      <c r="C1019" t="s">
        <v>2492</v>
      </c>
      <c r="D1019" t="s">
        <v>2493</v>
      </c>
      <c r="E1019" s="1">
        <v>45771</v>
      </c>
      <c r="F1019" t="s">
        <v>185</v>
      </c>
      <c r="G1019" s="1">
        <v>45771</v>
      </c>
      <c r="H1019" t="s">
        <v>4140</v>
      </c>
      <c r="I1019" t="s">
        <v>49</v>
      </c>
      <c r="J1019" t="s">
        <v>2781</v>
      </c>
      <c r="K1019" t="str">
        <f>_xlfn.XLOOKUP(Table2[[#This Row],[Short Name]],Table4[Name],Table4[IP Address])</f>
        <v>134.248.64.170</v>
      </c>
      <c r="L1019" t="str">
        <f>_xlfn.XLOOKUP(Table2[[#This Row],[Short Name]],CMDB!A:A,CMDB!G:G)</f>
        <v>Production</v>
      </c>
      <c r="M1019" t="str">
        <f>_xlfn.XLOOKUP(Table2[[#This Row],[Short Name]],CMDB!A:A,CMDB!F:F)</f>
        <v>In Maintenance</v>
      </c>
      <c r="N1019" t="s">
        <v>2782</v>
      </c>
      <c r="P1019">
        <f>_xlfn.XLOOKUP(Table2[[#This Row],[Short Name]],Serverlookup!A:A,Serverlookup!B:B)</f>
        <v>1223301</v>
      </c>
      <c r="Q1019" t="str">
        <f>_xlfn.XLOOKUP(Table2[[#This Row],[Short Name]],Serverlookup!A:A,Serverlookup!C:C)</f>
        <v xml:space="preserve">System Center Configuration Manager ITC CM12 </v>
      </c>
      <c r="R1019" t="str">
        <f>_xlfn.XLOOKUP(Table2[[#This Row],[Short Name]],Serverlookup!A:A,Serverlookup!E:E)</f>
        <v>THorn@chevron.com</v>
      </c>
      <c r="S1019" t="str">
        <f>_xlfn.XLOOKUP(Table2[[#This Row],[Short Name]],Serverlookup!A:A,Serverlookup!D:D)</f>
        <v>Yes</v>
      </c>
      <c r="T1019" t="str">
        <f>_xlfn.XLOOKUP(Table2[[#This Row],[Short Name]],Serverlookup!A:A,Serverlookup!F:F)</f>
        <v>Not Found</v>
      </c>
      <c r="U1019" t="str">
        <f>IF(ISNA(_xlfn.XLOOKUP(Table2[[#This Row],[Short Name]],PCN!A:A,PCN!A:A)),"No","Yes")</f>
        <v>No</v>
      </c>
    </row>
    <row r="1020" spans="1:21" x14ac:dyDescent="0.35">
      <c r="A1020" t="s">
        <v>2777</v>
      </c>
      <c r="B1020" t="s">
        <v>50</v>
      </c>
      <c r="C1020" t="s">
        <v>4141</v>
      </c>
      <c r="D1020" t="s">
        <v>4142</v>
      </c>
      <c r="E1020" s="1">
        <v>45763</v>
      </c>
      <c r="F1020" t="s">
        <v>185</v>
      </c>
      <c r="G1020" s="1">
        <v>45763</v>
      </c>
      <c r="H1020" t="s">
        <v>4143</v>
      </c>
      <c r="I1020" t="s">
        <v>66</v>
      </c>
      <c r="J1020" t="s">
        <v>2781</v>
      </c>
      <c r="K1020" t="str">
        <f>_xlfn.XLOOKUP(Table2[[#This Row],[Short Name]],Table4[Name],Table4[IP Address])</f>
        <v>146.38.53.143</v>
      </c>
      <c r="L1020" t="str">
        <f>_xlfn.XLOOKUP(Table2[[#This Row],[Short Name]],CMDB!A:A,CMDB!G:G)</f>
        <v>Production</v>
      </c>
      <c r="M1020" t="str">
        <f>_xlfn.XLOOKUP(Table2[[#This Row],[Short Name]],CMDB!A:A,CMDB!F:F)</f>
        <v>Retired</v>
      </c>
      <c r="N1020" t="s">
        <v>2782</v>
      </c>
      <c r="O1020" t="s">
        <v>951</v>
      </c>
      <c r="P1020">
        <f>_xlfn.XLOOKUP(Table2[[#This Row],[Short Name]],Serverlookup!A:A,Serverlookup!B:B)</f>
        <v>1223301</v>
      </c>
      <c r="Q1020" t="str">
        <f>_xlfn.XLOOKUP(Table2[[#This Row],[Short Name]],Serverlookup!A:A,Serverlookup!C:C)</f>
        <v xml:space="preserve">System Center Configuration Manager ITC CM12 </v>
      </c>
      <c r="R1020" t="str">
        <f>_xlfn.XLOOKUP(Table2[[#This Row],[Short Name]],Serverlookup!A:A,Serverlookup!E:E)</f>
        <v>THorn@chevron.com</v>
      </c>
      <c r="S1020" t="str">
        <f>_xlfn.XLOOKUP(Table2[[#This Row],[Short Name]],Serverlookup!A:A,Serverlookup!D:D)</f>
        <v>Yes</v>
      </c>
      <c r="T1020" t="str">
        <f>_xlfn.XLOOKUP(Table2[[#This Row],[Short Name]],Serverlookup!A:A,Serverlookup!F:F)</f>
        <v>Not Found</v>
      </c>
      <c r="U1020" t="str">
        <f>IF(ISNA(_xlfn.XLOOKUP(Table2[[#This Row],[Short Name]],PCN!A:A,PCN!A:A)),"No","Yes")</f>
        <v>No</v>
      </c>
    </row>
    <row r="1021" spans="1:21" x14ac:dyDescent="0.35">
      <c r="A1021" t="s">
        <v>2777</v>
      </c>
      <c r="B1021" t="s">
        <v>50</v>
      </c>
      <c r="C1021" t="s">
        <v>2736</v>
      </c>
      <c r="D1021" t="s">
        <v>2737</v>
      </c>
      <c r="E1021" s="2">
        <v>45763</v>
      </c>
      <c r="F1021" t="s">
        <v>185</v>
      </c>
      <c r="G1021" s="2">
        <v>45763</v>
      </c>
      <c r="H1021" t="s">
        <v>2780</v>
      </c>
      <c r="I1021" t="s">
        <v>66</v>
      </c>
      <c r="J1021" t="s">
        <v>2781</v>
      </c>
      <c r="K1021" t="str">
        <f>_xlfn.XLOOKUP(Table2[[#This Row],[Short Name]],Table4[Name],Table4[IP Address])</f>
        <v>134.248.64.235</v>
      </c>
      <c r="L1021" t="str">
        <f>_xlfn.XLOOKUP(Table2[[#This Row],[Short Name]],CMDB!A:A,CMDB!G:G)</f>
        <v>Production</v>
      </c>
      <c r="M1021" t="str">
        <f>_xlfn.XLOOKUP(Table2[[#This Row],[Short Name]],CMDB!A:A,CMDB!F:F)</f>
        <v>Retired</v>
      </c>
      <c r="N1021" t="s">
        <v>2782</v>
      </c>
      <c r="P1021">
        <f>_xlfn.XLOOKUP(Table2[[#This Row],[Short Name]],Serverlookup!A:A,Serverlookup!B:B)</f>
        <v>1223301</v>
      </c>
      <c r="Q1021" t="str">
        <f>_xlfn.XLOOKUP(Table2[[#This Row],[Short Name]],Serverlookup!A:A,Serverlookup!C:C)</f>
        <v xml:space="preserve">System Center Configuration Manager ITC CM12 </v>
      </c>
      <c r="R1021" t="str">
        <f>_xlfn.XLOOKUP(Table2[[#This Row],[Short Name]],Serverlookup!A:A,Serverlookup!E:E)</f>
        <v>THorn@chevron.com</v>
      </c>
      <c r="S1021" t="str">
        <f>_xlfn.XLOOKUP(Table2[[#This Row],[Short Name]],Serverlookup!A:A,Serverlookup!D:D)</f>
        <v>Yes</v>
      </c>
      <c r="T1021" t="str">
        <f>_xlfn.XLOOKUP(Table2[[#This Row],[Short Name]],Serverlookup!A:A,Serverlookup!F:F)</f>
        <v>Not Found</v>
      </c>
      <c r="U1021" t="str">
        <f>IF(ISNA(_xlfn.XLOOKUP(Table2[[#This Row],[Short Name]],PCN!A:A,PCN!A:A)),"No","Yes")</f>
        <v>No</v>
      </c>
    </row>
    <row r="1022" spans="1:21" x14ac:dyDescent="0.35">
      <c r="A1022" t="s">
        <v>2777</v>
      </c>
      <c r="B1022" t="s">
        <v>50</v>
      </c>
      <c r="C1022" t="s">
        <v>2762</v>
      </c>
      <c r="D1022" t="s">
        <v>2763</v>
      </c>
      <c r="E1022" s="1">
        <v>45753</v>
      </c>
      <c r="F1022" t="s">
        <v>185</v>
      </c>
      <c r="G1022" s="1">
        <v>45753</v>
      </c>
      <c r="H1022" t="s">
        <v>3320</v>
      </c>
      <c r="I1022" t="s">
        <v>49</v>
      </c>
      <c r="J1022" t="s">
        <v>2781</v>
      </c>
      <c r="K1022" t="str">
        <f>_xlfn.XLOOKUP(Table2[[#This Row],[Short Name]],Table4[Name],Table4[IP Address])</f>
        <v>146.24.240.64</v>
      </c>
      <c r="L1022" t="str">
        <f>_xlfn.XLOOKUP(Table2[[#This Row],[Short Name]],CMDB!A:A,CMDB!G:G)</f>
        <v>Production</v>
      </c>
      <c r="M1022" t="str">
        <f>_xlfn.XLOOKUP(Table2[[#This Row],[Short Name]],CMDB!A:A,CMDB!F:F)</f>
        <v>Retired</v>
      </c>
      <c r="N1022" t="s">
        <v>2782</v>
      </c>
      <c r="P1022">
        <f>_xlfn.XLOOKUP(Table2[[#This Row],[Short Name]],Serverlookup!A:A,Serverlookup!B:B)</f>
        <v>1223301</v>
      </c>
      <c r="Q1022" t="str">
        <f>_xlfn.XLOOKUP(Table2[[#This Row],[Short Name]],Serverlookup!A:A,Serverlookup!C:C)</f>
        <v xml:space="preserve">System Center Configuration Manager ITC CM12 </v>
      </c>
      <c r="R1022" t="str">
        <f>_xlfn.XLOOKUP(Table2[[#This Row],[Short Name]],Serverlookup!A:A,Serverlookup!E:E)</f>
        <v>THorn@chevron.com</v>
      </c>
      <c r="S1022" t="str">
        <f>_xlfn.XLOOKUP(Table2[[#This Row],[Short Name]],Serverlookup!A:A,Serverlookup!D:D)</f>
        <v>Yes</v>
      </c>
      <c r="T1022" t="str">
        <f>_xlfn.XLOOKUP(Table2[[#This Row],[Short Name]],Serverlookup!A:A,Serverlookup!F:F)</f>
        <v>Not Found</v>
      </c>
      <c r="U1022" t="str">
        <f>IF(ISNA(_xlfn.XLOOKUP(Table2[[#This Row],[Short Name]],PCN!A:A,PCN!A:A)),"No","Yes")</f>
        <v>No</v>
      </c>
    </row>
    <row r="1023" spans="1:21" x14ac:dyDescent="0.35">
      <c r="A1023" t="s">
        <v>2777</v>
      </c>
      <c r="B1023" t="s">
        <v>50</v>
      </c>
      <c r="C1023" t="s">
        <v>2764</v>
      </c>
      <c r="D1023" t="s">
        <v>2765</v>
      </c>
      <c r="E1023" s="2">
        <v>45749</v>
      </c>
      <c r="F1023" t="s">
        <v>185</v>
      </c>
      <c r="G1023" s="2">
        <v>45749</v>
      </c>
      <c r="H1023" t="s">
        <v>4139</v>
      </c>
      <c r="I1023" t="s">
        <v>66</v>
      </c>
      <c r="J1023" t="s">
        <v>2781</v>
      </c>
      <c r="K1023" t="str">
        <f>_xlfn.XLOOKUP(Table2[[#This Row],[Short Name]],Table4[Name],Table4[IP Address])</f>
        <v>10.76.123.179</v>
      </c>
      <c r="L1023" t="str">
        <f>_xlfn.XLOOKUP(Table2[[#This Row],[Short Name]],CMDB!A:A,CMDB!G:G)</f>
        <v>Production</v>
      </c>
      <c r="M1023" t="str">
        <f>_xlfn.XLOOKUP(Table2[[#This Row],[Short Name]],CMDB!A:A,CMDB!F:F)</f>
        <v>Retired</v>
      </c>
      <c r="N1023" t="s">
        <v>2782</v>
      </c>
      <c r="P1023">
        <f>_xlfn.XLOOKUP(Table2[[#This Row],[Short Name]],Serverlookup!A:A,Serverlookup!B:B)</f>
        <v>1223301</v>
      </c>
      <c r="Q1023" t="str">
        <f>_xlfn.XLOOKUP(Table2[[#This Row],[Short Name]],Serverlookup!A:A,Serverlookup!C:C)</f>
        <v xml:space="preserve">System Center Configuration Manager ITC CM12 </v>
      </c>
      <c r="R1023" t="str">
        <f>_xlfn.XLOOKUP(Table2[[#This Row],[Short Name]],Serverlookup!A:A,Serverlookup!E:E)</f>
        <v>THorn@chevron.com</v>
      </c>
      <c r="S1023" t="str">
        <f>_xlfn.XLOOKUP(Table2[[#This Row],[Short Name]],Serverlookup!A:A,Serverlookup!D:D)</f>
        <v>Yes</v>
      </c>
      <c r="T1023" t="str">
        <f>_xlfn.XLOOKUP(Table2[[#This Row],[Short Name]],Serverlookup!A:A,Serverlookup!F:F)</f>
        <v>Not Found</v>
      </c>
      <c r="U1023" t="str">
        <f>IF(ISNA(_xlfn.XLOOKUP(Table2[[#This Row],[Short Name]],PCN!A:A,PCN!A:A)),"No","Yes")</f>
        <v>No</v>
      </c>
    </row>
    <row r="1024" spans="1:21" x14ac:dyDescent="0.35">
      <c r="A1024" t="s">
        <v>2777</v>
      </c>
      <c r="B1024" t="s">
        <v>50</v>
      </c>
      <c r="C1024" t="s">
        <v>2638</v>
      </c>
      <c r="D1024" t="s">
        <v>2639</v>
      </c>
      <c r="E1024" s="2">
        <v>45770</v>
      </c>
      <c r="F1024" t="s">
        <v>773</v>
      </c>
      <c r="G1024" s="2">
        <v>45771</v>
      </c>
      <c r="H1024" t="s">
        <v>4144</v>
      </c>
      <c r="I1024" t="s">
        <v>101</v>
      </c>
      <c r="J1024" t="s">
        <v>2781</v>
      </c>
      <c r="K1024" t="str">
        <f>_xlfn.XLOOKUP(Table2[[#This Row],[Short Name]],Table4[Name],Table4[IP Address])</f>
        <v>10.75.96.199</v>
      </c>
      <c r="L1024" t="str">
        <f>_xlfn.XLOOKUP(Table2[[#This Row],[Short Name]],CMDB!A:A,CMDB!G:G)</f>
        <v>Production</v>
      </c>
      <c r="M1024" t="str">
        <f>_xlfn.XLOOKUP(Table2[[#This Row],[Short Name]],CMDB!A:A,CMDB!F:F)</f>
        <v>Deployed</v>
      </c>
      <c r="N1024" t="s">
        <v>2782</v>
      </c>
      <c r="P1024">
        <f>_xlfn.XLOOKUP(Table2[[#This Row],[Short Name]],Serverlookup!A:A,Serverlookup!B:B)</f>
        <v>5047718</v>
      </c>
      <c r="Q1024" t="str">
        <f>_xlfn.XLOOKUP(Table2[[#This Row],[Short Name]],Serverlookup!A:A,Serverlookup!C:C)</f>
        <v xml:space="preserve">FME Server: Feature Manipulation Engine </v>
      </c>
      <c r="R1024" t="str">
        <f>_xlfn.XLOOKUP(Table2[[#This Row],[Short Name]],Serverlookup!A:A,Serverlookup!E:E)</f>
        <v>timothy.martin@chevron.com</v>
      </c>
      <c r="S1024" t="str">
        <f>_xlfn.XLOOKUP(Table2[[#This Row],[Short Name]],Serverlookup!A:A,Serverlookup!D:D)</f>
        <v>Yes</v>
      </c>
      <c r="T1024" t="str">
        <f>_xlfn.XLOOKUP(Table2[[#This Row],[Short Name]],Serverlookup!A:A,Serverlookup!F:F)</f>
        <v>CDAS-Cross-Platform-Digital-Platform-Architecture</v>
      </c>
      <c r="U1024" t="str">
        <f>IF(ISNA(_xlfn.XLOOKUP(Table2[[#This Row],[Short Name]],PCN!A:A,PCN!A:A)),"No","Yes")</f>
        <v>No</v>
      </c>
    </row>
    <row r="1025" spans="1:21" x14ac:dyDescent="0.35">
      <c r="A1025" t="s">
        <v>2777</v>
      </c>
      <c r="B1025" t="s">
        <v>50</v>
      </c>
      <c r="C1025" t="s">
        <v>2644</v>
      </c>
      <c r="D1025" t="s">
        <v>2645</v>
      </c>
      <c r="E1025" s="1">
        <v>45771</v>
      </c>
      <c r="F1025" t="s">
        <v>185</v>
      </c>
      <c r="G1025" s="1">
        <v>45771</v>
      </c>
      <c r="H1025" t="s">
        <v>3994</v>
      </c>
      <c r="I1025" t="s">
        <v>101</v>
      </c>
      <c r="J1025" t="s">
        <v>2781</v>
      </c>
      <c r="K1025" t="str">
        <f>_xlfn.XLOOKUP(Table2[[#This Row],[Short Name]],Table4[Name],Table4[IP Address])</f>
        <v>10.76.156.100</v>
      </c>
      <c r="L1025" t="str">
        <f>_xlfn.XLOOKUP(Table2[[#This Row],[Short Name]],CMDB!A:A,CMDB!G:G)</f>
        <v>QA/Test</v>
      </c>
      <c r="M1025" t="str">
        <f>_xlfn.XLOOKUP(Table2[[#This Row],[Short Name]],CMDB!A:A,CMDB!F:F)</f>
        <v>Deployed</v>
      </c>
      <c r="N1025" t="s">
        <v>2782</v>
      </c>
      <c r="P1025">
        <f>_xlfn.XLOOKUP(Table2[[#This Row],[Short Name]],Serverlookup!A:A,Serverlookup!B:B)</f>
        <v>5047718</v>
      </c>
      <c r="Q1025" t="str">
        <f>_xlfn.XLOOKUP(Table2[[#This Row],[Short Name]],Serverlookup!A:A,Serverlookup!C:C)</f>
        <v xml:space="preserve">FME Server: Feature Manipulation Engine </v>
      </c>
      <c r="R1025" t="str">
        <f>_xlfn.XLOOKUP(Table2[[#This Row],[Short Name]],Serverlookup!A:A,Serverlookup!E:E)</f>
        <v>timothy.martin@chevron.com</v>
      </c>
      <c r="S1025" t="str">
        <f>_xlfn.XLOOKUP(Table2[[#This Row],[Short Name]],Serverlookup!A:A,Serverlookup!D:D)</f>
        <v>Yes</v>
      </c>
      <c r="T1025" t="str">
        <f>_xlfn.XLOOKUP(Table2[[#This Row],[Short Name]],Serverlookup!A:A,Serverlookup!F:F)</f>
        <v>CDAS-Cross-Platform-Digital-Platform-Architecture</v>
      </c>
      <c r="U1025" t="str">
        <f>IF(ISNA(_xlfn.XLOOKUP(Table2[[#This Row],[Short Name]],PCN!A:A,PCN!A:A)),"No","Yes")</f>
        <v>No</v>
      </c>
    </row>
    <row r="1026" spans="1:21" x14ac:dyDescent="0.35">
      <c r="A1026" t="s">
        <v>2777</v>
      </c>
      <c r="B1026" t="s">
        <v>50</v>
      </c>
      <c r="C1026" t="s">
        <v>366</v>
      </c>
      <c r="D1026" t="s">
        <v>367</v>
      </c>
      <c r="E1026" s="2">
        <v>45770</v>
      </c>
      <c r="F1026" t="s">
        <v>185</v>
      </c>
      <c r="G1026" s="2">
        <v>45771</v>
      </c>
      <c r="H1026" t="s">
        <v>3594</v>
      </c>
      <c r="I1026" t="s">
        <v>66</v>
      </c>
      <c r="J1026" t="s">
        <v>2781</v>
      </c>
      <c r="K1026" t="str">
        <f>_xlfn.XLOOKUP(Table2[[#This Row],[Short Name]],Table4[Name],Table4[IP Address])</f>
        <v>146.46.37.63</v>
      </c>
      <c r="L1026" t="str">
        <f>_xlfn.XLOOKUP(Table2[[#This Row],[Short Name]],CMDB!A:A,CMDB!G:G)</f>
        <v>Production</v>
      </c>
      <c r="M1026" t="str">
        <f>_xlfn.XLOOKUP(Table2[[#This Row],[Short Name]],CMDB!A:A,CMDB!F:F)</f>
        <v>Deployed</v>
      </c>
      <c r="N1026" t="s">
        <v>2782</v>
      </c>
      <c r="O1026" t="s">
        <v>951</v>
      </c>
      <c r="P1026">
        <f>_xlfn.XLOOKUP(Table2[[#This Row],[Short Name]],Serverlookup!A:A,Serverlookup!B:B)</f>
        <v>0</v>
      </c>
      <c r="Q1026" t="str">
        <f>_xlfn.XLOOKUP(Table2[[#This Row],[Short Name]],Serverlookup!A:A,Serverlookup!C:C)</f>
        <v xml:space="preserve">ETG </v>
      </c>
      <c r="R1026" t="str">
        <f>_xlfn.XLOOKUP(Table2[[#This Row],[Short Name]],Serverlookup!A:A,Serverlookup!E:E)</f>
        <v>todd.parsons@chevron.com</v>
      </c>
      <c r="S1026" t="str">
        <f>_xlfn.XLOOKUP(Table2[[#This Row],[Short Name]],Serverlookup!A:A,Serverlookup!D:D)</f>
        <v>Yes</v>
      </c>
      <c r="T1026" t="str">
        <f>_xlfn.XLOOKUP(Table2[[#This Row],[Short Name]],Serverlookup!A:A,Serverlookup!F:F)</f>
        <v>Not Found</v>
      </c>
      <c r="U1026" t="str">
        <f>IF(ISNA(_xlfn.XLOOKUP(Table2[[#This Row],[Short Name]],PCN!A:A,PCN!A:A)),"No","Yes")</f>
        <v>No</v>
      </c>
    </row>
    <row r="1027" spans="1:21" x14ac:dyDescent="0.35">
      <c r="A1027" t="s">
        <v>2777</v>
      </c>
      <c r="B1027" t="s">
        <v>50</v>
      </c>
      <c r="C1027" t="s">
        <v>2753</v>
      </c>
      <c r="D1027" t="s">
        <v>2754</v>
      </c>
      <c r="E1027" s="2">
        <v>45759</v>
      </c>
      <c r="F1027" t="s">
        <v>185</v>
      </c>
      <c r="G1027" s="2">
        <v>45759</v>
      </c>
      <c r="H1027" t="s">
        <v>2801</v>
      </c>
      <c r="I1027" t="s">
        <v>66</v>
      </c>
      <c r="J1027" t="s">
        <v>2781</v>
      </c>
      <c r="K1027" t="str">
        <f>_xlfn.XLOOKUP(Table2[[#This Row],[Short Name]],Table4[Name],Table4[IP Address])</f>
        <v>10.70.184.160</v>
      </c>
      <c r="L1027" t="str">
        <f>_xlfn.XLOOKUP(Table2[[#This Row],[Short Name]],CMDB!A:A,CMDB!G:G)</f>
        <v>Development</v>
      </c>
      <c r="M1027" t="str">
        <f>_xlfn.XLOOKUP(Table2[[#This Row],[Short Name]],CMDB!A:A,CMDB!F:F)</f>
        <v>Retired</v>
      </c>
      <c r="N1027" t="s">
        <v>2782</v>
      </c>
      <c r="P1027">
        <f>_xlfn.XLOOKUP(Table2[[#This Row],[Short Name]],Serverlookup!A:A,Serverlookup!B:B)</f>
        <v>5041732</v>
      </c>
      <c r="Q1027" t="str">
        <f>_xlfn.XLOOKUP(Table2[[#This Row],[Short Name]],Serverlookup!A:A,Serverlookup!C:C)</f>
        <v xml:space="preserve">Chevron Techlog Plugins </v>
      </c>
      <c r="R1027" t="str">
        <f>_xlfn.XLOOKUP(Table2[[#This Row],[Short Name]],Serverlookup!A:A,Serverlookup!E:E)</f>
        <v>tony.sutip@chevron.com</v>
      </c>
      <c r="S1027" t="str">
        <f>_xlfn.XLOOKUP(Table2[[#This Row],[Short Name]],Serverlookup!A:A,Serverlookup!D:D)</f>
        <v>Yes</v>
      </c>
      <c r="T1027" t="str">
        <f>_xlfn.XLOOKUP(Table2[[#This Row],[Short Name]],Serverlookup!A:A,Serverlookup!F:F)</f>
        <v>SUBSURFACE – APD – I&amp;M – PETROPHYSICS</v>
      </c>
      <c r="U1027" t="str">
        <f>IF(ISNA(_xlfn.XLOOKUP(Table2[[#This Row],[Short Name]],PCN!A:A,PCN!A:A)),"No","Yes")</f>
        <v>No</v>
      </c>
    </row>
    <row r="1028" spans="1:21" x14ac:dyDescent="0.35">
      <c r="A1028" t="s">
        <v>2777</v>
      </c>
      <c r="B1028" t="s">
        <v>50</v>
      </c>
      <c r="C1028" t="s">
        <v>4145</v>
      </c>
      <c r="D1028" t="s">
        <v>4146</v>
      </c>
      <c r="E1028" s="2">
        <v>45770</v>
      </c>
      <c r="F1028" t="s">
        <v>185</v>
      </c>
      <c r="G1028" s="2">
        <v>45771</v>
      </c>
      <c r="H1028" t="s">
        <v>4147</v>
      </c>
      <c r="I1028" t="s">
        <v>66</v>
      </c>
      <c r="J1028" t="s">
        <v>2781</v>
      </c>
      <c r="K1028" t="str">
        <f>_xlfn.XLOOKUP(Table2[[#This Row],[Short Name]],Table4[Name],Table4[IP Address])</f>
        <v>10.73.24.200</v>
      </c>
      <c r="L1028" t="str">
        <f>_xlfn.XLOOKUP(Table2[[#This Row],[Short Name]],CMDB!A:A,CMDB!G:G)</f>
        <v>Production</v>
      </c>
      <c r="M1028" t="str">
        <f>_xlfn.XLOOKUP(Table2[[#This Row],[Short Name]],CMDB!A:A,CMDB!F:F)</f>
        <v>Deployed</v>
      </c>
      <c r="N1028" t="s">
        <v>2782</v>
      </c>
      <c r="P1028">
        <f>_xlfn.XLOOKUP(Table2[[#This Row],[Short Name]],Serverlookup!A:A,Serverlookup!B:B)</f>
        <v>7227</v>
      </c>
      <c r="Q1028" t="str">
        <f>_xlfn.XLOOKUP(Table2[[#This Row],[Short Name]],Serverlookup!A:A,Serverlookup!C:C)</f>
        <v xml:space="preserve">PKI </v>
      </c>
      <c r="R1028" t="str">
        <f>_xlfn.XLOOKUP(Table2[[#This Row],[Short Name]],Serverlookup!A:A,Serverlookup!E:E)</f>
        <v>trang.tran@chevron.com</v>
      </c>
      <c r="S1028" t="str">
        <f>_xlfn.XLOOKUP(Table2[[#This Row],[Short Name]],Serverlookup!A:A,Serverlookup!D:D)</f>
        <v>Yes</v>
      </c>
      <c r="T1028" t="str">
        <f>_xlfn.XLOOKUP(Table2[[#This Row],[Short Name]],Serverlookup!A:A,Serverlookup!F:F)</f>
        <v>CLOUD GODZILLA</v>
      </c>
      <c r="U1028" t="str">
        <f>IF(ISNA(_xlfn.XLOOKUP(Table2[[#This Row],[Short Name]],PCN!A:A,PCN!A:A)),"No","Yes")</f>
        <v>No</v>
      </c>
    </row>
    <row r="1029" spans="1:21" x14ac:dyDescent="0.35">
      <c r="A1029" t="s">
        <v>2777</v>
      </c>
      <c r="B1029" t="s">
        <v>50</v>
      </c>
      <c r="C1029" t="s">
        <v>4148</v>
      </c>
      <c r="D1029" t="s">
        <v>4149</v>
      </c>
      <c r="E1029" s="2">
        <v>45770</v>
      </c>
      <c r="F1029" t="s">
        <v>185</v>
      </c>
      <c r="G1029" s="2">
        <v>45771</v>
      </c>
      <c r="H1029" t="s">
        <v>4150</v>
      </c>
      <c r="I1029" t="s">
        <v>49</v>
      </c>
      <c r="J1029" t="s">
        <v>2781</v>
      </c>
      <c r="K1029" t="str">
        <f>_xlfn.XLOOKUP(Table2[[#This Row],[Short Name]],Table4[Name],Table4[IP Address])</f>
        <v>146.24.240.147</v>
      </c>
      <c r="L1029" t="str">
        <f>_xlfn.XLOOKUP(Table2[[#This Row],[Short Name]],CMDB!A:A,CMDB!G:G)</f>
        <v>Production</v>
      </c>
      <c r="M1029" t="str">
        <f>_xlfn.XLOOKUP(Table2[[#This Row],[Short Name]],CMDB!A:A,CMDB!F:F)</f>
        <v>Deployed</v>
      </c>
      <c r="N1029" t="s">
        <v>2782</v>
      </c>
      <c r="P1029">
        <f>_xlfn.XLOOKUP(Table2[[#This Row],[Short Name]],Serverlookup!A:A,Serverlookup!B:B)</f>
        <v>24619</v>
      </c>
      <c r="Q1029" t="str">
        <f>_xlfn.XLOOKUP(Table2[[#This Row],[Short Name]],Serverlookup!A:A,Serverlookup!C:C)</f>
        <v>PI Asset Framework, COV</v>
      </c>
      <c r="R1029" t="str">
        <f>_xlfn.XLOOKUP(Table2[[#This Row],[Short Name]],Serverlookup!A:A,Serverlookup!E:E)</f>
        <v>TWillis@chevron.com</v>
      </c>
      <c r="S1029" t="str">
        <f>_xlfn.XLOOKUP(Table2[[#This Row],[Short Name]],Serverlookup!A:A,Serverlookup!D:D)</f>
        <v>Yes</v>
      </c>
      <c r="T1029" t="str">
        <f>_xlfn.XLOOKUP(Table2[[#This Row],[Short Name]],Serverlookup!A:A,Serverlookup!F:F)</f>
        <v>NAU GOM - AUTOMATION PCN</v>
      </c>
      <c r="U1029" t="str">
        <f>IF(ISNA(_xlfn.XLOOKUP(Table2[[#This Row],[Short Name]],PCN!A:A,PCN!A:A)),"No","Yes")</f>
        <v>No</v>
      </c>
    </row>
    <row r="1030" spans="1:21" x14ac:dyDescent="0.35">
      <c r="A1030" t="s">
        <v>2777</v>
      </c>
      <c r="B1030" t="s">
        <v>50</v>
      </c>
      <c r="C1030" t="s">
        <v>4151</v>
      </c>
      <c r="D1030" t="s">
        <v>4152</v>
      </c>
      <c r="E1030" s="1">
        <v>45771</v>
      </c>
      <c r="F1030" t="s">
        <v>185</v>
      </c>
      <c r="G1030" s="1">
        <v>45771</v>
      </c>
      <c r="H1030" t="s">
        <v>4150</v>
      </c>
      <c r="I1030" t="s">
        <v>49</v>
      </c>
      <c r="J1030" t="s">
        <v>2781</v>
      </c>
      <c r="K1030" t="str">
        <f>_xlfn.XLOOKUP(Table2[[#This Row],[Short Name]],Table4[Name],Table4[IP Address])</f>
        <v>146.24.240.141</v>
      </c>
      <c r="L1030" t="str">
        <f>_xlfn.XLOOKUP(Table2[[#This Row],[Short Name]],CMDB!A:A,CMDB!G:G)</f>
        <v>Development</v>
      </c>
      <c r="M1030" t="str">
        <f>_xlfn.XLOOKUP(Table2[[#This Row],[Short Name]],CMDB!A:A,CMDB!F:F)</f>
        <v>Deployed</v>
      </c>
      <c r="N1030" t="s">
        <v>2782</v>
      </c>
      <c r="P1030">
        <f>_xlfn.XLOOKUP(Table2[[#This Row],[Short Name]],Serverlookup!A:A,Serverlookup!B:B)</f>
        <v>24620</v>
      </c>
      <c r="Q1030" t="str">
        <f>_xlfn.XLOOKUP(Table2[[#This Row],[Short Name]],Serverlookup!A:A,Serverlookup!C:C)</f>
        <v>PI Asset Framework, COV</v>
      </c>
      <c r="R1030" t="str">
        <f>_xlfn.XLOOKUP(Table2[[#This Row],[Short Name]],Serverlookup!A:A,Serverlookup!E:E)</f>
        <v>TWillis@chevron.com</v>
      </c>
      <c r="S1030" t="str">
        <f>_xlfn.XLOOKUP(Table2[[#This Row],[Short Name]],Serverlookup!A:A,Serverlookup!D:D)</f>
        <v>Yes</v>
      </c>
      <c r="T1030" t="str">
        <f>_xlfn.XLOOKUP(Table2[[#This Row],[Short Name]],Serverlookup!A:A,Serverlookup!F:F)</f>
        <v>NAU GOM - AUTOMATION PCN</v>
      </c>
      <c r="U1030" t="str">
        <f>IF(ISNA(_xlfn.XLOOKUP(Table2[[#This Row],[Short Name]],PCN!A:A,PCN!A:A)),"No","Yes")</f>
        <v>No</v>
      </c>
    </row>
    <row r="1031" spans="1:21" x14ac:dyDescent="0.35">
      <c r="A1031" t="s">
        <v>2777</v>
      </c>
      <c r="B1031" t="s">
        <v>50</v>
      </c>
      <c r="C1031" t="s">
        <v>4153</v>
      </c>
      <c r="D1031" t="s">
        <v>4154</v>
      </c>
      <c r="E1031" s="1">
        <v>45770</v>
      </c>
      <c r="F1031" t="s">
        <v>185</v>
      </c>
      <c r="G1031" s="1">
        <v>45771</v>
      </c>
      <c r="H1031" t="s">
        <v>4155</v>
      </c>
      <c r="I1031" t="s">
        <v>114</v>
      </c>
      <c r="J1031" t="s">
        <v>2781</v>
      </c>
      <c r="K1031" t="str">
        <f>_xlfn.XLOOKUP(Table2[[#This Row],[Short Name]],Table4[Name],Table4[IP Address])</f>
        <v>146.24.240.136</v>
      </c>
      <c r="L1031" t="str">
        <f>_xlfn.XLOOKUP(Table2[[#This Row],[Short Name]],CMDB!A:A,CMDB!G:G)</f>
        <v>Production</v>
      </c>
      <c r="M1031" t="str">
        <f>_xlfn.XLOOKUP(Table2[[#This Row],[Short Name]],CMDB!A:A,CMDB!F:F)</f>
        <v>Deployed</v>
      </c>
      <c r="N1031" t="s">
        <v>2782</v>
      </c>
      <c r="P1031">
        <f>_xlfn.XLOOKUP(Table2[[#This Row],[Short Name]],Serverlookup!A:A,Serverlookup!B:B)</f>
        <v>24417</v>
      </c>
      <c r="Q1031" t="str">
        <f>_xlfn.XLOOKUP(Table2[[#This Row],[Short Name]],Serverlookup!A:A,Serverlookup!C:C)</f>
        <v>PI Historian, COV</v>
      </c>
      <c r="R1031" t="str">
        <f>_xlfn.XLOOKUP(Table2[[#This Row],[Short Name]],Serverlookup!A:A,Serverlookup!E:E)</f>
        <v>TWillis@chevron.com</v>
      </c>
      <c r="S1031" t="str">
        <f>_xlfn.XLOOKUP(Table2[[#This Row],[Short Name]],Serverlookup!A:A,Serverlookup!D:D)</f>
        <v>Yes</v>
      </c>
      <c r="T1031" t="str">
        <f>_xlfn.XLOOKUP(Table2[[#This Row],[Short Name]],Serverlookup!A:A,Serverlookup!F:F)</f>
        <v>NAU GOM - AUTOMATION PCN</v>
      </c>
      <c r="U1031" t="str">
        <f>IF(ISNA(_xlfn.XLOOKUP(Table2[[#This Row],[Short Name]],PCN!A:A,PCN!A:A)),"No","Yes")</f>
        <v>No</v>
      </c>
    </row>
    <row r="1032" spans="1:21" x14ac:dyDescent="0.35">
      <c r="A1032" t="s">
        <v>2777</v>
      </c>
      <c r="B1032" t="s">
        <v>50</v>
      </c>
      <c r="C1032" t="s">
        <v>4156</v>
      </c>
      <c r="D1032" t="s">
        <v>4157</v>
      </c>
      <c r="E1032" s="2">
        <v>45770</v>
      </c>
      <c r="F1032" t="s">
        <v>185</v>
      </c>
      <c r="G1032" s="2">
        <v>45771</v>
      </c>
      <c r="H1032" t="s">
        <v>4150</v>
      </c>
      <c r="I1032" t="s">
        <v>49</v>
      </c>
      <c r="J1032" t="s">
        <v>2781</v>
      </c>
      <c r="K1032" t="str">
        <f>_xlfn.XLOOKUP(Table2[[#This Row],[Short Name]],Table4[Name],Table4[IP Address])</f>
        <v>146.24.240.149</v>
      </c>
      <c r="L1032" t="str">
        <f>_xlfn.XLOOKUP(Table2[[#This Row],[Short Name]],CMDB!A:A,CMDB!G:G)</f>
        <v>Production</v>
      </c>
      <c r="M1032" t="str">
        <f>_xlfn.XLOOKUP(Table2[[#This Row],[Short Name]],CMDB!A:A,CMDB!F:F)</f>
        <v>Deployed</v>
      </c>
      <c r="N1032" t="s">
        <v>2782</v>
      </c>
      <c r="P1032">
        <f>_xlfn.XLOOKUP(Table2[[#This Row],[Short Name]],Serverlookup!A:A,Serverlookup!B:B)</f>
        <v>24616</v>
      </c>
      <c r="Q1032" t="str">
        <f>_xlfn.XLOOKUP(Table2[[#This Row],[Short Name]],Serverlookup!A:A,Serverlookup!C:C)</f>
        <v>PI Historian, COV</v>
      </c>
      <c r="R1032" t="str">
        <f>_xlfn.XLOOKUP(Table2[[#This Row],[Short Name]],Serverlookup!A:A,Serverlookup!E:E)</f>
        <v>TWillis@chevron.com</v>
      </c>
      <c r="S1032" t="str">
        <f>_xlfn.XLOOKUP(Table2[[#This Row],[Short Name]],Serverlookup!A:A,Serverlookup!D:D)</f>
        <v>Yes</v>
      </c>
      <c r="T1032" t="str">
        <f>_xlfn.XLOOKUP(Table2[[#This Row],[Short Name]],Serverlookup!A:A,Serverlookup!F:F)</f>
        <v>NAU GOM - AUTOMATION PCN</v>
      </c>
      <c r="U1032" t="str">
        <f>IF(ISNA(_xlfn.XLOOKUP(Table2[[#This Row],[Short Name]],PCN!A:A,PCN!A:A)),"No","Yes")</f>
        <v>No</v>
      </c>
    </row>
    <row r="1033" spans="1:21" x14ac:dyDescent="0.35">
      <c r="A1033" t="s">
        <v>2777</v>
      </c>
      <c r="B1033" t="s">
        <v>50</v>
      </c>
      <c r="C1033" t="s">
        <v>4158</v>
      </c>
      <c r="D1033" t="s">
        <v>4159</v>
      </c>
      <c r="E1033" s="1">
        <v>45770</v>
      </c>
      <c r="F1033" t="s">
        <v>185</v>
      </c>
      <c r="G1033" s="1">
        <v>45771</v>
      </c>
      <c r="H1033" t="s">
        <v>4160</v>
      </c>
      <c r="I1033" t="s">
        <v>49</v>
      </c>
      <c r="J1033" t="s">
        <v>2781</v>
      </c>
      <c r="K1033" t="str">
        <f>_xlfn.XLOOKUP(Table2[[#This Row],[Short Name]],Table4[Name],Table4[IP Address])</f>
        <v>146.24.240.144</v>
      </c>
      <c r="L1033" t="str">
        <f>_xlfn.XLOOKUP(Table2[[#This Row],[Short Name]],CMDB!A:A,CMDB!G:G)</f>
        <v>Development</v>
      </c>
      <c r="M1033" t="str">
        <f>_xlfn.XLOOKUP(Table2[[#This Row],[Short Name]],CMDB!A:A,CMDB!F:F)</f>
        <v>Deployed</v>
      </c>
      <c r="N1033" t="s">
        <v>2782</v>
      </c>
      <c r="P1033">
        <f>_xlfn.XLOOKUP(Table2[[#This Row],[Short Name]],Serverlookup!A:A,Serverlookup!B:B)</f>
        <v>1500000505</v>
      </c>
      <c r="Q1033" t="str">
        <f>_xlfn.XLOOKUP(Table2[[#This Row],[Short Name]],Serverlookup!A:A,Serverlookup!C:C)</f>
        <v>PI Vision, COV</v>
      </c>
      <c r="R1033" t="str">
        <f>_xlfn.XLOOKUP(Table2[[#This Row],[Short Name]],Serverlookup!A:A,Serverlookup!E:E)</f>
        <v>TWillis@chevron.com</v>
      </c>
      <c r="S1033" t="str">
        <f>_xlfn.XLOOKUP(Table2[[#This Row],[Short Name]],Serverlookup!A:A,Serverlookup!D:D)</f>
        <v>Yes</v>
      </c>
      <c r="T1033" t="str">
        <f>_xlfn.XLOOKUP(Table2[[#This Row],[Short Name]],Serverlookup!A:A,Serverlookup!F:F)</f>
        <v>NAU GOM - AUTOMATION PCN</v>
      </c>
      <c r="U1033" t="str">
        <f>IF(ISNA(_xlfn.XLOOKUP(Table2[[#This Row],[Short Name]],PCN!A:A,PCN!A:A)),"No","Yes")</f>
        <v>No</v>
      </c>
    </row>
    <row r="1034" spans="1:21" x14ac:dyDescent="0.35">
      <c r="A1034" t="s">
        <v>2777</v>
      </c>
      <c r="B1034" t="s">
        <v>50</v>
      </c>
      <c r="C1034" t="s">
        <v>4161</v>
      </c>
      <c r="D1034" t="s">
        <v>4162</v>
      </c>
      <c r="E1034" s="2">
        <v>45770</v>
      </c>
      <c r="F1034" t="s">
        <v>185</v>
      </c>
      <c r="G1034" s="2">
        <v>45771</v>
      </c>
      <c r="H1034" t="s">
        <v>4150</v>
      </c>
      <c r="I1034" t="s">
        <v>114</v>
      </c>
      <c r="J1034" t="s">
        <v>2781</v>
      </c>
      <c r="K1034" t="str">
        <f>_xlfn.XLOOKUP(Table2[[#This Row],[Short Name]],Table4[Name],Table4[IP Address])</f>
        <v>146.24.240.148</v>
      </c>
      <c r="L1034" t="str">
        <f>_xlfn.XLOOKUP(Table2[[#This Row],[Short Name]],CMDB!A:A,CMDB!G:G)</f>
        <v>Production</v>
      </c>
      <c r="M1034" t="str">
        <f>_xlfn.XLOOKUP(Table2[[#This Row],[Short Name]],CMDB!A:A,CMDB!F:F)</f>
        <v>Deployed</v>
      </c>
      <c r="N1034" t="s">
        <v>2782</v>
      </c>
      <c r="P1034">
        <f>_xlfn.XLOOKUP(Table2[[#This Row],[Short Name]],Serverlookup!A:A,Serverlookup!B:B)</f>
        <v>1500000672</v>
      </c>
      <c r="Q1034" t="str">
        <f>_xlfn.XLOOKUP(Table2[[#This Row],[Short Name]],Serverlookup!A:A,Serverlookup!C:C)</f>
        <v xml:space="preserve">PI Vision Dashboard, COV </v>
      </c>
      <c r="R1034" t="str">
        <f>_xlfn.XLOOKUP(Table2[[#This Row],[Short Name]],Serverlookup!A:A,Serverlookup!E:E)</f>
        <v>TWillis@chevron.com</v>
      </c>
      <c r="S1034" t="str">
        <f>_xlfn.XLOOKUP(Table2[[#This Row],[Short Name]],Serverlookup!A:A,Serverlookup!D:D)</f>
        <v>Yes</v>
      </c>
      <c r="T1034" t="str">
        <f>_xlfn.XLOOKUP(Table2[[#This Row],[Short Name]],Serverlookup!A:A,Serverlookup!F:F)</f>
        <v>NAU GOM - AUTOMATION PCN</v>
      </c>
      <c r="U1034" t="str">
        <f>IF(ISNA(_xlfn.XLOOKUP(Table2[[#This Row],[Short Name]],PCN!A:A,PCN!A:A)),"No","Yes")</f>
        <v>No</v>
      </c>
    </row>
    <row r="1035" spans="1:21" x14ac:dyDescent="0.35">
      <c r="A1035" t="s">
        <v>2777</v>
      </c>
      <c r="B1035" t="s">
        <v>50</v>
      </c>
      <c r="C1035" t="s">
        <v>4163</v>
      </c>
      <c r="D1035" t="s">
        <v>4164</v>
      </c>
      <c r="E1035" s="1"/>
      <c r="F1035" t="s">
        <v>859</v>
      </c>
      <c r="G1035" s="1">
        <v>45771</v>
      </c>
      <c r="H1035" t="s">
        <v>3656</v>
      </c>
      <c r="I1035" t="s">
        <v>49</v>
      </c>
      <c r="J1035" t="s">
        <v>2781</v>
      </c>
      <c r="K1035" t="str">
        <f>_xlfn.XLOOKUP(Table2[[#This Row],[Short Name]],Table4[Name],Table4[IP Address])</f>
        <v>146.24.240.55</v>
      </c>
      <c r="L1035" t="str">
        <f>_xlfn.XLOOKUP(Table2[[#This Row],[Short Name]],CMDB!A:A,CMDB!G:G)</f>
        <v>Development</v>
      </c>
      <c r="M1035" t="str">
        <f>_xlfn.XLOOKUP(Table2[[#This Row],[Short Name]],CMDB!A:A,CMDB!F:F)</f>
        <v>Deployed</v>
      </c>
      <c r="N1035" t="s">
        <v>2782</v>
      </c>
      <c r="P1035">
        <f>_xlfn.XLOOKUP(Table2[[#This Row],[Short Name]],Serverlookup!A:A,Serverlookup!B:B)</f>
        <v>24619</v>
      </c>
      <c r="Q1035" t="str">
        <f>_xlfn.XLOOKUP(Table2[[#This Row],[Short Name]],Serverlookup!A:A,Serverlookup!C:C)</f>
        <v>PI Asset Framework, COV</v>
      </c>
      <c r="R1035" t="str">
        <f>_xlfn.XLOOKUP(Table2[[#This Row],[Short Name]],Serverlookup!A:A,Serverlookup!E:E)</f>
        <v>TWillis@chevron.com</v>
      </c>
      <c r="S1035" t="str">
        <f>_xlfn.XLOOKUP(Table2[[#This Row],[Short Name]],Serverlookup!A:A,Serverlookup!D:D)</f>
        <v>Yes</v>
      </c>
      <c r="T1035" t="str">
        <f>_xlfn.XLOOKUP(Table2[[#This Row],[Short Name]],Serverlookup!A:A,Serverlookup!F:F)</f>
        <v>NAU GOM - AUTOMATION PCN</v>
      </c>
      <c r="U1035" t="str">
        <f>IF(ISNA(_xlfn.XLOOKUP(Table2[[#This Row],[Short Name]],PCN!A:A,PCN!A:A)),"No","Yes")</f>
        <v>No</v>
      </c>
    </row>
    <row r="1036" spans="1:21" x14ac:dyDescent="0.35">
      <c r="A1036" t="s">
        <v>2777</v>
      </c>
      <c r="B1036" t="s">
        <v>50</v>
      </c>
      <c r="C1036" t="s">
        <v>2531</v>
      </c>
      <c r="D1036" t="s">
        <v>2532</v>
      </c>
      <c r="E1036" s="1">
        <v>45771</v>
      </c>
      <c r="F1036" t="s">
        <v>185</v>
      </c>
      <c r="G1036" s="1">
        <v>45771</v>
      </c>
      <c r="H1036" t="s">
        <v>4165</v>
      </c>
      <c r="I1036" t="s">
        <v>114</v>
      </c>
      <c r="J1036" t="s">
        <v>2781</v>
      </c>
      <c r="K1036" t="str">
        <f>_xlfn.XLOOKUP(Table2[[#This Row],[Short Name]],Table4[Name],Table4[IP Address])</f>
        <v>146.28.190.59</v>
      </c>
      <c r="L1036" t="str">
        <f>_xlfn.XLOOKUP(Table2[[#This Row],[Short Name]],CMDB!A:A,CMDB!G:G)</f>
        <v>Production</v>
      </c>
      <c r="M1036" t="str">
        <f>_xlfn.XLOOKUP(Table2[[#This Row],[Short Name]],CMDB!A:A,CMDB!F:F)</f>
        <v>Deployed</v>
      </c>
      <c r="N1036" t="s">
        <v>2782</v>
      </c>
      <c r="P1036">
        <f>_xlfn.XLOOKUP(Table2[[#This Row],[Short Name]],Serverlookup!A:A,Serverlookup!B:B)</f>
        <v>3063366</v>
      </c>
      <c r="Q1036" t="str">
        <f>_xlfn.XLOOKUP(Table2[[#This Row],[Short Name]],Serverlookup!A:A,Serverlookup!C:C)</f>
        <v xml:space="preserve">Ivanti </v>
      </c>
      <c r="R1036" t="str">
        <f>_xlfn.XLOOKUP(Table2[[#This Row],[Short Name]],Serverlookup!A:A,Serverlookup!E:E)</f>
        <v>campos.rudy@chevron.com</v>
      </c>
      <c r="S1036" t="str">
        <f>_xlfn.XLOOKUP(Table2[[#This Row],[Short Name]],Serverlookup!A:A,Serverlookup!D:D)</f>
        <v>Yes</v>
      </c>
      <c r="T1036" t="str">
        <f>_xlfn.XLOOKUP(Table2[[#This Row],[Short Name]],Serverlookup!A:A,Serverlookup!F:F)</f>
        <v>EMED PCN/CLOUD</v>
      </c>
      <c r="U1036" t="str">
        <f>IF(ISNA(_xlfn.XLOOKUP(Table2[[#This Row],[Short Name]],PCN!A:A,PCN!A:A)),"No","Yes")</f>
        <v>No</v>
      </c>
    </row>
    <row r="1037" spans="1:21" x14ac:dyDescent="0.35">
      <c r="A1037" t="s">
        <v>2777</v>
      </c>
      <c r="B1037" t="s">
        <v>50</v>
      </c>
      <c r="C1037" t="s">
        <v>285</v>
      </c>
      <c r="D1037" t="s">
        <v>286</v>
      </c>
      <c r="E1037" s="2">
        <v>45770</v>
      </c>
      <c r="F1037" t="s">
        <v>185</v>
      </c>
      <c r="G1037" s="2">
        <v>45771</v>
      </c>
      <c r="H1037" t="s">
        <v>2944</v>
      </c>
      <c r="I1037" t="s">
        <v>49</v>
      </c>
      <c r="J1037" t="s">
        <v>2781</v>
      </c>
      <c r="K1037" t="str">
        <f>_xlfn.XLOOKUP(Table2[[#This Row],[Short Name]],Table4[Name],Table4[IP Address])</f>
        <v>10.75.96.85</v>
      </c>
      <c r="L1037" t="str">
        <f>_xlfn.XLOOKUP(Table2[[#This Row],[Short Name]],CMDB!A:A,CMDB!G:G)</f>
        <v>Production</v>
      </c>
      <c r="M1037" t="str">
        <f>_xlfn.XLOOKUP(Table2[[#This Row],[Short Name]],CMDB!A:A,CMDB!F:F)</f>
        <v>Deployed</v>
      </c>
      <c r="N1037" t="s">
        <v>2782</v>
      </c>
      <c r="P1037">
        <f>_xlfn.XLOOKUP(Table2[[#This Row],[Short Name]],Serverlookup!A:A,Serverlookup!B:B)</f>
        <v>5038742</v>
      </c>
      <c r="Q1037" t="str">
        <f>_xlfn.XLOOKUP(Table2[[#This Row],[Short Name]],Serverlookup!A:A,Serverlookup!C:C)</f>
        <v xml:space="preserve">I&amp;OS Cloud Platform Compliance </v>
      </c>
      <c r="R1037">
        <f>_xlfn.XLOOKUP(Table2[[#This Row],[Short Name]],Serverlookup!A:A,Serverlookup!E:E)</f>
        <v>0</v>
      </c>
      <c r="S1037" t="str">
        <f>_xlfn.XLOOKUP(Table2[[#This Row],[Short Name]],Serverlookup!A:A,Serverlookup!D:D)</f>
        <v>Yes</v>
      </c>
      <c r="T1037" t="str">
        <f>_xlfn.XLOOKUP(Table2[[#This Row],[Short Name]],Serverlookup!A:A,Serverlookup!F:F)</f>
        <v>CLOUD VMWARE OPERATIONS</v>
      </c>
      <c r="U1037" t="str">
        <f>IF(ISNA(_xlfn.XLOOKUP(Table2[[#This Row],[Short Name]],PCN!A:A,PCN!A:A)),"No","Yes")</f>
        <v>No</v>
      </c>
    </row>
    <row r="1038" spans="1:21" x14ac:dyDescent="0.35">
      <c r="A1038" t="s">
        <v>2777</v>
      </c>
      <c r="B1038" t="s">
        <v>50</v>
      </c>
      <c r="C1038" t="s">
        <v>4166</v>
      </c>
      <c r="D1038" t="s">
        <v>4167</v>
      </c>
      <c r="E1038" s="1">
        <v>45770</v>
      </c>
      <c r="F1038" t="s">
        <v>185</v>
      </c>
      <c r="G1038" s="1">
        <v>45771</v>
      </c>
      <c r="H1038" t="s">
        <v>2803</v>
      </c>
      <c r="I1038" t="s">
        <v>114</v>
      </c>
      <c r="J1038" t="s">
        <v>2781</v>
      </c>
      <c r="K1038" t="str">
        <f>_xlfn.XLOOKUP(Table2[[#This Row],[Short Name]],Table4[Name],Table4[IP Address])</f>
        <v>146.29.167.50</v>
      </c>
      <c r="L1038" t="str">
        <f>_xlfn.XLOOKUP(Table2[[#This Row],[Short Name]],CMDB!A:A,CMDB!G:G)</f>
        <v>Production</v>
      </c>
      <c r="M1038" t="str">
        <f>_xlfn.XLOOKUP(Table2[[#This Row],[Short Name]],CMDB!A:A,CMDB!F:F)</f>
        <v>Deployed</v>
      </c>
      <c r="N1038" t="s">
        <v>2782</v>
      </c>
      <c r="P1038">
        <f>_xlfn.XLOOKUP(Table2[[#This Row],[Short Name]],Serverlookup!A:A,Serverlookup!B:B)</f>
        <v>8363</v>
      </c>
      <c r="Q1038" t="str">
        <f>_xlfn.XLOOKUP(Table2[[#This Row],[Short Name]],Serverlookup!A:A,Serverlookup!C:C)</f>
        <v xml:space="preserve">OnGuard </v>
      </c>
      <c r="R1038" t="str">
        <f>_xlfn.XLOOKUP(Table2[[#This Row],[Short Name]],Serverlookup!A:A,Serverlookup!E:E)</f>
        <v>rajeshkumarpandurangan@chevron.com</v>
      </c>
      <c r="S1038" t="str">
        <f>_xlfn.XLOOKUP(Table2[[#This Row],[Short Name]],Serverlookup!A:A,Serverlookup!D:D)</f>
        <v>Yes</v>
      </c>
      <c r="T1038" t="str">
        <f>_xlfn.XLOOKUP(Table2[[#This Row],[Short Name]],Serverlookup!A:A,Serverlookup!F:F)</f>
        <v>GSOF SUPPORT - SECURITY OF PERSONNEL AND ASSETS - MSP</v>
      </c>
      <c r="U1038" t="str">
        <f>IF(ISNA(_xlfn.XLOOKUP(Table2[[#This Row],[Short Name]],PCN!A:A,PCN!A:A)),"No","Yes")</f>
        <v>No</v>
      </c>
    </row>
    <row r="1039" spans="1:21" x14ac:dyDescent="0.35">
      <c r="A1039" t="s">
        <v>2777</v>
      </c>
      <c r="B1039" t="s">
        <v>50</v>
      </c>
      <c r="C1039" t="s">
        <v>1199</v>
      </c>
      <c r="D1039" t="s">
        <v>1200</v>
      </c>
      <c r="E1039" s="1">
        <v>45770</v>
      </c>
      <c r="F1039" t="s">
        <v>185</v>
      </c>
      <c r="G1039" s="1">
        <v>45771</v>
      </c>
      <c r="H1039" t="s">
        <v>4168</v>
      </c>
      <c r="I1039" t="s">
        <v>49</v>
      </c>
      <c r="J1039" t="s">
        <v>2781</v>
      </c>
      <c r="K1039" t="str">
        <f>_xlfn.XLOOKUP(Table2[[#This Row],[Short Name]],Table4[Name],Table4[IP Address])</f>
        <v>10.68.248.35</v>
      </c>
      <c r="L1039" t="str">
        <f>_xlfn.XLOOKUP(Table2[[#This Row],[Short Name]],CMDB!A:A,CMDB!G:G)</f>
        <v>Production</v>
      </c>
      <c r="M1039" t="str">
        <f>_xlfn.XLOOKUP(Table2[[#This Row],[Short Name]],CMDB!A:A,CMDB!F:F)</f>
        <v>Retired</v>
      </c>
      <c r="N1039" t="s">
        <v>2782</v>
      </c>
      <c r="P1039">
        <f>_xlfn.XLOOKUP(Table2[[#This Row],[Short Name]],Serverlookup!A:A,Serverlookup!B:B)</f>
        <v>1500001219</v>
      </c>
      <c r="Q1039" t="str">
        <f>_xlfn.XLOOKUP(Table2[[#This Row],[Short Name]],Serverlookup!A:A,Serverlookup!C:C)</f>
        <v xml:space="preserve">Citrix Cloud Services </v>
      </c>
      <c r="R1039" t="str">
        <f>_xlfn.XLOOKUP(Table2[[#This Row],[Short Name]],Serverlookup!A:A,Serverlookup!E:E)</f>
        <v>vdi_daas@chevron.com</v>
      </c>
      <c r="S1039" t="str">
        <f>_xlfn.XLOOKUP(Table2[[#This Row],[Short Name]],Serverlookup!A:A,Serverlookup!D:D)</f>
        <v>yes</v>
      </c>
      <c r="T1039" t="str">
        <f>_xlfn.XLOOKUP(Table2[[#This Row],[Short Name]],Serverlookup!A:A,Serverlookup!F:F)</f>
        <v>CLOUD NETGIL OPERATIONS</v>
      </c>
      <c r="U1039" t="str">
        <f>IF(ISNA(_xlfn.XLOOKUP(Table2[[#This Row],[Short Name]],PCN!A:A,PCN!A:A)),"No","Yes")</f>
        <v>No</v>
      </c>
    </row>
    <row r="1040" spans="1:21" x14ac:dyDescent="0.35">
      <c r="A1040" t="s">
        <v>2777</v>
      </c>
      <c r="B1040" t="s">
        <v>50</v>
      </c>
      <c r="C1040" t="s">
        <v>1201</v>
      </c>
      <c r="D1040" t="s">
        <v>1202</v>
      </c>
      <c r="E1040" s="2">
        <v>45771</v>
      </c>
      <c r="F1040" t="s">
        <v>185</v>
      </c>
      <c r="G1040" s="2">
        <v>45771</v>
      </c>
      <c r="H1040" t="s">
        <v>2944</v>
      </c>
      <c r="I1040" t="s">
        <v>49</v>
      </c>
      <c r="J1040" t="s">
        <v>2781</v>
      </c>
      <c r="K1040" t="str">
        <f>_xlfn.XLOOKUP(Table2[[#This Row],[Short Name]],Table4[Name],Table4[IP Address])</f>
        <v>10.71.128.14</v>
      </c>
      <c r="L1040" t="str">
        <f>_xlfn.XLOOKUP(Table2[[#This Row],[Short Name]],CMDB!A:A,CMDB!G:G)</f>
        <v>Production</v>
      </c>
      <c r="M1040" t="str">
        <f>_xlfn.XLOOKUP(Table2[[#This Row],[Short Name]],CMDB!A:A,CMDB!F:F)</f>
        <v>Retired</v>
      </c>
      <c r="N1040" t="s">
        <v>2782</v>
      </c>
      <c r="P1040">
        <f>_xlfn.XLOOKUP(Table2[[#This Row],[Short Name]],Serverlookup!A:A,Serverlookup!B:B)</f>
        <v>1500001219</v>
      </c>
      <c r="Q1040" t="str">
        <f>_xlfn.XLOOKUP(Table2[[#This Row],[Short Name]],Serverlookup!A:A,Serverlookup!C:C)</f>
        <v xml:space="preserve">Citrix Cloud Services </v>
      </c>
      <c r="R1040" t="str">
        <f>_xlfn.XLOOKUP(Table2[[#This Row],[Short Name]],Serverlookup!A:A,Serverlookup!E:E)</f>
        <v>vdi_daas@chevron.com</v>
      </c>
      <c r="S1040" t="str">
        <f>_xlfn.XLOOKUP(Table2[[#This Row],[Short Name]],Serverlookup!A:A,Serverlookup!D:D)</f>
        <v>yes</v>
      </c>
      <c r="T1040" t="str">
        <f>_xlfn.XLOOKUP(Table2[[#This Row],[Short Name]],Serverlookup!A:A,Serverlookup!F:F)</f>
        <v>CLOUD NETGIL OPERATIONS</v>
      </c>
      <c r="U1040" t="str">
        <f>IF(ISNA(_xlfn.XLOOKUP(Table2[[#This Row],[Short Name]],PCN!A:A,PCN!A:A)),"No","Yes")</f>
        <v>No</v>
      </c>
    </row>
    <row r="1041" spans="1:21" x14ac:dyDescent="0.35">
      <c r="A1041" t="s">
        <v>2777</v>
      </c>
      <c r="B1041" t="s">
        <v>50</v>
      </c>
      <c r="C1041" t="s">
        <v>1203</v>
      </c>
      <c r="D1041" t="s">
        <v>1204</v>
      </c>
      <c r="E1041" s="1">
        <v>45770</v>
      </c>
      <c r="F1041" t="s">
        <v>185</v>
      </c>
      <c r="G1041" s="1">
        <v>45771</v>
      </c>
      <c r="H1041" t="s">
        <v>4168</v>
      </c>
      <c r="I1041" t="s">
        <v>49</v>
      </c>
      <c r="J1041" t="s">
        <v>2781</v>
      </c>
      <c r="K1041" t="str">
        <f>_xlfn.XLOOKUP(Table2[[#This Row],[Short Name]],Table4[Name],Table4[IP Address])</f>
        <v>10.66.252.5</v>
      </c>
      <c r="L1041" t="str">
        <f>_xlfn.XLOOKUP(Table2[[#This Row],[Short Name]],CMDB!A:A,CMDB!G:G)</f>
        <v>Production</v>
      </c>
      <c r="M1041" t="str">
        <f>_xlfn.XLOOKUP(Table2[[#This Row],[Short Name]],CMDB!A:A,CMDB!F:F)</f>
        <v>Retired</v>
      </c>
      <c r="N1041" t="s">
        <v>2782</v>
      </c>
      <c r="P1041">
        <f>_xlfn.XLOOKUP(Table2[[#This Row],[Short Name]],Serverlookup!A:A,Serverlookup!B:B)</f>
        <v>1500001219</v>
      </c>
      <c r="Q1041" t="str">
        <f>_xlfn.XLOOKUP(Table2[[#This Row],[Short Name]],Serverlookup!A:A,Serverlookup!C:C)</f>
        <v xml:space="preserve">Citrix Cloud Services </v>
      </c>
      <c r="R1041" t="str">
        <f>_xlfn.XLOOKUP(Table2[[#This Row],[Short Name]],Serverlookup!A:A,Serverlookup!E:E)</f>
        <v>vdi_daas@chevron.com</v>
      </c>
      <c r="S1041" t="str">
        <f>_xlfn.XLOOKUP(Table2[[#This Row],[Short Name]],Serverlookup!A:A,Serverlookup!D:D)</f>
        <v>yes</v>
      </c>
      <c r="T1041" t="str">
        <f>_xlfn.XLOOKUP(Table2[[#This Row],[Short Name]],Serverlookup!A:A,Serverlookup!F:F)</f>
        <v>CLOUD NETGIL OPERATIONS</v>
      </c>
      <c r="U1041" t="str">
        <f>IF(ISNA(_xlfn.XLOOKUP(Table2[[#This Row],[Short Name]],PCN!A:A,PCN!A:A)),"No","Yes")</f>
        <v>No</v>
      </c>
    </row>
    <row r="1042" spans="1:21" x14ac:dyDescent="0.35">
      <c r="A1042" t="s">
        <v>2777</v>
      </c>
      <c r="B1042" t="s">
        <v>50</v>
      </c>
      <c r="C1042" t="s">
        <v>1205</v>
      </c>
      <c r="D1042" t="s">
        <v>1206</v>
      </c>
      <c r="E1042" s="2">
        <v>45770</v>
      </c>
      <c r="F1042" t="s">
        <v>185</v>
      </c>
      <c r="G1042" s="2">
        <v>45771</v>
      </c>
      <c r="H1042" t="s">
        <v>2944</v>
      </c>
      <c r="I1042" t="s">
        <v>49</v>
      </c>
      <c r="J1042" t="s">
        <v>2781</v>
      </c>
      <c r="K1042" t="str">
        <f>_xlfn.XLOOKUP(Table2[[#This Row],[Short Name]],Table4[Name],Table4[IP Address])</f>
        <v>10.71.128.15</v>
      </c>
      <c r="L1042" t="str">
        <f>_xlfn.XLOOKUP(Table2[[#This Row],[Short Name]],CMDB!A:A,CMDB!G:G)</f>
        <v>Production</v>
      </c>
      <c r="M1042" t="str">
        <f>_xlfn.XLOOKUP(Table2[[#This Row],[Short Name]],CMDB!A:A,CMDB!F:F)</f>
        <v>Retired</v>
      </c>
      <c r="N1042" t="s">
        <v>2782</v>
      </c>
      <c r="P1042">
        <f>_xlfn.XLOOKUP(Table2[[#This Row],[Short Name]],Serverlookup!A:A,Serverlookup!B:B)</f>
        <v>1500001219</v>
      </c>
      <c r="Q1042" t="str">
        <f>_xlfn.XLOOKUP(Table2[[#This Row],[Short Name]],Serverlookup!A:A,Serverlookup!C:C)</f>
        <v xml:space="preserve">Citrix Cloud Services </v>
      </c>
      <c r="R1042" t="str">
        <f>_xlfn.XLOOKUP(Table2[[#This Row],[Short Name]],Serverlookup!A:A,Serverlookup!E:E)</f>
        <v>vdi_daas@chevron.com</v>
      </c>
      <c r="S1042" t="str">
        <f>_xlfn.XLOOKUP(Table2[[#This Row],[Short Name]],Serverlookup!A:A,Serverlookup!D:D)</f>
        <v>yes</v>
      </c>
      <c r="T1042" t="str">
        <f>_xlfn.XLOOKUP(Table2[[#This Row],[Short Name]],Serverlookup!A:A,Serverlookup!F:F)</f>
        <v>CLOUD NETGIL OPERATIONS</v>
      </c>
      <c r="U1042" t="str">
        <f>IF(ISNA(_xlfn.XLOOKUP(Table2[[#This Row],[Short Name]],PCN!A:A,PCN!A:A)),"No","Yes")</f>
        <v>No</v>
      </c>
    </row>
    <row r="1043" spans="1:21" x14ac:dyDescent="0.35">
      <c r="A1043" t="s">
        <v>2777</v>
      </c>
      <c r="B1043" t="s">
        <v>50</v>
      </c>
      <c r="C1043" t="s">
        <v>1309</v>
      </c>
      <c r="D1043" t="s">
        <v>1310</v>
      </c>
      <c r="E1043" s="2">
        <v>45770</v>
      </c>
      <c r="F1043" t="s">
        <v>185</v>
      </c>
      <c r="G1043" s="2">
        <v>45771</v>
      </c>
      <c r="H1043" t="s">
        <v>3059</v>
      </c>
      <c r="I1043" t="s">
        <v>49</v>
      </c>
      <c r="J1043" t="s">
        <v>2781</v>
      </c>
      <c r="K1043" t="str">
        <f>_xlfn.XLOOKUP(Table2[[#This Row],[Short Name]],Table4[Name],Table4[IP Address])</f>
        <v>10.74.204.100</v>
      </c>
      <c r="L1043" t="str">
        <f>_xlfn.XLOOKUP(Table2[[#This Row],[Short Name]],CMDB!A:A,CMDB!G:G)</f>
        <v>Production</v>
      </c>
      <c r="M1043" t="str">
        <f>_xlfn.XLOOKUP(Table2[[#This Row],[Short Name]],CMDB!A:A,CMDB!F:F)</f>
        <v>Retired</v>
      </c>
      <c r="N1043" t="s">
        <v>1116</v>
      </c>
      <c r="P1043">
        <f>_xlfn.XLOOKUP(Table2[[#This Row],[Short Name]],Serverlookup!A:A,Serverlookup!B:B)</f>
        <v>1500001219</v>
      </c>
      <c r="Q1043" t="str">
        <f>_xlfn.XLOOKUP(Table2[[#This Row],[Short Name]],Serverlookup!A:A,Serverlookup!C:C)</f>
        <v xml:space="preserve">Citrix Cloud Services </v>
      </c>
      <c r="R1043" t="str">
        <f>_xlfn.XLOOKUP(Table2[[#This Row],[Short Name]],Serverlookup!A:A,Serverlookup!E:E)</f>
        <v>vdi_daas@chevron.com</v>
      </c>
      <c r="S1043" t="s">
        <v>1116</v>
      </c>
      <c r="T1043" t="str">
        <f>_xlfn.XLOOKUP(Table2[[#This Row],[Short Name]],Serverlookup!A:A,Serverlookup!F:F)</f>
        <v>CLOUD NETGIL OPERATIONS</v>
      </c>
      <c r="U1043" t="str">
        <f>IF(ISNA(_xlfn.XLOOKUP(Table2[[#This Row],[Short Name]],PCN!A:A,PCN!A:A)),"No","Yes")</f>
        <v>No</v>
      </c>
    </row>
    <row r="1044" spans="1:21" x14ac:dyDescent="0.35">
      <c r="A1044" t="s">
        <v>2777</v>
      </c>
      <c r="B1044" t="s">
        <v>50</v>
      </c>
      <c r="C1044" t="s">
        <v>1312</v>
      </c>
      <c r="D1044" t="s">
        <v>1313</v>
      </c>
      <c r="E1044" s="1">
        <v>45770</v>
      </c>
      <c r="F1044" t="s">
        <v>185</v>
      </c>
      <c r="G1044" s="1">
        <v>45771</v>
      </c>
      <c r="H1044" t="s">
        <v>3059</v>
      </c>
      <c r="I1044" t="s">
        <v>49</v>
      </c>
      <c r="J1044" t="s">
        <v>2781</v>
      </c>
      <c r="K1044" t="str">
        <f>_xlfn.XLOOKUP(Table2[[#This Row],[Short Name]],Table4[Name],Table4[IP Address])</f>
        <v>10.74.204.76</v>
      </c>
      <c r="L1044" t="str">
        <f>_xlfn.XLOOKUP(Table2[[#This Row],[Short Name]],CMDB!A:A,CMDB!G:G)</f>
        <v>Production</v>
      </c>
      <c r="M1044" t="str">
        <f>_xlfn.XLOOKUP(Table2[[#This Row],[Short Name]],CMDB!A:A,CMDB!F:F)</f>
        <v>Deployed</v>
      </c>
      <c r="N1044" t="s">
        <v>1116</v>
      </c>
      <c r="P1044">
        <f>_xlfn.XLOOKUP(Table2[[#This Row],[Short Name]],Serverlookup!A:A,Serverlookup!B:B)</f>
        <v>1500001219</v>
      </c>
      <c r="Q1044" t="str">
        <f>_xlfn.XLOOKUP(Table2[[#This Row],[Short Name]],Serverlookup!A:A,Serverlookup!C:C)</f>
        <v xml:space="preserve">Citrix Cloud Services </v>
      </c>
      <c r="R1044" t="str">
        <f>_xlfn.XLOOKUP(Table2[[#This Row],[Short Name]],Serverlookup!A:A,Serverlookup!E:E)</f>
        <v>vdi_daas@chevron.com</v>
      </c>
      <c r="S1044" t="s">
        <v>1116</v>
      </c>
      <c r="T1044" t="str">
        <f>_xlfn.XLOOKUP(Table2[[#This Row],[Short Name]],Serverlookup!A:A,Serverlookup!F:F)</f>
        <v>CLOUD NETGIL OPERATIONS</v>
      </c>
      <c r="U1044" t="str">
        <f>IF(ISNA(_xlfn.XLOOKUP(Table2[[#This Row],[Short Name]],PCN!A:A,PCN!A:A)),"No","Yes")</f>
        <v>No</v>
      </c>
    </row>
    <row r="1045" spans="1:21" x14ac:dyDescent="0.35">
      <c r="A1045" t="s">
        <v>2777</v>
      </c>
      <c r="B1045" t="s">
        <v>50</v>
      </c>
      <c r="C1045" t="s">
        <v>1314</v>
      </c>
      <c r="D1045" t="s">
        <v>1315</v>
      </c>
      <c r="E1045" s="2">
        <v>45771</v>
      </c>
      <c r="F1045" t="s">
        <v>185</v>
      </c>
      <c r="G1045" s="2">
        <v>45771</v>
      </c>
      <c r="H1045" t="s">
        <v>3059</v>
      </c>
      <c r="I1045" t="s">
        <v>49</v>
      </c>
      <c r="J1045" t="s">
        <v>2781</v>
      </c>
      <c r="K1045" t="str">
        <f>_xlfn.XLOOKUP(Table2[[#This Row],[Short Name]],Table4[Name],Table4[IP Address])</f>
        <v>10.74.204.204</v>
      </c>
      <c r="L1045" t="str">
        <f>_xlfn.XLOOKUP(Table2[[#This Row],[Short Name]],CMDB!A:A,CMDB!G:G)</f>
        <v>Production</v>
      </c>
      <c r="M1045" t="str">
        <f>_xlfn.XLOOKUP(Table2[[#This Row],[Short Name]],CMDB!A:A,CMDB!F:F)</f>
        <v>Retired</v>
      </c>
      <c r="N1045" t="s">
        <v>1116</v>
      </c>
      <c r="P1045">
        <f>_xlfn.XLOOKUP(Table2[[#This Row],[Short Name]],Serverlookup!A:A,Serverlookup!B:B)</f>
        <v>1500001219</v>
      </c>
      <c r="Q1045" t="str">
        <f>_xlfn.XLOOKUP(Table2[[#This Row],[Short Name]],Serverlookup!A:A,Serverlookup!C:C)</f>
        <v xml:space="preserve">Citrix Cloud Services </v>
      </c>
      <c r="R1045" t="str">
        <f>_xlfn.XLOOKUP(Table2[[#This Row],[Short Name]],Serverlookup!A:A,Serverlookup!E:E)</f>
        <v>vdi_daas@chevron.com</v>
      </c>
      <c r="S1045" t="s">
        <v>1116</v>
      </c>
      <c r="T1045" t="str">
        <f>_xlfn.XLOOKUP(Table2[[#This Row],[Short Name]],Serverlookup!A:A,Serverlookup!F:F)</f>
        <v>CLOUD NETGIL OPERATIONS</v>
      </c>
      <c r="U1045" t="str">
        <f>IF(ISNA(_xlfn.XLOOKUP(Table2[[#This Row],[Short Name]],PCN!A:A,PCN!A:A)),"No","Yes")</f>
        <v>No</v>
      </c>
    </row>
    <row r="1046" spans="1:21" x14ac:dyDescent="0.35">
      <c r="A1046" t="s">
        <v>2777</v>
      </c>
      <c r="B1046" t="s">
        <v>50</v>
      </c>
      <c r="C1046" t="s">
        <v>1316</v>
      </c>
      <c r="D1046" t="s">
        <v>1317</v>
      </c>
      <c r="E1046" s="1">
        <v>45770</v>
      </c>
      <c r="F1046" t="s">
        <v>185</v>
      </c>
      <c r="G1046" s="1">
        <v>45771</v>
      </c>
      <c r="H1046" t="s">
        <v>3059</v>
      </c>
      <c r="I1046" t="s">
        <v>49</v>
      </c>
      <c r="J1046" t="s">
        <v>2781</v>
      </c>
      <c r="K1046" t="str">
        <f>_xlfn.XLOOKUP(Table2[[#This Row],[Short Name]],Table4[Name],Table4[IP Address])</f>
        <v>10.74.204.205</v>
      </c>
      <c r="L1046" t="str">
        <f>_xlfn.XLOOKUP(Table2[[#This Row],[Short Name]],CMDB!A:A,CMDB!G:G)</f>
        <v>Production</v>
      </c>
      <c r="M1046" t="str">
        <f>_xlfn.XLOOKUP(Table2[[#This Row],[Short Name]],CMDB!A:A,CMDB!F:F)</f>
        <v>Retired</v>
      </c>
      <c r="N1046" t="s">
        <v>1116</v>
      </c>
      <c r="P1046">
        <f>_xlfn.XLOOKUP(Table2[[#This Row],[Short Name]],Serverlookup!A:A,Serverlookup!B:B)</f>
        <v>1500001219</v>
      </c>
      <c r="Q1046" t="str">
        <f>_xlfn.XLOOKUP(Table2[[#This Row],[Short Name]],Serverlookup!A:A,Serverlookup!C:C)</f>
        <v xml:space="preserve">Citrix Cloud Services </v>
      </c>
      <c r="R1046" t="str">
        <f>_xlfn.XLOOKUP(Table2[[#This Row],[Short Name]],Serverlookup!A:A,Serverlookup!E:E)</f>
        <v>vdi_daas@chevron.com</v>
      </c>
      <c r="S1046" t="s">
        <v>1116</v>
      </c>
      <c r="T1046" t="str">
        <f>_xlfn.XLOOKUP(Table2[[#This Row],[Short Name]],Serverlookup!A:A,Serverlookup!F:F)</f>
        <v>CLOUD NETGIL OPERATIONS</v>
      </c>
      <c r="U1046" t="str">
        <f>IF(ISNA(_xlfn.XLOOKUP(Table2[[#This Row],[Short Name]],PCN!A:A,PCN!A:A)),"No","Yes")</f>
        <v>No</v>
      </c>
    </row>
    <row r="1047" spans="1:21" x14ac:dyDescent="0.35">
      <c r="A1047" t="s">
        <v>2777</v>
      </c>
      <c r="B1047" t="s">
        <v>50</v>
      </c>
      <c r="C1047" t="s">
        <v>1197</v>
      </c>
      <c r="D1047" t="s">
        <v>1198</v>
      </c>
      <c r="E1047" s="1">
        <v>45770</v>
      </c>
      <c r="F1047" t="s">
        <v>185</v>
      </c>
      <c r="G1047" s="1">
        <v>45771</v>
      </c>
      <c r="H1047" t="s">
        <v>3020</v>
      </c>
      <c r="I1047" t="s">
        <v>101</v>
      </c>
      <c r="J1047" t="s">
        <v>2781</v>
      </c>
      <c r="K1047" t="str">
        <f>_xlfn.XLOOKUP(Table2[[#This Row],[Short Name]],Table4[Name],Table4[IP Address])</f>
        <v>146.27.71.137</v>
      </c>
      <c r="L1047" t="str">
        <f>_xlfn.XLOOKUP(Table2[[#This Row],[Short Name]],CMDB!A:A,CMDB!G:G)</f>
        <v>Production</v>
      </c>
      <c r="M1047" t="str">
        <f>_xlfn.XLOOKUP(Table2[[#This Row],[Short Name]],CMDB!A:A,CMDB!F:F)</f>
        <v>Retired</v>
      </c>
      <c r="N1047" t="s">
        <v>2782</v>
      </c>
      <c r="P1047">
        <f>_xlfn.XLOOKUP(Table2[[#This Row],[Short Name]],Serverlookup!A:A,Serverlookup!B:B)</f>
        <v>5046902</v>
      </c>
      <c r="Q1047" t="str">
        <f>_xlfn.XLOOKUP(Table2[[#This Row],[Short Name]],Serverlookup!A:A,Serverlookup!C:C)</f>
        <v xml:space="preserve">Citrix </v>
      </c>
      <c r="R1047" t="str">
        <f>_xlfn.XLOOKUP(Table2[[#This Row],[Short Name]],Serverlookup!A:A,Serverlookup!E:E)</f>
        <v>vdi_daas@chevron.com</v>
      </c>
      <c r="S1047" t="str">
        <f>_xlfn.XLOOKUP(Table2[[#This Row],[Short Name]],Serverlookup!A:A,Serverlookup!D:D)</f>
        <v>yes</v>
      </c>
      <c r="T1047" t="str">
        <f>_xlfn.XLOOKUP(Table2[[#This Row],[Short Name]],Serverlookup!A:A,Serverlookup!F:F)</f>
        <v>CLOUD NETGIL OPERATIONS</v>
      </c>
      <c r="U1047" t="str">
        <f>IF(ISNA(_xlfn.XLOOKUP(Table2[[#This Row],[Short Name]],PCN!A:A,PCN!A:A)),"No","Yes")</f>
        <v>No</v>
      </c>
    </row>
    <row r="1048" spans="1:21" x14ac:dyDescent="0.35">
      <c r="A1048" t="s">
        <v>2777</v>
      </c>
      <c r="B1048" t="s">
        <v>50</v>
      </c>
      <c r="C1048" t="s">
        <v>2606</v>
      </c>
      <c r="D1048" t="s">
        <v>2607</v>
      </c>
      <c r="E1048" s="2">
        <v>45771</v>
      </c>
      <c r="F1048" t="s">
        <v>185</v>
      </c>
      <c r="G1048" s="2">
        <v>45771</v>
      </c>
      <c r="H1048" t="s">
        <v>4169</v>
      </c>
      <c r="I1048" t="s">
        <v>49</v>
      </c>
      <c r="J1048" t="s">
        <v>2781</v>
      </c>
      <c r="K1048" t="str">
        <f>_xlfn.XLOOKUP(Table2[[#This Row],[Short Name]],Table4[Name],Table4[IP Address])</f>
        <v>10.71.128.60</v>
      </c>
      <c r="L1048" t="str">
        <f>_xlfn.XLOOKUP(Table2[[#This Row],[Short Name]],CMDB!A:A,CMDB!G:G)</f>
        <v>Production</v>
      </c>
      <c r="M1048" t="str">
        <f>_xlfn.XLOOKUP(Table2[[#This Row],[Short Name]],CMDB!A:A,CMDB!F:F)</f>
        <v>Deployed</v>
      </c>
      <c r="N1048" t="s">
        <v>1116</v>
      </c>
      <c r="P1048">
        <f>_xlfn.XLOOKUP(Table2[[#This Row],[Short Name]],Serverlookup!A:A,Serverlookup!B:B)</f>
        <v>1500001219</v>
      </c>
      <c r="Q1048" t="str">
        <f>_xlfn.XLOOKUP(Table2[[#This Row],[Short Name]],Serverlookup!A:A,Serverlookup!C:C)</f>
        <v xml:space="preserve">Citrix Cloud Services </v>
      </c>
      <c r="R1048" t="str">
        <f>_xlfn.XLOOKUP(Table2[[#This Row],[Short Name]],Serverlookup!A:A,Serverlookup!E:E)</f>
        <v>vdi_daas@chevron.com</v>
      </c>
      <c r="S1048" t="s">
        <v>1116</v>
      </c>
      <c r="T1048" t="str">
        <f>_xlfn.XLOOKUP(Table2[[#This Row],[Short Name]],Serverlookup!A:A,Serverlookup!F:F)</f>
        <v>CLOUD NETGIL OPERATIONS</v>
      </c>
      <c r="U1048" t="str">
        <f>IF(ISNA(_xlfn.XLOOKUP(Table2[[#This Row],[Short Name]],PCN!A:A,PCN!A:A)),"No","Yes")</f>
        <v>No</v>
      </c>
    </row>
    <row r="1049" spans="1:21" x14ac:dyDescent="0.35">
      <c r="A1049" t="s">
        <v>2777</v>
      </c>
      <c r="B1049" t="s">
        <v>50</v>
      </c>
      <c r="C1049" t="s">
        <v>2738</v>
      </c>
      <c r="D1049" t="s">
        <v>2739</v>
      </c>
      <c r="E1049" s="2">
        <v>45762</v>
      </c>
      <c r="F1049" t="s">
        <v>185</v>
      </c>
      <c r="G1049" s="2">
        <v>45762</v>
      </c>
      <c r="H1049" t="s">
        <v>3299</v>
      </c>
      <c r="I1049" t="s">
        <v>49</v>
      </c>
      <c r="J1049" t="s">
        <v>2781</v>
      </c>
      <c r="K1049" t="str">
        <f>_xlfn.XLOOKUP(Table2[[#This Row],[Short Name]],Table4[Name],Table4[IP Address])</f>
        <v>10.74.204.80</v>
      </c>
      <c r="L1049" t="str">
        <f>_xlfn.XLOOKUP(Table2[[#This Row],[Short Name]],CMDB!A:A,CMDB!G:G)</f>
        <v>Production</v>
      </c>
      <c r="M1049" t="str">
        <f>_xlfn.XLOOKUP(Table2[[#This Row],[Short Name]],CMDB!A:A,CMDB!F:F)</f>
        <v>Retired</v>
      </c>
      <c r="N1049" t="s">
        <v>2782</v>
      </c>
      <c r="P1049">
        <f>_xlfn.XLOOKUP(Table2[[#This Row],[Short Name]],Serverlookup!A:A,Serverlookup!B:B)</f>
        <v>1500001219</v>
      </c>
      <c r="Q1049" t="str">
        <f>_xlfn.XLOOKUP(Table2[[#This Row],[Short Name]],Serverlookup!A:A,Serverlookup!C:C)</f>
        <v xml:space="preserve">Citrix Cloud Services </v>
      </c>
      <c r="R1049" t="str">
        <f>_xlfn.XLOOKUP(Table2[[#This Row],[Short Name]],Serverlookup!A:A,Serverlookup!E:E)</f>
        <v>vdi_daas@chevron.com</v>
      </c>
      <c r="S1049" t="str">
        <f>_xlfn.XLOOKUP(Table2[[#This Row],[Short Name]],Serverlookup!A:A,Serverlookup!D:D)</f>
        <v>yes</v>
      </c>
      <c r="T1049" t="str">
        <f>_xlfn.XLOOKUP(Table2[[#This Row],[Short Name]],Serverlookup!A:A,Serverlookup!F:F)</f>
        <v>CLOUD NETGIL OPERATIONS</v>
      </c>
      <c r="U1049" t="str">
        <f>IF(ISNA(_xlfn.XLOOKUP(Table2[[#This Row],[Short Name]],PCN!A:A,PCN!A:A)),"No","Yes")</f>
        <v>No</v>
      </c>
    </row>
    <row r="1050" spans="1:21" x14ac:dyDescent="0.35">
      <c r="A1050" t="s">
        <v>2777</v>
      </c>
      <c r="B1050" t="s">
        <v>50</v>
      </c>
      <c r="C1050" t="s">
        <v>4170</v>
      </c>
      <c r="D1050" t="s">
        <v>4171</v>
      </c>
      <c r="E1050" s="1">
        <v>45770</v>
      </c>
      <c r="F1050" t="s">
        <v>185</v>
      </c>
      <c r="G1050" s="1">
        <v>45771</v>
      </c>
      <c r="H1050" t="s">
        <v>2780</v>
      </c>
      <c r="I1050" t="s">
        <v>114</v>
      </c>
      <c r="J1050" t="s">
        <v>2781</v>
      </c>
      <c r="K1050" t="e">
        <f>_xlfn.XLOOKUP(Table2[[#This Row],[Short Name]],Table4[Name],Table4[IP Address])</f>
        <v>#N/A</v>
      </c>
      <c r="L1050" t="e">
        <f>_xlfn.XLOOKUP(Table2[[#This Row],[Short Name]],CMDB!A:A,CMDB!G:G)</f>
        <v>#N/A</v>
      </c>
      <c r="M1050" t="e">
        <f>_xlfn.XLOOKUP(Table2[[#This Row],[Short Name]],CMDB!A:A,CMDB!F:F)</f>
        <v>#N/A</v>
      </c>
      <c r="N1050" t="s">
        <v>2782</v>
      </c>
      <c r="P1050">
        <f>_xlfn.XLOOKUP(Table2[[#This Row],[Short Name]],Serverlookup!A:A,Serverlookup!B:B)</f>
        <v>3</v>
      </c>
      <c r="Q1050" t="str">
        <f>_xlfn.XLOOKUP(Table2[[#This Row],[Short Name]],Serverlookup!A:A,Serverlookup!C:C)</f>
        <v xml:space="preserve">Procedure Hub </v>
      </c>
      <c r="R1050" t="str">
        <f>_xlfn.XLOOKUP(Table2[[#This Row],[Short Name]],Serverlookup!A:A,Serverlookup!E:E)</f>
        <v>venkateshannam@chevron.com</v>
      </c>
      <c r="S1050" t="str">
        <f>_xlfn.XLOOKUP(Table2[[#This Row],[Short Name]],Serverlookup!A:A,Serverlookup!D:D)</f>
        <v>Yes</v>
      </c>
      <c r="T1050" t="str">
        <f>_xlfn.XLOOKUP(Table2[[#This Row],[Short Name]],Serverlookup!A:A,Serverlookup!F:F)</f>
        <v>Not Found</v>
      </c>
      <c r="U1050" t="str">
        <f>IF(ISNA(_xlfn.XLOOKUP(Table2[[#This Row],[Short Name]],PCN!A:A,PCN!A:A)),"No","Yes")</f>
        <v>No</v>
      </c>
    </row>
    <row r="1051" spans="1:21" x14ac:dyDescent="0.35">
      <c r="A1051" t="s">
        <v>2777</v>
      </c>
      <c r="B1051" t="s">
        <v>50</v>
      </c>
      <c r="C1051" t="s">
        <v>2666</v>
      </c>
      <c r="D1051" t="s">
        <v>2667</v>
      </c>
      <c r="E1051" s="2">
        <v>45770</v>
      </c>
      <c r="F1051" t="s">
        <v>185</v>
      </c>
      <c r="G1051" s="2">
        <v>45771</v>
      </c>
      <c r="H1051" t="s">
        <v>3090</v>
      </c>
      <c r="I1051" t="s">
        <v>49</v>
      </c>
      <c r="J1051" t="s">
        <v>2781</v>
      </c>
      <c r="K1051" t="str">
        <f>_xlfn.XLOOKUP(Table2[[#This Row],[Short Name]],Table4[Name],Table4[IP Address])</f>
        <v>10.68.248.112</v>
      </c>
      <c r="L1051" t="str">
        <f>_xlfn.XLOOKUP(Table2[[#This Row],[Short Name]],CMDB!A:A,CMDB!G:G)</f>
        <v>Production</v>
      </c>
      <c r="M1051" t="str">
        <f>_xlfn.XLOOKUP(Table2[[#This Row],[Short Name]],CMDB!A:A,CMDB!F:F)</f>
        <v>Deployed</v>
      </c>
      <c r="N1051" t="s">
        <v>2782</v>
      </c>
      <c r="P1051">
        <f>_xlfn.XLOOKUP(Table2[[#This Row],[Short Name]],Serverlookup!A:A,Serverlookup!B:B)</f>
        <v>3057510</v>
      </c>
      <c r="Q1051" t="str">
        <f>_xlfn.XLOOKUP(Table2[[#This Row],[Short Name]],Serverlookup!A:A,Serverlookup!C:C)</f>
        <v xml:space="preserve">Smart Procedures </v>
      </c>
      <c r="R1051" t="str">
        <f>_xlfn.XLOOKUP(Table2[[#This Row],[Short Name]],Serverlookup!A:A,Serverlookup!E:E)</f>
        <v>venkateshannam@chevron.com</v>
      </c>
      <c r="S1051" t="str">
        <f>_xlfn.XLOOKUP(Table2[[#This Row],[Short Name]],Serverlookup!A:A,Serverlookup!D:D)</f>
        <v>Yes</v>
      </c>
      <c r="T1051" t="str">
        <f>_xlfn.XLOOKUP(Table2[[#This Row],[Short Name]],Serverlookup!A:A,Serverlookup!F:F)</f>
        <v>Not Found</v>
      </c>
      <c r="U1051" t="str">
        <f>IF(ISNA(_xlfn.XLOOKUP(Table2[[#This Row],[Short Name]],PCN!A:A,PCN!A:A)),"No","Yes")</f>
        <v>No</v>
      </c>
    </row>
    <row r="1052" spans="1:21" x14ac:dyDescent="0.35">
      <c r="A1052" t="s">
        <v>2777</v>
      </c>
      <c r="B1052" t="s">
        <v>50</v>
      </c>
      <c r="C1052" t="s">
        <v>4172</v>
      </c>
      <c r="D1052" t="s">
        <v>4173</v>
      </c>
      <c r="E1052" s="1">
        <v>45771</v>
      </c>
      <c r="F1052" t="s">
        <v>185</v>
      </c>
      <c r="G1052" s="1">
        <v>45771</v>
      </c>
      <c r="H1052" t="s">
        <v>2790</v>
      </c>
      <c r="I1052" t="s">
        <v>49</v>
      </c>
      <c r="J1052" t="s">
        <v>2781</v>
      </c>
      <c r="K1052" t="str">
        <f>_xlfn.XLOOKUP(Table2[[#This Row],[Short Name]],Table4[Name],Table4[IP Address])</f>
        <v>10.71.129.59</v>
      </c>
      <c r="L1052" t="str">
        <f>_xlfn.XLOOKUP(Table2[[#This Row],[Short Name]],CMDB!A:A,CMDB!G:G)</f>
        <v>Development</v>
      </c>
      <c r="M1052" t="str">
        <f>_xlfn.XLOOKUP(Table2[[#This Row],[Short Name]],CMDB!A:A,CMDB!F:F)</f>
        <v>Retired</v>
      </c>
      <c r="N1052" t="s">
        <v>2782</v>
      </c>
      <c r="P1052">
        <f>_xlfn.XLOOKUP(Table2[[#This Row],[Short Name]],Serverlookup!A:A,Serverlookup!B:B)</f>
        <v>21162</v>
      </c>
      <c r="Q1052" t="str">
        <f>_xlfn.XLOOKUP(Table2[[#This Row],[Short Name]],Serverlookup!A:A,Serverlookup!C:C)</f>
        <v xml:space="preserve">Smart Procedures </v>
      </c>
      <c r="R1052" t="str">
        <f>_xlfn.XLOOKUP(Table2[[#This Row],[Short Name]],Serverlookup!A:A,Serverlookup!E:E)</f>
        <v>venkateshannam@chevron.com</v>
      </c>
      <c r="S1052" t="str">
        <f>_xlfn.XLOOKUP(Table2[[#This Row],[Short Name]],Serverlookup!A:A,Serverlookup!D:D)</f>
        <v>Yes</v>
      </c>
      <c r="T1052" t="str">
        <f>_xlfn.XLOOKUP(Table2[[#This Row],[Short Name]],Serverlookup!A:A,Serverlookup!F:F)</f>
        <v>SURFACE-APPLICATION SUPPORT-POD1D</v>
      </c>
      <c r="U1052" t="str">
        <f>IF(ISNA(_xlfn.XLOOKUP(Table2[[#This Row],[Short Name]],PCN!A:A,PCN!A:A)),"No","Yes")</f>
        <v>No</v>
      </c>
    </row>
    <row r="1053" spans="1:21" x14ac:dyDescent="0.35">
      <c r="A1053" t="s">
        <v>2777</v>
      </c>
      <c r="B1053" t="s">
        <v>50</v>
      </c>
      <c r="C1053" t="s">
        <v>2740</v>
      </c>
      <c r="D1053" t="s">
        <v>2741</v>
      </c>
      <c r="E1053" s="2">
        <v>45760</v>
      </c>
      <c r="F1053" t="s">
        <v>185</v>
      </c>
      <c r="G1053" s="2">
        <v>45760</v>
      </c>
      <c r="H1053" t="s">
        <v>2789</v>
      </c>
      <c r="I1053" t="s">
        <v>49</v>
      </c>
      <c r="J1053" t="s">
        <v>2781</v>
      </c>
      <c r="K1053" t="str">
        <f>_xlfn.XLOOKUP(Table2[[#This Row],[Short Name]],Table4[Name],Table4[IP Address])</f>
        <v>10.71.128.51</v>
      </c>
      <c r="L1053" t="str">
        <f>_xlfn.XLOOKUP(Table2[[#This Row],[Short Name]],CMDB!A:A,CMDB!G:G)</f>
        <v>Production</v>
      </c>
      <c r="M1053" t="str">
        <f>_xlfn.XLOOKUP(Table2[[#This Row],[Short Name]],CMDB!A:A,CMDB!F:F)</f>
        <v>Retired</v>
      </c>
      <c r="N1053" t="s">
        <v>2782</v>
      </c>
      <c r="P1053">
        <f>_xlfn.XLOOKUP(Table2[[#This Row],[Short Name]],Serverlookup!A:A,Serverlookup!B:B)</f>
        <v>501030</v>
      </c>
      <c r="Q1053" t="str">
        <f>_xlfn.XLOOKUP(Table2[[#This Row],[Short Name]],Serverlookup!A:A,Serverlookup!C:C)</f>
        <v xml:space="preserve">Smart Procedures </v>
      </c>
      <c r="R1053" t="str">
        <f>_xlfn.XLOOKUP(Table2[[#This Row],[Short Name]],Serverlookup!A:A,Serverlookup!E:E)</f>
        <v>venkateshannam@chevron.com</v>
      </c>
      <c r="S1053" t="str">
        <f>_xlfn.XLOOKUP(Table2[[#This Row],[Short Name]],Serverlookup!A:A,Serverlookup!D:D)</f>
        <v>Yes</v>
      </c>
      <c r="T1053" t="str">
        <f>_xlfn.XLOOKUP(Table2[[#This Row],[Short Name]],Serverlookup!A:A,Serverlookup!F:F)</f>
        <v>SURFACE-APPLICATION SUPPORT-POD1D</v>
      </c>
      <c r="U1053" t="str">
        <f>IF(ISNA(_xlfn.XLOOKUP(Table2[[#This Row],[Short Name]],PCN!A:A,PCN!A:A)),"No","Yes")</f>
        <v>No</v>
      </c>
    </row>
    <row r="1054" spans="1:21" x14ac:dyDescent="0.35">
      <c r="A1054" t="s">
        <v>2777</v>
      </c>
      <c r="B1054" t="s">
        <v>50</v>
      </c>
      <c r="C1054" t="s">
        <v>4174</v>
      </c>
      <c r="D1054" t="s">
        <v>4175</v>
      </c>
      <c r="E1054" s="2">
        <v>45738</v>
      </c>
      <c r="F1054" t="s">
        <v>185</v>
      </c>
      <c r="G1054" s="2">
        <v>45738</v>
      </c>
      <c r="H1054" t="s">
        <v>2780</v>
      </c>
      <c r="I1054" t="s">
        <v>49</v>
      </c>
      <c r="J1054" t="s">
        <v>2781</v>
      </c>
      <c r="K1054" t="e">
        <f>_xlfn.XLOOKUP(Table2[[#This Row],[Short Name]],Table4[Name],Table4[IP Address])</f>
        <v>#N/A</v>
      </c>
      <c r="L1054" t="e">
        <f>_xlfn.XLOOKUP(Table2[[#This Row],[Short Name]],CMDB!A:A,CMDB!G:G)</f>
        <v>#N/A</v>
      </c>
      <c r="M1054" t="e">
        <f>_xlfn.XLOOKUP(Table2[[#This Row],[Short Name]],CMDB!A:A,CMDB!F:F)</f>
        <v>#N/A</v>
      </c>
      <c r="N1054" t="s">
        <v>2782</v>
      </c>
      <c r="P1054" t="e">
        <f>_xlfn.XLOOKUP(Table2[[#This Row],[Short Name]],Serverlookup!A:A,Serverlookup!B:B)</f>
        <v>#N/A</v>
      </c>
      <c r="Q1054" t="e">
        <f>_xlfn.XLOOKUP(Table2[[#This Row],[Short Name]],Serverlookup!A:A,Serverlookup!C:C)</f>
        <v>#N/A</v>
      </c>
      <c r="R1054" t="e">
        <f>_xlfn.XLOOKUP(Table2[[#This Row],[Short Name]],Serverlookup!A:A,Serverlookup!E:E)</f>
        <v>#N/A</v>
      </c>
      <c r="S1054" t="e">
        <f>_xlfn.XLOOKUP(Table2[[#This Row],[Short Name]],Serverlookup!A:A,Serverlookup!D:D)</f>
        <v>#N/A</v>
      </c>
      <c r="T1054" t="e">
        <f>_xlfn.XLOOKUP(Table2[[#This Row],[Short Name]],Serverlookup!A:A,Serverlookup!F:F)</f>
        <v>#N/A</v>
      </c>
      <c r="U1054" t="str">
        <f>IF(ISNA(_xlfn.XLOOKUP(Table2[[#This Row],[Short Name]],PCN!A:A,PCN!A:A)),"No","Yes")</f>
        <v>No</v>
      </c>
    </row>
    <row r="1055" spans="1:21" x14ac:dyDescent="0.35">
      <c r="A1055" t="s">
        <v>2777</v>
      </c>
      <c r="B1055" t="s">
        <v>50</v>
      </c>
      <c r="C1055" t="s">
        <v>1665</v>
      </c>
      <c r="D1055" t="s">
        <v>1666</v>
      </c>
      <c r="E1055" s="1">
        <v>45770</v>
      </c>
      <c r="F1055" t="s">
        <v>185</v>
      </c>
      <c r="G1055" s="1">
        <v>45771</v>
      </c>
      <c r="H1055" t="s">
        <v>2789</v>
      </c>
      <c r="I1055" t="s">
        <v>49</v>
      </c>
      <c r="J1055" t="s">
        <v>2781</v>
      </c>
      <c r="K1055" t="str">
        <f>_xlfn.XLOOKUP(Table2[[#This Row],[Short Name]],Table4[Name],Table4[IP Address])</f>
        <v>10.76.112.32</v>
      </c>
      <c r="L1055" t="str">
        <f>_xlfn.XLOOKUP(Table2[[#This Row],[Short Name]],CMDB!A:A,CMDB!G:G)</f>
        <v>Production</v>
      </c>
      <c r="M1055" t="str">
        <f>_xlfn.XLOOKUP(Table2[[#This Row],[Short Name]],CMDB!A:A,CMDB!F:F)</f>
        <v>Deployed</v>
      </c>
      <c r="N1055" t="s">
        <v>2782</v>
      </c>
      <c r="P1055">
        <f>_xlfn.XLOOKUP(Table2[[#This Row],[Short Name]],Serverlookup!A:A,Serverlookup!B:B)</f>
        <v>1020324</v>
      </c>
      <c r="Q1055" t="str">
        <f>_xlfn.XLOOKUP(Table2[[#This Row],[Short Name]],Serverlookup!A:A,Serverlookup!C:C)</f>
        <v xml:space="preserve">Starlims V10 (Global) </v>
      </c>
      <c r="R1055" t="str">
        <f>_xlfn.XLOOKUP(Table2[[#This Row],[Short Name]],Serverlookup!A:A,Serverlookup!E:E)</f>
        <v>vishalnarkhede@chevron.com</v>
      </c>
      <c r="S1055" t="str">
        <f>_xlfn.XLOOKUP(Table2[[#This Row],[Short Name]],Serverlookup!A:A,Serverlookup!D:D)</f>
        <v>Yes</v>
      </c>
      <c r="T1055" t="str">
        <f>_xlfn.XLOOKUP(Table2[[#This Row],[Short Name]],Serverlookup!A:A,Serverlookup!F:F)</f>
        <v>Not Found</v>
      </c>
      <c r="U1055" t="str">
        <f>IF(ISNA(_xlfn.XLOOKUP(Table2[[#This Row],[Short Name]],PCN!A:A,PCN!A:A)),"No","Yes")</f>
        <v>No</v>
      </c>
    </row>
    <row r="1056" spans="1:21" x14ac:dyDescent="0.35">
      <c r="A1056" t="s">
        <v>2777</v>
      </c>
      <c r="B1056" t="s">
        <v>50</v>
      </c>
      <c r="C1056" t="s">
        <v>4176</v>
      </c>
      <c r="D1056" t="s">
        <v>4177</v>
      </c>
      <c r="E1056" s="1">
        <v>45771</v>
      </c>
      <c r="F1056" t="s">
        <v>185</v>
      </c>
      <c r="G1056" s="1">
        <v>45771</v>
      </c>
      <c r="H1056" t="s">
        <v>3169</v>
      </c>
      <c r="I1056" t="s">
        <v>49</v>
      </c>
      <c r="J1056" t="s">
        <v>2781</v>
      </c>
      <c r="K1056" t="str">
        <f>_xlfn.XLOOKUP(Table2[[#This Row],[Short Name]],Table4[Name],Table4[IP Address])</f>
        <v>10.76.123.78</v>
      </c>
      <c r="L1056" t="str">
        <f>_xlfn.XLOOKUP(Table2[[#This Row],[Short Name]],CMDB!A:A,CMDB!G:G)</f>
        <v>Production</v>
      </c>
      <c r="M1056" t="str">
        <f>_xlfn.XLOOKUP(Table2[[#This Row],[Short Name]],CMDB!A:A,CMDB!F:F)</f>
        <v>Deployed</v>
      </c>
      <c r="N1056" t="s">
        <v>2782</v>
      </c>
      <c r="P1056">
        <f>_xlfn.XLOOKUP(Table2[[#This Row],[Short Name]],Serverlookup!A:A,Serverlookup!B:B)</f>
        <v>1020324</v>
      </c>
      <c r="Q1056" t="str">
        <f>_xlfn.XLOOKUP(Table2[[#This Row],[Short Name]],Serverlookup!A:A,Serverlookup!C:C)</f>
        <v xml:space="preserve">Starlims V10 (Global) </v>
      </c>
      <c r="R1056" t="str">
        <f>_xlfn.XLOOKUP(Table2[[#This Row],[Short Name]],Serverlookup!A:A,Serverlookup!E:E)</f>
        <v>vishalnarkhede@chevron.com</v>
      </c>
      <c r="S1056" t="str">
        <f>_xlfn.XLOOKUP(Table2[[#This Row],[Short Name]],Serverlookup!A:A,Serverlookup!D:D)</f>
        <v>Yes</v>
      </c>
      <c r="T1056" t="str">
        <f>_xlfn.XLOOKUP(Table2[[#This Row],[Short Name]],Serverlookup!A:A,Serverlookup!F:F)</f>
        <v>Not Found</v>
      </c>
      <c r="U1056" t="str">
        <f>IF(ISNA(_xlfn.XLOOKUP(Table2[[#This Row],[Short Name]],PCN!A:A,PCN!A:A)),"No","Yes")</f>
        <v>No</v>
      </c>
    </row>
    <row r="1057" spans="1:21" x14ac:dyDescent="0.35">
      <c r="A1057" t="s">
        <v>2777</v>
      </c>
      <c r="B1057" t="s">
        <v>50</v>
      </c>
      <c r="C1057" t="s">
        <v>4178</v>
      </c>
      <c r="D1057" t="s">
        <v>4179</v>
      </c>
      <c r="E1057" s="2">
        <v>45771</v>
      </c>
      <c r="F1057" t="s">
        <v>185</v>
      </c>
      <c r="G1057" s="2">
        <v>45771</v>
      </c>
      <c r="H1057" t="s">
        <v>2789</v>
      </c>
      <c r="I1057" t="s">
        <v>49</v>
      </c>
      <c r="J1057" t="s">
        <v>2781</v>
      </c>
      <c r="K1057" t="str">
        <f>_xlfn.XLOOKUP(Table2[[#This Row],[Short Name]],Table4[Name],Table4[IP Address])</f>
        <v>10.76.123.82</v>
      </c>
      <c r="L1057" t="str">
        <f>_xlfn.XLOOKUP(Table2[[#This Row],[Short Name]],CMDB!A:A,CMDB!G:G)</f>
        <v>Production</v>
      </c>
      <c r="M1057" t="str">
        <f>_xlfn.XLOOKUP(Table2[[#This Row],[Short Name]],CMDB!A:A,CMDB!F:F)</f>
        <v>Deployed</v>
      </c>
      <c r="N1057" t="s">
        <v>2782</v>
      </c>
      <c r="P1057">
        <f>_xlfn.XLOOKUP(Table2[[#This Row],[Short Name]],Serverlookup!A:A,Serverlookup!B:B)</f>
        <v>1020324</v>
      </c>
      <c r="Q1057" t="str">
        <f>_xlfn.XLOOKUP(Table2[[#This Row],[Short Name]],Serverlookup!A:A,Serverlookup!C:C)</f>
        <v xml:space="preserve">Starlims V10 (Global) </v>
      </c>
      <c r="R1057" t="str">
        <f>_xlfn.XLOOKUP(Table2[[#This Row],[Short Name]],Serverlookup!A:A,Serverlookup!E:E)</f>
        <v>vishalnarkhede@chevron.com</v>
      </c>
      <c r="S1057" t="str">
        <f>_xlfn.XLOOKUP(Table2[[#This Row],[Short Name]],Serverlookup!A:A,Serverlookup!D:D)</f>
        <v>Yes</v>
      </c>
      <c r="T1057" t="str">
        <f>_xlfn.XLOOKUP(Table2[[#This Row],[Short Name]],Serverlookup!A:A,Serverlookup!F:F)</f>
        <v>Not Found</v>
      </c>
      <c r="U1057" t="str">
        <f>IF(ISNA(_xlfn.XLOOKUP(Table2[[#This Row],[Short Name]],PCN!A:A,PCN!A:A)),"No","Yes")</f>
        <v>No</v>
      </c>
    </row>
    <row r="1058" spans="1:21" x14ac:dyDescent="0.35">
      <c r="A1058" t="s">
        <v>2777</v>
      </c>
      <c r="B1058" t="s">
        <v>50</v>
      </c>
      <c r="C1058" t="s">
        <v>1039</v>
      </c>
      <c r="D1058" t="s">
        <v>1040</v>
      </c>
      <c r="E1058" s="2">
        <v>45756</v>
      </c>
      <c r="F1058" t="s">
        <v>185</v>
      </c>
      <c r="G1058" s="2">
        <v>45759</v>
      </c>
      <c r="H1058" t="s">
        <v>2887</v>
      </c>
      <c r="I1058" t="s">
        <v>49</v>
      </c>
      <c r="J1058" t="s">
        <v>2781</v>
      </c>
      <c r="K1058" t="str">
        <f>_xlfn.XLOOKUP(Table2[[#This Row],[Short Name]],Table4[Name],Table4[IP Address])</f>
        <v>10.69.152.9</v>
      </c>
      <c r="L1058" t="str">
        <f>_xlfn.XLOOKUP(Table2[[#This Row],[Short Name]],CMDB!A:A,CMDB!G:G)</f>
        <v>Development</v>
      </c>
      <c r="M1058" t="str">
        <f>_xlfn.XLOOKUP(Table2[[#This Row],[Short Name]],CMDB!A:A,CMDB!F:F)</f>
        <v>Deployed</v>
      </c>
      <c r="N1058" t="s">
        <v>2782</v>
      </c>
      <c r="P1058">
        <f>_xlfn.XLOOKUP(Table2[[#This Row],[Short Name]],Serverlookup!A:A,Serverlookup!B:B)</f>
        <v>21854</v>
      </c>
      <c r="Q1058" t="str">
        <f>_xlfn.XLOOKUP(Table2[[#This Row],[Short Name]],Serverlookup!A:A,Serverlookup!C:C)</f>
        <v xml:space="preserve">STARLIMS Gonfreville </v>
      </c>
      <c r="R1058" t="str">
        <f>_xlfn.XLOOKUP(Table2[[#This Row],[Short Name]],Serverlookup!A:A,Serverlookup!E:E)</f>
        <v>vishalnarkhede@chevron.com</v>
      </c>
      <c r="S1058" t="str">
        <f>_xlfn.XLOOKUP(Table2[[#This Row],[Short Name]],Serverlookup!A:A,Serverlookup!D:D)</f>
        <v>Yes</v>
      </c>
      <c r="T1058" t="str">
        <f>_xlfn.XLOOKUP(Table2[[#This Row],[Short Name]],Serverlookup!A:A,Serverlookup!F:F)</f>
        <v>SURFACE-APPLICATION SUPPORT-POD1C</v>
      </c>
      <c r="U1058" t="str">
        <f>IF(ISNA(_xlfn.XLOOKUP(Table2[[#This Row],[Short Name]],PCN!A:A,PCN!A:A)),"No","Yes")</f>
        <v>No</v>
      </c>
    </row>
    <row r="1059" spans="1:21" x14ac:dyDescent="0.35">
      <c r="A1059" t="s">
        <v>2777</v>
      </c>
      <c r="B1059" t="s">
        <v>50</v>
      </c>
      <c r="C1059" t="s">
        <v>4180</v>
      </c>
      <c r="D1059" t="s">
        <v>4181</v>
      </c>
      <c r="E1059" s="1">
        <v>45771</v>
      </c>
      <c r="F1059" t="s">
        <v>54</v>
      </c>
      <c r="G1059" s="1">
        <v>45771</v>
      </c>
      <c r="H1059" t="s">
        <v>4182</v>
      </c>
      <c r="I1059" t="s">
        <v>975</v>
      </c>
      <c r="J1059" t="s">
        <v>2781</v>
      </c>
      <c r="K1059" t="str">
        <f>_xlfn.XLOOKUP(Table2[[#This Row],[Short Name]],Table4[Name],Table4[IP Address])</f>
        <v>10.190.50.104</v>
      </c>
      <c r="L1059" t="str">
        <f>_xlfn.XLOOKUP(Table2[[#This Row],[Short Name]],CMDB!A:A,CMDB!G:G)</f>
        <v>Production</v>
      </c>
      <c r="M1059" t="str">
        <f>_xlfn.XLOOKUP(Table2[[#This Row],[Short Name]],CMDB!A:A,CMDB!F:F)</f>
        <v>Deployed</v>
      </c>
      <c r="N1059" t="s">
        <v>1116</v>
      </c>
      <c r="P1059">
        <f>_xlfn.XLOOKUP(Table2[[#This Row],[Short Name]],Serverlookup!A:A,Serverlookup!B:B)</f>
        <v>3071670</v>
      </c>
      <c r="Q1059" t="str">
        <f>_xlfn.XLOOKUP(Table2[[#This Row],[Short Name]],Serverlookup!A:A,Serverlookup!C:C)</f>
        <v xml:space="preserve">[PDCE] </v>
      </c>
      <c r="R1059" t="str">
        <f>_xlfn.XLOOKUP(Table2[[#This Row],[Short Name]],Serverlookup!A:A,Serverlookup!E:E)</f>
        <v>Vivek.Kohli@chevron.com</v>
      </c>
      <c r="S1059" t="s">
        <v>1116</v>
      </c>
      <c r="T1059">
        <f>_xlfn.XLOOKUP(Table2[[#This Row],[Short Name]],Serverlookup!A:A,Serverlookup!F:F)</f>
        <v>0</v>
      </c>
      <c r="U1059" t="str">
        <f>IF(ISNA(_xlfn.XLOOKUP(Table2[[#This Row],[Short Name]],PCN!A:A,PCN!A:A)),"No","Yes")</f>
        <v>No</v>
      </c>
    </row>
    <row r="1060" spans="1:21" x14ac:dyDescent="0.35">
      <c r="A1060" t="s">
        <v>2777</v>
      </c>
      <c r="B1060" t="s">
        <v>50</v>
      </c>
      <c r="C1060" t="s">
        <v>2652</v>
      </c>
      <c r="D1060" t="s">
        <v>2653</v>
      </c>
      <c r="E1060" s="2">
        <v>45763</v>
      </c>
      <c r="F1060" t="s">
        <v>185</v>
      </c>
      <c r="G1060" s="2">
        <v>45764</v>
      </c>
      <c r="H1060" t="s">
        <v>2800</v>
      </c>
      <c r="I1060" t="s">
        <v>101</v>
      </c>
      <c r="J1060" t="s">
        <v>2781</v>
      </c>
      <c r="K1060" t="str">
        <f>_xlfn.XLOOKUP(Table2[[#This Row],[Short Name]],Table4[Name],Table4[IP Address])</f>
        <v>10.75.184.6</v>
      </c>
      <c r="L1060" t="str">
        <f>_xlfn.XLOOKUP(Table2[[#This Row],[Short Name]],CMDB!A:A,CMDB!G:G)</f>
        <v>QA/Test</v>
      </c>
      <c r="M1060" t="str">
        <f>_xlfn.XLOOKUP(Table2[[#This Row],[Short Name]],CMDB!A:A,CMDB!F:F)</f>
        <v>Deployed</v>
      </c>
      <c r="N1060" t="s">
        <v>2782</v>
      </c>
      <c r="P1060">
        <f>_xlfn.XLOOKUP(Table2[[#This Row],[Short Name]],Serverlookup!A:A,Serverlookup!B:B)</f>
        <v>1500001682</v>
      </c>
      <c r="Q1060" t="str">
        <f>_xlfn.XLOOKUP(Table2[[#This Row],[Short Name]],Serverlookup!A:A,Serverlookup!C:C)</f>
        <v>Profile</v>
      </c>
      <c r="R1060" t="str">
        <f>_xlfn.XLOOKUP(Table2[[#This Row],[Short Name]],Serverlookup!A:A,Serverlookup!E:E)</f>
        <v>vivekadep@chevron.com</v>
      </c>
      <c r="S1060" t="str">
        <f>_xlfn.XLOOKUP(Table2[[#This Row],[Short Name]],Serverlookup!A:A,Serverlookup!D:D)</f>
        <v>Yes</v>
      </c>
      <c r="T1060" t="str">
        <f>_xlfn.XLOOKUP(Table2[[#This Row],[Short Name]],Serverlookup!A:A,Serverlookup!F:F)</f>
        <v>SURFACE-APPLICATION SUPPORT-POD1D</v>
      </c>
      <c r="U1060" t="str">
        <f>IF(ISNA(_xlfn.XLOOKUP(Table2[[#This Row],[Short Name]],PCN!A:A,PCN!A:A)),"No","Yes")</f>
        <v>No</v>
      </c>
    </row>
    <row r="1061" spans="1:21" x14ac:dyDescent="0.35">
      <c r="A1061" t="s">
        <v>2777</v>
      </c>
      <c r="B1061" t="s">
        <v>50</v>
      </c>
      <c r="C1061" t="s">
        <v>508</v>
      </c>
      <c r="D1061" t="s">
        <v>509</v>
      </c>
      <c r="E1061" s="2">
        <v>45771</v>
      </c>
      <c r="F1061" t="s">
        <v>185</v>
      </c>
      <c r="G1061" s="2">
        <v>45771</v>
      </c>
      <c r="H1061" t="s">
        <v>3593</v>
      </c>
      <c r="I1061" t="s">
        <v>114</v>
      </c>
      <c r="J1061" t="s">
        <v>2781</v>
      </c>
      <c r="K1061" t="str">
        <f>_xlfn.XLOOKUP(Table2[[#This Row],[Short Name]],Table4[Name],Table4[IP Address])</f>
        <v>146.46.56.64</v>
      </c>
      <c r="L1061" t="str">
        <f>_xlfn.XLOOKUP(Table2[[#This Row],[Short Name]],CMDB!A:A,CMDB!G:G)</f>
        <v>Production</v>
      </c>
      <c r="M1061" t="str">
        <f>_xlfn.XLOOKUP(Table2[[#This Row],[Short Name]],CMDB!A:A,CMDB!F:F)</f>
        <v>Deployed</v>
      </c>
      <c r="N1061" t="s">
        <v>2782</v>
      </c>
      <c r="O1061" t="s">
        <v>951</v>
      </c>
      <c r="P1061">
        <f>_xlfn.XLOOKUP(Table2[[#This Row],[Short Name]],Serverlookup!A:A,Serverlookup!B:B)</f>
        <v>20028</v>
      </c>
      <c r="Q1061" t="str">
        <f>_xlfn.XLOOKUP(Table2[[#This Row],[Short Name]],Serverlookup!A:A,Serverlookup!C:C)</f>
        <v xml:space="preserve">WatchKeeper </v>
      </c>
      <c r="R1061" t="str">
        <f>_xlfn.XLOOKUP(Table2[[#This Row],[Short Name]],Serverlookup!A:A,Serverlookup!E:E)</f>
        <v>vkft@chevron.com</v>
      </c>
      <c r="S1061" t="str">
        <f>_xlfn.XLOOKUP(Table2[[#This Row],[Short Name]],Serverlookup!A:A,Serverlookup!D:D)</f>
        <v>Yes</v>
      </c>
      <c r="T1061" t="str">
        <f>_xlfn.XLOOKUP(Table2[[#This Row],[Short Name]],Serverlookup!A:A,Serverlookup!F:F)</f>
        <v>SURFACE - FE - MARINE IT</v>
      </c>
      <c r="U1061" t="str">
        <f>IF(ISNA(_xlfn.XLOOKUP(Table2[[#This Row],[Short Name]],PCN!A:A,PCN!A:A)),"No","Yes")</f>
        <v>No</v>
      </c>
    </row>
    <row r="1062" spans="1:21" x14ac:dyDescent="0.35">
      <c r="A1062" t="s">
        <v>2777</v>
      </c>
      <c r="B1062" t="s">
        <v>50</v>
      </c>
      <c r="C1062" t="s">
        <v>505</v>
      </c>
      <c r="D1062" t="s">
        <v>506</v>
      </c>
      <c r="E1062" s="1">
        <v>45770</v>
      </c>
      <c r="F1062" t="s">
        <v>185</v>
      </c>
      <c r="G1062" s="1">
        <v>45771</v>
      </c>
      <c r="H1062" t="s">
        <v>3595</v>
      </c>
      <c r="I1062" t="s">
        <v>114</v>
      </c>
      <c r="J1062" t="s">
        <v>2781</v>
      </c>
      <c r="K1062" t="str">
        <f>_xlfn.XLOOKUP(Table2[[#This Row],[Short Name]],Table4[Name],Table4[IP Address])</f>
        <v>146.46.38.64</v>
      </c>
      <c r="L1062" t="str">
        <f>_xlfn.XLOOKUP(Table2[[#This Row],[Short Name]],CMDB!A:A,CMDB!G:G)</f>
        <v>Production</v>
      </c>
      <c r="M1062" t="str">
        <f>_xlfn.XLOOKUP(Table2[[#This Row],[Short Name]],CMDB!A:A,CMDB!F:F)</f>
        <v>Deployed</v>
      </c>
      <c r="N1062" t="s">
        <v>2782</v>
      </c>
      <c r="O1062" t="s">
        <v>951</v>
      </c>
      <c r="P1062">
        <f>_xlfn.XLOOKUP(Table2[[#This Row],[Short Name]],Serverlookup!A:A,Serverlookup!B:B)</f>
        <v>20028</v>
      </c>
      <c r="Q1062" t="str">
        <f>_xlfn.XLOOKUP(Table2[[#This Row],[Short Name]],Serverlookup!A:A,Serverlookup!C:C)</f>
        <v xml:space="preserve">WatchKeeper </v>
      </c>
      <c r="R1062" t="str">
        <f>_xlfn.XLOOKUP(Table2[[#This Row],[Short Name]],Serverlookup!A:A,Serverlookup!E:E)</f>
        <v>vkft@chevron.com</v>
      </c>
      <c r="S1062" t="str">
        <f>_xlfn.XLOOKUP(Table2[[#This Row],[Short Name]],Serverlookup!A:A,Serverlookup!D:D)</f>
        <v>Yes</v>
      </c>
      <c r="T1062" t="str">
        <f>_xlfn.XLOOKUP(Table2[[#This Row],[Short Name]],Serverlookup!A:A,Serverlookup!F:F)</f>
        <v>SURFACE - FE - MARINE IT</v>
      </c>
      <c r="U1062" t="str">
        <f>IF(ISNA(_xlfn.XLOOKUP(Table2[[#This Row],[Short Name]],PCN!A:A,PCN!A:A)),"No","Yes")</f>
        <v>No</v>
      </c>
    </row>
    <row r="1063" spans="1:21" x14ac:dyDescent="0.35">
      <c r="A1063" t="s">
        <v>2777</v>
      </c>
      <c r="B1063" t="s">
        <v>50</v>
      </c>
      <c r="C1063" t="s">
        <v>895</v>
      </c>
      <c r="D1063" t="s">
        <v>896</v>
      </c>
      <c r="E1063" s="2"/>
      <c r="F1063" t="s">
        <v>859</v>
      </c>
      <c r="G1063" s="2">
        <v>45771</v>
      </c>
      <c r="H1063" t="s">
        <v>3595</v>
      </c>
      <c r="I1063" t="s">
        <v>114</v>
      </c>
      <c r="J1063" t="s">
        <v>2781</v>
      </c>
      <c r="K1063" t="str">
        <f>_xlfn.XLOOKUP(Table2[[#This Row],[Short Name]],Table4[Name],Table4[IP Address])</f>
        <v>146.46.62.64</v>
      </c>
      <c r="L1063" t="str">
        <f>_xlfn.XLOOKUP(Table2[[#This Row],[Short Name]],CMDB!A:A,CMDB!G:G)</f>
        <v>Development</v>
      </c>
      <c r="M1063" t="str">
        <f>_xlfn.XLOOKUP(Table2[[#This Row],[Short Name]],CMDB!A:A,CMDB!F:F)</f>
        <v>Deployed</v>
      </c>
      <c r="N1063" t="s">
        <v>2782</v>
      </c>
      <c r="O1063" t="s">
        <v>951</v>
      </c>
      <c r="P1063">
        <f>_xlfn.XLOOKUP(Table2[[#This Row],[Short Name]],Serverlookup!A:A,Serverlookup!B:B)</f>
        <v>20028</v>
      </c>
      <c r="Q1063" t="str">
        <f>_xlfn.XLOOKUP(Table2[[#This Row],[Short Name]],Serverlookup!A:A,Serverlookup!C:C)</f>
        <v xml:space="preserve">WatchKeeper </v>
      </c>
      <c r="R1063" t="str">
        <f>_xlfn.XLOOKUP(Table2[[#This Row],[Short Name]],Serverlookup!A:A,Serverlookup!E:E)</f>
        <v>vkft@chevron.com</v>
      </c>
      <c r="S1063" t="str">
        <f>_xlfn.XLOOKUP(Table2[[#This Row],[Short Name]],Serverlookup!A:A,Serverlookup!D:D)</f>
        <v>Yes</v>
      </c>
      <c r="T1063" t="str">
        <f>_xlfn.XLOOKUP(Table2[[#This Row],[Short Name]],Serverlookup!A:A,Serverlookup!F:F)</f>
        <v>SURFACE - FE - MARINE IT</v>
      </c>
      <c r="U1063" t="str">
        <f>IF(ISNA(_xlfn.XLOOKUP(Table2[[#This Row],[Short Name]],PCN!A:A,PCN!A:A)),"No","Yes")</f>
        <v>No</v>
      </c>
    </row>
    <row r="1064" spans="1:21" x14ac:dyDescent="0.35">
      <c r="A1064" t="s">
        <v>2777</v>
      </c>
      <c r="B1064" t="s">
        <v>50</v>
      </c>
      <c r="C1064" t="s">
        <v>892</v>
      </c>
      <c r="D1064" t="s">
        <v>893</v>
      </c>
      <c r="E1064" s="1"/>
      <c r="F1064" t="s">
        <v>859</v>
      </c>
      <c r="G1064" s="1">
        <v>45771</v>
      </c>
      <c r="H1064" t="s">
        <v>3456</v>
      </c>
      <c r="I1064" t="s">
        <v>114</v>
      </c>
      <c r="J1064" t="s">
        <v>2781</v>
      </c>
      <c r="K1064" t="str">
        <f>_xlfn.XLOOKUP(Table2[[#This Row],[Short Name]],Table4[Name],Table4[IP Address])</f>
        <v>146.46.61.79</v>
      </c>
      <c r="L1064" t="str">
        <f>_xlfn.XLOOKUP(Table2[[#This Row],[Short Name]],CMDB!A:A,CMDB!G:G)</f>
        <v>Production</v>
      </c>
      <c r="M1064" t="str">
        <f>_xlfn.XLOOKUP(Table2[[#This Row],[Short Name]],CMDB!A:A,CMDB!F:F)</f>
        <v>Deployed</v>
      </c>
      <c r="N1064" t="s">
        <v>2782</v>
      </c>
      <c r="O1064" t="s">
        <v>951</v>
      </c>
      <c r="P1064">
        <f>_xlfn.XLOOKUP(Table2[[#This Row],[Short Name]],Serverlookup!A:A,Serverlookup!B:B)</f>
        <v>20028</v>
      </c>
      <c r="Q1064" t="str">
        <f>_xlfn.XLOOKUP(Table2[[#This Row],[Short Name]],Serverlookup!A:A,Serverlookup!C:C)</f>
        <v xml:space="preserve">WatchKeeper </v>
      </c>
      <c r="R1064" t="str">
        <f>_xlfn.XLOOKUP(Table2[[#This Row],[Short Name]],Serverlookup!A:A,Serverlookup!E:E)</f>
        <v>vkft@chevron.com</v>
      </c>
      <c r="S1064" t="str">
        <f>_xlfn.XLOOKUP(Table2[[#This Row],[Short Name]],Serverlookup!A:A,Serverlookup!D:D)</f>
        <v>Yes</v>
      </c>
      <c r="T1064" t="str">
        <f>_xlfn.XLOOKUP(Table2[[#This Row],[Short Name]],Serverlookup!A:A,Serverlookup!F:F)</f>
        <v>SURFACE - FE - MARINE IT</v>
      </c>
      <c r="U1064" t="str">
        <f>IF(ISNA(_xlfn.XLOOKUP(Table2[[#This Row],[Short Name]],PCN!A:A,PCN!A:A)),"No","Yes")</f>
        <v>No</v>
      </c>
    </row>
    <row r="1065" spans="1:21" x14ac:dyDescent="0.35">
      <c r="A1065" t="s">
        <v>2777</v>
      </c>
      <c r="B1065" t="s">
        <v>50</v>
      </c>
      <c r="C1065" t="s">
        <v>190</v>
      </c>
      <c r="D1065" t="s">
        <v>191</v>
      </c>
      <c r="E1065" s="1">
        <v>45770</v>
      </c>
      <c r="F1065" t="s">
        <v>185</v>
      </c>
      <c r="G1065" s="1">
        <v>45771</v>
      </c>
      <c r="H1065" t="s">
        <v>3593</v>
      </c>
      <c r="I1065" t="s">
        <v>114</v>
      </c>
      <c r="J1065" t="s">
        <v>2781</v>
      </c>
      <c r="K1065" t="str">
        <f>_xlfn.XLOOKUP(Table2[[#This Row],[Short Name]],Table4[Name],Table4[IP Address])</f>
        <v>146.46.60.64</v>
      </c>
      <c r="L1065" t="str">
        <f>_xlfn.XLOOKUP(Table2[[#This Row],[Short Name]],CMDB!A:A,CMDB!G:G)</f>
        <v>Production</v>
      </c>
      <c r="M1065" t="str">
        <f>_xlfn.XLOOKUP(Table2[[#This Row],[Short Name]],CMDB!A:A,CMDB!F:F)</f>
        <v>Deployed</v>
      </c>
      <c r="N1065" t="s">
        <v>2782</v>
      </c>
      <c r="O1065" t="s">
        <v>951</v>
      </c>
      <c r="P1065">
        <f>_xlfn.XLOOKUP(Table2[[#This Row],[Short Name]],Serverlookup!A:A,Serverlookup!B:B)</f>
        <v>20028</v>
      </c>
      <c r="Q1065" t="str">
        <f>_xlfn.XLOOKUP(Table2[[#This Row],[Short Name]],Serverlookup!A:A,Serverlookup!C:C)</f>
        <v xml:space="preserve">WatchKeeper </v>
      </c>
      <c r="R1065" t="str">
        <f>_xlfn.XLOOKUP(Table2[[#This Row],[Short Name]],Serverlookup!A:A,Serverlookup!E:E)</f>
        <v>vkft@chevron.com</v>
      </c>
      <c r="S1065" t="str">
        <f>_xlfn.XLOOKUP(Table2[[#This Row],[Short Name]],Serverlookup!A:A,Serverlookup!D:D)</f>
        <v>Yes</v>
      </c>
      <c r="T1065" t="str">
        <f>_xlfn.XLOOKUP(Table2[[#This Row],[Short Name]],Serverlookup!A:A,Serverlookup!F:F)</f>
        <v>SURFACE - FE - MARINE IT</v>
      </c>
      <c r="U1065" t="str">
        <f>IF(ISNA(_xlfn.XLOOKUP(Table2[[#This Row],[Short Name]],PCN!A:A,PCN!A:A)),"No","Yes")</f>
        <v>No</v>
      </c>
    </row>
    <row r="1066" spans="1:21" x14ac:dyDescent="0.35">
      <c r="A1066" t="s">
        <v>2777</v>
      </c>
      <c r="B1066" t="s">
        <v>50</v>
      </c>
      <c r="C1066" t="s">
        <v>502</v>
      </c>
      <c r="D1066" t="s">
        <v>503</v>
      </c>
      <c r="E1066" s="2">
        <v>45770</v>
      </c>
      <c r="F1066" t="s">
        <v>185</v>
      </c>
      <c r="G1066" s="2">
        <v>45771</v>
      </c>
      <c r="H1066" t="s">
        <v>2806</v>
      </c>
      <c r="I1066" t="s">
        <v>66</v>
      </c>
      <c r="J1066" t="s">
        <v>2781</v>
      </c>
      <c r="K1066" t="str">
        <f>_xlfn.XLOOKUP(Table2[[#This Row],[Short Name]],Table4[Name],Table4[IP Address])</f>
        <v>146.46.39.64</v>
      </c>
      <c r="L1066" t="str">
        <f>_xlfn.XLOOKUP(Table2[[#This Row],[Short Name]],CMDB!A:A,CMDB!G:G)</f>
        <v>Production</v>
      </c>
      <c r="M1066" t="str">
        <f>_xlfn.XLOOKUP(Table2[[#This Row],[Short Name]],CMDB!A:A,CMDB!F:F)</f>
        <v>Deployed</v>
      </c>
      <c r="N1066" t="s">
        <v>2782</v>
      </c>
      <c r="O1066" t="s">
        <v>951</v>
      </c>
      <c r="P1066">
        <f>_xlfn.XLOOKUP(Table2[[#This Row],[Short Name]],Serverlookup!A:A,Serverlookup!B:B)</f>
        <v>20028</v>
      </c>
      <c r="Q1066" t="str">
        <f>_xlfn.XLOOKUP(Table2[[#This Row],[Short Name]],Serverlookup!A:A,Serverlookup!C:C)</f>
        <v xml:space="preserve">WatchKeeper </v>
      </c>
      <c r="R1066" t="str">
        <f>_xlfn.XLOOKUP(Table2[[#This Row],[Short Name]],Serverlookup!A:A,Serverlookup!E:E)</f>
        <v>vkft@chevron.com</v>
      </c>
      <c r="S1066" t="str">
        <f>_xlfn.XLOOKUP(Table2[[#This Row],[Short Name]],Serverlookup!A:A,Serverlookup!D:D)</f>
        <v>Yes</v>
      </c>
      <c r="T1066" t="str">
        <f>_xlfn.XLOOKUP(Table2[[#This Row],[Short Name]],Serverlookup!A:A,Serverlookup!F:F)</f>
        <v>SURFACE - FE - MARINE IT</v>
      </c>
      <c r="U1066" t="str">
        <f>IF(ISNA(_xlfn.XLOOKUP(Table2[[#This Row],[Short Name]],PCN!A:A,PCN!A:A)),"No","Yes")</f>
        <v>No</v>
      </c>
    </row>
    <row r="1067" spans="1:21" x14ac:dyDescent="0.35">
      <c r="A1067" t="s">
        <v>2777</v>
      </c>
      <c r="B1067" t="s">
        <v>50</v>
      </c>
      <c r="C1067" t="s">
        <v>499</v>
      </c>
      <c r="D1067" t="s">
        <v>500</v>
      </c>
      <c r="E1067" s="1">
        <v>45771</v>
      </c>
      <c r="F1067" t="s">
        <v>185</v>
      </c>
      <c r="G1067" s="1">
        <v>45771</v>
      </c>
      <c r="H1067" t="s">
        <v>2803</v>
      </c>
      <c r="I1067" t="s">
        <v>114</v>
      </c>
      <c r="J1067" t="s">
        <v>2781</v>
      </c>
      <c r="K1067" t="str">
        <f>_xlfn.XLOOKUP(Table2[[#This Row],[Short Name]],Table4[Name],Table4[IP Address])</f>
        <v>146.46.63.72</v>
      </c>
      <c r="L1067" t="str">
        <f>_xlfn.XLOOKUP(Table2[[#This Row],[Short Name]],CMDB!A:A,CMDB!G:G)</f>
        <v>Development</v>
      </c>
      <c r="M1067" t="str">
        <f>_xlfn.XLOOKUP(Table2[[#This Row],[Short Name]],CMDB!A:A,CMDB!F:F)</f>
        <v>Deployed</v>
      </c>
      <c r="N1067" t="s">
        <v>2782</v>
      </c>
      <c r="O1067" t="s">
        <v>951</v>
      </c>
      <c r="P1067">
        <f>_xlfn.XLOOKUP(Table2[[#This Row],[Short Name]],Serverlookup!A:A,Serverlookup!B:B)</f>
        <v>21804</v>
      </c>
      <c r="Q1067" t="str">
        <f>_xlfn.XLOOKUP(Table2[[#This Row],[Short Name]],Serverlookup!A:A,Serverlookup!C:C)</f>
        <v xml:space="preserve">PreMA </v>
      </c>
      <c r="R1067" t="str">
        <f>_xlfn.XLOOKUP(Table2[[#This Row],[Short Name]],Serverlookup!A:A,Serverlookup!E:E)</f>
        <v>vkft@chevron.com</v>
      </c>
      <c r="S1067" t="str">
        <f>_xlfn.XLOOKUP(Table2[[#This Row],[Short Name]],Serverlookup!A:A,Serverlookup!D:D)</f>
        <v>Yes</v>
      </c>
      <c r="T1067" t="str">
        <f>_xlfn.XLOOKUP(Table2[[#This Row],[Short Name]],Serverlookup!A:A,Serverlookup!F:F)</f>
        <v>SURFACE - FE - MARINE IT</v>
      </c>
      <c r="U1067" t="str">
        <f>IF(ISNA(_xlfn.XLOOKUP(Table2[[#This Row],[Short Name]],PCN!A:A,PCN!A:A)),"No","Yes")</f>
        <v>No</v>
      </c>
    </row>
    <row r="1068" spans="1:21" x14ac:dyDescent="0.35">
      <c r="A1068" t="s">
        <v>2777</v>
      </c>
      <c r="B1068" t="s">
        <v>50</v>
      </c>
      <c r="C1068" t="s">
        <v>371</v>
      </c>
      <c r="D1068" t="s">
        <v>372</v>
      </c>
      <c r="E1068" s="2">
        <v>45770</v>
      </c>
      <c r="F1068" t="s">
        <v>185</v>
      </c>
      <c r="G1068" s="2">
        <v>45771</v>
      </c>
      <c r="H1068" t="s">
        <v>3594</v>
      </c>
      <c r="I1068" t="s">
        <v>114</v>
      </c>
      <c r="J1068" t="s">
        <v>2781</v>
      </c>
      <c r="K1068" t="str">
        <f>_xlfn.XLOOKUP(Table2[[#This Row],[Short Name]],Table4[Name],Table4[IP Address])</f>
        <v>146.46.62.146</v>
      </c>
      <c r="L1068" t="str">
        <f>_xlfn.XLOOKUP(Table2[[#This Row],[Short Name]],CMDB!A:A,CMDB!G:G)</f>
        <v>Development</v>
      </c>
      <c r="M1068" t="str">
        <f>_xlfn.XLOOKUP(Table2[[#This Row],[Short Name]],CMDB!A:A,CMDB!F:F)</f>
        <v>Deployed</v>
      </c>
      <c r="N1068" t="s">
        <v>2782</v>
      </c>
      <c r="O1068" t="s">
        <v>951</v>
      </c>
      <c r="P1068">
        <f>_xlfn.XLOOKUP(Table2[[#This Row],[Short Name]],Serverlookup!A:A,Serverlookup!B:B)</f>
        <v>20028</v>
      </c>
      <c r="Q1068" t="str">
        <f>_xlfn.XLOOKUP(Table2[[#This Row],[Short Name]],Serverlookup!A:A,Serverlookup!C:C)</f>
        <v xml:space="preserve">WatchKeeper </v>
      </c>
      <c r="R1068" t="str">
        <f>_xlfn.XLOOKUP(Table2[[#This Row],[Short Name]],Serverlookup!A:A,Serverlookup!E:E)</f>
        <v>vkft@chevron.com</v>
      </c>
      <c r="S1068" t="str">
        <f>_xlfn.XLOOKUP(Table2[[#This Row],[Short Name]],Serverlookup!A:A,Serverlookup!D:D)</f>
        <v>Yes</v>
      </c>
      <c r="T1068" t="str">
        <f>_xlfn.XLOOKUP(Table2[[#This Row],[Short Name]],Serverlookup!A:A,Serverlookup!F:F)</f>
        <v>SURFACE - FE - MARINE IT</v>
      </c>
      <c r="U1068" t="str">
        <f>IF(ISNA(_xlfn.XLOOKUP(Table2[[#This Row],[Short Name]],PCN!A:A,PCN!A:A)),"No","Yes")</f>
        <v>No</v>
      </c>
    </row>
    <row r="1069" spans="1:21" x14ac:dyDescent="0.35">
      <c r="A1069" t="s">
        <v>2777</v>
      </c>
      <c r="B1069" t="s">
        <v>50</v>
      </c>
      <c r="C1069" t="s">
        <v>782</v>
      </c>
      <c r="D1069" t="s">
        <v>783</v>
      </c>
      <c r="E1069" s="2">
        <v>45771</v>
      </c>
      <c r="F1069" t="s">
        <v>185</v>
      </c>
      <c r="G1069" s="2">
        <v>45771</v>
      </c>
      <c r="H1069" t="s">
        <v>3412</v>
      </c>
      <c r="I1069" t="s">
        <v>49</v>
      </c>
      <c r="J1069" t="s">
        <v>2781</v>
      </c>
      <c r="K1069" t="str">
        <f>_xlfn.XLOOKUP(Table2[[#This Row],[Short Name]],Table4[Name],Table4[IP Address])</f>
        <v>10.74.160.4</v>
      </c>
      <c r="L1069" t="str">
        <f>_xlfn.XLOOKUP(Table2[[#This Row],[Short Name]],CMDB!A:A,CMDB!G:G)</f>
        <v>Production</v>
      </c>
      <c r="M1069" t="str">
        <f>_xlfn.XLOOKUP(Table2[[#This Row],[Short Name]],CMDB!A:A,CMDB!F:F)</f>
        <v>In Maintenance</v>
      </c>
      <c r="N1069" t="s">
        <v>2782</v>
      </c>
      <c r="P1069">
        <f>_xlfn.XLOOKUP(Table2[[#This Row],[Short Name]],Serverlookup!A:A,Serverlookup!B:B)</f>
        <v>5042340</v>
      </c>
      <c r="Q1069" t="str">
        <f>_xlfn.XLOOKUP(Table2[[#This Row],[Short Name]],Serverlookup!A:A,Serverlookup!C:C)</f>
        <v>DevOps_RPA_CICDPipeline</v>
      </c>
      <c r="R1069" t="str">
        <f>_xlfn.XLOOKUP(Table2[[#This Row],[Short Name]],Serverlookup!A:A,Serverlookup!E:E)</f>
        <v>vmukkavilli@chevron.com</v>
      </c>
      <c r="S1069" t="str">
        <f>_xlfn.XLOOKUP(Table2[[#This Row],[Short Name]],Serverlookup!A:A,Serverlookup!D:D)</f>
        <v>Yes</v>
      </c>
      <c r="T1069" t="str">
        <f>_xlfn.XLOOKUP(Table2[[#This Row],[Short Name]],Serverlookup!A:A,Serverlookup!F:F)</f>
        <v>APES - AUTOMATION</v>
      </c>
      <c r="U1069" t="str">
        <f>IF(ISNA(_xlfn.XLOOKUP(Table2[[#This Row],[Short Name]],PCN!A:A,PCN!A:A)),"No","Yes")</f>
        <v>No</v>
      </c>
    </row>
    <row r="1070" spans="1:21" x14ac:dyDescent="0.35">
      <c r="A1070" t="s">
        <v>2777</v>
      </c>
      <c r="B1070" t="s">
        <v>50</v>
      </c>
      <c r="C1070" t="s">
        <v>227</v>
      </c>
      <c r="D1070" t="s">
        <v>228</v>
      </c>
      <c r="E1070" s="2">
        <v>45759</v>
      </c>
      <c r="F1070" t="s">
        <v>185</v>
      </c>
      <c r="G1070" s="2">
        <v>45759</v>
      </c>
      <c r="H1070" t="s">
        <v>2801</v>
      </c>
      <c r="I1070" t="s">
        <v>49</v>
      </c>
      <c r="J1070" t="s">
        <v>2781</v>
      </c>
      <c r="K1070" t="str">
        <f>_xlfn.XLOOKUP(Table2[[#This Row],[Short Name]],Table4[Name],Table4[IP Address])</f>
        <v>10.74.168.4</v>
      </c>
      <c r="L1070" t="str">
        <f>_xlfn.XLOOKUP(Table2[[#This Row],[Short Name]],CMDB!A:A,CMDB!G:G)</f>
        <v>QA/Test</v>
      </c>
      <c r="M1070" t="str">
        <f>_xlfn.XLOOKUP(Table2[[#This Row],[Short Name]],CMDB!A:A,CMDB!F:F)</f>
        <v>In Maintenance</v>
      </c>
      <c r="N1070" t="s">
        <v>2782</v>
      </c>
      <c r="P1070">
        <f>_xlfn.XLOOKUP(Table2[[#This Row],[Short Name]],Serverlookup!A:A,Serverlookup!B:B)</f>
        <v>5042340</v>
      </c>
      <c r="Q1070" t="str">
        <f>_xlfn.XLOOKUP(Table2[[#This Row],[Short Name]],Serverlookup!A:A,Serverlookup!C:C)</f>
        <v>DevOps_RPA_CICDPipeline</v>
      </c>
      <c r="R1070" t="str">
        <f>_xlfn.XLOOKUP(Table2[[#This Row],[Short Name]],Serverlookup!A:A,Serverlookup!E:E)</f>
        <v>vmukkavilli@chevron.com</v>
      </c>
      <c r="S1070" t="str">
        <f>_xlfn.XLOOKUP(Table2[[#This Row],[Short Name]],Serverlookup!A:A,Serverlookup!D:D)</f>
        <v>Yes</v>
      </c>
      <c r="T1070" t="str">
        <f>_xlfn.XLOOKUP(Table2[[#This Row],[Short Name]],Serverlookup!A:A,Serverlookup!F:F)</f>
        <v>APES - AUTOMATION</v>
      </c>
      <c r="U1070" t="str">
        <f>IF(ISNA(_xlfn.XLOOKUP(Table2[[#This Row],[Short Name]],PCN!A:A,PCN!A:A)),"No","Yes")</f>
        <v>No</v>
      </c>
    </row>
    <row r="1071" spans="1:21" x14ac:dyDescent="0.35">
      <c r="A1071" t="s">
        <v>2777</v>
      </c>
      <c r="B1071" t="s">
        <v>50</v>
      </c>
      <c r="C1071" t="s">
        <v>4183</v>
      </c>
      <c r="D1071" t="s">
        <v>4184</v>
      </c>
      <c r="E1071" s="1">
        <v>45771</v>
      </c>
      <c r="F1071" t="s">
        <v>185</v>
      </c>
      <c r="G1071" s="1">
        <v>45771</v>
      </c>
      <c r="H1071" t="s">
        <v>4185</v>
      </c>
      <c r="I1071" t="s">
        <v>49</v>
      </c>
      <c r="J1071" t="s">
        <v>2781</v>
      </c>
      <c r="K1071" t="str">
        <f>_xlfn.XLOOKUP(Table2[[#This Row],[Short Name]],Table4[Name],Table4[IP Address])</f>
        <v>136.171.82.177</v>
      </c>
      <c r="L1071" t="str">
        <f>_xlfn.XLOOKUP(Table2[[#This Row],[Short Name]],CMDB!A:A,CMDB!G:G)</f>
        <v>Development</v>
      </c>
      <c r="M1071" t="str">
        <f>_xlfn.XLOOKUP(Table2[[#This Row],[Short Name]],CMDB!A:A,CMDB!F:F)</f>
        <v>Deployed</v>
      </c>
      <c r="N1071" t="s">
        <v>2782</v>
      </c>
      <c r="P1071">
        <f>_xlfn.XLOOKUP(Table2[[#This Row],[Short Name]],Serverlookup!A:A,Serverlookup!B:B)</f>
        <v>11977</v>
      </c>
      <c r="Q1071" t="str">
        <f>_xlfn.XLOOKUP(Table2[[#This Row],[Short Name]],Serverlookup!A:A,Serverlookup!C:C)</f>
        <v>PI Historian</v>
      </c>
      <c r="R1071" t="str">
        <f>_xlfn.XLOOKUP(Table2[[#This Row],[Short Name]],Serverlookup!A:A,Serverlookup!E:E)</f>
        <v>wbcrosby@chevron.com</v>
      </c>
      <c r="S1071" t="str">
        <f>_xlfn.XLOOKUP(Table2[[#This Row],[Short Name]],Serverlookup!A:A,Serverlookup!D:D)</f>
        <v>Yes</v>
      </c>
      <c r="T1071" t="str">
        <f>_xlfn.XLOOKUP(Table2[[#This Row],[Short Name]],Serverlookup!A:A,Serverlookup!F:F)</f>
        <v>NAU MCBU - RTM SUPPORT</v>
      </c>
      <c r="U1071" t="str">
        <f>IF(ISNA(_xlfn.XLOOKUP(Table2[[#This Row],[Short Name]],PCN!A:A,PCN!A:A)),"No","Yes")</f>
        <v>No</v>
      </c>
    </row>
    <row r="1072" spans="1:21" x14ac:dyDescent="0.35">
      <c r="A1072" t="s">
        <v>2777</v>
      </c>
      <c r="B1072" t="s">
        <v>50</v>
      </c>
      <c r="C1072" t="s">
        <v>4186</v>
      </c>
      <c r="D1072" t="s">
        <v>4187</v>
      </c>
      <c r="E1072" s="2">
        <v>45770</v>
      </c>
      <c r="F1072" t="s">
        <v>185</v>
      </c>
      <c r="G1072" s="2">
        <v>45771</v>
      </c>
      <c r="H1072" t="s">
        <v>4188</v>
      </c>
      <c r="I1072" t="s">
        <v>114</v>
      </c>
      <c r="J1072" t="s">
        <v>2781</v>
      </c>
      <c r="K1072" t="str">
        <f>_xlfn.XLOOKUP(Table2[[#This Row],[Short Name]],Table4[Name],Table4[IP Address])</f>
        <v>146.36.54.10</v>
      </c>
      <c r="L1072" t="str">
        <f>_xlfn.XLOOKUP(Table2[[#This Row],[Short Name]],CMDB!A:A,CMDB!G:G)</f>
        <v>Development</v>
      </c>
      <c r="M1072" t="str">
        <f>_xlfn.XLOOKUP(Table2[[#This Row],[Short Name]],CMDB!A:A,CMDB!F:F)</f>
        <v>Deployed</v>
      </c>
      <c r="N1072" t="s">
        <v>2782</v>
      </c>
      <c r="P1072">
        <f>_xlfn.XLOOKUP(Table2[[#This Row],[Short Name]],Serverlookup!A:A,Serverlookup!B:B)</f>
        <v>11977</v>
      </c>
      <c r="Q1072" t="str">
        <f>_xlfn.XLOOKUP(Table2[[#This Row],[Short Name]],Serverlookup!A:A,Serverlookup!C:C)</f>
        <v>PI Historian</v>
      </c>
      <c r="R1072" t="str">
        <f>_xlfn.XLOOKUP(Table2[[#This Row],[Short Name]],Serverlookup!A:A,Serverlookup!E:E)</f>
        <v>wbcrosby@chevron.com</v>
      </c>
      <c r="S1072" t="str">
        <f>_xlfn.XLOOKUP(Table2[[#This Row],[Short Name]],Serverlookup!A:A,Serverlookup!D:D)</f>
        <v>Yes</v>
      </c>
      <c r="T1072" t="str">
        <f>_xlfn.XLOOKUP(Table2[[#This Row],[Short Name]],Serverlookup!A:A,Serverlookup!F:F)</f>
        <v>NAU MCBU - RTM SUPPORT</v>
      </c>
      <c r="U1072" t="str">
        <f>IF(ISNA(_xlfn.XLOOKUP(Table2[[#This Row],[Short Name]],PCN!A:A,PCN!A:A)),"No","Yes")</f>
        <v>No</v>
      </c>
    </row>
    <row r="1073" spans="1:21" x14ac:dyDescent="0.35">
      <c r="A1073" t="s">
        <v>2777</v>
      </c>
      <c r="B1073" t="s">
        <v>50</v>
      </c>
      <c r="C1073" t="s">
        <v>4189</v>
      </c>
      <c r="D1073" t="s">
        <v>4190</v>
      </c>
      <c r="E1073" s="1">
        <v>45770</v>
      </c>
      <c r="F1073" t="s">
        <v>773</v>
      </c>
      <c r="G1073" s="1">
        <v>45771</v>
      </c>
      <c r="H1073" t="s">
        <v>4191</v>
      </c>
      <c r="I1073" t="s">
        <v>114</v>
      </c>
      <c r="J1073" t="s">
        <v>2781</v>
      </c>
      <c r="K1073" t="str">
        <f>_xlfn.XLOOKUP(Table2[[#This Row],[Short Name]],Table4[Name],Table4[IP Address])</f>
        <v>146.36.54.34</v>
      </c>
      <c r="L1073" t="str">
        <f>_xlfn.XLOOKUP(Table2[[#This Row],[Short Name]],CMDB!A:A,CMDB!G:G)</f>
        <v>Development</v>
      </c>
      <c r="M1073" t="str">
        <f>_xlfn.XLOOKUP(Table2[[#This Row],[Short Name]],CMDB!A:A,CMDB!F:F)</f>
        <v>Deployed</v>
      </c>
      <c r="N1073" t="s">
        <v>2782</v>
      </c>
      <c r="P1073">
        <f>_xlfn.XLOOKUP(Table2[[#This Row],[Short Name]],Serverlookup!A:A,Serverlookup!B:B)</f>
        <v>1500000547</v>
      </c>
      <c r="Q1073" t="str">
        <f>_xlfn.XLOOKUP(Table2[[#This Row],[Short Name]],Serverlookup!A:A,Serverlookup!C:C)</f>
        <v>PI Vision</v>
      </c>
      <c r="R1073" t="str">
        <f>_xlfn.XLOOKUP(Table2[[#This Row],[Short Name]],Serverlookup!A:A,Serverlookup!E:E)</f>
        <v>wbcrosby@chevron.com</v>
      </c>
      <c r="S1073" t="str">
        <f>_xlfn.XLOOKUP(Table2[[#This Row],[Short Name]],Serverlookup!A:A,Serverlookup!D:D)</f>
        <v>Yes</v>
      </c>
      <c r="T1073" t="str">
        <f>_xlfn.XLOOKUP(Table2[[#This Row],[Short Name]],Serverlookup!A:A,Serverlookup!F:F)</f>
        <v>NAU MCBU - RTM SUPPORT</v>
      </c>
      <c r="U1073" t="str">
        <f>IF(ISNA(_xlfn.XLOOKUP(Table2[[#This Row],[Short Name]],PCN!A:A,PCN!A:A)),"No","Yes")</f>
        <v>No</v>
      </c>
    </row>
    <row r="1074" spans="1:21" x14ac:dyDescent="0.35">
      <c r="A1074" t="s">
        <v>2777</v>
      </c>
      <c r="B1074" t="s">
        <v>50</v>
      </c>
      <c r="C1074" t="s">
        <v>4192</v>
      </c>
      <c r="D1074" t="s">
        <v>4193</v>
      </c>
      <c r="E1074" s="2">
        <v>45771</v>
      </c>
      <c r="F1074" t="s">
        <v>185</v>
      </c>
      <c r="G1074" s="2">
        <v>45771</v>
      </c>
      <c r="H1074" t="s">
        <v>2959</v>
      </c>
      <c r="I1074" t="s">
        <v>114</v>
      </c>
      <c r="J1074" t="s">
        <v>2781</v>
      </c>
      <c r="K1074" t="str">
        <f>_xlfn.XLOOKUP(Table2[[#This Row],[Short Name]],Table4[Name],Table4[IP Address])</f>
        <v>146.36.54.36</v>
      </c>
      <c r="L1074" t="str">
        <f>_xlfn.XLOOKUP(Table2[[#This Row],[Short Name]],CMDB!A:A,CMDB!G:G)</f>
        <v>Production</v>
      </c>
      <c r="M1074" t="str">
        <f>_xlfn.XLOOKUP(Table2[[#This Row],[Short Name]],CMDB!A:A,CMDB!F:F)</f>
        <v>Deployed</v>
      </c>
      <c r="N1074" t="s">
        <v>2782</v>
      </c>
      <c r="P1074">
        <f>_xlfn.XLOOKUP(Table2[[#This Row],[Short Name]],Serverlookup!A:A,Serverlookup!B:B)</f>
        <v>11977</v>
      </c>
      <c r="Q1074" t="str">
        <f>_xlfn.XLOOKUP(Table2[[#This Row],[Short Name]],Serverlookup!A:A,Serverlookup!C:C)</f>
        <v>PI Historian</v>
      </c>
      <c r="R1074" t="str">
        <f>_xlfn.XLOOKUP(Table2[[#This Row],[Short Name]],Serverlookup!A:A,Serverlookup!E:E)</f>
        <v>wbcrosby@chevron.com</v>
      </c>
      <c r="S1074" t="str">
        <f>_xlfn.XLOOKUP(Table2[[#This Row],[Short Name]],Serverlookup!A:A,Serverlookup!D:D)</f>
        <v>Yes</v>
      </c>
      <c r="T1074" t="str">
        <f>_xlfn.XLOOKUP(Table2[[#This Row],[Short Name]],Serverlookup!A:A,Serverlookup!F:F)</f>
        <v>NAU MCBU - RTM SUPPORT</v>
      </c>
      <c r="U1074" t="str">
        <f>IF(ISNA(_xlfn.XLOOKUP(Table2[[#This Row],[Short Name]],PCN!A:A,PCN!A:A)),"No","Yes")</f>
        <v>No</v>
      </c>
    </row>
    <row r="1075" spans="1:21" x14ac:dyDescent="0.35">
      <c r="A1075" t="s">
        <v>2777</v>
      </c>
      <c r="B1075" t="s">
        <v>50</v>
      </c>
      <c r="C1075" t="s">
        <v>2696</v>
      </c>
      <c r="D1075" t="s">
        <v>2697</v>
      </c>
      <c r="E1075" s="1">
        <v>45771</v>
      </c>
      <c r="F1075" t="s">
        <v>185</v>
      </c>
      <c r="G1075" s="1">
        <v>45771</v>
      </c>
      <c r="H1075" t="s">
        <v>4188</v>
      </c>
      <c r="I1075" t="s">
        <v>114</v>
      </c>
      <c r="J1075" t="s">
        <v>2781</v>
      </c>
      <c r="K1075" t="str">
        <f>_xlfn.XLOOKUP(Table2[[#This Row],[Short Name]],Table4[Name],Table4[IP Address])</f>
        <v>146.36.54.38</v>
      </c>
      <c r="L1075" t="str">
        <f>_xlfn.XLOOKUP(Table2[[#This Row],[Short Name]],CMDB!A:A,CMDB!G:G)</f>
        <v>Production</v>
      </c>
      <c r="M1075" t="str">
        <f>_xlfn.XLOOKUP(Table2[[#This Row],[Short Name]],CMDB!A:A,CMDB!F:F)</f>
        <v>Deployed</v>
      </c>
      <c r="N1075" t="s">
        <v>2782</v>
      </c>
      <c r="P1075">
        <f>_xlfn.XLOOKUP(Table2[[#This Row],[Short Name]],Serverlookup!A:A,Serverlookup!B:B)</f>
        <v>11977</v>
      </c>
      <c r="Q1075" t="str">
        <f>_xlfn.XLOOKUP(Table2[[#This Row],[Short Name]],Serverlookup!A:A,Serverlookup!C:C)</f>
        <v>PI Historian</v>
      </c>
      <c r="R1075" t="str">
        <f>_xlfn.XLOOKUP(Table2[[#This Row],[Short Name]],Serverlookup!A:A,Serverlookup!E:E)</f>
        <v>wbcrosby@chevron.com</v>
      </c>
      <c r="S1075" t="str">
        <f>_xlfn.XLOOKUP(Table2[[#This Row],[Short Name]],Serverlookup!A:A,Serverlookup!D:D)</f>
        <v>Yes</v>
      </c>
      <c r="T1075" t="str">
        <f>_xlfn.XLOOKUP(Table2[[#This Row],[Short Name]],Serverlookup!A:A,Serverlookup!F:F)</f>
        <v>NAU MCBU - RTM SUPPORT</v>
      </c>
      <c r="U1075" t="str">
        <f>IF(ISNA(_xlfn.XLOOKUP(Table2[[#This Row],[Short Name]],PCN!A:A,PCN!A:A)),"No","Yes")</f>
        <v>No</v>
      </c>
    </row>
    <row r="1076" spans="1:21" x14ac:dyDescent="0.35">
      <c r="A1076" t="s">
        <v>2777</v>
      </c>
      <c r="B1076" t="s">
        <v>50</v>
      </c>
      <c r="C1076" t="s">
        <v>4194</v>
      </c>
      <c r="D1076" t="s">
        <v>4195</v>
      </c>
      <c r="E1076" s="2">
        <v>45771</v>
      </c>
      <c r="F1076" t="s">
        <v>185</v>
      </c>
      <c r="G1076" s="2">
        <v>45771</v>
      </c>
      <c r="H1076" t="s">
        <v>2959</v>
      </c>
      <c r="I1076" t="s">
        <v>114</v>
      </c>
      <c r="J1076" t="s">
        <v>2781</v>
      </c>
      <c r="K1076" t="str">
        <f>_xlfn.XLOOKUP(Table2[[#This Row],[Short Name]],Table4[Name],Table4[IP Address])</f>
        <v>146.36.54.37</v>
      </c>
      <c r="L1076" t="str">
        <f>_xlfn.XLOOKUP(Table2[[#This Row],[Short Name]],CMDB!A:A,CMDB!G:G)</f>
        <v>Production</v>
      </c>
      <c r="M1076" t="str">
        <f>_xlfn.XLOOKUP(Table2[[#This Row],[Short Name]],CMDB!A:A,CMDB!F:F)</f>
        <v>Deployed</v>
      </c>
      <c r="N1076" t="s">
        <v>2782</v>
      </c>
      <c r="P1076">
        <f>_xlfn.XLOOKUP(Table2[[#This Row],[Short Name]],Serverlookup!A:A,Serverlookup!B:B)</f>
        <v>11977</v>
      </c>
      <c r="Q1076" t="str">
        <f>_xlfn.XLOOKUP(Table2[[#This Row],[Short Name]],Serverlookup!A:A,Serverlookup!C:C)</f>
        <v>PI Historian</v>
      </c>
      <c r="R1076" t="str">
        <f>_xlfn.XLOOKUP(Table2[[#This Row],[Short Name]],Serverlookup!A:A,Serverlookup!E:E)</f>
        <v>wbcrosby@chevron.com</v>
      </c>
      <c r="S1076" t="str">
        <f>_xlfn.XLOOKUP(Table2[[#This Row],[Short Name]],Serverlookup!A:A,Serverlookup!D:D)</f>
        <v>Yes</v>
      </c>
      <c r="T1076" t="str">
        <f>_xlfn.XLOOKUP(Table2[[#This Row],[Short Name]],Serverlookup!A:A,Serverlookup!F:F)</f>
        <v>NAU MCBU - RTM SUPPORT</v>
      </c>
      <c r="U1076" t="str">
        <f>IF(ISNA(_xlfn.XLOOKUP(Table2[[#This Row],[Short Name]],PCN!A:A,PCN!A:A)),"No","Yes")</f>
        <v>No</v>
      </c>
    </row>
    <row r="1077" spans="1:21" x14ac:dyDescent="0.35">
      <c r="A1077" t="s">
        <v>2777</v>
      </c>
      <c r="B1077" t="s">
        <v>50</v>
      </c>
      <c r="C1077" t="s">
        <v>4196</v>
      </c>
      <c r="D1077" t="s">
        <v>4197</v>
      </c>
      <c r="E1077" s="1">
        <v>45771</v>
      </c>
      <c r="F1077" t="s">
        <v>185</v>
      </c>
      <c r="G1077" s="1">
        <v>45771</v>
      </c>
      <c r="H1077" t="s">
        <v>3314</v>
      </c>
      <c r="I1077" t="s">
        <v>114</v>
      </c>
      <c r="J1077" t="s">
        <v>2781</v>
      </c>
      <c r="K1077" t="str">
        <f>_xlfn.XLOOKUP(Table2[[#This Row],[Short Name]],Table4[Name],Table4[IP Address])</f>
        <v>146.36.54.40</v>
      </c>
      <c r="L1077" t="str">
        <f>_xlfn.XLOOKUP(Table2[[#This Row],[Short Name]],CMDB!A:A,CMDB!G:G)</f>
        <v>Production</v>
      </c>
      <c r="M1077" t="str">
        <f>_xlfn.XLOOKUP(Table2[[#This Row],[Short Name]],CMDB!A:A,CMDB!F:F)</f>
        <v>Deployed</v>
      </c>
      <c r="N1077" t="s">
        <v>2782</v>
      </c>
      <c r="P1077">
        <f>_xlfn.XLOOKUP(Table2[[#This Row],[Short Name]],Serverlookup!A:A,Serverlookup!B:B)</f>
        <v>11977</v>
      </c>
      <c r="Q1077" t="str">
        <f>_xlfn.XLOOKUP(Table2[[#This Row],[Short Name]],Serverlookup!A:A,Serverlookup!C:C)</f>
        <v>PI Historian</v>
      </c>
      <c r="R1077" t="str">
        <f>_xlfn.XLOOKUP(Table2[[#This Row],[Short Name]],Serverlookup!A:A,Serverlookup!E:E)</f>
        <v>wbcrosby@chevron.com</v>
      </c>
      <c r="S1077" t="str">
        <f>_xlfn.XLOOKUP(Table2[[#This Row],[Short Name]],Serverlookup!A:A,Serverlookup!D:D)</f>
        <v>Yes</v>
      </c>
      <c r="T1077" t="str">
        <f>_xlfn.XLOOKUP(Table2[[#This Row],[Short Name]],Serverlookup!A:A,Serverlookup!F:F)</f>
        <v>NAU MCBU - RTM SUPPORT</v>
      </c>
      <c r="U1077" t="str">
        <f>IF(ISNA(_xlfn.XLOOKUP(Table2[[#This Row],[Short Name]],PCN!A:A,PCN!A:A)),"No","Yes")</f>
        <v>No</v>
      </c>
    </row>
    <row r="1078" spans="1:21" x14ac:dyDescent="0.35">
      <c r="A1078" t="s">
        <v>2777</v>
      </c>
      <c r="B1078" t="s">
        <v>50</v>
      </c>
      <c r="C1078" t="s">
        <v>4198</v>
      </c>
      <c r="D1078" t="s">
        <v>4199</v>
      </c>
      <c r="E1078" s="2">
        <v>45770</v>
      </c>
      <c r="F1078" t="s">
        <v>185</v>
      </c>
      <c r="G1078" s="2">
        <v>45771</v>
      </c>
      <c r="H1078" t="s">
        <v>2959</v>
      </c>
      <c r="I1078" t="s">
        <v>114</v>
      </c>
      <c r="J1078" t="s">
        <v>2781</v>
      </c>
      <c r="K1078" t="str">
        <f>_xlfn.XLOOKUP(Table2[[#This Row],[Short Name]],Table4[Name],Table4[IP Address])</f>
        <v>146.36.54.17</v>
      </c>
      <c r="L1078" t="str">
        <f>_xlfn.XLOOKUP(Table2[[#This Row],[Short Name]],CMDB!A:A,CMDB!G:G)</f>
        <v>Production</v>
      </c>
      <c r="M1078" t="str">
        <f>_xlfn.XLOOKUP(Table2[[#This Row],[Short Name]],CMDB!A:A,CMDB!F:F)</f>
        <v>Deployed</v>
      </c>
      <c r="N1078" t="s">
        <v>2782</v>
      </c>
      <c r="P1078">
        <f>_xlfn.XLOOKUP(Table2[[#This Row],[Short Name]],Serverlookup!A:A,Serverlookup!B:B)</f>
        <v>11977</v>
      </c>
      <c r="Q1078" t="str">
        <f>_xlfn.XLOOKUP(Table2[[#This Row],[Short Name]],Serverlookup!A:A,Serverlookup!C:C)</f>
        <v>PI Historian</v>
      </c>
      <c r="R1078" t="str">
        <f>_xlfn.XLOOKUP(Table2[[#This Row],[Short Name]],Serverlookup!A:A,Serverlookup!E:E)</f>
        <v>wbcrosby@chevron.com</v>
      </c>
      <c r="S1078" t="str">
        <f>_xlfn.XLOOKUP(Table2[[#This Row],[Short Name]],Serverlookup!A:A,Serverlookup!D:D)</f>
        <v>Yes</v>
      </c>
      <c r="T1078" t="str">
        <f>_xlfn.XLOOKUP(Table2[[#This Row],[Short Name]],Serverlookup!A:A,Serverlookup!F:F)</f>
        <v>NAU MCBU - RTM SUPPORT</v>
      </c>
      <c r="U1078" t="str">
        <f>IF(ISNA(_xlfn.XLOOKUP(Table2[[#This Row],[Short Name]],PCN!A:A,PCN!A:A)),"No","Yes")</f>
        <v>No</v>
      </c>
    </row>
    <row r="1079" spans="1:21" x14ac:dyDescent="0.35">
      <c r="A1079" t="s">
        <v>2777</v>
      </c>
      <c r="B1079" t="s">
        <v>50</v>
      </c>
      <c r="C1079" t="s">
        <v>4200</v>
      </c>
      <c r="D1079" t="s">
        <v>4201</v>
      </c>
      <c r="E1079" s="1">
        <v>45770</v>
      </c>
      <c r="F1079" t="s">
        <v>185</v>
      </c>
      <c r="G1079" s="1">
        <v>45771</v>
      </c>
      <c r="H1079" t="s">
        <v>4185</v>
      </c>
      <c r="I1079" t="s">
        <v>114</v>
      </c>
      <c r="J1079" t="s">
        <v>2781</v>
      </c>
      <c r="K1079" t="str">
        <f>_xlfn.XLOOKUP(Table2[[#This Row],[Short Name]],Table4[Name],Table4[IP Address])</f>
        <v>146.36.54.21</v>
      </c>
      <c r="L1079" t="str">
        <f>_xlfn.XLOOKUP(Table2[[#This Row],[Short Name]],CMDB!A:A,CMDB!G:G)</f>
        <v>Production</v>
      </c>
      <c r="M1079" t="str">
        <f>_xlfn.XLOOKUP(Table2[[#This Row],[Short Name]],CMDB!A:A,CMDB!F:F)</f>
        <v>Deployed</v>
      </c>
      <c r="N1079" t="s">
        <v>2782</v>
      </c>
      <c r="P1079">
        <f>_xlfn.XLOOKUP(Table2[[#This Row],[Short Name]],Serverlookup!A:A,Serverlookup!B:B)</f>
        <v>11977</v>
      </c>
      <c r="Q1079" t="str">
        <f>_xlfn.XLOOKUP(Table2[[#This Row],[Short Name]],Serverlookup!A:A,Serverlookup!C:C)</f>
        <v>PI Historian</v>
      </c>
      <c r="R1079" t="str">
        <f>_xlfn.XLOOKUP(Table2[[#This Row],[Short Name]],Serverlookup!A:A,Serverlookup!E:E)</f>
        <v>wbcrosby@chevron.com</v>
      </c>
      <c r="S1079" t="str">
        <f>_xlfn.XLOOKUP(Table2[[#This Row],[Short Name]],Serverlookup!A:A,Serverlookup!D:D)</f>
        <v>Yes</v>
      </c>
      <c r="T1079" t="str">
        <f>_xlfn.XLOOKUP(Table2[[#This Row],[Short Name]],Serverlookup!A:A,Serverlookup!F:F)</f>
        <v>NAU MCBU - RTM SUPPORT</v>
      </c>
      <c r="U1079" t="str">
        <f>IF(ISNA(_xlfn.XLOOKUP(Table2[[#This Row],[Short Name]],PCN!A:A,PCN!A:A)),"No","Yes")</f>
        <v>No</v>
      </c>
    </row>
    <row r="1080" spans="1:21" x14ac:dyDescent="0.35">
      <c r="A1080" t="s">
        <v>2777</v>
      </c>
      <c r="B1080" t="s">
        <v>50</v>
      </c>
      <c r="C1080" t="s">
        <v>4202</v>
      </c>
      <c r="D1080" t="s">
        <v>4203</v>
      </c>
      <c r="E1080" s="2">
        <v>45770</v>
      </c>
      <c r="F1080" t="s">
        <v>185</v>
      </c>
      <c r="G1080" s="2">
        <v>45771</v>
      </c>
      <c r="H1080" t="s">
        <v>2959</v>
      </c>
      <c r="I1080" t="s">
        <v>114</v>
      </c>
      <c r="J1080" t="s">
        <v>2781</v>
      </c>
      <c r="K1080" t="str">
        <f>_xlfn.XLOOKUP(Table2[[#This Row],[Short Name]],Table4[Name],Table4[IP Address])</f>
        <v>146.36.54.9</v>
      </c>
      <c r="L1080" t="str">
        <f>_xlfn.XLOOKUP(Table2[[#This Row],[Short Name]],CMDB!A:A,CMDB!G:G)</f>
        <v>QA/Test</v>
      </c>
      <c r="M1080" t="str">
        <f>_xlfn.XLOOKUP(Table2[[#This Row],[Short Name]],CMDB!A:A,CMDB!F:F)</f>
        <v>Deployed</v>
      </c>
      <c r="N1080" t="s">
        <v>2782</v>
      </c>
      <c r="P1080">
        <f>_xlfn.XLOOKUP(Table2[[#This Row],[Short Name]],Serverlookup!A:A,Serverlookup!B:B)</f>
        <v>1500000547</v>
      </c>
      <c r="Q1080" t="str">
        <f>_xlfn.XLOOKUP(Table2[[#This Row],[Short Name]],Serverlookup!A:A,Serverlookup!C:C)</f>
        <v>PI Vision</v>
      </c>
      <c r="R1080" t="str">
        <f>_xlfn.XLOOKUP(Table2[[#This Row],[Short Name]],Serverlookup!A:A,Serverlookup!E:E)</f>
        <v>wbcrosby@chevron.com</v>
      </c>
      <c r="S1080" t="str">
        <f>_xlfn.XLOOKUP(Table2[[#This Row],[Short Name]],Serverlookup!A:A,Serverlookup!D:D)</f>
        <v>Yes</v>
      </c>
      <c r="T1080" t="str">
        <f>_xlfn.XLOOKUP(Table2[[#This Row],[Short Name]],Serverlookup!A:A,Serverlookup!F:F)</f>
        <v>NAU MCBU - RTM SUPPORT</v>
      </c>
      <c r="U1080" t="str">
        <f>IF(ISNA(_xlfn.XLOOKUP(Table2[[#This Row],[Short Name]],PCN!A:A,PCN!A:A)),"No","Yes")</f>
        <v>No</v>
      </c>
    </row>
    <row r="1081" spans="1:21" x14ac:dyDescent="0.35">
      <c r="A1081" t="s">
        <v>2777</v>
      </c>
      <c r="B1081" t="s">
        <v>50</v>
      </c>
      <c r="C1081" t="s">
        <v>4204</v>
      </c>
      <c r="D1081" t="s">
        <v>4205</v>
      </c>
      <c r="E1081" s="1">
        <v>45771</v>
      </c>
      <c r="F1081" t="s">
        <v>185</v>
      </c>
      <c r="G1081" s="1">
        <v>45771</v>
      </c>
      <c r="H1081" t="s">
        <v>4206</v>
      </c>
      <c r="I1081" t="s">
        <v>114</v>
      </c>
      <c r="J1081" t="s">
        <v>2781</v>
      </c>
      <c r="K1081" t="str">
        <f>_xlfn.XLOOKUP(Table2[[#This Row],[Short Name]],Table4[Name],Table4[IP Address])</f>
        <v>146.36.54.25</v>
      </c>
      <c r="L1081" t="str">
        <f>_xlfn.XLOOKUP(Table2[[#This Row],[Short Name]],CMDB!A:A,CMDB!G:G)</f>
        <v>QA/Test</v>
      </c>
      <c r="M1081" t="str">
        <f>_xlfn.XLOOKUP(Table2[[#This Row],[Short Name]],CMDB!A:A,CMDB!F:F)</f>
        <v>Deployed</v>
      </c>
      <c r="N1081" t="s">
        <v>2782</v>
      </c>
      <c r="P1081">
        <f>_xlfn.XLOOKUP(Table2[[#This Row],[Short Name]],Serverlookup!A:A,Serverlookup!B:B)</f>
        <v>11977</v>
      </c>
      <c r="Q1081" t="str">
        <f>_xlfn.XLOOKUP(Table2[[#This Row],[Short Name]],Serverlookup!A:A,Serverlookup!C:C)</f>
        <v>PI Historian</v>
      </c>
      <c r="R1081" t="str">
        <f>_xlfn.XLOOKUP(Table2[[#This Row],[Short Name]],Serverlookup!A:A,Serverlookup!E:E)</f>
        <v>wbcrosby@chevron.com</v>
      </c>
      <c r="S1081" t="str">
        <f>_xlfn.XLOOKUP(Table2[[#This Row],[Short Name]],Serverlookup!A:A,Serverlookup!D:D)</f>
        <v>Yes</v>
      </c>
      <c r="T1081" t="str">
        <f>_xlfn.XLOOKUP(Table2[[#This Row],[Short Name]],Serverlookup!A:A,Serverlookup!F:F)</f>
        <v>NAU MCBU - RTM SUPPORT</v>
      </c>
      <c r="U1081" t="str">
        <f>IF(ISNA(_xlfn.XLOOKUP(Table2[[#This Row],[Short Name]],PCN!A:A,PCN!A:A)),"No","Yes")</f>
        <v>No</v>
      </c>
    </row>
    <row r="1082" spans="1:21" x14ac:dyDescent="0.35">
      <c r="A1082" t="s">
        <v>2777</v>
      </c>
      <c r="B1082" t="s">
        <v>50</v>
      </c>
      <c r="C1082" t="s">
        <v>4207</v>
      </c>
      <c r="D1082" t="s">
        <v>4208</v>
      </c>
      <c r="E1082" s="2">
        <v>45770</v>
      </c>
      <c r="F1082" t="s">
        <v>185</v>
      </c>
      <c r="G1082" s="2">
        <v>45771</v>
      </c>
      <c r="H1082" t="s">
        <v>4191</v>
      </c>
      <c r="I1082" t="s">
        <v>114</v>
      </c>
      <c r="J1082" t="s">
        <v>2781</v>
      </c>
      <c r="K1082" t="str">
        <f>_xlfn.XLOOKUP(Table2[[#This Row],[Short Name]],Table4[Name],Table4[IP Address])</f>
        <v>146.36.54.19</v>
      </c>
      <c r="L1082" t="str">
        <f>_xlfn.XLOOKUP(Table2[[#This Row],[Short Name]],CMDB!A:A,CMDB!G:G)</f>
        <v>QA/Test</v>
      </c>
      <c r="M1082" t="str">
        <f>_xlfn.XLOOKUP(Table2[[#This Row],[Short Name]],CMDB!A:A,CMDB!F:F)</f>
        <v>Deployed</v>
      </c>
      <c r="N1082" t="s">
        <v>2782</v>
      </c>
      <c r="P1082">
        <f>_xlfn.XLOOKUP(Table2[[#This Row],[Short Name]],Serverlookup!A:A,Serverlookup!B:B)</f>
        <v>11977</v>
      </c>
      <c r="Q1082" t="str">
        <f>_xlfn.XLOOKUP(Table2[[#This Row],[Short Name]],Serverlookup!A:A,Serverlookup!C:C)</f>
        <v>PI Historian</v>
      </c>
      <c r="R1082" t="str">
        <f>_xlfn.XLOOKUP(Table2[[#This Row],[Short Name]],Serverlookup!A:A,Serverlookup!E:E)</f>
        <v>wbcrosby@chevron.com</v>
      </c>
      <c r="S1082" t="str">
        <f>_xlfn.XLOOKUP(Table2[[#This Row],[Short Name]],Serverlookup!A:A,Serverlookup!D:D)</f>
        <v>Yes</v>
      </c>
      <c r="T1082" t="str">
        <f>_xlfn.XLOOKUP(Table2[[#This Row],[Short Name]],Serverlookup!A:A,Serverlookup!F:F)</f>
        <v>NAU MCBU - RTM SUPPORT</v>
      </c>
      <c r="U1082" t="str">
        <f>IF(ISNA(_xlfn.XLOOKUP(Table2[[#This Row],[Short Name]],PCN!A:A,PCN!A:A)),"No","Yes")</f>
        <v>No</v>
      </c>
    </row>
    <row r="1083" spans="1:21" x14ac:dyDescent="0.35">
      <c r="A1083" t="s">
        <v>2777</v>
      </c>
      <c r="B1083" t="s">
        <v>50</v>
      </c>
      <c r="C1083" t="s">
        <v>4209</v>
      </c>
      <c r="D1083" t="s">
        <v>4210</v>
      </c>
      <c r="E1083" s="2">
        <v>45771</v>
      </c>
      <c r="F1083" t="s">
        <v>773</v>
      </c>
      <c r="G1083" s="2">
        <v>45771</v>
      </c>
      <c r="H1083" t="s">
        <v>2959</v>
      </c>
      <c r="I1083" t="s">
        <v>114</v>
      </c>
      <c r="J1083" t="s">
        <v>2781</v>
      </c>
      <c r="K1083" t="str">
        <f>_xlfn.XLOOKUP(Table2[[#This Row],[Short Name]],Table4[Name],Table4[IP Address])</f>
        <v>146.24.136.105</v>
      </c>
      <c r="L1083" t="str">
        <f>_xlfn.XLOOKUP(Table2[[#This Row],[Short Name]],CMDB!A:A,CMDB!G:G)</f>
        <v>Production</v>
      </c>
      <c r="M1083" t="str">
        <f>_xlfn.XLOOKUP(Table2[[#This Row],[Short Name]],CMDB!A:A,CMDB!F:F)</f>
        <v>Deployed</v>
      </c>
      <c r="N1083" t="s">
        <v>2782</v>
      </c>
      <c r="P1083">
        <f>_xlfn.XLOOKUP(Table2[[#This Row],[Short Name]],Serverlookup!A:A,Serverlookup!B:B)</f>
        <v>11977</v>
      </c>
      <c r="Q1083" t="str">
        <f>_xlfn.XLOOKUP(Table2[[#This Row],[Short Name]],Serverlookup!A:A,Serverlookup!C:C)</f>
        <v>PI Historian</v>
      </c>
      <c r="R1083" t="str">
        <f>_xlfn.XLOOKUP(Table2[[#This Row],[Short Name]],Serverlookup!A:A,Serverlookup!E:E)</f>
        <v>wbcrosby@chevron.com</v>
      </c>
      <c r="S1083" t="str">
        <f>_xlfn.XLOOKUP(Table2[[#This Row],[Short Name]],Serverlookup!A:A,Serverlookup!D:D)</f>
        <v>Yes</v>
      </c>
      <c r="T1083" t="str">
        <f>_xlfn.XLOOKUP(Table2[[#This Row],[Short Name]],Serverlookup!A:A,Serverlookup!F:F)</f>
        <v>NAU MCBU - RTM SUPPORT</v>
      </c>
      <c r="U1083" t="str">
        <f>IF(ISNA(_xlfn.XLOOKUP(Table2[[#This Row],[Short Name]],PCN!A:A,PCN!A:A)),"No","Yes")</f>
        <v>No</v>
      </c>
    </row>
    <row r="1084" spans="1:21" x14ac:dyDescent="0.35">
      <c r="A1084" t="s">
        <v>2777</v>
      </c>
      <c r="B1084" t="s">
        <v>50</v>
      </c>
      <c r="C1084" t="s">
        <v>4211</v>
      </c>
      <c r="D1084" t="s">
        <v>4212</v>
      </c>
      <c r="E1084" s="1">
        <v>45637</v>
      </c>
      <c r="F1084" t="s">
        <v>185</v>
      </c>
      <c r="G1084" s="1">
        <v>45698</v>
      </c>
      <c r="H1084" t="s">
        <v>2780</v>
      </c>
      <c r="I1084" t="s">
        <v>114</v>
      </c>
      <c r="J1084" t="s">
        <v>2781</v>
      </c>
      <c r="K1084" t="e">
        <f>_xlfn.XLOOKUP(Table2[[#This Row],[Short Name]],Table4[Name],Table4[IP Address])</f>
        <v>#N/A</v>
      </c>
      <c r="L1084" t="e">
        <f>_xlfn.XLOOKUP(Table2[[#This Row],[Short Name]],CMDB!A:A,CMDB!G:G)</f>
        <v>#N/A</v>
      </c>
      <c r="M1084" t="e">
        <f>_xlfn.XLOOKUP(Table2[[#This Row],[Short Name]],CMDB!A:A,CMDB!F:F)</f>
        <v>#N/A</v>
      </c>
      <c r="N1084" t="s">
        <v>2782</v>
      </c>
      <c r="P1084">
        <f>_xlfn.XLOOKUP(Table2[[#This Row],[Short Name]],Serverlookup!A:A,Serverlookup!B:B)</f>
        <v>73065166</v>
      </c>
      <c r="Q1084" t="str">
        <f>_xlfn.XLOOKUP(Table2[[#This Row],[Short Name]],Serverlookup!A:A,Serverlookup!C:C)</f>
        <v xml:space="preserve">[PDCE] </v>
      </c>
      <c r="R1084" t="str">
        <f>_xlfn.XLOOKUP(Table2[[#This Row],[Short Name]],Serverlookup!A:A,Serverlookup!E:E)</f>
        <v>Will.Kreutzer@chevron.com</v>
      </c>
      <c r="S1084" t="str">
        <f>_xlfn.XLOOKUP(Table2[[#This Row],[Short Name]],Serverlookup!A:A,Serverlookup!D:D)</f>
        <v>Yes</v>
      </c>
      <c r="T1084" t="str">
        <f>_xlfn.XLOOKUP(Table2[[#This Row],[Short Name]],Serverlookup!A:A,Serverlookup!F:F)</f>
        <v>Not Found</v>
      </c>
      <c r="U1084" t="str">
        <f>IF(ISNA(_xlfn.XLOOKUP(Table2[[#This Row],[Short Name]],PCN!A:A,PCN!A:A)),"No","Yes")</f>
        <v>No</v>
      </c>
    </row>
    <row r="1085" spans="1:21" x14ac:dyDescent="0.35">
      <c r="A1085" t="s">
        <v>2777</v>
      </c>
      <c r="B1085" t="s">
        <v>50</v>
      </c>
      <c r="C1085" t="s">
        <v>4213</v>
      </c>
      <c r="D1085" t="s">
        <v>4214</v>
      </c>
      <c r="E1085" s="1">
        <v>45771</v>
      </c>
      <c r="F1085" t="s">
        <v>185</v>
      </c>
      <c r="G1085" s="1">
        <v>45771</v>
      </c>
      <c r="H1085" t="s">
        <v>4215</v>
      </c>
      <c r="I1085" t="s">
        <v>49</v>
      </c>
      <c r="J1085" t="s">
        <v>2781</v>
      </c>
      <c r="K1085" t="str">
        <f>_xlfn.XLOOKUP(Table2[[#This Row],[Short Name]],Table4[Name],Table4[IP Address])</f>
        <v>146.42.140.156</v>
      </c>
      <c r="L1085" t="str">
        <f>_xlfn.XLOOKUP(Table2[[#This Row],[Short Name]],CMDB!A:A,CMDB!G:G)</f>
        <v>Production</v>
      </c>
      <c r="M1085" t="str">
        <f>_xlfn.XLOOKUP(Table2[[#This Row],[Short Name]],CMDB!A:A,CMDB!F:F)</f>
        <v>Deployed</v>
      </c>
      <c r="N1085" t="s">
        <v>2782</v>
      </c>
      <c r="P1085">
        <f>_xlfn.XLOOKUP(Table2[[#This Row],[Short Name]],Serverlookup!A:A,Serverlookup!B:B)</f>
        <v>13053</v>
      </c>
      <c r="Q1085" t="str">
        <f>_xlfn.XLOOKUP(Table2[[#This Row],[Short Name]],Serverlookup!A:A,Serverlookup!C:C)</f>
        <v>Energy Components Reporting Portal XI</v>
      </c>
      <c r="R1085" t="str">
        <f>_xlfn.XLOOKUP(Table2[[#This Row],[Short Name]],Serverlookup!A:A,Serverlookup!E:E)</f>
        <v>williams.odufisan@chevron.com</v>
      </c>
      <c r="S1085" t="str">
        <f>_xlfn.XLOOKUP(Table2[[#This Row],[Short Name]],Serverlookup!A:A,Serverlookup!D:D)</f>
        <v>Yes</v>
      </c>
      <c r="T1085" t="str">
        <f>_xlfn.XLOOKUP(Table2[[#This Row],[Short Name]],Serverlookup!A:A,Serverlookup!F:F)</f>
        <v>NMA - SURFACE PLATFORM CO-LOCATED SUPPORT</v>
      </c>
      <c r="U1085" t="str">
        <f>IF(ISNA(_xlfn.XLOOKUP(Table2[[#This Row],[Short Name]],PCN!A:A,PCN!A:A)),"No","Yes")</f>
        <v>No</v>
      </c>
    </row>
    <row r="1086" spans="1:21" x14ac:dyDescent="0.35">
      <c r="A1086" t="s">
        <v>2777</v>
      </c>
      <c r="B1086" t="s">
        <v>50</v>
      </c>
      <c r="C1086" t="s">
        <v>4216</v>
      </c>
      <c r="D1086" t="s">
        <v>4217</v>
      </c>
      <c r="E1086" s="1">
        <v>45771</v>
      </c>
      <c r="F1086" t="s">
        <v>185</v>
      </c>
      <c r="G1086" s="1">
        <v>45771</v>
      </c>
      <c r="H1086" t="s">
        <v>3519</v>
      </c>
      <c r="I1086" t="s">
        <v>49</v>
      </c>
      <c r="J1086" t="s">
        <v>2781</v>
      </c>
      <c r="K1086" t="str">
        <f>_xlfn.XLOOKUP(Table2[[#This Row],[Short Name]],Table4[Name],Table4[IP Address])</f>
        <v>146.42.252.26</v>
      </c>
      <c r="L1086" t="str">
        <f>_xlfn.XLOOKUP(Table2[[#This Row],[Short Name]],CMDB!A:A,CMDB!G:G)</f>
        <v>Production</v>
      </c>
      <c r="M1086" t="str">
        <f>_xlfn.XLOOKUP(Table2[[#This Row],[Short Name]],CMDB!A:A,CMDB!F:F)</f>
        <v>Deployed</v>
      </c>
      <c r="N1086" t="s">
        <v>2782</v>
      </c>
      <c r="P1086" t="str">
        <f>_xlfn.XLOOKUP(Table2[[#This Row],[Short Name]],Serverlookup!A:A,Serverlookup!B:B)</f>
        <v>Not Found</v>
      </c>
      <c r="Q1086" t="str">
        <f>_xlfn.XLOOKUP(Table2[[#This Row],[Short Name]],Serverlookup!A:A,Serverlookup!C:C)</f>
        <v>Not Found</v>
      </c>
      <c r="R1086" t="str">
        <f>_xlfn.XLOOKUP(Table2[[#This Row],[Short Name]],Serverlookup!A:A,Serverlookup!E:E)</f>
        <v>Williams.Odufisan@chevron.com</v>
      </c>
      <c r="S1086" t="str">
        <f>_xlfn.XLOOKUP(Table2[[#This Row],[Short Name]],Serverlookup!A:A,Serverlookup!D:D)</f>
        <v>Yes</v>
      </c>
      <c r="T1086" t="str">
        <f>_xlfn.XLOOKUP(Table2[[#This Row],[Short Name]],Serverlookup!A:A,Serverlookup!F:F)</f>
        <v>Not Found</v>
      </c>
      <c r="U1086" t="str">
        <f>IF(ISNA(_xlfn.XLOOKUP(Table2[[#This Row],[Short Name]],PCN!A:A,PCN!A:A)),"No","Yes")</f>
        <v>No</v>
      </c>
    </row>
    <row r="1087" spans="1:21" x14ac:dyDescent="0.35">
      <c r="A1087" t="s">
        <v>2777</v>
      </c>
      <c r="B1087" t="s">
        <v>50</v>
      </c>
      <c r="C1087" t="s">
        <v>4218</v>
      </c>
      <c r="D1087" t="s">
        <v>4219</v>
      </c>
      <c r="E1087" s="1">
        <v>45770</v>
      </c>
      <c r="F1087" t="s">
        <v>185</v>
      </c>
      <c r="G1087" s="1">
        <v>45771</v>
      </c>
      <c r="H1087" t="s">
        <v>4220</v>
      </c>
      <c r="I1087" t="s">
        <v>49</v>
      </c>
      <c r="J1087" t="s">
        <v>2781</v>
      </c>
      <c r="K1087" t="str">
        <f>_xlfn.XLOOKUP(Table2[[#This Row],[Short Name]],Table4[Name],Table4[IP Address])</f>
        <v>146.42.133.46</v>
      </c>
      <c r="L1087" t="str">
        <f>_xlfn.XLOOKUP(Table2[[#This Row],[Short Name]],CMDB!A:A,CMDB!G:G)</f>
        <v>Production</v>
      </c>
      <c r="M1087" t="str">
        <f>_xlfn.XLOOKUP(Table2[[#This Row],[Short Name]],CMDB!A:A,CMDB!F:F)</f>
        <v>Deployed</v>
      </c>
      <c r="N1087" t="s">
        <v>2782</v>
      </c>
      <c r="P1087">
        <f>_xlfn.XLOOKUP(Table2[[#This Row],[Short Name]],Serverlookup!A:A,Serverlookup!B:B)</f>
        <v>23429</v>
      </c>
      <c r="Q1087" t="str">
        <f>_xlfn.XLOOKUP(Table2[[#This Row],[Short Name]],Serverlookup!A:A,Serverlookup!C:C)</f>
        <v xml:space="preserve">ProSource (NMA) </v>
      </c>
      <c r="R1087" t="str">
        <f>_xlfn.XLOOKUP(Table2[[#This Row],[Short Name]],Serverlookup!A:A,Serverlookup!E:E)</f>
        <v>williams.odufisan@chevron.com</v>
      </c>
      <c r="S1087" t="str">
        <f>_xlfn.XLOOKUP(Table2[[#This Row],[Short Name]],Serverlookup!A:A,Serverlookup!D:D)</f>
        <v>Yes</v>
      </c>
      <c r="T1087" t="str">
        <f>_xlfn.XLOOKUP(Table2[[#This Row],[Short Name]],Serverlookup!A:A,Serverlookup!F:F)</f>
        <v>NMA - SUBSURFACE PLATFORM CO-LOCATED SUPPORT</v>
      </c>
      <c r="U1087" t="str">
        <f>IF(ISNA(_xlfn.XLOOKUP(Table2[[#This Row],[Short Name]],PCN!A:A,PCN!A:A)),"No","Yes")</f>
        <v>No</v>
      </c>
    </row>
    <row r="1088" spans="1:21" x14ac:dyDescent="0.35">
      <c r="A1088" t="s">
        <v>2777</v>
      </c>
      <c r="B1088" t="s">
        <v>50</v>
      </c>
      <c r="C1088" t="s">
        <v>2728</v>
      </c>
      <c r="D1088" t="s">
        <v>2729</v>
      </c>
      <c r="E1088" s="1">
        <v>45771</v>
      </c>
      <c r="F1088" t="s">
        <v>185</v>
      </c>
      <c r="G1088" s="1">
        <v>45771</v>
      </c>
      <c r="H1088" t="s">
        <v>3327</v>
      </c>
      <c r="I1088" t="s">
        <v>49</v>
      </c>
      <c r="J1088" t="s">
        <v>2781</v>
      </c>
      <c r="K1088" t="str">
        <f>_xlfn.XLOOKUP(Table2[[#This Row],[Short Name]],Table4[Name],Table4[IP Address])</f>
        <v>10.69.27.37</v>
      </c>
      <c r="L1088" t="str">
        <f>_xlfn.XLOOKUP(Table2[[#This Row],[Short Name]],CMDB!A:A,CMDB!G:G)</f>
        <v>Production</v>
      </c>
      <c r="M1088" t="str">
        <f>_xlfn.XLOOKUP(Table2[[#This Row],[Short Name]],CMDB!A:A,CMDB!F:F)</f>
        <v>Deployed</v>
      </c>
      <c r="N1088" t="s">
        <v>2782</v>
      </c>
      <c r="P1088">
        <f>_xlfn.XLOOKUP(Table2[[#This Row],[Short Name]],Serverlookup!A:A,Serverlookup!B:B)</f>
        <v>5038326</v>
      </c>
      <c r="Q1088" t="str">
        <f>_xlfn.XLOOKUP(Table2[[#This Row],[Short Name]],Serverlookup!A:A,Serverlookup!C:C)</f>
        <v xml:space="preserve">Enterprise Data Gateway </v>
      </c>
      <c r="R1088" t="str">
        <f>_xlfn.XLOOKUP(Table2[[#This Row],[Short Name]],Serverlookup!A:A,Serverlookup!E:E)</f>
        <v>williamtan@chevron.com</v>
      </c>
      <c r="S1088" t="str">
        <f>_xlfn.XLOOKUP(Table2[[#This Row],[Short Name]],Serverlookup!A:A,Serverlookup!D:D)</f>
        <v>Yes</v>
      </c>
      <c r="T1088" t="str">
        <f>_xlfn.XLOOKUP(Table2[[#This Row],[Short Name]],Serverlookup!A:A,Serverlookup!F:F)</f>
        <v>DATA MANAGEMENT - OPERATIONS</v>
      </c>
      <c r="U1088" t="str">
        <f>IF(ISNA(_xlfn.XLOOKUP(Table2[[#This Row],[Short Name]],PCN!A:A,PCN!A:A)),"No","Yes")</f>
        <v>No</v>
      </c>
    </row>
    <row r="1089" spans="1:21" x14ac:dyDescent="0.35">
      <c r="A1089" t="s">
        <v>2777</v>
      </c>
      <c r="B1089" t="s">
        <v>50</v>
      </c>
      <c r="C1089" t="s">
        <v>2730</v>
      </c>
      <c r="D1089" t="s">
        <v>2731</v>
      </c>
      <c r="E1089" s="2">
        <v>45771</v>
      </c>
      <c r="F1089" t="s">
        <v>185</v>
      </c>
      <c r="G1089" s="2">
        <v>45771</v>
      </c>
      <c r="H1089" t="s">
        <v>3651</v>
      </c>
      <c r="I1089" t="s">
        <v>49</v>
      </c>
      <c r="J1089" t="s">
        <v>2781</v>
      </c>
      <c r="K1089" t="str">
        <f>_xlfn.XLOOKUP(Table2[[#This Row],[Short Name]],Table4[Name],Table4[IP Address])</f>
        <v>10.73.39.37</v>
      </c>
      <c r="L1089" t="str">
        <f>_xlfn.XLOOKUP(Table2[[#This Row],[Short Name]],CMDB!A:A,CMDB!G:G)</f>
        <v>Production</v>
      </c>
      <c r="M1089" t="str">
        <f>_xlfn.XLOOKUP(Table2[[#This Row],[Short Name]],CMDB!A:A,CMDB!F:F)</f>
        <v>Deployed</v>
      </c>
      <c r="N1089" t="s">
        <v>2782</v>
      </c>
      <c r="P1089">
        <f>_xlfn.XLOOKUP(Table2[[#This Row],[Short Name]],Serverlookup!A:A,Serverlookup!B:B)</f>
        <v>5038326</v>
      </c>
      <c r="Q1089" t="str">
        <f>_xlfn.XLOOKUP(Table2[[#This Row],[Short Name]],Serverlookup!A:A,Serverlookup!C:C)</f>
        <v xml:space="preserve">Enterprise Data Gateway </v>
      </c>
      <c r="R1089" t="str">
        <f>_xlfn.XLOOKUP(Table2[[#This Row],[Short Name]],Serverlookup!A:A,Serverlookup!E:E)</f>
        <v>williamtan@chevron.com</v>
      </c>
      <c r="S1089" t="str">
        <f>_xlfn.XLOOKUP(Table2[[#This Row],[Short Name]],Serverlookup!A:A,Serverlookup!D:D)</f>
        <v>Yes</v>
      </c>
      <c r="T1089" t="str">
        <f>_xlfn.XLOOKUP(Table2[[#This Row],[Short Name]],Serverlookup!A:A,Serverlookup!F:F)</f>
        <v>DATA MANAGEMENT - OPERATIONS</v>
      </c>
      <c r="U1089" t="str">
        <f>IF(ISNA(_xlfn.XLOOKUP(Table2[[#This Row],[Short Name]],PCN!A:A,PCN!A:A)),"No","Yes")</f>
        <v>No</v>
      </c>
    </row>
    <row r="1090" spans="1:21" x14ac:dyDescent="0.35">
      <c r="A1090" t="s">
        <v>2777</v>
      </c>
      <c r="B1090" t="s">
        <v>50</v>
      </c>
      <c r="C1090" t="s">
        <v>2459</v>
      </c>
      <c r="D1090" t="s">
        <v>2460</v>
      </c>
      <c r="E1090" s="1">
        <v>45771</v>
      </c>
      <c r="F1090" t="s">
        <v>185</v>
      </c>
      <c r="G1090" s="1">
        <v>45771</v>
      </c>
      <c r="H1090" t="s">
        <v>4221</v>
      </c>
      <c r="I1090" t="s">
        <v>66</v>
      </c>
      <c r="J1090" t="s">
        <v>2781</v>
      </c>
      <c r="K1090" t="str">
        <f>_xlfn.XLOOKUP(Table2[[#This Row],[Short Name]],Table4[Name],Table4[IP Address])</f>
        <v>146.42.156.22</v>
      </c>
      <c r="L1090" t="str">
        <f>_xlfn.XLOOKUP(Table2[[#This Row],[Short Name]],CMDB!A:A,CMDB!G:G)</f>
        <v>Production</v>
      </c>
      <c r="M1090" t="str">
        <f>_xlfn.XLOOKUP(Table2[[#This Row],[Short Name]],CMDB!A:A,CMDB!F:F)</f>
        <v>Deployed</v>
      </c>
      <c r="N1090" t="s">
        <v>2782</v>
      </c>
      <c r="P1090">
        <f>_xlfn.XLOOKUP(Table2[[#This Row],[Short Name]],Serverlookup!A:A,Serverlookup!B:B)</f>
        <v>1500001300</v>
      </c>
      <c r="Q1090" t="str">
        <f>_xlfn.XLOOKUP(Table2[[#This Row],[Short Name]],Serverlookup!A:A,Serverlookup!C:C)</f>
        <v>SQL Server System Database Administration by ITFP</v>
      </c>
      <c r="R1090" t="str">
        <f>_xlfn.XLOOKUP(Table2[[#This Row],[Short Name]],Serverlookup!A:A,Serverlookup!E:E)</f>
        <v>PaulNjoku@chevron.com</v>
      </c>
      <c r="S1090" t="str">
        <f>_xlfn.XLOOKUP(Table2[[#This Row],[Short Name]],Serverlookup!A:A,Serverlookup!D:D)</f>
        <v>Yes</v>
      </c>
      <c r="T1090" t="str">
        <f>_xlfn.XLOOKUP(Table2[[#This Row],[Short Name]],Serverlookup!A:A,Serverlookup!F:F)</f>
        <v>NMA - ITFP WE/CLOUD ESCRAVOS SUPPORT</v>
      </c>
      <c r="U1090" t="str">
        <f>IF(ISNA(_xlfn.XLOOKUP(Table2[[#This Row],[Short Name]],PCN!A:A,PCN!A:A)),"No","Yes")</f>
        <v>No</v>
      </c>
    </row>
    <row r="1091" spans="1:21" x14ac:dyDescent="0.35">
      <c r="A1091" t="s">
        <v>2777</v>
      </c>
      <c r="B1091" t="s">
        <v>50</v>
      </c>
      <c r="C1091" t="s">
        <v>2397</v>
      </c>
      <c r="D1091" t="s">
        <v>2398</v>
      </c>
      <c r="E1091" s="1">
        <v>45770</v>
      </c>
      <c r="F1091" t="s">
        <v>185</v>
      </c>
      <c r="G1091" s="1">
        <v>45771</v>
      </c>
      <c r="H1091" t="s">
        <v>4222</v>
      </c>
      <c r="I1091" t="s">
        <v>66</v>
      </c>
      <c r="J1091" t="s">
        <v>2781</v>
      </c>
      <c r="K1091" t="str">
        <f>_xlfn.XLOOKUP(Table2[[#This Row],[Short Name]],Table4[Name],Table4[IP Address])</f>
        <v>10.69.88.39</v>
      </c>
      <c r="L1091" t="str">
        <f>_xlfn.XLOOKUP(Table2[[#This Row],[Short Name]],CMDB!A:A,CMDB!G:G)</f>
        <v>Development</v>
      </c>
      <c r="M1091" t="str">
        <f>_xlfn.XLOOKUP(Table2[[#This Row],[Short Name]],CMDB!A:A,CMDB!F:F)</f>
        <v>Deployed</v>
      </c>
      <c r="N1091" t="s">
        <v>2782</v>
      </c>
      <c r="P1091">
        <f>_xlfn.XLOOKUP(Table2[[#This Row],[Short Name]],Serverlookup!A:A,Serverlookup!B:B)</f>
        <v>5058771</v>
      </c>
      <c r="Q1091" t="str">
        <f>_xlfn.XLOOKUP(Table2[[#This Row],[Short Name]],Serverlookup!A:A,Serverlookup!C:C)</f>
        <v>TCO One Map</v>
      </c>
      <c r="R1091" t="str">
        <f>_xlfn.XLOOKUP(Table2[[#This Row],[Short Name]],Serverlookup!A:A,Serverlookup!E:E)</f>
        <v>winsup@tengizchevroil</v>
      </c>
      <c r="S1091" t="str">
        <f>_xlfn.XLOOKUP(Table2[[#This Row],[Short Name]],Serverlookup!A:A,Serverlookup!D:D)</f>
        <v>Yes</v>
      </c>
      <c r="T1091" t="str">
        <f>_xlfn.XLOOKUP(Table2[[#This Row],[Short Name]],Serverlookup!A:A,Serverlookup!F:F)</f>
        <v>TCO - DIGITAL GIS</v>
      </c>
      <c r="U1091" t="str">
        <f>IF(ISNA(_xlfn.XLOOKUP(Table2[[#This Row],[Short Name]],PCN!A:A,PCN!A:A)),"No","Yes")</f>
        <v>No</v>
      </c>
    </row>
    <row r="1092" spans="1:21" x14ac:dyDescent="0.35">
      <c r="A1092" t="s">
        <v>2777</v>
      </c>
      <c r="B1092" t="s">
        <v>50</v>
      </c>
      <c r="C1092" t="s">
        <v>2399</v>
      </c>
      <c r="D1092" t="s">
        <v>2400</v>
      </c>
      <c r="E1092" s="2">
        <v>45771</v>
      </c>
      <c r="F1092" t="s">
        <v>185</v>
      </c>
      <c r="G1092" s="2">
        <v>45771</v>
      </c>
      <c r="H1092" t="s">
        <v>4223</v>
      </c>
      <c r="I1092" t="s">
        <v>49</v>
      </c>
      <c r="J1092" t="s">
        <v>2781</v>
      </c>
      <c r="K1092" t="str">
        <f>_xlfn.XLOOKUP(Table2[[#This Row],[Short Name]],Table4[Name],Table4[IP Address])</f>
        <v>10.69.88.132</v>
      </c>
      <c r="L1092" t="str">
        <f>_xlfn.XLOOKUP(Table2[[#This Row],[Short Name]],CMDB!A:A,CMDB!G:G)</f>
        <v>Development</v>
      </c>
      <c r="M1092" t="str">
        <f>_xlfn.XLOOKUP(Table2[[#This Row],[Short Name]],CMDB!A:A,CMDB!F:F)</f>
        <v>Deployed</v>
      </c>
      <c r="N1092" t="s">
        <v>2782</v>
      </c>
      <c r="P1092">
        <f>_xlfn.XLOOKUP(Table2[[#This Row],[Short Name]],Serverlookup!A:A,Serverlookup!B:B)</f>
        <v>5058771</v>
      </c>
      <c r="Q1092" t="str">
        <f>_xlfn.XLOOKUP(Table2[[#This Row],[Short Name]],Serverlookup!A:A,Serverlookup!C:C)</f>
        <v>TCO One Map</v>
      </c>
      <c r="R1092" t="str">
        <f>_xlfn.XLOOKUP(Table2[[#This Row],[Short Name]],Serverlookup!A:A,Serverlookup!E:E)</f>
        <v>winsup@tengizchevroil</v>
      </c>
      <c r="S1092" t="str">
        <f>_xlfn.XLOOKUP(Table2[[#This Row],[Short Name]],Serverlookup!A:A,Serverlookup!D:D)</f>
        <v>Yes</v>
      </c>
      <c r="T1092" t="str">
        <f>_xlfn.XLOOKUP(Table2[[#This Row],[Short Name]],Serverlookup!A:A,Serverlookup!F:F)</f>
        <v>TCO - DIGITAL GIS</v>
      </c>
      <c r="U1092" t="str">
        <f>IF(ISNA(_xlfn.XLOOKUP(Table2[[#This Row],[Short Name]],PCN!A:A,PCN!A:A)),"No","Yes")</f>
        <v>No</v>
      </c>
    </row>
    <row r="1093" spans="1:21" x14ac:dyDescent="0.35">
      <c r="A1093" t="s">
        <v>2777</v>
      </c>
      <c r="B1093" t="s">
        <v>50</v>
      </c>
      <c r="C1093" t="s">
        <v>1099</v>
      </c>
      <c r="D1093" t="s">
        <v>1100</v>
      </c>
      <c r="E1093" s="1">
        <v>45771</v>
      </c>
      <c r="F1093" t="s">
        <v>54</v>
      </c>
      <c r="G1093" s="1">
        <v>45771</v>
      </c>
      <c r="H1093" t="s">
        <v>4224</v>
      </c>
      <c r="I1093" t="s">
        <v>66</v>
      </c>
      <c r="J1093" t="s">
        <v>2781</v>
      </c>
      <c r="K1093" t="str">
        <f>_xlfn.XLOOKUP(Table2[[#This Row],[Short Name]],Table4[Name],Table4[IP Address])</f>
        <v>10.69.88.84</v>
      </c>
      <c r="L1093" t="str">
        <f>_xlfn.XLOOKUP(Table2[[#This Row],[Short Name]],CMDB!A:A,CMDB!G:G)</f>
        <v>Development</v>
      </c>
      <c r="M1093" t="str">
        <f>_xlfn.XLOOKUP(Table2[[#This Row],[Short Name]],CMDB!A:A,CMDB!F:F)</f>
        <v>Retired</v>
      </c>
      <c r="N1093" t="s">
        <v>2782</v>
      </c>
      <c r="P1093">
        <f>_xlfn.XLOOKUP(Table2[[#This Row],[Short Name]],Serverlookup!A:A,Serverlookup!B:B)</f>
        <v>5058771</v>
      </c>
      <c r="Q1093" t="str">
        <f>_xlfn.XLOOKUP(Table2[[#This Row],[Short Name]],Serverlookup!A:A,Serverlookup!C:C)</f>
        <v>TCO One Map</v>
      </c>
      <c r="R1093" t="str">
        <f>_xlfn.XLOOKUP(Table2[[#This Row],[Short Name]],Serverlookup!A:A,Serverlookup!E:E)</f>
        <v>winsup@tengizchevroil</v>
      </c>
      <c r="S1093" t="str">
        <f>_xlfn.XLOOKUP(Table2[[#This Row],[Short Name]],Serverlookup!A:A,Serverlookup!D:D)</f>
        <v>Yes</v>
      </c>
      <c r="T1093" t="str">
        <f>_xlfn.XLOOKUP(Table2[[#This Row],[Short Name]],Serverlookup!A:A,Serverlookup!F:F)</f>
        <v>TCO - DIGITAL GIS</v>
      </c>
      <c r="U1093" t="str">
        <f>IF(ISNA(_xlfn.XLOOKUP(Table2[[#This Row],[Short Name]],PCN!A:A,PCN!A:A)),"No","Yes")</f>
        <v>No</v>
      </c>
    </row>
    <row r="1094" spans="1:21" x14ac:dyDescent="0.35">
      <c r="A1094" t="s">
        <v>2777</v>
      </c>
      <c r="B1094" t="s">
        <v>50</v>
      </c>
      <c r="C1094" t="s">
        <v>4225</v>
      </c>
      <c r="D1094" t="s">
        <v>4226</v>
      </c>
      <c r="E1094" s="2">
        <v>45771</v>
      </c>
      <c r="F1094" t="s">
        <v>185</v>
      </c>
      <c r="G1094" s="2">
        <v>45771</v>
      </c>
      <c r="H1094" t="s">
        <v>2780</v>
      </c>
      <c r="I1094" t="s">
        <v>49</v>
      </c>
      <c r="J1094" t="s">
        <v>2781</v>
      </c>
      <c r="K1094" t="str">
        <f>_xlfn.XLOOKUP(Table2[[#This Row],[Short Name]],Table4[Name],Table4[IP Address])</f>
        <v>10.68.248.12</v>
      </c>
      <c r="L1094" t="str">
        <f>_xlfn.XLOOKUP(Table2[[#This Row],[Short Name]],CMDB!A:A,CMDB!G:G)</f>
        <v>Production</v>
      </c>
      <c r="M1094" t="str">
        <f>_xlfn.XLOOKUP(Table2[[#This Row],[Short Name]],CMDB!A:A,CMDB!F:F)</f>
        <v>Deployed</v>
      </c>
      <c r="N1094" t="s">
        <v>2782</v>
      </c>
      <c r="P1094">
        <f>_xlfn.XLOOKUP(Table2[[#This Row],[Short Name]],Serverlookup!A:A,Serverlookup!B:B)</f>
        <v>3044952</v>
      </c>
      <c r="Q1094" t="str">
        <f>_xlfn.XLOOKUP(Table2[[#This Row],[Short Name]],Serverlookup!A:A,Serverlookup!C:C)</f>
        <v>FGP Information Management Database</v>
      </c>
      <c r="R1094" t="str">
        <f>_xlfn.XLOOKUP(Table2[[#This Row],[Short Name]],Serverlookup!A:A,Serverlookup!E:E)</f>
        <v>ozgurhakanoglu@chevron.com</v>
      </c>
      <c r="S1094" t="str">
        <f>_xlfn.XLOOKUP(Table2[[#This Row],[Short Name]],Serverlookup!A:A,Serverlookup!D:D)</f>
        <v>Yes</v>
      </c>
      <c r="T1094" t="str">
        <f>_xlfn.XLOOKUP(Table2[[#This Row],[Short Name]],Serverlookup!A:A,Serverlookup!F:F)</f>
        <v>TCO - DIGITAL PROJECTS</v>
      </c>
      <c r="U1094" t="str">
        <f>IF(ISNA(_xlfn.XLOOKUP(Table2[[#This Row],[Short Name]],PCN!A:A,PCN!A:A)),"No","Yes")</f>
        <v>No</v>
      </c>
    </row>
    <row r="1095" spans="1:21" x14ac:dyDescent="0.35">
      <c r="A1095" t="s">
        <v>2777</v>
      </c>
      <c r="B1095" t="s">
        <v>50</v>
      </c>
      <c r="C1095" t="s">
        <v>2690</v>
      </c>
      <c r="D1095" t="s">
        <v>2691</v>
      </c>
      <c r="E1095" s="1">
        <v>45770</v>
      </c>
      <c r="F1095" t="s">
        <v>185</v>
      </c>
      <c r="G1095" s="1">
        <v>45771</v>
      </c>
      <c r="H1095" t="s">
        <v>4227</v>
      </c>
      <c r="I1095" t="s">
        <v>49</v>
      </c>
      <c r="J1095" t="s">
        <v>2781</v>
      </c>
      <c r="K1095" t="str">
        <f>_xlfn.XLOOKUP(Table2[[#This Row],[Short Name]],Table4[Name],Table4[IP Address])</f>
        <v>10.69.88.92</v>
      </c>
      <c r="L1095" t="str">
        <f>_xlfn.XLOOKUP(Table2[[#This Row],[Short Name]],CMDB!A:A,CMDB!G:G)</f>
        <v>Development</v>
      </c>
      <c r="M1095" t="str">
        <f>_xlfn.XLOOKUP(Table2[[#This Row],[Short Name]],CMDB!A:A,CMDB!F:F)</f>
        <v>Deployed</v>
      </c>
      <c r="N1095" t="s">
        <v>2782</v>
      </c>
      <c r="P1095">
        <f>_xlfn.XLOOKUP(Table2[[#This Row],[Short Name]],Serverlookup!A:A,Serverlookup!B:B)</f>
        <v>1500001632</v>
      </c>
      <c r="Q1095" t="str">
        <f>_xlfn.XLOOKUP(Table2[[#This Row],[Short Name]],Serverlookup!A:A,Serverlookup!C:C)</f>
        <v xml:space="preserve">Traka Web Pro Plus Administration (TCO) </v>
      </c>
      <c r="R1095" t="str">
        <f>_xlfn.XLOOKUP(Table2[[#This Row],[Short Name]],Serverlookup!A:A,Serverlookup!E:E)</f>
        <v>winsup@tengizchevroil</v>
      </c>
      <c r="S1095" t="str">
        <f>_xlfn.XLOOKUP(Table2[[#This Row],[Short Name]],Serverlookup!A:A,Serverlookup!D:D)</f>
        <v>Yes</v>
      </c>
      <c r="T1095" t="str">
        <f>_xlfn.XLOOKUP(Table2[[#This Row],[Short Name]],Serverlookup!A:A,Serverlookup!F:F)</f>
        <v>TCO - MANAGED SERVICE 1</v>
      </c>
      <c r="U1095" t="str">
        <f>IF(ISNA(_xlfn.XLOOKUP(Table2[[#This Row],[Short Name]],PCN!A:A,PCN!A:A)),"No","Yes")</f>
        <v>No</v>
      </c>
    </row>
    <row r="1096" spans="1:21" x14ac:dyDescent="0.35">
      <c r="A1096" t="s">
        <v>2777</v>
      </c>
      <c r="B1096" t="s">
        <v>50</v>
      </c>
      <c r="C1096" t="s">
        <v>4228</v>
      </c>
      <c r="D1096" t="s">
        <v>4229</v>
      </c>
      <c r="E1096" s="2"/>
      <c r="F1096" t="s">
        <v>859</v>
      </c>
      <c r="G1096" s="2">
        <v>45691</v>
      </c>
      <c r="H1096" t="s">
        <v>2785</v>
      </c>
      <c r="I1096" t="s">
        <v>49</v>
      </c>
      <c r="J1096" t="s">
        <v>2781</v>
      </c>
      <c r="K1096" t="e">
        <f>_xlfn.XLOOKUP(Table2[[#This Row],[Short Name]],Table4[Name],Table4[IP Address])</f>
        <v>#N/A</v>
      </c>
      <c r="L1096" t="e">
        <f>_xlfn.XLOOKUP(Table2[[#This Row],[Short Name]],CMDB!A:A,CMDB!G:G)</f>
        <v>#N/A</v>
      </c>
      <c r="M1096" t="e">
        <f>_xlfn.XLOOKUP(Table2[[#This Row],[Short Name]],CMDB!A:A,CMDB!F:F)</f>
        <v>#N/A</v>
      </c>
      <c r="N1096" t="s">
        <v>2782</v>
      </c>
      <c r="P1096">
        <f>_xlfn.XLOOKUP(Table2[[#This Row],[Short Name]],Serverlookup!A:A,Serverlookup!B:B)</f>
        <v>22699</v>
      </c>
      <c r="Q1096" t="str">
        <f>_xlfn.XLOOKUP(Table2[[#This Row],[Short Name]],Serverlookup!A:A,Serverlookup!C:C)</f>
        <v>IntelaTrac (TCO</v>
      </c>
      <c r="R1096" t="str">
        <f>_xlfn.XLOOKUP(Table2[[#This Row],[Short Name]],Serverlookup!A:A,Serverlookup!E:E)</f>
        <v>winsup@tengizchevroil</v>
      </c>
      <c r="S1096" t="str">
        <f>_xlfn.XLOOKUP(Table2[[#This Row],[Short Name]],Serverlookup!A:A,Serverlookup!D:D)</f>
        <v>Yes</v>
      </c>
      <c r="T1096" t="str">
        <f>_xlfn.XLOOKUP(Table2[[#This Row],[Short Name]],Serverlookup!A:A,Serverlookup!F:F)</f>
        <v>TCO - DIGITAL PRODUCTION OPTIMIZATION SYSTEM TEAM</v>
      </c>
      <c r="U1096" t="str">
        <f>IF(ISNA(_xlfn.XLOOKUP(Table2[[#This Row],[Short Name]],PCN!A:A,PCN!A:A)),"No","Yes")</f>
        <v>No</v>
      </c>
    </row>
    <row r="1097" spans="1:21" x14ac:dyDescent="0.35">
      <c r="A1097" t="s">
        <v>2777</v>
      </c>
      <c r="B1097" t="s">
        <v>50</v>
      </c>
      <c r="C1097" t="s">
        <v>4230</v>
      </c>
      <c r="D1097" t="s">
        <v>4231</v>
      </c>
      <c r="E1097" s="1"/>
      <c r="F1097" t="s">
        <v>947</v>
      </c>
      <c r="G1097" s="1">
        <v>45687</v>
      </c>
      <c r="H1097" t="s">
        <v>2806</v>
      </c>
      <c r="I1097" t="s">
        <v>49</v>
      </c>
      <c r="J1097" t="s">
        <v>2781</v>
      </c>
      <c r="K1097" t="e">
        <f>_xlfn.XLOOKUP(Table2[[#This Row],[Short Name]],Table4[Name],Table4[IP Address])</f>
        <v>#N/A</v>
      </c>
      <c r="L1097" t="e">
        <f>_xlfn.XLOOKUP(Table2[[#This Row],[Short Name]],CMDB!A:A,CMDB!G:G)</f>
        <v>#N/A</v>
      </c>
      <c r="M1097" t="e">
        <f>_xlfn.XLOOKUP(Table2[[#This Row],[Short Name]],CMDB!A:A,CMDB!F:F)</f>
        <v>#N/A</v>
      </c>
      <c r="N1097" t="s">
        <v>2782</v>
      </c>
      <c r="P1097">
        <f>_xlfn.XLOOKUP(Table2[[#This Row],[Short Name]],Serverlookup!A:A,Serverlookup!B:B)</f>
        <v>22699</v>
      </c>
      <c r="Q1097" t="str">
        <f>_xlfn.XLOOKUP(Table2[[#This Row],[Short Name]],Serverlookup!A:A,Serverlookup!C:C)</f>
        <v>IntelaTrac (TCO</v>
      </c>
      <c r="R1097" t="str">
        <f>_xlfn.XLOOKUP(Table2[[#This Row],[Short Name]],Serverlookup!A:A,Serverlookup!E:E)</f>
        <v>winsup@tengizchevroil</v>
      </c>
      <c r="S1097" t="str">
        <f>_xlfn.XLOOKUP(Table2[[#This Row],[Short Name]],Serverlookup!A:A,Serverlookup!D:D)</f>
        <v>Yes</v>
      </c>
      <c r="T1097" t="str">
        <f>_xlfn.XLOOKUP(Table2[[#This Row],[Short Name]],Serverlookup!A:A,Serverlookup!F:F)</f>
        <v>TCO - DIGITAL PRODUCTION OPTIMIZATION SYSTEM TEAM</v>
      </c>
      <c r="U1097" t="str">
        <f>IF(ISNA(_xlfn.XLOOKUP(Table2[[#This Row],[Short Name]],PCN!A:A,PCN!A:A)),"No","Yes")</f>
        <v>No</v>
      </c>
    </row>
    <row r="1098" spans="1:21" x14ac:dyDescent="0.35">
      <c r="A1098" t="s">
        <v>2777</v>
      </c>
      <c r="B1098" t="s">
        <v>50</v>
      </c>
      <c r="C1098" t="s">
        <v>2714</v>
      </c>
      <c r="D1098" t="s">
        <v>2715</v>
      </c>
      <c r="E1098" s="1">
        <v>45771</v>
      </c>
      <c r="F1098" t="s">
        <v>185</v>
      </c>
      <c r="G1098" s="1">
        <v>45771</v>
      </c>
      <c r="H1098" t="s">
        <v>4232</v>
      </c>
      <c r="I1098" t="s">
        <v>49</v>
      </c>
      <c r="J1098" t="s">
        <v>2781</v>
      </c>
      <c r="K1098" t="str">
        <f>_xlfn.XLOOKUP(Table2[[#This Row],[Short Name]],Table4[Name],Table4[IP Address])</f>
        <v>146.40.81.179</v>
      </c>
      <c r="L1098" t="str">
        <f>_xlfn.XLOOKUP(Table2[[#This Row],[Short Name]],CMDB!A:A,CMDB!G:G)</f>
        <v>Production</v>
      </c>
      <c r="M1098" t="str">
        <f>_xlfn.XLOOKUP(Table2[[#This Row],[Short Name]],CMDB!A:A,CMDB!F:F)</f>
        <v>Deployed</v>
      </c>
      <c r="N1098" t="s">
        <v>2782</v>
      </c>
      <c r="P1098">
        <f>_xlfn.XLOOKUP(Table2[[#This Row],[Short Name]],Serverlookup!A:A,Serverlookup!B:B)</f>
        <v>15590</v>
      </c>
      <c r="Q1098" t="str">
        <f>_xlfn.XLOOKUP(Table2[[#This Row],[Short Name]],Serverlookup!A:A,Serverlookup!C:C)</f>
        <v>PI Historian</v>
      </c>
      <c r="R1098" t="str">
        <f>_xlfn.XLOOKUP(Table2[[#This Row],[Short Name]],Serverlookup!A:A,Serverlookup!E:E)</f>
        <v>worasakc@chevron.com</v>
      </c>
      <c r="S1098" t="str">
        <f>_xlfn.XLOOKUP(Table2[[#This Row],[Short Name]],Serverlookup!A:A,Serverlookup!D:D)</f>
        <v>Yes</v>
      </c>
      <c r="T1098" t="str">
        <f>_xlfn.XLOOKUP(Table2[[#This Row],[Short Name]],Serverlookup!A:A,Serverlookup!F:F)</f>
        <v>TBU - OSISOFT PI SUPPORT</v>
      </c>
      <c r="U1098" t="str">
        <f>IF(ISNA(_xlfn.XLOOKUP(Table2[[#This Row],[Short Name]],PCN!A:A,PCN!A:A)),"No","Yes")</f>
        <v>No</v>
      </c>
    </row>
    <row r="1099" spans="1:21" x14ac:dyDescent="0.35">
      <c r="A1099" t="s">
        <v>2777</v>
      </c>
      <c r="B1099" t="s">
        <v>50</v>
      </c>
      <c r="C1099" t="s">
        <v>2716</v>
      </c>
      <c r="D1099" t="s">
        <v>2717</v>
      </c>
      <c r="E1099" s="2">
        <v>45770</v>
      </c>
      <c r="F1099" t="s">
        <v>185</v>
      </c>
      <c r="G1099" s="2">
        <v>45771</v>
      </c>
      <c r="H1099" t="s">
        <v>4233</v>
      </c>
      <c r="I1099" t="s">
        <v>49</v>
      </c>
      <c r="J1099" t="s">
        <v>2781</v>
      </c>
      <c r="K1099" t="str">
        <f>_xlfn.XLOOKUP(Table2[[#This Row],[Short Name]],Table4[Name],Table4[IP Address])</f>
        <v>146.40.240.51</v>
      </c>
      <c r="L1099" t="str">
        <f>_xlfn.XLOOKUP(Table2[[#This Row],[Short Name]],CMDB!A:A,CMDB!G:G)</f>
        <v>Production</v>
      </c>
      <c r="M1099" t="str">
        <f>_xlfn.XLOOKUP(Table2[[#This Row],[Short Name]],CMDB!A:A,CMDB!F:F)</f>
        <v>Deployed</v>
      </c>
      <c r="N1099" t="s">
        <v>2782</v>
      </c>
      <c r="P1099">
        <f>_xlfn.XLOOKUP(Table2[[#This Row],[Short Name]],Serverlookup!A:A,Serverlookup!B:B)</f>
        <v>15590</v>
      </c>
      <c r="Q1099" t="str">
        <f>_xlfn.XLOOKUP(Table2[[#This Row],[Short Name]],Serverlookup!A:A,Serverlookup!C:C)</f>
        <v>PI Historian</v>
      </c>
      <c r="R1099" t="str">
        <f>_xlfn.XLOOKUP(Table2[[#This Row],[Short Name]],Serverlookup!A:A,Serverlookup!E:E)</f>
        <v>worasakc@chevron.com</v>
      </c>
      <c r="S1099" t="str">
        <f>_xlfn.XLOOKUP(Table2[[#This Row],[Short Name]],Serverlookup!A:A,Serverlookup!D:D)</f>
        <v>Yes</v>
      </c>
      <c r="T1099" t="str">
        <f>_xlfn.XLOOKUP(Table2[[#This Row],[Short Name]],Serverlookup!A:A,Serverlookup!F:F)</f>
        <v>TBU - OSISOFT PI SUPPORT</v>
      </c>
      <c r="U1099" t="str">
        <f>IF(ISNA(_xlfn.XLOOKUP(Table2[[#This Row],[Short Name]],PCN!A:A,PCN!A:A)),"No","Yes")</f>
        <v>No</v>
      </c>
    </row>
    <row r="1100" spans="1:21" x14ac:dyDescent="0.35">
      <c r="A1100" t="s">
        <v>2777</v>
      </c>
      <c r="B1100" t="s">
        <v>50</v>
      </c>
      <c r="C1100" t="s">
        <v>2718</v>
      </c>
      <c r="D1100" t="s">
        <v>2719</v>
      </c>
      <c r="E1100" s="1">
        <v>45770</v>
      </c>
      <c r="F1100" t="s">
        <v>185</v>
      </c>
      <c r="G1100" s="1">
        <v>45771</v>
      </c>
      <c r="H1100" t="s">
        <v>4233</v>
      </c>
      <c r="I1100" t="s">
        <v>49</v>
      </c>
      <c r="J1100" t="s">
        <v>2781</v>
      </c>
      <c r="K1100" t="str">
        <f>_xlfn.XLOOKUP(Table2[[#This Row],[Short Name]],Table4[Name],Table4[IP Address])</f>
        <v>146.40.240.118</v>
      </c>
      <c r="L1100" t="str">
        <f>_xlfn.XLOOKUP(Table2[[#This Row],[Short Name]],CMDB!A:A,CMDB!G:G)</f>
        <v>Production</v>
      </c>
      <c r="M1100" t="str">
        <f>_xlfn.XLOOKUP(Table2[[#This Row],[Short Name]],CMDB!A:A,CMDB!F:F)</f>
        <v>Deployed</v>
      </c>
      <c r="N1100" t="s">
        <v>2782</v>
      </c>
      <c r="P1100">
        <f>_xlfn.XLOOKUP(Table2[[#This Row],[Short Name]],Serverlookup!A:A,Serverlookup!B:B)</f>
        <v>15590</v>
      </c>
      <c r="Q1100" t="str">
        <f>_xlfn.XLOOKUP(Table2[[#This Row],[Short Name]],Serverlookup!A:A,Serverlookup!C:C)</f>
        <v>PI Historian</v>
      </c>
      <c r="R1100" t="str">
        <f>_xlfn.XLOOKUP(Table2[[#This Row],[Short Name]],Serverlookup!A:A,Serverlookup!E:E)</f>
        <v>worasakc@chevron.com</v>
      </c>
      <c r="S1100" t="str">
        <f>_xlfn.XLOOKUP(Table2[[#This Row],[Short Name]],Serverlookup!A:A,Serverlookup!D:D)</f>
        <v>Yes</v>
      </c>
      <c r="T1100" t="str">
        <f>_xlfn.XLOOKUP(Table2[[#This Row],[Short Name]],Serverlookup!A:A,Serverlookup!F:F)</f>
        <v>TBU - OSISOFT PI SUPPORT</v>
      </c>
      <c r="U1100" t="str">
        <f>IF(ISNA(_xlfn.XLOOKUP(Table2[[#This Row],[Short Name]],PCN!A:A,PCN!A:A)),"No","Yes")</f>
        <v>No</v>
      </c>
    </row>
    <row r="1101" spans="1:21" x14ac:dyDescent="0.35">
      <c r="A1101" t="s">
        <v>2777</v>
      </c>
      <c r="B1101" t="s">
        <v>50</v>
      </c>
      <c r="C1101" t="s">
        <v>488</v>
      </c>
      <c r="D1101" t="s">
        <v>489</v>
      </c>
      <c r="E1101" s="2">
        <v>45771</v>
      </c>
      <c r="F1101" t="s">
        <v>185</v>
      </c>
      <c r="G1101" s="2">
        <v>45771</v>
      </c>
      <c r="H1101" t="s">
        <v>3593</v>
      </c>
      <c r="I1101" t="s">
        <v>114</v>
      </c>
      <c r="J1101" t="s">
        <v>2781</v>
      </c>
      <c r="K1101" t="str">
        <f>_xlfn.XLOOKUP(Table2[[#This Row],[Short Name]],Table4[Name],Table4[IP Address])</f>
        <v>146.46.25.67</v>
      </c>
      <c r="L1101" t="str">
        <f>_xlfn.XLOOKUP(Table2[[#This Row],[Short Name]],CMDB!A:A,CMDB!G:G)</f>
        <v>Production</v>
      </c>
      <c r="M1101" t="str">
        <f>_xlfn.XLOOKUP(Table2[[#This Row],[Short Name]],CMDB!A:A,CMDB!F:F)</f>
        <v>Deployed</v>
      </c>
      <c r="N1101" t="s">
        <v>2782</v>
      </c>
      <c r="O1101" t="s">
        <v>951</v>
      </c>
      <c r="P1101">
        <f>_xlfn.XLOOKUP(Table2[[#This Row],[Short Name]],Serverlookup!A:A,Serverlookup!B:B)</f>
        <v>15823</v>
      </c>
      <c r="Q1101" t="str">
        <f>_xlfn.XLOOKUP(Table2[[#This Row],[Short Name]],Serverlookup!A:A,Serverlookup!C:C)</f>
        <v xml:space="preserve">Dualog </v>
      </c>
      <c r="R1101" t="str">
        <f>_xlfn.XLOOKUP(Table2[[#This Row],[Short Name]],Serverlookup!A:A,Serverlookup!E:E)</f>
        <v>wrschaeffer@chevron.com</v>
      </c>
      <c r="S1101" t="str">
        <f>_xlfn.XLOOKUP(Table2[[#This Row],[Short Name]],Serverlookup!A:A,Serverlookup!D:D)</f>
        <v>Yes</v>
      </c>
      <c r="T1101" t="str">
        <f>_xlfn.XLOOKUP(Table2[[#This Row],[Short Name]],Serverlookup!A:A,Serverlookup!F:F)</f>
        <v>SURFACE - FE - MARINE IT</v>
      </c>
      <c r="U1101" t="str">
        <f>IF(ISNA(_xlfn.XLOOKUP(Table2[[#This Row],[Short Name]],PCN!A:A,PCN!A:A)),"No","Yes")</f>
        <v>No</v>
      </c>
    </row>
    <row r="1102" spans="1:21" x14ac:dyDescent="0.35">
      <c r="A1102" t="s">
        <v>2777</v>
      </c>
      <c r="B1102" t="s">
        <v>50</v>
      </c>
      <c r="C1102" t="s">
        <v>346</v>
      </c>
      <c r="D1102" t="s">
        <v>347</v>
      </c>
      <c r="E1102" s="1">
        <v>45770</v>
      </c>
      <c r="F1102" t="s">
        <v>185</v>
      </c>
      <c r="G1102" s="1">
        <v>45771</v>
      </c>
      <c r="H1102" t="s">
        <v>3595</v>
      </c>
      <c r="I1102" t="s">
        <v>114</v>
      </c>
      <c r="J1102" t="s">
        <v>2781</v>
      </c>
      <c r="K1102" t="str">
        <f>_xlfn.XLOOKUP(Table2[[#This Row],[Short Name]],Table4[Name],Table4[IP Address])</f>
        <v>146.46.55.67</v>
      </c>
      <c r="L1102" t="str">
        <f>_xlfn.XLOOKUP(Table2[[#This Row],[Short Name]],CMDB!A:A,CMDB!G:G)</f>
        <v>Production</v>
      </c>
      <c r="M1102" t="str">
        <f>_xlfn.XLOOKUP(Table2[[#This Row],[Short Name]],CMDB!A:A,CMDB!F:F)</f>
        <v>Deployed</v>
      </c>
      <c r="N1102" t="s">
        <v>2782</v>
      </c>
      <c r="O1102" t="s">
        <v>951</v>
      </c>
      <c r="P1102">
        <f>_xlfn.XLOOKUP(Table2[[#This Row],[Short Name]],Serverlookup!A:A,Serverlookup!B:B)</f>
        <v>15823</v>
      </c>
      <c r="Q1102" t="str">
        <f>_xlfn.XLOOKUP(Table2[[#This Row],[Short Name]],Serverlookup!A:A,Serverlookup!C:C)</f>
        <v xml:space="preserve">Dualog </v>
      </c>
      <c r="R1102" t="str">
        <f>_xlfn.XLOOKUP(Table2[[#This Row],[Short Name]],Serverlookup!A:A,Serverlookup!E:E)</f>
        <v>wrschaeffer@chevron.com</v>
      </c>
      <c r="S1102" t="str">
        <f>_xlfn.XLOOKUP(Table2[[#This Row],[Short Name]],Serverlookup!A:A,Serverlookup!D:D)</f>
        <v>Yes</v>
      </c>
      <c r="T1102" t="str">
        <f>_xlfn.XLOOKUP(Table2[[#This Row],[Short Name]],Serverlookup!A:A,Serverlookup!F:F)</f>
        <v>SURFACE - FE - MARINE IT</v>
      </c>
      <c r="U1102" t="str">
        <f>IF(ISNA(_xlfn.XLOOKUP(Table2[[#This Row],[Short Name]],PCN!A:A,PCN!A:A)),"No","Yes")</f>
        <v>No</v>
      </c>
    </row>
    <row r="1103" spans="1:21" x14ac:dyDescent="0.35">
      <c r="A1103" t="s">
        <v>2777</v>
      </c>
      <c r="B1103" t="s">
        <v>50</v>
      </c>
      <c r="C1103" t="s">
        <v>485</v>
      </c>
      <c r="D1103" t="s">
        <v>486</v>
      </c>
      <c r="E1103" s="2">
        <v>45770</v>
      </c>
      <c r="F1103" t="s">
        <v>185</v>
      </c>
      <c r="G1103" s="2">
        <v>45771</v>
      </c>
      <c r="H1103" t="s">
        <v>3456</v>
      </c>
      <c r="I1103" t="s">
        <v>114</v>
      </c>
      <c r="J1103" t="s">
        <v>2781</v>
      </c>
      <c r="K1103" t="str">
        <f>_xlfn.XLOOKUP(Table2[[#This Row],[Short Name]],Table4[Name],Table4[IP Address])</f>
        <v>146.46.56.67</v>
      </c>
      <c r="L1103" t="str">
        <f>_xlfn.XLOOKUP(Table2[[#This Row],[Short Name]],CMDB!A:A,CMDB!G:G)</f>
        <v>Production</v>
      </c>
      <c r="M1103" t="str">
        <f>_xlfn.XLOOKUP(Table2[[#This Row],[Short Name]],CMDB!A:A,CMDB!F:F)</f>
        <v>Deployed</v>
      </c>
      <c r="N1103" t="s">
        <v>2782</v>
      </c>
      <c r="O1103" t="s">
        <v>951</v>
      </c>
      <c r="P1103">
        <f>_xlfn.XLOOKUP(Table2[[#This Row],[Short Name]],Serverlookup!A:A,Serverlookup!B:B)</f>
        <v>15823</v>
      </c>
      <c r="Q1103" t="str">
        <f>_xlfn.XLOOKUP(Table2[[#This Row],[Short Name]],Serverlookup!A:A,Serverlookup!C:C)</f>
        <v xml:space="preserve">Dualog </v>
      </c>
      <c r="R1103" t="str">
        <f>_xlfn.XLOOKUP(Table2[[#This Row],[Short Name]],Serverlookup!A:A,Serverlookup!E:E)</f>
        <v>wrschaeffer@chevron.com</v>
      </c>
      <c r="S1103" t="str">
        <f>_xlfn.XLOOKUP(Table2[[#This Row],[Short Name]],Serverlookup!A:A,Serverlookup!D:D)</f>
        <v>Yes</v>
      </c>
      <c r="T1103" t="str">
        <f>_xlfn.XLOOKUP(Table2[[#This Row],[Short Name]],Serverlookup!A:A,Serverlookup!F:F)</f>
        <v>SURFACE - FE - MARINE IT</v>
      </c>
      <c r="U1103" t="str">
        <f>IF(ISNA(_xlfn.XLOOKUP(Table2[[#This Row],[Short Name]],PCN!A:A,PCN!A:A)),"No","Yes")</f>
        <v>No</v>
      </c>
    </row>
    <row r="1104" spans="1:21" x14ac:dyDescent="0.35">
      <c r="A1104" t="s">
        <v>2777</v>
      </c>
      <c r="B1104" t="s">
        <v>50</v>
      </c>
      <c r="C1104" t="s">
        <v>482</v>
      </c>
      <c r="D1104" t="s">
        <v>483</v>
      </c>
      <c r="E1104" s="1">
        <v>45770</v>
      </c>
      <c r="F1104" t="s">
        <v>185</v>
      </c>
      <c r="G1104" s="1">
        <v>45771</v>
      </c>
      <c r="H1104" t="s">
        <v>3600</v>
      </c>
      <c r="I1104" t="s">
        <v>114</v>
      </c>
      <c r="J1104" t="s">
        <v>2781</v>
      </c>
      <c r="K1104" t="str">
        <f>_xlfn.XLOOKUP(Table2[[#This Row],[Short Name]],Table4[Name],Table4[IP Address])</f>
        <v>146.46.27.67</v>
      </c>
      <c r="L1104" t="str">
        <f>_xlfn.XLOOKUP(Table2[[#This Row],[Short Name]],CMDB!A:A,CMDB!G:G)</f>
        <v>Production</v>
      </c>
      <c r="M1104" t="str">
        <f>_xlfn.XLOOKUP(Table2[[#This Row],[Short Name]],CMDB!A:A,CMDB!F:F)</f>
        <v>Deployed</v>
      </c>
      <c r="N1104" t="s">
        <v>2782</v>
      </c>
      <c r="O1104" t="s">
        <v>951</v>
      </c>
      <c r="P1104">
        <f>_xlfn.XLOOKUP(Table2[[#This Row],[Short Name]],Serverlookup!A:A,Serverlookup!B:B)</f>
        <v>15823</v>
      </c>
      <c r="Q1104" t="str">
        <f>_xlfn.XLOOKUP(Table2[[#This Row],[Short Name]],Serverlookup!A:A,Serverlookup!C:C)</f>
        <v xml:space="preserve">Dualog </v>
      </c>
      <c r="R1104" t="str">
        <f>_xlfn.XLOOKUP(Table2[[#This Row],[Short Name]],Serverlookup!A:A,Serverlookup!E:E)</f>
        <v>wrschaeffer@chevron.com</v>
      </c>
      <c r="S1104" t="str">
        <f>_xlfn.XLOOKUP(Table2[[#This Row],[Short Name]],Serverlookup!A:A,Serverlookup!D:D)</f>
        <v>Yes</v>
      </c>
      <c r="T1104" t="str">
        <f>_xlfn.XLOOKUP(Table2[[#This Row],[Short Name]],Serverlookup!A:A,Serverlookup!F:F)</f>
        <v>SURFACE - FE - MARINE IT</v>
      </c>
      <c r="U1104" t="str">
        <f>IF(ISNA(_xlfn.XLOOKUP(Table2[[#This Row],[Short Name]],PCN!A:A,PCN!A:A)),"No","Yes")</f>
        <v>No</v>
      </c>
    </row>
    <row r="1105" spans="1:21" x14ac:dyDescent="0.35">
      <c r="A1105" t="s">
        <v>2777</v>
      </c>
      <c r="B1105" t="s">
        <v>50</v>
      </c>
      <c r="C1105" t="s">
        <v>476</v>
      </c>
      <c r="D1105" t="s">
        <v>477</v>
      </c>
      <c r="E1105" s="2">
        <v>45771</v>
      </c>
      <c r="F1105" t="s">
        <v>185</v>
      </c>
      <c r="G1105" s="2">
        <v>45771</v>
      </c>
      <c r="H1105" t="s">
        <v>3593</v>
      </c>
      <c r="I1105" t="s">
        <v>114</v>
      </c>
      <c r="J1105" t="s">
        <v>2781</v>
      </c>
      <c r="K1105" t="str">
        <f>_xlfn.XLOOKUP(Table2[[#This Row],[Short Name]],Table4[Name],Table4[IP Address])</f>
        <v>146.46.50.67</v>
      </c>
      <c r="L1105" t="str">
        <f>_xlfn.XLOOKUP(Table2[[#This Row],[Short Name]],CMDB!A:A,CMDB!G:G)</f>
        <v>Production</v>
      </c>
      <c r="M1105" t="str">
        <f>_xlfn.XLOOKUP(Table2[[#This Row],[Short Name]],CMDB!A:A,CMDB!F:F)</f>
        <v>Deployed</v>
      </c>
      <c r="N1105" t="s">
        <v>2782</v>
      </c>
      <c r="O1105" t="s">
        <v>951</v>
      </c>
      <c r="P1105">
        <f>_xlfn.XLOOKUP(Table2[[#This Row],[Short Name]],Serverlookup!A:A,Serverlookup!B:B)</f>
        <v>15823</v>
      </c>
      <c r="Q1105" t="str">
        <f>_xlfn.XLOOKUP(Table2[[#This Row],[Short Name]],Serverlookup!A:A,Serverlookup!C:C)</f>
        <v xml:space="preserve">Dualog </v>
      </c>
      <c r="R1105" t="str">
        <f>_xlfn.XLOOKUP(Table2[[#This Row],[Short Name]],Serverlookup!A:A,Serverlookup!E:E)</f>
        <v>wrschaeffer@chevron.com</v>
      </c>
      <c r="S1105" t="str">
        <f>_xlfn.XLOOKUP(Table2[[#This Row],[Short Name]],Serverlookup!A:A,Serverlookup!D:D)</f>
        <v>Yes</v>
      </c>
      <c r="T1105" t="str">
        <f>_xlfn.XLOOKUP(Table2[[#This Row],[Short Name]],Serverlookup!A:A,Serverlookup!F:F)</f>
        <v>SURFACE - FE - MARINE IT</v>
      </c>
      <c r="U1105" t="str">
        <f>IF(ISNA(_xlfn.XLOOKUP(Table2[[#This Row],[Short Name]],PCN!A:A,PCN!A:A)),"No","Yes")</f>
        <v>No</v>
      </c>
    </row>
    <row r="1106" spans="1:21" x14ac:dyDescent="0.35">
      <c r="A1106" t="s">
        <v>2777</v>
      </c>
      <c r="B1106" t="s">
        <v>50</v>
      </c>
      <c r="C1106" t="s">
        <v>473</v>
      </c>
      <c r="D1106" t="s">
        <v>474</v>
      </c>
      <c r="E1106" s="1">
        <v>45771</v>
      </c>
      <c r="F1106" t="s">
        <v>185</v>
      </c>
      <c r="G1106" s="1">
        <v>45771</v>
      </c>
      <c r="H1106" t="s">
        <v>3593</v>
      </c>
      <c r="I1106" t="s">
        <v>114</v>
      </c>
      <c r="J1106" t="s">
        <v>2781</v>
      </c>
      <c r="K1106" t="str">
        <f>_xlfn.XLOOKUP(Table2[[#This Row],[Short Name]],Table4[Name],Table4[IP Address])</f>
        <v>146.46.51.67</v>
      </c>
      <c r="L1106" t="str">
        <f>_xlfn.XLOOKUP(Table2[[#This Row],[Short Name]],CMDB!A:A,CMDB!G:G)</f>
        <v>Production</v>
      </c>
      <c r="M1106" t="str">
        <f>_xlfn.XLOOKUP(Table2[[#This Row],[Short Name]],CMDB!A:A,CMDB!F:F)</f>
        <v>Deployed</v>
      </c>
      <c r="N1106" t="s">
        <v>2782</v>
      </c>
      <c r="O1106" t="s">
        <v>951</v>
      </c>
      <c r="P1106">
        <f>_xlfn.XLOOKUP(Table2[[#This Row],[Short Name]],Serverlookup!A:A,Serverlookup!B:B)</f>
        <v>15823</v>
      </c>
      <c r="Q1106" t="str">
        <f>_xlfn.XLOOKUP(Table2[[#This Row],[Short Name]],Serverlookup!A:A,Serverlookup!C:C)</f>
        <v xml:space="preserve">Dualog </v>
      </c>
      <c r="R1106" t="str">
        <f>_xlfn.XLOOKUP(Table2[[#This Row],[Short Name]],Serverlookup!A:A,Serverlookup!E:E)</f>
        <v>wrschaeffer@chevron.com</v>
      </c>
      <c r="S1106" t="str">
        <f>_xlfn.XLOOKUP(Table2[[#This Row],[Short Name]],Serverlookup!A:A,Serverlookup!D:D)</f>
        <v>Yes</v>
      </c>
      <c r="T1106" t="str">
        <f>_xlfn.XLOOKUP(Table2[[#This Row],[Short Name]],Serverlookup!A:A,Serverlookup!F:F)</f>
        <v>SURFACE - FE - MARINE IT</v>
      </c>
      <c r="U1106" t="str">
        <f>IF(ISNA(_xlfn.XLOOKUP(Table2[[#This Row],[Short Name]],PCN!A:A,PCN!A:A)),"No","Yes")</f>
        <v>No</v>
      </c>
    </row>
    <row r="1107" spans="1:21" x14ac:dyDescent="0.35">
      <c r="A1107" t="s">
        <v>2777</v>
      </c>
      <c r="B1107" t="s">
        <v>50</v>
      </c>
      <c r="C1107" t="s">
        <v>470</v>
      </c>
      <c r="D1107" t="s">
        <v>471</v>
      </c>
      <c r="E1107" s="2">
        <v>45770</v>
      </c>
      <c r="F1107" t="s">
        <v>185</v>
      </c>
      <c r="G1107" s="2">
        <v>45771</v>
      </c>
      <c r="H1107" t="s">
        <v>3600</v>
      </c>
      <c r="I1107" t="s">
        <v>114</v>
      </c>
      <c r="J1107" t="s">
        <v>2781</v>
      </c>
      <c r="K1107" t="str">
        <f>_xlfn.XLOOKUP(Table2[[#This Row],[Short Name]],Table4[Name],Table4[IP Address])</f>
        <v>146.46.26.67</v>
      </c>
      <c r="L1107" t="str">
        <f>_xlfn.XLOOKUP(Table2[[#This Row],[Short Name]],CMDB!A:A,CMDB!G:G)</f>
        <v>Production</v>
      </c>
      <c r="M1107" t="str">
        <f>_xlfn.XLOOKUP(Table2[[#This Row],[Short Name]],CMDB!A:A,CMDB!F:F)</f>
        <v>Deployed</v>
      </c>
      <c r="N1107" t="s">
        <v>2782</v>
      </c>
      <c r="O1107" t="s">
        <v>951</v>
      </c>
      <c r="P1107">
        <f>_xlfn.XLOOKUP(Table2[[#This Row],[Short Name]],Serverlookup!A:A,Serverlookup!B:B)</f>
        <v>15823</v>
      </c>
      <c r="Q1107" t="str">
        <f>_xlfn.XLOOKUP(Table2[[#This Row],[Short Name]],Serverlookup!A:A,Serverlookup!C:C)</f>
        <v xml:space="preserve">Dualog </v>
      </c>
      <c r="R1107" t="str">
        <f>_xlfn.XLOOKUP(Table2[[#This Row],[Short Name]],Serverlookup!A:A,Serverlookup!E:E)</f>
        <v>wrschaeffer@chevron.com</v>
      </c>
      <c r="S1107" t="str">
        <f>_xlfn.XLOOKUP(Table2[[#This Row],[Short Name]],Serverlookup!A:A,Serverlookup!D:D)</f>
        <v>Yes</v>
      </c>
      <c r="T1107" t="str">
        <f>_xlfn.XLOOKUP(Table2[[#This Row],[Short Name]],Serverlookup!A:A,Serverlookup!F:F)</f>
        <v>SURFACE - FE - MARINE IT</v>
      </c>
      <c r="U1107" t="str">
        <f>IF(ISNA(_xlfn.XLOOKUP(Table2[[#This Row],[Short Name]],PCN!A:A,PCN!A:A)),"No","Yes")</f>
        <v>No</v>
      </c>
    </row>
    <row r="1108" spans="1:21" x14ac:dyDescent="0.35">
      <c r="A1108" t="s">
        <v>2777</v>
      </c>
      <c r="B1108" t="s">
        <v>50</v>
      </c>
      <c r="C1108" t="s">
        <v>125</v>
      </c>
      <c r="D1108" t="s">
        <v>126</v>
      </c>
      <c r="E1108" s="1">
        <v>45771</v>
      </c>
      <c r="F1108" t="s">
        <v>185</v>
      </c>
      <c r="G1108" s="1">
        <v>45771</v>
      </c>
      <c r="H1108" t="s">
        <v>3593</v>
      </c>
      <c r="I1108" t="s">
        <v>114</v>
      </c>
      <c r="J1108" t="s">
        <v>2781</v>
      </c>
      <c r="K1108" t="str">
        <f>_xlfn.XLOOKUP(Table2[[#This Row],[Short Name]],Table4[Name],Table4[IP Address])</f>
        <v>146.46.57.67</v>
      </c>
      <c r="L1108" t="str">
        <f>_xlfn.XLOOKUP(Table2[[#This Row],[Short Name]],CMDB!A:A,CMDB!G:G)</f>
        <v>Production</v>
      </c>
      <c r="M1108" t="str">
        <f>_xlfn.XLOOKUP(Table2[[#This Row],[Short Name]],CMDB!A:A,CMDB!F:F)</f>
        <v>Deployed</v>
      </c>
      <c r="N1108" t="s">
        <v>2782</v>
      </c>
      <c r="O1108" t="s">
        <v>951</v>
      </c>
      <c r="P1108">
        <f>_xlfn.XLOOKUP(Table2[[#This Row],[Short Name]],Serverlookup!A:A,Serverlookup!B:B)</f>
        <v>15823</v>
      </c>
      <c r="Q1108" t="str">
        <f>_xlfn.XLOOKUP(Table2[[#This Row],[Short Name]],Serverlookup!A:A,Serverlookup!C:C)</f>
        <v xml:space="preserve">Dualog </v>
      </c>
      <c r="R1108" t="str">
        <f>_xlfn.XLOOKUP(Table2[[#This Row],[Short Name]],Serverlookup!A:A,Serverlookup!E:E)</f>
        <v>wrschaeffer@chevron.com</v>
      </c>
      <c r="S1108" t="str">
        <f>_xlfn.XLOOKUP(Table2[[#This Row],[Short Name]],Serverlookup!A:A,Serverlookup!D:D)</f>
        <v>Yes</v>
      </c>
      <c r="T1108" t="str">
        <f>_xlfn.XLOOKUP(Table2[[#This Row],[Short Name]],Serverlookup!A:A,Serverlookup!F:F)</f>
        <v>SURFACE - FE - MARINE IT</v>
      </c>
      <c r="U1108" t="str">
        <f>IF(ISNA(_xlfn.XLOOKUP(Table2[[#This Row],[Short Name]],PCN!A:A,PCN!A:A)),"No","Yes")</f>
        <v>No</v>
      </c>
    </row>
    <row r="1109" spans="1:21" x14ac:dyDescent="0.35">
      <c r="A1109" t="s">
        <v>2777</v>
      </c>
      <c r="B1109" t="s">
        <v>50</v>
      </c>
      <c r="C1109" t="s">
        <v>460</v>
      </c>
      <c r="D1109" t="s">
        <v>461</v>
      </c>
      <c r="E1109" s="2">
        <v>45770</v>
      </c>
      <c r="F1109" t="s">
        <v>773</v>
      </c>
      <c r="G1109" s="2">
        <v>45771</v>
      </c>
      <c r="H1109" t="s">
        <v>2887</v>
      </c>
      <c r="I1109" t="s">
        <v>114</v>
      </c>
      <c r="J1109" t="s">
        <v>2781</v>
      </c>
      <c r="K1109" t="str">
        <f>_xlfn.XLOOKUP(Table2[[#This Row],[Short Name]],Table4[Name],Table4[IP Address])</f>
        <v>146.46.38.67</v>
      </c>
      <c r="L1109" t="str">
        <f>_xlfn.XLOOKUP(Table2[[#This Row],[Short Name]],CMDB!A:A,CMDB!G:G)</f>
        <v>Production</v>
      </c>
      <c r="M1109" t="str">
        <f>_xlfn.XLOOKUP(Table2[[#This Row],[Short Name]],CMDB!A:A,CMDB!F:F)</f>
        <v>Deployed</v>
      </c>
      <c r="N1109" t="s">
        <v>2782</v>
      </c>
      <c r="O1109" t="s">
        <v>951</v>
      </c>
      <c r="P1109">
        <f>_xlfn.XLOOKUP(Table2[[#This Row],[Short Name]],Serverlookup!A:A,Serverlookup!B:B)</f>
        <v>15823</v>
      </c>
      <c r="Q1109" t="str">
        <f>_xlfn.XLOOKUP(Table2[[#This Row],[Short Name]],Serverlookup!A:A,Serverlookup!C:C)</f>
        <v xml:space="preserve">Dualog </v>
      </c>
      <c r="R1109" t="str">
        <f>_xlfn.XLOOKUP(Table2[[#This Row],[Short Name]],Serverlookup!A:A,Serverlookup!E:E)</f>
        <v>wrschaeffer@chevron.com</v>
      </c>
      <c r="S1109" t="str">
        <f>_xlfn.XLOOKUP(Table2[[#This Row],[Short Name]],Serverlookup!A:A,Serverlookup!D:D)</f>
        <v>Yes</v>
      </c>
      <c r="T1109" t="str">
        <f>_xlfn.XLOOKUP(Table2[[#This Row],[Short Name]],Serverlookup!A:A,Serverlookup!F:F)</f>
        <v>SURFACE - FE - MARINE IT</v>
      </c>
      <c r="U1109" t="str">
        <f>IF(ISNA(_xlfn.XLOOKUP(Table2[[#This Row],[Short Name]],PCN!A:A,PCN!A:A)),"No","Yes")</f>
        <v>No</v>
      </c>
    </row>
    <row r="1110" spans="1:21" x14ac:dyDescent="0.35">
      <c r="A1110" t="s">
        <v>2777</v>
      </c>
      <c r="B1110" t="s">
        <v>50</v>
      </c>
      <c r="C1110" t="s">
        <v>861</v>
      </c>
      <c r="D1110" t="s">
        <v>862</v>
      </c>
      <c r="E1110" s="1"/>
      <c r="F1110" t="s">
        <v>859</v>
      </c>
      <c r="G1110" s="1">
        <v>45771</v>
      </c>
      <c r="H1110" t="s">
        <v>3595</v>
      </c>
      <c r="I1110" t="s">
        <v>114</v>
      </c>
      <c r="J1110" t="s">
        <v>2781</v>
      </c>
      <c r="K1110" t="str">
        <f>_xlfn.XLOOKUP(Table2[[#This Row],[Short Name]],Table4[Name],Table4[IP Address])</f>
        <v>146.46.62.67</v>
      </c>
      <c r="L1110" t="str">
        <f>_xlfn.XLOOKUP(Table2[[#This Row],[Short Name]],CMDB!A:A,CMDB!G:G)</f>
        <v>Development</v>
      </c>
      <c r="M1110" t="str">
        <f>_xlfn.XLOOKUP(Table2[[#This Row],[Short Name]],CMDB!A:A,CMDB!F:F)</f>
        <v>Deployed</v>
      </c>
      <c r="N1110" t="s">
        <v>2782</v>
      </c>
      <c r="O1110" t="s">
        <v>951</v>
      </c>
      <c r="P1110">
        <f>_xlfn.XLOOKUP(Table2[[#This Row],[Short Name]],Serverlookup!A:A,Serverlookup!B:B)</f>
        <v>15823</v>
      </c>
      <c r="Q1110" t="str">
        <f>_xlfn.XLOOKUP(Table2[[#This Row],[Short Name]],Serverlookup!A:A,Serverlookup!C:C)</f>
        <v xml:space="preserve">Dualog </v>
      </c>
      <c r="R1110" t="str">
        <f>_xlfn.XLOOKUP(Table2[[#This Row],[Short Name]],Serverlookup!A:A,Serverlookup!E:E)</f>
        <v>wrschaeffer@chevron.com</v>
      </c>
      <c r="S1110" t="str">
        <f>_xlfn.XLOOKUP(Table2[[#This Row],[Short Name]],Serverlookup!A:A,Serverlookup!D:D)</f>
        <v>Yes</v>
      </c>
      <c r="T1110" t="str">
        <f>_xlfn.XLOOKUP(Table2[[#This Row],[Short Name]],Serverlookup!A:A,Serverlookup!F:F)</f>
        <v>SURFACE - FE - MARINE IT</v>
      </c>
      <c r="U1110" t="str">
        <f>IF(ISNA(_xlfn.XLOOKUP(Table2[[#This Row],[Short Name]],PCN!A:A,PCN!A:A)),"No","Yes")</f>
        <v>No</v>
      </c>
    </row>
    <row r="1111" spans="1:21" x14ac:dyDescent="0.35">
      <c r="A1111" t="s">
        <v>2777</v>
      </c>
      <c r="B1111" t="s">
        <v>50</v>
      </c>
      <c r="C1111" t="s">
        <v>457</v>
      </c>
      <c r="D1111" t="s">
        <v>458</v>
      </c>
      <c r="E1111" s="2"/>
      <c r="F1111" t="s">
        <v>859</v>
      </c>
      <c r="G1111" s="2">
        <v>45771</v>
      </c>
      <c r="H1111" t="s">
        <v>3593</v>
      </c>
      <c r="I1111" t="s">
        <v>114</v>
      </c>
      <c r="J1111" t="s">
        <v>2781</v>
      </c>
      <c r="K1111" t="str">
        <f>_xlfn.XLOOKUP(Table2[[#This Row],[Short Name]],Table4[Name],Table4[IP Address])</f>
        <v>146.46.29.67</v>
      </c>
      <c r="L1111" t="str">
        <f>_xlfn.XLOOKUP(Table2[[#This Row],[Short Name]],CMDB!A:A,CMDB!G:G)</f>
        <v>Production</v>
      </c>
      <c r="M1111" t="str">
        <f>_xlfn.XLOOKUP(Table2[[#This Row],[Short Name]],CMDB!A:A,CMDB!F:F)</f>
        <v>Deployed</v>
      </c>
      <c r="N1111" t="s">
        <v>2782</v>
      </c>
      <c r="O1111" t="s">
        <v>951</v>
      </c>
      <c r="P1111">
        <f>_xlfn.XLOOKUP(Table2[[#This Row],[Short Name]],Serverlookup!A:A,Serverlookup!B:B)</f>
        <v>15823</v>
      </c>
      <c r="Q1111" t="str">
        <f>_xlfn.XLOOKUP(Table2[[#This Row],[Short Name]],Serverlookup!A:A,Serverlookup!C:C)</f>
        <v xml:space="preserve">Dualog </v>
      </c>
      <c r="R1111" t="str">
        <f>_xlfn.XLOOKUP(Table2[[#This Row],[Short Name]],Serverlookup!A:A,Serverlookup!E:E)</f>
        <v>wrschaeffer@chevron.com</v>
      </c>
      <c r="S1111" t="str">
        <f>_xlfn.XLOOKUP(Table2[[#This Row],[Short Name]],Serverlookup!A:A,Serverlookup!D:D)</f>
        <v>Yes</v>
      </c>
      <c r="T1111" t="str">
        <f>_xlfn.XLOOKUP(Table2[[#This Row],[Short Name]],Serverlookup!A:A,Serverlookup!F:F)</f>
        <v>SURFACE - FE - MARINE IT</v>
      </c>
      <c r="U1111" t="str">
        <f>IF(ISNA(_xlfn.XLOOKUP(Table2[[#This Row],[Short Name]],PCN!A:A,PCN!A:A)),"No","Yes")</f>
        <v>No</v>
      </c>
    </row>
    <row r="1112" spans="1:21" x14ac:dyDescent="0.35">
      <c r="A1112" t="s">
        <v>2777</v>
      </c>
      <c r="B1112" t="s">
        <v>50</v>
      </c>
      <c r="C1112" t="s">
        <v>454</v>
      </c>
      <c r="D1112" t="s">
        <v>455</v>
      </c>
      <c r="E1112" s="1">
        <v>45771</v>
      </c>
      <c r="F1112" t="s">
        <v>185</v>
      </c>
      <c r="G1112" s="1">
        <v>45771</v>
      </c>
      <c r="H1112" t="s">
        <v>3600</v>
      </c>
      <c r="I1112" t="s">
        <v>114</v>
      </c>
      <c r="J1112" t="s">
        <v>2781</v>
      </c>
      <c r="K1112" t="str">
        <f>_xlfn.XLOOKUP(Table2[[#This Row],[Short Name]],Table4[Name],Table4[IP Address])</f>
        <v>146.46.28.67</v>
      </c>
      <c r="L1112" t="str">
        <f>_xlfn.XLOOKUP(Table2[[#This Row],[Short Name]],CMDB!A:A,CMDB!G:G)</f>
        <v>Production</v>
      </c>
      <c r="M1112" t="str">
        <f>_xlfn.XLOOKUP(Table2[[#This Row],[Short Name]],CMDB!A:A,CMDB!F:F)</f>
        <v>Deployed</v>
      </c>
      <c r="N1112" t="s">
        <v>2782</v>
      </c>
      <c r="O1112" t="s">
        <v>951</v>
      </c>
      <c r="P1112">
        <f>_xlfn.XLOOKUP(Table2[[#This Row],[Short Name]],Serverlookup!A:A,Serverlookup!B:B)</f>
        <v>15823</v>
      </c>
      <c r="Q1112" t="str">
        <f>_xlfn.XLOOKUP(Table2[[#This Row],[Short Name]],Serverlookup!A:A,Serverlookup!C:C)</f>
        <v xml:space="preserve">Dualog </v>
      </c>
      <c r="R1112" t="str">
        <f>_xlfn.XLOOKUP(Table2[[#This Row],[Short Name]],Serverlookup!A:A,Serverlookup!E:E)</f>
        <v>wrschaeffer@chevron.com</v>
      </c>
      <c r="S1112" t="str">
        <f>_xlfn.XLOOKUP(Table2[[#This Row],[Short Name]],Serverlookup!A:A,Serverlookup!D:D)</f>
        <v>Yes</v>
      </c>
      <c r="T1112" t="str">
        <f>_xlfn.XLOOKUP(Table2[[#This Row],[Short Name]],Serverlookup!A:A,Serverlookup!F:F)</f>
        <v>SURFACE - FE - MARINE IT</v>
      </c>
      <c r="U1112" t="str">
        <f>IF(ISNA(_xlfn.XLOOKUP(Table2[[#This Row],[Short Name]],PCN!A:A,PCN!A:A)),"No","Yes")</f>
        <v>No</v>
      </c>
    </row>
    <row r="1113" spans="1:21" x14ac:dyDescent="0.35">
      <c r="A1113" t="s">
        <v>2777</v>
      </c>
      <c r="B1113" t="s">
        <v>50</v>
      </c>
      <c r="C1113" t="s">
        <v>451</v>
      </c>
      <c r="D1113" t="s">
        <v>452</v>
      </c>
      <c r="E1113" s="2">
        <v>45770</v>
      </c>
      <c r="F1113" t="s">
        <v>185</v>
      </c>
      <c r="G1113" s="2">
        <v>45771</v>
      </c>
      <c r="H1113" t="s">
        <v>3593</v>
      </c>
      <c r="I1113" t="s">
        <v>66</v>
      </c>
      <c r="J1113" t="s">
        <v>2781</v>
      </c>
      <c r="K1113" t="str">
        <f>_xlfn.XLOOKUP(Table2[[#This Row],[Short Name]],Table4[Name],Table4[IP Address])</f>
        <v>146.46.47.67</v>
      </c>
      <c r="L1113" t="str">
        <f>_xlfn.XLOOKUP(Table2[[#This Row],[Short Name]],CMDB!A:A,CMDB!G:G)</f>
        <v>Production</v>
      </c>
      <c r="M1113" t="str">
        <f>_xlfn.XLOOKUP(Table2[[#This Row],[Short Name]],CMDB!A:A,CMDB!F:F)</f>
        <v>Deployed</v>
      </c>
      <c r="N1113" t="s">
        <v>2782</v>
      </c>
      <c r="O1113" t="s">
        <v>951</v>
      </c>
      <c r="P1113">
        <f>_xlfn.XLOOKUP(Table2[[#This Row],[Short Name]],Serverlookup!A:A,Serverlookup!B:B)</f>
        <v>15823</v>
      </c>
      <c r="Q1113" t="str">
        <f>_xlfn.XLOOKUP(Table2[[#This Row],[Short Name]],Serverlookup!A:A,Serverlookup!C:C)</f>
        <v xml:space="preserve">Dualog </v>
      </c>
      <c r="R1113" t="str">
        <f>_xlfn.XLOOKUP(Table2[[#This Row],[Short Name]],Serverlookup!A:A,Serverlookup!E:E)</f>
        <v>wrschaeffer@chevron.com</v>
      </c>
      <c r="S1113" t="str">
        <f>_xlfn.XLOOKUP(Table2[[#This Row],[Short Name]],Serverlookup!A:A,Serverlookup!D:D)</f>
        <v>Yes</v>
      </c>
      <c r="T1113" t="str">
        <f>_xlfn.XLOOKUP(Table2[[#This Row],[Short Name]],Serverlookup!A:A,Serverlookup!F:F)</f>
        <v>SURFACE - FE - MARINE IT</v>
      </c>
      <c r="U1113" t="str">
        <f>IF(ISNA(_xlfn.XLOOKUP(Table2[[#This Row],[Short Name]],PCN!A:A,PCN!A:A)),"No","Yes")</f>
        <v>No</v>
      </c>
    </row>
    <row r="1114" spans="1:21" x14ac:dyDescent="0.35">
      <c r="A1114" t="s">
        <v>2777</v>
      </c>
      <c r="B1114" t="s">
        <v>50</v>
      </c>
      <c r="C1114" t="s">
        <v>448</v>
      </c>
      <c r="D1114" t="s">
        <v>449</v>
      </c>
      <c r="E1114" s="1">
        <v>45771</v>
      </c>
      <c r="F1114" t="s">
        <v>185</v>
      </c>
      <c r="G1114" s="1">
        <v>45771</v>
      </c>
      <c r="H1114" t="s">
        <v>3600</v>
      </c>
      <c r="I1114" t="s">
        <v>66</v>
      </c>
      <c r="J1114" t="s">
        <v>2781</v>
      </c>
      <c r="K1114" t="str">
        <f>_xlfn.XLOOKUP(Table2[[#This Row],[Short Name]],Table4[Name],Table4[IP Address])</f>
        <v>146.46.35.67</v>
      </c>
      <c r="L1114" t="str">
        <f>_xlfn.XLOOKUP(Table2[[#This Row],[Short Name]],CMDB!A:A,CMDB!G:G)</f>
        <v>Production</v>
      </c>
      <c r="M1114" t="str">
        <f>_xlfn.XLOOKUP(Table2[[#This Row],[Short Name]],CMDB!A:A,CMDB!F:F)</f>
        <v>Deployed</v>
      </c>
      <c r="N1114" t="s">
        <v>2782</v>
      </c>
      <c r="O1114" t="s">
        <v>951</v>
      </c>
      <c r="P1114">
        <f>_xlfn.XLOOKUP(Table2[[#This Row],[Short Name]],Serverlookup!A:A,Serverlookup!B:B)</f>
        <v>15823</v>
      </c>
      <c r="Q1114" t="str">
        <f>_xlfn.XLOOKUP(Table2[[#This Row],[Short Name]],Serverlookup!A:A,Serverlookup!C:C)</f>
        <v xml:space="preserve">Dualog </v>
      </c>
      <c r="R1114" t="str">
        <f>_xlfn.XLOOKUP(Table2[[#This Row],[Short Name]],Serverlookup!A:A,Serverlookup!E:E)</f>
        <v>wrschaeffer@chevron.com</v>
      </c>
      <c r="S1114" t="str">
        <f>_xlfn.XLOOKUP(Table2[[#This Row],[Short Name]],Serverlookup!A:A,Serverlookup!D:D)</f>
        <v>Yes</v>
      </c>
      <c r="T1114" t="str">
        <f>_xlfn.XLOOKUP(Table2[[#This Row],[Short Name]],Serverlookup!A:A,Serverlookup!F:F)</f>
        <v>SURFACE - FE - MARINE IT</v>
      </c>
      <c r="U1114" t="str">
        <f>IF(ISNA(_xlfn.XLOOKUP(Table2[[#This Row],[Short Name]],PCN!A:A,PCN!A:A)),"No","Yes")</f>
        <v>No</v>
      </c>
    </row>
    <row r="1115" spans="1:21" x14ac:dyDescent="0.35">
      <c r="A1115" t="s">
        <v>2777</v>
      </c>
      <c r="B1115" t="s">
        <v>50</v>
      </c>
      <c r="C1115" t="s">
        <v>882</v>
      </c>
      <c r="D1115" t="s">
        <v>883</v>
      </c>
      <c r="E1115" s="2"/>
      <c r="F1115" t="s">
        <v>859</v>
      </c>
      <c r="G1115" s="2">
        <v>45771</v>
      </c>
      <c r="H1115" t="s">
        <v>4234</v>
      </c>
      <c r="I1115" t="s">
        <v>114</v>
      </c>
      <c r="J1115" t="s">
        <v>2781</v>
      </c>
      <c r="K1115" t="str">
        <f>_xlfn.XLOOKUP(Table2[[#This Row],[Short Name]],Table4[Name],Table4[IP Address])</f>
        <v>146.46.61.67</v>
      </c>
      <c r="L1115" t="str">
        <f>_xlfn.XLOOKUP(Table2[[#This Row],[Short Name]],CMDB!A:A,CMDB!G:G)</f>
        <v>Development</v>
      </c>
      <c r="M1115" t="str">
        <f>_xlfn.XLOOKUP(Table2[[#This Row],[Short Name]],CMDB!A:A,CMDB!F:F)</f>
        <v>Deployed</v>
      </c>
      <c r="N1115" t="s">
        <v>2782</v>
      </c>
      <c r="O1115" t="s">
        <v>951</v>
      </c>
      <c r="P1115">
        <f>_xlfn.XLOOKUP(Table2[[#This Row],[Short Name]],Serverlookup!A:A,Serverlookup!B:B)</f>
        <v>15823</v>
      </c>
      <c r="Q1115" t="str">
        <f>_xlfn.XLOOKUP(Table2[[#This Row],[Short Name]],Serverlookup!A:A,Serverlookup!C:C)</f>
        <v xml:space="preserve">Dualog </v>
      </c>
      <c r="R1115" t="str">
        <f>_xlfn.XLOOKUP(Table2[[#This Row],[Short Name]],Serverlookup!A:A,Serverlookup!E:E)</f>
        <v>wrschaeffer@chevron.com</v>
      </c>
      <c r="S1115" t="str">
        <f>_xlfn.XLOOKUP(Table2[[#This Row],[Short Name]],Serverlookup!A:A,Serverlookup!D:D)</f>
        <v>Yes</v>
      </c>
      <c r="T1115" t="str">
        <f>_xlfn.XLOOKUP(Table2[[#This Row],[Short Name]],Serverlookup!A:A,Serverlookup!F:F)</f>
        <v>SURFACE - FE - MARINE IT</v>
      </c>
      <c r="U1115" t="str">
        <f>IF(ISNA(_xlfn.XLOOKUP(Table2[[#This Row],[Short Name]],PCN!A:A,PCN!A:A)),"No","Yes")</f>
        <v>No</v>
      </c>
    </row>
    <row r="1116" spans="1:21" x14ac:dyDescent="0.35">
      <c r="A1116" t="s">
        <v>2777</v>
      </c>
      <c r="B1116" t="s">
        <v>50</v>
      </c>
      <c r="C1116" t="s">
        <v>445</v>
      </c>
      <c r="D1116" t="s">
        <v>446</v>
      </c>
      <c r="E1116" s="1">
        <v>45770</v>
      </c>
      <c r="F1116" t="s">
        <v>185</v>
      </c>
      <c r="G1116" s="1">
        <v>45771</v>
      </c>
      <c r="H1116" t="s">
        <v>3456</v>
      </c>
      <c r="I1116" t="s">
        <v>66</v>
      </c>
      <c r="J1116" t="s">
        <v>2781</v>
      </c>
      <c r="K1116" t="str">
        <f>_xlfn.XLOOKUP(Table2[[#This Row],[Short Name]],Table4[Name],Table4[IP Address])</f>
        <v>146.46.53.67</v>
      </c>
      <c r="L1116" t="str">
        <f>_xlfn.XLOOKUP(Table2[[#This Row],[Short Name]],CMDB!A:A,CMDB!G:G)</f>
        <v>Production</v>
      </c>
      <c r="M1116" t="str">
        <f>_xlfn.XLOOKUP(Table2[[#This Row],[Short Name]],CMDB!A:A,CMDB!F:F)</f>
        <v>Deployed</v>
      </c>
      <c r="N1116" t="s">
        <v>2782</v>
      </c>
      <c r="O1116" t="s">
        <v>951</v>
      </c>
      <c r="P1116">
        <f>_xlfn.XLOOKUP(Table2[[#This Row],[Short Name]],Serverlookup!A:A,Serverlookup!B:B)</f>
        <v>15823</v>
      </c>
      <c r="Q1116" t="str">
        <f>_xlfn.XLOOKUP(Table2[[#This Row],[Short Name]],Serverlookup!A:A,Serverlookup!C:C)</f>
        <v xml:space="preserve">Dualog </v>
      </c>
      <c r="R1116" t="str">
        <f>_xlfn.XLOOKUP(Table2[[#This Row],[Short Name]],Serverlookup!A:A,Serverlookup!E:E)</f>
        <v>wrschaeffer@chevron.com</v>
      </c>
      <c r="S1116" t="str">
        <f>_xlfn.XLOOKUP(Table2[[#This Row],[Short Name]],Serverlookup!A:A,Serverlookup!D:D)</f>
        <v>Yes</v>
      </c>
      <c r="T1116" t="str">
        <f>_xlfn.XLOOKUP(Table2[[#This Row],[Short Name]],Serverlookup!A:A,Serverlookup!F:F)</f>
        <v>SURFACE - FE - MARINE IT</v>
      </c>
      <c r="U1116" t="str">
        <f>IF(ISNA(_xlfn.XLOOKUP(Table2[[#This Row],[Short Name]],PCN!A:A,PCN!A:A)),"No","Yes")</f>
        <v>No</v>
      </c>
    </row>
    <row r="1117" spans="1:21" x14ac:dyDescent="0.35">
      <c r="A1117" t="s">
        <v>2777</v>
      </c>
      <c r="B1117" t="s">
        <v>50</v>
      </c>
      <c r="C1117" t="s">
        <v>879</v>
      </c>
      <c r="D1117" t="s">
        <v>880</v>
      </c>
      <c r="E1117" s="2">
        <v>45751</v>
      </c>
      <c r="F1117" t="s">
        <v>185</v>
      </c>
      <c r="G1117" s="2">
        <v>45771</v>
      </c>
      <c r="H1117" t="s">
        <v>4234</v>
      </c>
      <c r="I1117" t="s">
        <v>114</v>
      </c>
      <c r="J1117" t="s">
        <v>2781</v>
      </c>
      <c r="K1117" t="str">
        <f>_xlfn.XLOOKUP(Table2[[#This Row],[Short Name]],Table4[Name],Table4[IP Address])</f>
        <v>146.46.43.67</v>
      </c>
      <c r="L1117" t="str">
        <f>_xlfn.XLOOKUP(Table2[[#This Row],[Short Name]],CMDB!A:A,CMDB!G:G)</f>
        <v>Production</v>
      </c>
      <c r="M1117" t="str">
        <f>_xlfn.XLOOKUP(Table2[[#This Row],[Short Name]],CMDB!A:A,CMDB!F:F)</f>
        <v>Deployed</v>
      </c>
      <c r="N1117" t="s">
        <v>2782</v>
      </c>
      <c r="O1117" t="s">
        <v>951</v>
      </c>
      <c r="P1117">
        <f>_xlfn.XLOOKUP(Table2[[#This Row],[Short Name]],Serverlookup!A:A,Serverlookup!B:B)</f>
        <v>15823</v>
      </c>
      <c r="Q1117" t="str">
        <f>_xlfn.XLOOKUP(Table2[[#This Row],[Short Name]],Serverlookup!A:A,Serverlookup!C:C)</f>
        <v xml:space="preserve">Dualog </v>
      </c>
      <c r="R1117" t="str">
        <f>_xlfn.XLOOKUP(Table2[[#This Row],[Short Name]],Serverlookup!A:A,Serverlookup!E:E)</f>
        <v>wrschaeffer@chevron.com</v>
      </c>
      <c r="S1117" t="str">
        <f>_xlfn.XLOOKUP(Table2[[#This Row],[Short Name]],Serverlookup!A:A,Serverlookup!D:D)</f>
        <v>Yes</v>
      </c>
      <c r="T1117" t="str">
        <f>_xlfn.XLOOKUP(Table2[[#This Row],[Short Name]],Serverlookup!A:A,Serverlookup!F:F)</f>
        <v>SURFACE - FE - MARINE IT</v>
      </c>
      <c r="U1117" t="str">
        <f>IF(ISNA(_xlfn.XLOOKUP(Table2[[#This Row],[Short Name]],PCN!A:A,PCN!A:A)),"No","Yes")</f>
        <v>No</v>
      </c>
    </row>
    <row r="1118" spans="1:21" x14ac:dyDescent="0.35">
      <c r="A1118" t="s">
        <v>2777</v>
      </c>
      <c r="B1118" t="s">
        <v>50</v>
      </c>
      <c r="C1118" t="s">
        <v>442</v>
      </c>
      <c r="D1118" t="s">
        <v>443</v>
      </c>
      <c r="E1118" s="1">
        <v>45771</v>
      </c>
      <c r="F1118" t="s">
        <v>773</v>
      </c>
      <c r="G1118" s="1">
        <v>45771</v>
      </c>
      <c r="H1118" t="s">
        <v>3595</v>
      </c>
      <c r="I1118" t="s">
        <v>66</v>
      </c>
      <c r="J1118" t="s">
        <v>2781</v>
      </c>
      <c r="K1118" t="str">
        <f>_xlfn.XLOOKUP(Table2[[#This Row],[Short Name]],Table4[Name],Table4[IP Address])</f>
        <v>146.46.44.67</v>
      </c>
      <c r="L1118" t="str">
        <f>_xlfn.XLOOKUP(Table2[[#This Row],[Short Name]],CMDB!A:A,CMDB!G:G)</f>
        <v>Production</v>
      </c>
      <c r="M1118" t="str">
        <f>_xlfn.XLOOKUP(Table2[[#This Row],[Short Name]],CMDB!A:A,CMDB!F:F)</f>
        <v>Deployed</v>
      </c>
      <c r="N1118" t="s">
        <v>2782</v>
      </c>
      <c r="O1118" t="s">
        <v>951</v>
      </c>
      <c r="P1118">
        <f>_xlfn.XLOOKUP(Table2[[#This Row],[Short Name]],Serverlookup!A:A,Serverlookup!B:B)</f>
        <v>15823</v>
      </c>
      <c r="Q1118" t="str">
        <f>_xlfn.XLOOKUP(Table2[[#This Row],[Short Name]],Serverlookup!A:A,Serverlookup!C:C)</f>
        <v xml:space="preserve">Dualog </v>
      </c>
      <c r="R1118" t="str">
        <f>_xlfn.XLOOKUP(Table2[[#This Row],[Short Name]],Serverlookup!A:A,Serverlookup!E:E)</f>
        <v>wrschaeffer@chevron.com</v>
      </c>
      <c r="S1118" t="str">
        <f>_xlfn.XLOOKUP(Table2[[#This Row],[Short Name]],Serverlookup!A:A,Serverlookup!D:D)</f>
        <v>Yes</v>
      </c>
      <c r="T1118" t="str">
        <f>_xlfn.XLOOKUP(Table2[[#This Row],[Short Name]],Serverlookup!A:A,Serverlookup!F:F)</f>
        <v>SURFACE - FE - MARINE IT</v>
      </c>
      <c r="U1118" t="str">
        <f>IF(ISNA(_xlfn.XLOOKUP(Table2[[#This Row],[Short Name]],PCN!A:A,PCN!A:A)),"No","Yes")</f>
        <v>No</v>
      </c>
    </row>
    <row r="1119" spans="1:21" x14ac:dyDescent="0.35">
      <c r="A1119" t="s">
        <v>2777</v>
      </c>
      <c r="B1119" t="s">
        <v>50</v>
      </c>
      <c r="C1119" t="s">
        <v>349</v>
      </c>
      <c r="D1119" t="s">
        <v>350</v>
      </c>
      <c r="E1119" s="2">
        <v>45764</v>
      </c>
      <c r="F1119" t="s">
        <v>185</v>
      </c>
      <c r="G1119" s="2">
        <v>45771</v>
      </c>
      <c r="H1119" t="s">
        <v>3600</v>
      </c>
      <c r="I1119" t="s">
        <v>114</v>
      </c>
      <c r="J1119" t="s">
        <v>2781</v>
      </c>
      <c r="K1119" t="str">
        <f>_xlfn.XLOOKUP(Table2[[#This Row],[Short Name]],Table4[Name],Table4[IP Address])</f>
        <v>146.46.37.67</v>
      </c>
      <c r="L1119" t="str">
        <f>_xlfn.XLOOKUP(Table2[[#This Row],[Short Name]],CMDB!A:A,CMDB!G:G)</f>
        <v>Production</v>
      </c>
      <c r="M1119" t="str">
        <f>_xlfn.XLOOKUP(Table2[[#This Row],[Short Name]],CMDB!A:A,CMDB!F:F)</f>
        <v>Deployed</v>
      </c>
      <c r="N1119" t="s">
        <v>2782</v>
      </c>
      <c r="O1119" t="s">
        <v>951</v>
      </c>
      <c r="P1119">
        <f>_xlfn.XLOOKUP(Table2[[#This Row],[Short Name]],Serverlookup!A:A,Serverlookup!B:B)</f>
        <v>15823</v>
      </c>
      <c r="Q1119" t="str">
        <f>_xlfn.XLOOKUP(Table2[[#This Row],[Short Name]],Serverlookup!A:A,Serverlookup!C:C)</f>
        <v xml:space="preserve">Dualog </v>
      </c>
      <c r="R1119" t="str">
        <f>_xlfn.XLOOKUP(Table2[[#This Row],[Short Name]],Serverlookup!A:A,Serverlookup!E:E)</f>
        <v>wrschaeffer@chevron.com</v>
      </c>
      <c r="S1119" t="str">
        <f>_xlfn.XLOOKUP(Table2[[#This Row],[Short Name]],Serverlookup!A:A,Serverlookup!D:D)</f>
        <v>Yes</v>
      </c>
      <c r="T1119" t="str">
        <f>_xlfn.XLOOKUP(Table2[[#This Row],[Short Name]],Serverlookup!A:A,Serverlookup!F:F)</f>
        <v>SURFACE - FE - MARINE IT</v>
      </c>
      <c r="U1119" t="str">
        <f>IF(ISNA(_xlfn.XLOOKUP(Table2[[#This Row],[Short Name]],PCN!A:A,PCN!A:A)),"No","Yes")</f>
        <v>No</v>
      </c>
    </row>
    <row r="1120" spans="1:21" x14ac:dyDescent="0.35">
      <c r="A1120" t="s">
        <v>2777</v>
      </c>
      <c r="B1120" t="s">
        <v>50</v>
      </c>
      <c r="C1120" t="s">
        <v>439</v>
      </c>
      <c r="D1120" t="s">
        <v>440</v>
      </c>
      <c r="E1120" s="1">
        <v>45770</v>
      </c>
      <c r="F1120" t="s">
        <v>185</v>
      </c>
      <c r="G1120" s="1">
        <v>45771</v>
      </c>
      <c r="H1120" t="s">
        <v>3594</v>
      </c>
      <c r="I1120" t="s">
        <v>66</v>
      </c>
      <c r="J1120" t="s">
        <v>2781</v>
      </c>
      <c r="K1120" t="str">
        <f>_xlfn.XLOOKUP(Table2[[#This Row],[Short Name]],Table4[Name],Table4[IP Address])</f>
        <v>146.46.34.67</v>
      </c>
      <c r="L1120" t="str">
        <f>_xlfn.XLOOKUP(Table2[[#This Row],[Short Name]],CMDB!A:A,CMDB!G:G)</f>
        <v>Production</v>
      </c>
      <c r="M1120" t="str">
        <f>_xlfn.XLOOKUP(Table2[[#This Row],[Short Name]],CMDB!A:A,CMDB!F:F)</f>
        <v>Deployed</v>
      </c>
      <c r="N1120" t="s">
        <v>2782</v>
      </c>
      <c r="O1120" t="s">
        <v>951</v>
      </c>
      <c r="P1120">
        <f>_xlfn.XLOOKUP(Table2[[#This Row],[Short Name]],Serverlookup!A:A,Serverlookup!B:B)</f>
        <v>15823</v>
      </c>
      <c r="Q1120" t="str">
        <f>_xlfn.XLOOKUP(Table2[[#This Row],[Short Name]],Serverlookup!A:A,Serverlookup!C:C)</f>
        <v xml:space="preserve">Dualog </v>
      </c>
      <c r="R1120" t="str">
        <f>_xlfn.XLOOKUP(Table2[[#This Row],[Short Name]],Serverlookup!A:A,Serverlookup!E:E)</f>
        <v>wrschaeffer@chevron.com</v>
      </c>
      <c r="S1120" t="str">
        <f>_xlfn.XLOOKUP(Table2[[#This Row],[Short Name]],Serverlookup!A:A,Serverlookup!D:D)</f>
        <v>Yes</v>
      </c>
      <c r="T1120" t="str">
        <f>_xlfn.XLOOKUP(Table2[[#This Row],[Short Name]],Serverlookup!A:A,Serverlookup!F:F)</f>
        <v>SURFACE - FE - MARINE IT</v>
      </c>
      <c r="U1120" t="str">
        <f>IF(ISNA(_xlfn.XLOOKUP(Table2[[#This Row],[Short Name]],PCN!A:A,PCN!A:A)),"No","Yes")</f>
        <v>No</v>
      </c>
    </row>
    <row r="1121" spans="1:21" x14ac:dyDescent="0.35">
      <c r="A1121" t="s">
        <v>2777</v>
      </c>
      <c r="B1121" t="s">
        <v>50</v>
      </c>
      <c r="C1121" t="s">
        <v>436</v>
      </c>
      <c r="D1121" t="s">
        <v>437</v>
      </c>
      <c r="E1121" s="2">
        <v>45770</v>
      </c>
      <c r="F1121" t="s">
        <v>185</v>
      </c>
      <c r="G1121" s="2">
        <v>45771</v>
      </c>
      <c r="H1121" t="s">
        <v>3595</v>
      </c>
      <c r="I1121" t="s">
        <v>66</v>
      </c>
      <c r="J1121" t="s">
        <v>2781</v>
      </c>
      <c r="K1121" t="str">
        <f>_xlfn.XLOOKUP(Table2[[#This Row],[Short Name]],Table4[Name],Table4[IP Address])</f>
        <v>146.46.33.67</v>
      </c>
      <c r="L1121" t="str">
        <f>_xlfn.XLOOKUP(Table2[[#This Row],[Short Name]],CMDB!A:A,CMDB!G:G)</f>
        <v>Production</v>
      </c>
      <c r="M1121" t="str">
        <f>_xlfn.XLOOKUP(Table2[[#This Row],[Short Name]],CMDB!A:A,CMDB!F:F)</f>
        <v>Deployed</v>
      </c>
      <c r="N1121" t="s">
        <v>2782</v>
      </c>
      <c r="O1121" t="s">
        <v>951</v>
      </c>
      <c r="P1121">
        <f>_xlfn.XLOOKUP(Table2[[#This Row],[Short Name]],Serverlookup!A:A,Serverlookup!B:B)</f>
        <v>15823</v>
      </c>
      <c r="Q1121" t="str">
        <f>_xlfn.XLOOKUP(Table2[[#This Row],[Short Name]],Serverlookup!A:A,Serverlookup!C:C)</f>
        <v xml:space="preserve">Dualog </v>
      </c>
      <c r="R1121" t="str">
        <f>_xlfn.XLOOKUP(Table2[[#This Row],[Short Name]],Serverlookup!A:A,Serverlookup!E:E)</f>
        <v>wrschaeffer@chevron.com</v>
      </c>
      <c r="S1121" t="str">
        <f>_xlfn.XLOOKUP(Table2[[#This Row],[Short Name]],Serverlookup!A:A,Serverlookup!D:D)</f>
        <v>Yes</v>
      </c>
      <c r="T1121" t="str">
        <f>_xlfn.XLOOKUP(Table2[[#This Row],[Short Name]],Serverlookup!A:A,Serverlookup!F:F)</f>
        <v>SURFACE - FE - MARINE IT</v>
      </c>
      <c r="U1121" t="str">
        <f>IF(ISNA(_xlfn.XLOOKUP(Table2[[#This Row],[Short Name]],PCN!A:A,PCN!A:A)),"No","Yes")</f>
        <v>No</v>
      </c>
    </row>
    <row r="1122" spans="1:21" x14ac:dyDescent="0.35">
      <c r="A1122" t="s">
        <v>2777</v>
      </c>
      <c r="B1122" t="s">
        <v>50</v>
      </c>
      <c r="C1122" t="s">
        <v>433</v>
      </c>
      <c r="D1122" t="s">
        <v>434</v>
      </c>
      <c r="E1122" s="1">
        <v>45771</v>
      </c>
      <c r="F1122" t="s">
        <v>773</v>
      </c>
      <c r="G1122" s="1">
        <v>45771</v>
      </c>
      <c r="H1122" t="s">
        <v>3600</v>
      </c>
      <c r="I1122" t="s">
        <v>66</v>
      </c>
      <c r="J1122" t="s">
        <v>2781</v>
      </c>
      <c r="K1122" t="str">
        <f>_xlfn.XLOOKUP(Table2[[#This Row],[Short Name]],Table4[Name],Table4[IP Address])</f>
        <v>146.46.46.67</v>
      </c>
      <c r="L1122" t="str">
        <f>_xlfn.XLOOKUP(Table2[[#This Row],[Short Name]],CMDB!A:A,CMDB!G:G)</f>
        <v>Production</v>
      </c>
      <c r="M1122" t="str">
        <f>_xlfn.XLOOKUP(Table2[[#This Row],[Short Name]],CMDB!A:A,CMDB!F:F)</f>
        <v>Deployed</v>
      </c>
      <c r="N1122" t="s">
        <v>2782</v>
      </c>
      <c r="O1122" t="s">
        <v>951</v>
      </c>
      <c r="P1122">
        <f>_xlfn.XLOOKUP(Table2[[#This Row],[Short Name]],Serverlookup!A:A,Serverlookup!B:B)</f>
        <v>15823</v>
      </c>
      <c r="Q1122" t="str">
        <f>_xlfn.XLOOKUP(Table2[[#This Row],[Short Name]],Serverlookup!A:A,Serverlookup!C:C)</f>
        <v xml:space="preserve">Dualog </v>
      </c>
      <c r="R1122" t="str">
        <f>_xlfn.XLOOKUP(Table2[[#This Row],[Short Name]],Serverlookup!A:A,Serverlookup!E:E)</f>
        <v>wrschaeffer@chevron.com</v>
      </c>
      <c r="S1122" t="str">
        <f>_xlfn.XLOOKUP(Table2[[#This Row],[Short Name]],Serverlookup!A:A,Serverlookup!D:D)</f>
        <v>Yes</v>
      </c>
      <c r="T1122" t="str">
        <f>_xlfn.XLOOKUP(Table2[[#This Row],[Short Name]],Serverlookup!A:A,Serverlookup!F:F)</f>
        <v>SURFACE - FE - MARINE IT</v>
      </c>
      <c r="U1122" t="str">
        <f>IF(ISNA(_xlfn.XLOOKUP(Table2[[#This Row],[Short Name]],PCN!A:A,PCN!A:A)),"No","Yes")</f>
        <v>No</v>
      </c>
    </row>
    <row r="1123" spans="1:21" x14ac:dyDescent="0.35">
      <c r="A1123" t="s">
        <v>2777</v>
      </c>
      <c r="B1123" t="s">
        <v>50</v>
      </c>
      <c r="C1123" t="s">
        <v>430</v>
      </c>
      <c r="D1123" t="s">
        <v>431</v>
      </c>
      <c r="E1123" s="2">
        <v>45771</v>
      </c>
      <c r="F1123" t="s">
        <v>773</v>
      </c>
      <c r="G1123" s="2">
        <v>45771</v>
      </c>
      <c r="H1123" t="s">
        <v>3595</v>
      </c>
      <c r="I1123" t="s">
        <v>66</v>
      </c>
      <c r="J1123" t="s">
        <v>2781</v>
      </c>
      <c r="K1123" t="str">
        <f>_xlfn.XLOOKUP(Table2[[#This Row],[Short Name]],Table4[Name],Table4[IP Address])</f>
        <v>146.46.54.67</v>
      </c>
      <c r="L1123" t="str">
        <f>_xlfn.XLOOKUP(Table2[[#This Row],[Short Name]],CMDB!A:A,CMDB!G:G)</f>
        <v>Production</v>
      </c>
      <c r="M1123" t="str">
        <f>_xlfn.XLOOKUP(Table2[[#This Row],[Short Name]],CMDB!A:A,CMDB!F:F)</f>
        <v>Deployed</v>
      </c>
      <c r="N1123" t="s">
        <v>2782</v>
      </c>
      <c r="O1123" t="s">
        <v>951</v>
      </c>
      <c r="P1123">
        <f>_xlfn.XLOOKUP(Table2[[#This Row],[Short Name]],Serverlookup!A:A,Serverlookup!B:B)</f>
        <v>15823</v>
      </c>
      <c r="Q1123" t="str">
        <f>_xlfn.XLOOKUP(Table2[[#This Row],[Short Name]],Serverlookup!A:A,Serverlookup!C:C)</f>
        <v xml:space="preserve">Dualog </v>
      </c>
      <c r="R1123" t="str">
        <f>_xlfn.XLOOKUP(Table2[[#This Row],[Short Name]],Serverlookup!A:A,Serverlookup!E:E)</f>
        <v>wrschaeffer@chevron.com</v>
      </c>
      <c r="S1123" t="str">
        <f>_xlfn.XLOOKUP(Table2[[#This Row],[Short Name]],Serverlookup!A:A,Serverlookup!D:D)</f>
        <v>Yes</v>
      </c>
      <c r="T1123" t="str">
        <f>_xlfn.XLOOKUP(Table2[[#This Row],[Short Name]],Serverlookup!A:A,Serverlookup!F:F)</f>
        <v>SURFACE - FE - MARINE IT</v>
      </c>
      <c r="U1123" t="str">
        <f>IF(ISNA(_xlfn.XLOOKUP(Table2[[#This Row],[Short Name]],PCN!A:A,PCN!A:A)),"No","Yes")</f>
        <v>No</v>
      </c>
    </row>
    <row r="1124" spans="1:21" x14ac:dyDescent="0.35">
      <c r="A1124" t="s">
        <v>2777</v>
      </c>
      <c r="B1124" t="s">
        <v>50</v>
      </c>
      <c r="C1124" t="s">
        <v>427</v>
      </c>
      <c r="D1124" t="s">
        <v>428</v>
      </c>
      <c r="E1124" s="1">
        <v>45771</v>
      </c>
      <c r="F1124" t="s">
        <v>185</v>
      </c>
      <c r="G1124" s="1">
        <v>45771</v>
      </c>
      <c r="H1124" t="s">
        <v>3600</v>
      </c>
      <c r="I1124" t="s">
        <v>114</v>
      </c>
      <c r="J1124" t="s">
        <v>2781</v>
      </c>
      <c r="K1124" t="str">
        <f>_xlfn.XLOOKUP(Table2[[#This Row],[Short Name]],Table4[Name],Table4[IP Address])</f>
        <v>146.46.59.67</v>
      </c>
      <c r="L1124" t="str">
        <f>_xlfn.XLOOKUP(Table2[[#This Row],[Short Name]],CMDB!A:A,CMDB!G:G)</f>
        <v>Production</v>
      </c>
      <c r="M1124" t="str">
        <f>_xlfn.XLOOKUP(Table2[[#This Row],[Short Name]],CMDB!A:A,CMDB!F:F)</f>
        <v>Deployed</v>
      </c>
      <c r="N1124" t="s">
        <v>2782</v>
      </c>
      <c r="O1124" t="s">
        <v>951</v>
      </c>
      <c r="P1124">
        <f>_xlfn.XLOOKUP(Table2[[#This Row],[Short Name]],Serverlookup!A:A,Serverlookup!B:B)</f>
        <v>15823</v>
      </c>
      <c r="Q1124" t="str">
        <f>_xlfn.XLOOKUP(Table2[[#This Row],[Short Name]],Serverlookup!A:A,Serverlookup!C:C)</f>
        <v xml:space="preserve">Dualog </v>
      </c>
      <c r="R1124" t="str">
        <f>_xlfn.XLOOKUP(Table2[[#This Row],[Short Name]],Serverlookup!A:A,Serverlookup!E:E)</f>
        <v>wrschaeffer@chevron.com</v>
      </c>
      <c r="S1124" t="str">
        <f>_xlfn.XLOOKUP(Table2[[#This Row],[Short Name]],Serverlookup!A:A,Serverlookup!D:D)</f>
        <v>Yes</v>
      </c>
      <c r="T1124" t="str">
        <f>_xlfn.XLOOKUP(Table2[[#This Row],[Short Name]],Serverlookup!A:A,Serverlookup!F:F)</f>
        <v>SURFACE - FE - MARINE IT</v>
      </c>
      <c r="U1124" t="str">
        <f>IF(ISNA(_xlfn.XLOOKUP(Table2[[#This Row],[Short Name]],PCN!A:A,PCN!A:A)),"No","Yes")</f>
        <v>No</v>
      </c>
    </row>
    <row r="1125" spans="1:21" x14ac:dyDescent="0.35">
      <c r="A1125" t="s">
        <v>2777</v>
      </c>
      <c r="B1125" t="s">
        <v>50</v>
      </c>
      <c r="C1125" t="s">
        <v>424</v>
      </c>
      <c r="D1125" t="s">
        <v>425</v>
      </c>
      <c r="E1125" s="2">
        <v>45770</v>
      </c>
      <c r="F1125" t="s">
        <v>185</v>
      </c>
      <c r="G1125" s="2">
        <v>45771</v>
      </c>
      <c r="H1125" t="s">
        <v>4235</v>
      </c>
      <c r="I1125" t="s">
        <v>114</v>
      </c>
      <c r="J1125" t="s">
        <v>2781</v>
      </c>
      <c r="K1125" t="str">
        <f>_xlfn.XLOOKUP(Table2[[#This Row],[Short Name]],Table4[Name],Table4[IP Address])</f>
        <v>146.46.60.67</v>
      </c>
      <c r="L1125" t="str">
        <f>_xlfn.XLOOKUP(Table2[[#This Row],[Short Name]],CMDB!A:A,CMDB!G:G)</f>
        <v>Production</v>
      </c>
      <c r="M1125" t="str">
        <f>_xlfn.XLOOKUP(Table2[[#This Row],[Short Name]],CMDB!A:A,CMDB!F:F)</f>
        <v>Deployed</v>
      </c>
      <c r="N1125" t="s">
        <v>2782</v>
      </c>
      <c r="O1125" t="s">
        <v>951</v>
      </c>
      <c r="P1125">
        <f>_xlfn.XLOOKUP(Table2[[#This Row],[Short Name]],Serverlookup!A:A,Serverlookup!B:B)</f>
        <v>15823</v>
      </c>
      <c r="Q1125" t="str">
        <f>_xlfn.XLOOKUP(Table2[[#This Row],[Short Name]],Serverlookup!A:A,Serverlookup!C:C)</f>
        <v xml:space="preserve">Dualog </v>
      </c>
      <c r="R1125" t="str">
        <f>_xlfn.XLOOKUP(Table2[[#This Row],[Short Name]],Serverlookup!A:A,Serverlookup!E:E)</f>
        <v>wrschaeffer@chevron.com</v>
      </c>
      <c r="S1125" t="str">
        <f>_xlfn.XLOOKUP(Table2[[#This Row],[Short Name]],Serverlookup!A:A,Serverlookup!D:D)</f>
        <v>Yes</v>
      </c>
      <c r="T1125" t="str">
        <f>_xlfn.XLOOKUP(Table2[[#This Row],[Short Name]],Serverlookup!A:A,Serverlookup!F:F)</f>
        <v>SURFACE - FE - MARINE IT</v>
      </c>
      <c r="U1125" t="str">
        <f>IF(ISNA(_xlfn.XLOOKUP(Table2[[#This Row],[Short Name]],PCN!A:A,PCN!A:A)),"No","Yes")</f>
        <v>No</v>
      </c>
    </row>
    <row r="1126" spans="1:21" x14ac:dyDescent="0.35">
      <c r="A1126" t="s">
        <v>2777</v>
      </c>
      <c r="B1126" t="s">
        <v>50</v>
      </c>
      <c r="C1126" t="s">
        <v>421</v>
      </c>
      <c r="D1126" t="s">
        <v>422</v>
      </c>
      <c r="E1126" s="1">
        <v>45771</v>
      </c>
      <c r="F1126" t="s">
        <v>185</v>
      </c>
      <c r="G1126" s="1">
        <v>45771</v>
      </c>
      <c r="H1126" t="s">
        <v>3595</v>
      </c>
      <c r="I1126" t="s">
        <v>66</v>
      </c>
      <c r="J1126" t="s">
        <v>2781</v>
      </c>
      <c r="K1126" t="str">
        <f>_xlfn.XLOOKUP(Table2[[#This Row],[Short Name]],Table4[Name],Table4[IP Address])</f>
        <v>146.46.49.67</v>
      </c>
      <c r="L1126" t="str">
        <f>_xlfn.XLOOKUP(Table2[[#This Row],[Short Name]],CMDB!A:A,CMDB!G:G)</f>
        <v>Production</v>
      </c>
      <c r="M1126" t="str">
        <f>_xlfn.XLOOKUP(Table2[[#This Row],[Short Name]],CMDB!A:A,CMDB!F:F)</f>
        <v>Deployed</v>
      </c>
      <c r="N1126" t="s">
        <v>2782</v>
      </c>
      <c r="O1126" t="s">
        <v>951</v>
      </c>
      <c r="P1126">
        <f>_xlfn.XLOOKUP(Table2[[#This Row],[Short Name]],Serverlookup!A:A,Serverlookup!B:B)</f>
        <v>15823</v>
      </c>
      <c r="Q1126" t="str">
        <f>_xlfn.XLOOKUP(Table2[[#This Row],[Short Name]],Serverlookup!A:A,Serverlookup!C:C)</f>
        <v xml:space="preserve">Dualog </v>
      </c>
      <c r="R1126" t="str">
        <f>_xlfn.XLOOKUP(Table2[[#This Row],[Short Name]],Serverlookup!A:A,Serverlookup!E:E)</f>
        <v>wrschaeffer@chevron.com</v>
      </c>
      <c r="S1126" t="str">
        <f>_xlfn.XLOOKUP(Table2[[#This Row],[Short Name]],Serverlookup!A:A,Serverlookup!D:D)</f>
        <v>Yes</v>
      </c>
      <c r="T1126" t="str">
        <f>_xlfn.XLOOKUP(Table2[[#This Row],[Short Name]],Serverlookup!A:A,Serverlookup!F:F)</f>
        <v>SURFACE - FE - MARINE IT</v>
      </c>
      <c r="U1126" t="str">
        <f>IF(ISNA(_xlfn.XLOOKUP(Table2[[#This Row],[Short Name]],PCN!A:A,PCN!A:A)),"No","Yes")</f>
        <v>No</v>
      </c>
    </row>
    <row r="1127" spans="1:21" x14ac:dyDescent="0.35">
      <c r="A1127" t="s">
        <v>2777</v>
      </c>
      <c r="B1127" t="s">
        <v>50</v>
      </c>
      <c r="C1127" t="s">
        <v>876</v>
      </c>
      <c r="D1127" t="s">
        <v>877</v>
      </c>
      <c r="E1127" s="2">
        <v>45735</v>
      </c>
      <c r="F1127" t="s">
        <v>773</v>
      </c>
      <c r="G1127" s="2">
        <v>45771</v>
      </c>
      <c r="H1127" t="s">
        <v>3593</v>
      </c>
      <c r="I1127" t="s">
        <v>114</v>
      </c>
      <c r="J1127" t="s">
        <v>2781</v>
      </c>
      <c r="K1127" t="str">
        <f>_xlfn.XLOOKUP(Table2[[#This Row],[Short Name]],Table4[Name],Table4[IP Address])</f>
        <v>146.46.52.67</v>
      </c>
      <c r="L1127" t="str">
        <f>_xlfn.XLOOKUP(Table2[[#This Row],[Short Name]],CMDB!A:A,CMDB!G:G)</f>
        <v>Production</v>
      </c>
      <c r="M1127" t="str">
        <f>_xlfn.XLOOKUP(Table2[[#This Row],[Short Name]],CMDB!A:A,CMDB!F:F)</f>
        <v>Deployed</v>
      </c>
      <c r="N1127" t="s">
        <v>2782</v>
      </c>
      <c r="O1127" t="s">
        <v>951</v>
      </c>
      <c r="P1127">
        <f>_xlfn.XLOOKUP(Table2[[#This Row],[Short Name]],Serverlookup!A:A,Serverlookup!B:B)</f>
        <v>15823</v>
      </c>
      <c r="Q1127" t="str">
        <f>_xlfn.XLOOKUP(Table2[[#This Row],[Short Name]],Serverlookup!A:A,Serverlookup!C:C)</f>
        <v xml:space="preserve">Dualog </v>
      </c>
      <c r="R1127" t="str">
        <f>_xlfn.XLOOKUP(Table2[[#This Row],[Short Name]],Serverlookup!A:A,Serverlookup!E:E)</f>
        <v>wrschaeffer@chevron.com</v>
      </c>
      <c r="S1127" t="str">
        <f>_xlfn.XLOOKUP(Table2[[#This Row],[Short Name]],Serverlookup!A:A,Serverlookup!D:D)</f>
        <v>Yes</v>
      </c>
      <c r="T1127" t="str">
        <f>_xlfn.XLOOKUP(Table2[[#This Row],[Short Name]],Serverlookup!A:A,Serverlookup!F:F)</f>
        <v>SURFACE - FE - MARINE IT</v>
      </c>
      <c r="U1127" t="str">
        <f>IF(ISNA(_xlfn.XLOOKUP(Table2[[#This Row],[Short Name]],PCN!A:A,PCN!A:A)),"No","Yes")</f>
        <v>No</v>
      </c>
    </row>
    <row r="1128" spans="1:21" x14ac:dyDescent="0.35">
      <c r="A1128" t="s">
        <v>2777</v>
      </c>
      <c r="B1128" t="s">
        <v>50</v>
      </c>
      <c r="C1128" t="s">
        <v>418</v>
      </c>
      <c r="D1128" t="s">
        <v>419</v>
      </c>
      <c r="E1128" s="1">
        <v>45770</v>
      </c>
      <c r="F1128" t="s">
        <v>185</v>
      </c>
      <c r="G1128" s="1">
        <v>45771</v>
      </c>
      <c r="H1128" t="s">
        <v>3600</v>
      </c>
      <c r="I1128" t="s">
        <v>66</v>
      </c>
      <c r="J1128" t="s">
        <v>2781</v>
      </c>
      <c r="K1128" t="str">
        <f>_xlfn.XLOOKUP(Table2[[#This Row],[Short Name]],Table4[Name],Table4[IP Address])</f>
        <v>146.46.36.67</v>
      </c>
      <c r="L1128" t="str">
        <f>_xlfn.XLOOKUP(Table2[[#This Row],[Short Name]],CMDB!A:A,CMDB!G:G)</f>
        <v>Production</v>
      </c>
      <c r="M1128" t="str">
        <f>_xlfn.XLOOKUP(Table2[[#This Row],[Short Name]],CMDB!A:A,CMDB!F:F)</f>
        <v>Deployed</v>
      </c>
      <c r="N1128" t="s">
        <v>2782</v>
      </c>
      <c r="O1128" t="s">
        <v>951</v>
      </c>
      <c r="P1128">
        <f>_xlfn.XLOOKUP(Table2[[#This Row],[Short Name]],Serverlookup!A:A,Serverlookup!B:B)</f>
        <v>15823</v>
      </c>
      <c r="Q1128" t="str">
        <f>_xlfn.XLOOKUP(Table2[[#This Row],[Short Name]],Serverlookup!A:A,Serverlookup!C:C)</f>
        <v xml:space="preserve">Dualog </v>
      </c>
      <c r="R1128" t="str">
        <f>_xlfn.XLOOKUP(Table2[[#This Row],[Short Name]],Serverlookup!A:A,Serverlookup!E:E)</f>
        <v>wrschaeffer@chevron.com</v>
      </c>
      <c r="S1128" t="str">
        <f>_xlfn.XLOOKUP(Table2[[#This Row],[Short Name]],Serverlookup!A:A,Serverlookup!D:D)</f>
        <v>Yes</v>
      </c>
      <c r="T1128" t="str">
        <f>_xlfn.XLOOKUP(Table2[[#This Row],[Short Name]],Serverlookup!A:A,Serverlookup!F:F)</f>
        <v>SURFACE - FE - MARINE IT</v>
      </c>
      <c r="U1128" t="str">
        <f>IF(ISNA(_xlfn.XLOOKUP(Table2[[#This Row],[Short Name]],PCN!A:A,PCN!A:A)),"No","Yes")</f>
        <v>No</v>
      </c>
    </row>
    <row r="1129" spans="1:21" x14ac:dyDescent="0.35">
      <c r="A1129" t="s">
        <v>2777</v>
      </c>
      <c r="B1129" t="s">
        <v>50</v>
      </c>
      <c r="C1129" t="s">
        <v>415</v>
      </c>
      <c r="D1129" t="s">
        <v>416</v>
      </c>
      <c r="E1129" s="2">
        <v>45771</v>
      </c>
      <c r="F1129" t="s">
        <v>185</v>
      </c>
      <c r="G1129" s="2">
        <v>45771</v>
      </c>
      <c r="H1129" t="s">
        <v>3593</v>
      </c>
      <c r="I1129" t="s">
        <v>66</v>
      </c>
      <c r="J1129" t="s">
        <v>2781</v>
      </c>
      <c r="K1129" t="str">
        <f>_xlfn.XLOOKUP(Table2[[#This Row],[Short Name]],Table4[Name],Table4[IP Address])</f>
        <v>146.46.39.67</v>
      </c>
      <c r="L1129" t="str">
        <f>_xlfn.XLOOKUP(Table2[[#This Row],[Short Name]],CMDB!A:A,CMDB!G:G)</f>
        <v>Production</v>
      </c>
      <c r="M1129" t="str">
        <f>_xlfn.XLOOKUP(Table2[[#This Row],[Short Name]],CMDB!A:A,CMDB!F:F)</f>
        <v>Deployed</v>
      </c>
      <c r="N1129" t="s">
        <v>2782</v>
      </c>
      <c r="O1129" t="s">
        <v>951</v>
      </c>
      <c r="P1129">
        <f>_xlfn.XLOOKUP(Table2[[#This Row],[Short Name]],Serverlookup!A:A,Serverlookup!B:B)</f>
        <v>15823</v>
      </c>
      <c r="Q1129" t="str">
        <f>_xlfn.XLOOKUP(Table2[[#This Row],[Short Name]],Serverlookup!A:A,Serverlookup!C:C)</f>
        <v xml:space="preserve">Dualog </v>
      </c>
      <c r="R1129" t="str">
        <f>_xlfn.XLOOKUP(Table2[[#This Row],[Short Name]],Serverlookup!A:A,Serverlookup!E:E)</f>
        <v>wrschaeffer@chevron.com</v>
      </c>
      <c r="S1129" t="str">
        <f>_xlfn.XLOOKUP(Table2[[#This Row],[Short Name]],Serverlookup!A:A,Serverlookup!D:D)</f>
        <v>Yes</v>
      </c>
      <c r="T1129" t="str">
        <f>_xlfn.XLOOKUP(Table2[[#This Row],[Short Name]],Serverlookup!A:A,Serverlookup!F:F)</f>
        <v>SURFACE - FE - MARINE IT</v>
      </c>
      <c r="U1129" t="str">
        <f>IF(ISNA(_xlfn.XLOOKUP(Table2[[#This Row],[Short Name]],PCN!A:A,PCN!A:A)),"No","Yes")</f>
        <v>No</v>
      </c>
    </row>
    <row r="1130" spans="1:21" x14ac:dyDescent="0.35">
      <c r="A1130" t="s">
        <v>2777</v>
      </c>
      <c r="B1130" t="s">
        <v>50</v>
      </c>
      <c r="C1130" t="s">
        <v>412</v>
      </c>
      <c r="D1130" t="s">
        <v>413</v>
      </c>
      <c r="E1130" s="1">
        <v>45771</v>
      </c>
      <c r="F1130" t="s">
        <v>185</v>
      </c>
      <c r="G1130" s="1">
        <v>45771</v>
      </c>
      <c r="H1130" t="s">
        <v>2780</v>
      </c>
      <c r="I1130" t="s">
        <v>114</v>
      </c>
      <c r="J1130" t="s">
        <v>2781</v>
      </c>
      <c r="K1130" t="str">
        <f>_xlfn.XLOOKUP(Table2[[#This Row],[Short Name]],Table4[Name],Table4[IP Address])</f>
        <v>146.46.40.67</v>
      </c>
      <c r="L1130" t="str">
        <f>_xlfn.XLOOKUP(Table2[[#This Row],[Short Name]],CMDB!A:A,CMDB!G:G)</f>
        <v>Production</v>
      </c>
      <c r="M1130" t="str">
        <f>_xlfn.XLOOKUP(Table2[[#This Row],[Short Name]],CMDB!A:A,CMDB!F:F)</f>
        <v>Deployed</v>
      </c>
      <c r="N1130" t="s">
        <v>2782</v>
      </c>
      <c r="O1130" t="s">
        <v>951</v>
      </c>
      <c r="P1130">
        <f>_xlfn.XLOOKUP(Table2[[#This Row],[Short Name]],Serverlookup!A:A,Serverlookup!B:B)</f>
        <v>15823</v>
      </c>
      <c r="Q1130" t="str">
        <f>_xlfn.XLOOKUP(Table2[[#This Row],[Short Name]],Serverlookup!A:A,Serverlookup!C:C)</f>
        <v xml:space="preserve">Dualog </v>
      </c>
      <c r="R1130" t="str">
        <f>_xlfn.XLOOKUP(Table2[[#This Row],[Short Name]],Serverlookup!A:A,Serverlookup!E:E)</f>
        <v>wrschaeffer@chevron.com</v>
      </c>
      <c r="S1130" t="str">
        <f>_xlfn.XLOOKUP(Table2[[#This Row],[Short Name]],Serverlookup!A:A,Serverlookup!D:D)</f>
        <v>Yes</v>
      </c>
      <c r="T1130" t="str">
        <f>_xlfn.XLOOKUP(Table2[[#This Row],[Short Name]],Serverlookup!A:A,Serverlookup!F:F)</f>
        <v>SURFACE - FE - MARINE IT</v>
      </c>
      <c r="U1130" t="str">
        <f>IF(ISNA(_xlfn.XLOOKUP(Table2[[#This Row],[Short Name]],PCN!A:A,PCN!A:A)),"No","Yes")</f>
        <v>No</v>
      </c>
    </row>
    <row r="1131" spans="1:21" x14ac:dyDescent="0.35">
      <c r="A1131" t="s">
        <v>2777</v>
      </c>
      <c r="B1131" t="s">
        <v>50</v>
      </c>
      <c r="C1131" t="s">
        <v>409</v>
      </c>
      <c r="D1131" t="s">
        <v>410</v>
      </c>
      <c r="E1131" s="2">
        <v>45771</v>
      </c>
      <c r="F1131" t="s">
        <v>185</v>
      </c>
      <c r="G1131" s="2">
        <v>45771</v>
      </c>
      <c r="H1131" t="s">
        <v>4234</v>
      </c>
      <c r="I1131" t="s">
        <v>66</v>
      </c>
      <c r="J1131" t="s">
        <v>2781</v>
      </c>
      <c r="K1131" t="str">
        <f>_xlfn.XLOOKUP(Table2[[#This Row],[Short Name]],Table4[Name],Table4[IP Address])</f>
        <v>146.46.58.67</v>
      </c>
      <c r="L1131" t="str">
        <f>_xlfn.XLOOKUP(Table2[[#This Row],[Short Name]],CMDB!A:A,CMDB!G:G)</f>
        <v>Production</v>
      </c>
      <c r="M1131" t="str">
        <f>_xlfn.XLOOKUP(Table2[[#This Row],[Short Name]],CMDB!A:A,CMDB!F:F)</f>
        <v>Deployed</v>
      </c>
      <c r="N1131" t="s">
        <v>2782</v>
      </c>
      <c r="O1131" t="s">
        <v>951</v>
      </c>
      <c r="P1131">
        <f>_xlfn.XLOOKUP(Table2[[#This Row],[Short Name]],Serverlookup!A:A,Serverlookup!B:B)</f>
        <v>15823</v>
      </c>
      <c r="Q1131" t="str">
        <f>_xlfn.XLOOKUP(Table2[[#This Row],[Short Name]],Serverlookup!A:A,Serverlookup!C:C)</f>
        <v xml:space="preserve">Dualog </v>
      </c>
      <c r="R1131" t="str">
        <f>_xlfn.XLOOKUP(Table2[[#This Row],[Short Name]],Serverlookup!A:A,Serverlookup!E:E)</f>
        <v>wrschaeffer@chevron.com</v>
      </c>
      <c r="S1131" t="str">
        <f>_xlfn.XLOOKUP(Table2[[#This Row],[Short Name]],Serverlookup!A:A,Serverlookup!D:D)</f>
        <v>Yes</v>
      </c>
      <c r="T1131" t="str">
        <f>_xlfn.XLOOKUP(Table2[[#This Row],[Short Name]],Serverlookup!A:A,Serverlookup!F:F)</f>
        <v>SURFACE - FE - MARINE IT</v>
      </c>
      <c r="U1131" t="str">
        <f>IF(ISNA(_xlfn.XLOOKUP(Table2[[#This Row],[Short Name]],PCN!A:A,PCN!A:A)),"No","Yes")</f>
        <v>No</v>
      </c>
    </row>
    <row r="1132" spans="1:21" x14ac:dyDescent="0.35">
      <c r="A1132" t="s">
        <v>2777</v>
      </c>
      <c r="B1132" t="s">
        <v>50</v>
      </c>
      <c r="C1132" t="s">
        <v>406</v>
      </c>
      <c r="D1132" t="s">
        <v>407</v>
      </c>
      <c r="E1132" s="1">
        <v>45771</v>
      </c>
      <c r="F1132" t="s">
        <v>185</v>
      </c>
      <c r="G1132" s="1">
        <v>45771</v>
      </c>
      <c r="H1132" t="s">
        <v>3041</v>
      </c>
      <c r="I1132" t="s">
        <v>114</v>
      </c>
      <c r="J1132" t="s">
        <v>2781</v>
      </c>
      <c r="K1132" t="str">
        <f>_xlfn.XLOOKUP(Table2[[#This Row],[Short Name]],Table4[Name],Table4[IP Address])</f>
        <v>146.46.25.68</v>
      </c>
      <c r="L1132" t="str">
        <f>_xlfn.XLOOKUP(Table2[[#This Row],[Short Name]],CMDB!A:A,CMDB!G:G)</f>
        <v>Production</v>
      </c>
      <c r="M1132" t="str">
        <f>_xlfn.XLOOKUP(Table2[[#This Row],[Short Name]],CMDB!A:A,CMDB!F:F)</f>
        <v>Deployed</v>
      </c>
      <c r="N1132" t="s">
        <v>2782</v>
      </c>
      <c r="O1132" t="s">
        <v>951</v>
      </c>
      <c r="P1132">
        <f>_xlfn.XLOOKUP(Table2[[#This Row],[Short Name]],Serverlookup!A:A,Serverlookup!B:B)</f>
        <v>1500000057</v>
      </c>
      <c r="Q1132" t="str">
        <f>_xlfn.XLOOKUP(Table2[[#This Row],[Short Name]],Serverlookup!A:A,Serverlookup!C:C)</f>
        <v>C</v>
      </c>
      <c r="R1132" t="str">
        <f>_xlfn.XLOOKUP(Table2[[#This Row],[Short Name]],Serverlookup!A:A,Serverlookup!E:E)</f>
        <v>wrschaeffer@chevron.com</v>
      </c>
      <c r="S1132" t="str">
        <f>_xlfn.XLOOKUP(Table2[[#This Row],[Short Name]],Serverlookup!A:A,Serverlookup!D:D)</f>
        <v>Yes</v>
      </c>
      <c r="T1132" t="str">
        <f>_xlfn.XLOOKUP(Table2[[#This Row],[Short Name]],Serverlookup!A:A,Serverlookup!F:F)</f>
        <v>SURFACE - FE - MARINE IT</v>
      </c>
      <c r="U1132" t="str">
        <f>IF(ISNA(_xlfn.XLOOKUP(Table2[[#This Row],[Short Name]],PCN!A:A,PCN!A:A)),"No","Yes")</f>
        <v>No</v>
      </c>
    </row>
    <row r="1133" spans="1:21" x14ac:dyDescent="0.35">
      <c r="A1133" t="s">
        <v>2777</v>
      </c>
      <c r="B1133" t="s">
        <v>50</v>
      </c>
      <c r="C1133" t="s">
        <v>403</v>
      </c>
      <c r="D1133" t="s">
        <v>404</v>
      </c>
      <c r="E1133" s="2">
        <v>45770</v>
      </c>
      <c r="F1133" t="s">
        <v>185</v>
      </c>
      <c r="G1133" s="2">
        <v>45771</v>
      </c>
      <c r="H1133" t="s">
        <v>3600</v>
      </c>
      <c r="I1133" t="s">
        <v>114</v>
      </c>
      <c r="J1133" t="s">
        <v>2781</v>
      </c>
      <c r="K1133" t="str">
        <f>_xlfn.XLOOKUP(Table2[[#This Row],[Short Name]],Table4[Name],Table4[IP Address])</f>
        <v>146.46.50.68</v>
      </c>
      <c r="L1133" t="str">
        <f>_xlfn.XLOOKUP(Table2[[#This Row],[Short Name]],CMDB!A:A,CMDB!G:G)</f>
        <v>Production</v>
      </c>
      <c r="M1133" t="str">
        <f>_xlfn.XLOOKUP(Table2[[#This Row],[Short Name]],CMDB!A:A,CMDB!F:F)</f>
        <v>Deployed</v>
      </c>
      <c r="N1133" t="s">
        <v>2782</v>
      </c>
      <c r="O1133" t="s">
        <v>951</v>
      </c>
      <c r="P1133">
        <f>_xlfn.XLOOKUP(Table2[[#This Row],[Short Name]],Serverlookup!A:A,Serverlookup!B:B)</f>
        <v>1500000057</v>
      </c>
      <c r="Q1133" t="str">
        <f>_xlfn.XLOOKUP(Table2[[#This Row],[Short Name]],Serverlookup!A:A,Serverlookup!C:C)</f>
        <v>C</v>
      </c>
      <c r="R1133" t="str">
        <f>_xlfn.XLOOKUP(Table2[[#This Row],[Short Name]],Serverlookup!A:A,Serverlookup!E:E)</f>
        <v>wrschaeffer@chevron.com</v>
      </c>
      <c r="S1133" t="str">
        <f>_xlfn.XLOOKUP(Table2[[#This Row],[Short Name]],Serverlookup!A:A,Serverlookup!D:D)</f>
        <v>Yes</v>
      </c>
      <c r="T1133" t="str">
        <f>_xlfn.XLOOKUP(Table2[[#This Row],[Short Name]],Serverlookup!A:A,Serverlookup!F:F)</f>
        <v>SURFACE - FE - MARINE IT</v>
      </c>
      <c r="U1133" t="str">
        <f>IF(ISNA(_xlfn.XLOOKUP(Table2[[#This Row],[Short Name]],PCN!A:A,PCN!A:A)),"No","Yes")</f>
        <v>No</v>
      </c>
    </row>
    <row r="1134" spans="1:21" x14ac:dyDescent="0.35">
      <c r="A1134" t="s">
        <v>2777</v>
      </c>
      <c r="B1134" t="s">
        <v>50</v>
      </c>
      <c r="C1134" t="s">
        <v>400</v>
      </c>
      <c r="D1134" t="s">
        <v>401</v>
      </c>
      <c r="E1134" s="1">
        <v>45771</v>
      </c>
      <c r="F1134" t="s">
        <v>185</v>
      </c>
      <c r="G1134" s="1">
        <v>45771</v>
      </c>
      <c r="H1134" t="s">
        <v>3593</v>
      </c>
      <c r="I1134" t="s">
        <v>114</v>
      </c>
      <c r="J1134" t="s">
        <v>2781</v>
      </c>
      <c r="K1134" t="str">
        <f>_xlfn.XLOOKUP(Table2[[#This Row],[Short Name]],Table4[Name],Table4[IP Address])</f>
        <v>146.46.51.68</v>
      </c>
      <c r="L1134" t="str">
        <f>_xlfn.XLOOKUP(Table2[[#This Row],[Short Name]],CMDB!A:A,CMDB!G:G)</f>
        <v>Production</v>
      </c>
      <c r="M1134" t="str">
        <f>_xlfn.XLOOKUP(Table2[[#This Row],[Short Name]],CMDB!A:A,CMDB!F:F)</f>
        <v>Deployed</v>
      </c>
      <c r="N1134" t="s">
        <v>2782</v>
      </c>
      <c r="O1134" t="s">
        <v>951</v>
      </c>
      <c r="P1134">
        <f>_xlfn.XLOOKUP(Table2[[#This Row],[Short Name]],Serverlookup!A:A,Serverlookup!B:B)</f>
        <v>1500000057</v>
      </c>
      <c r="Q1134" t="str">
        <f>_xlfn.XLOOKUP(Table2[[#This Row],[Short Name]],Serverlookup!A:A,Serverlookup!C:C)</f>
        <v>C</v>
      </c>
      <c r="R1134" t="str">
        <f>_xlfn.XLOOKUP(Table2[[#This Row],[Short Name]],Serverlookup!A:A,Serverlookup!E:E)</f>
        <v>wrschaeffer@chevron.com</v>
      </c>
      <c r="S1134" t="str">
        <f>_xlfn.XLOOKUP(Table2[[#This Row],[Short Name]],Serverlookup!A:A,Serverlookup!D:D)</f>
        <v>Yes</v>
      </c>
      <c r="T1134" t="str">
        <f>_xlfn.XLOOKUP(Table2[[#This Row],[Short Name]],Serverlookup!A:A,Serverlookup!F:F)</f>
        <v>SURFACE - FE - MARINE IT</v>
      </c>
      <c r="U1134" t="str">
        <f>IF(ISNA(_xlfn.XLOOKUP(Table2[[#This Row],[Short Name]],PCN!A:A,PCN!A:A)),"No","Yes")</f>
        <v>No</v>
      </c>
    </row>
    <row r="1135" spans="1:21" x14ac:dyDescent="0.35">
      <c r="A1135" t="s">
        <v>2777</v>
      </c>
      <c r="B1135" t="s">
        <v>50</v>
      </c>
      <c r="C1135" t="s">
        <v>396</v>
      </c>
      <c r="D1135" t="s">
        <v>397</v>
      </c>
      <c r="E1135" s="2">
        <v>45771</v>
      </c>
      <c r="F1135" t="s">
        <v>185</v>
      </c>
      <c r="G1135" s="2">
        <v>45771</v>
      </c>
      <c r="H1135" t="s">
        <v>3600</v>
      </c>
      <c r="I1135" t="s">
        <v>114</v>
      </c>
      <c r="J1135" t="s">
        <v>2781</v>
      </c>
      <c r="K1135" t="str">
        <f>_xlfn.XLOOKUP(Table2[[#This Row],[Short Name]],Table4[Name],Table4[IP Address])</f>
        <v>146.46.38.68</v>
      </c>
      <c r="L1135" t="str">
        <f>_xlfn.XLOOKUP(Table2[[#This Row],[Short Name]],CMDB!A:A,CMDB!G:G)</f>
        <v>Production</v>
      </c>
      <c r="M1135" t="str">
        <f>_xlfn.XLOOKUP(Table2[[#This Row],[Short Name]],CMDB!A:A,CMDB!F:F)</f>
        <v>Deployed</v>
      </c>
      <c r="N1135" t="s">
        <v>2782</v>
      </c>
      <c r="O1135" t="s">
        <v>951</v>
      </c>
      <c r="P1135">
        <f>_xlfn.XLOOKUP(Table2[[#This Row],[Short Name]],Serverlookup!A:A,Serverlookup!B:B)</f>
        <v>1500000057</v>
      </c>
      <c r="Q1135" t="str">
        <f>_xlfn.XLOOKUP(Table2[[#This Row],[Short Name]],Serverlookup!A:A,Serverlookup!C:C)</f>
        <v>C</v>
      </c>
      <c r="R1135" t="str">
        <f>_xlfn.XLOOKUP(Table2[[#This Row],[Short Name]],Serverlookup!A:A,Serverlookup!E:E)</f>
        <v>wrschaeffer@chevron.com</v>
      </c>
      <c r="S1135" t="str">
        <f>_xlfn.XLOOKUP(Table2[[#This Row],[Short Name]],Serverlookup!A:A,Serverlookup!D:D)</f>
        <v>Yes</v>
      </c>
      <c r="T1135" t="str">
        <f>_xlfn.XLOOKUP(Table2[[#This Row],[Short Name]],Serverlookup!A:A,Serverlookup!F:F)</f>
        <v>SURFACE - FE - MARINE IT</v>
      </c>
      <c r="U1135" t="str">
        <f>IF(ISNA(_xlfn.XLOOKUP(Table2[[#This Row],[Short Name]],PCN!A:A,PCN!A:A)),"No","Yes")</f>
        <v>No</v>
      </c>
    </row>
    <row r="1136" spans="1:21" x14ac:dyDescent="0.35">
      <c r="A1136" t="s">
        <v>2777</v>
      </c>
      <c r="B1136" t="s">
        <v>50</v>
      </c>
      <c r="C1136" t="s">
        <v>873</v>
      </c>
      <c r="D1136" t="s">
        <v>874</v>
      </c>
      <c r="E1136" s="1"/>
      <c r="F1136" t="s">
        <v>859</v>
      </c>
      <c r="G1136" s="1">
        <v>45771</v>
      </c>
      <c r="H1136" t="s">
        <v>2780</v>
      </c>
      <c r="I1136" t="s">
        <v>114</v>
      </c>
      <c r="J1136" t="s">
        <v>2781</v>
      </c>
      <c r="K1136" t="str">
        <f>_xlfn.XLOOKUP(Table2[[#This Row],[Short Name]],Table4[Name],Table4[IP Address])</f>
        <v>146.46.62.68</v>
      </c>
      <c r="L1136" t="str">
        <f>_xlfn.XLOOKUP(Table2[[#This Row],[Short Name]],CMDB!A:A,CMDB!G:G)</f>
        <v>Development</v>
      </c>
      <c r="M1136" t="str">
        <f>_xlfn.XLOOKUP(Table2[[#This Row],[Short Name]],CMDB!A:A,CMDB!F:F)</f>
        <v>Deployed</v>
      </c>
      <c r="N1136" t="s">
        <v>2782</v>
      </c>
      <c r="O1136" t="s">
        <v>951</v>
      </c>
      <c r="P1136">
        <f>_xlfn.XLOOKUP(Table2[[#This Row],[Short Name]],Serverlookup!A:A,Serverlookup!B:B)</f>
        <v>1500000057</v>
      </c>
      <c r="Q1136" t="str">
        <f>_xlfn.XLOOKUP(Table2[[#This Row],[Short Name]],Serverlookup!A:A,Serverlookup!C:C)</f>
        <v>C</v>
      </c>
      <c r="R1136" t="str">
        <f>_xlfn.XLOOKUP(Table2[[#This Row],[Short Name]],Serverlookup!A:A,Serverlookup!E:E)</f>
        <v>wrschaeffer@chevron.com</v>
      </c>
      <c r="S1136" t="str">
        <f>_xlfn.XLOOKUP(Table2[[#This Row],[Short Name]],Serverlookup!A:A,Serverlookup!D:D)</f>
        <v>Yes</v>
      </c>
      <c r="T1136" t="str">
        <f>_xlfn.XLOOKUP(Table2[[#This Row],[Short Name]],Serverlookup!A:A,Serverlookup!F:F)</f>
        <v>SURFACE - FE - MARINE IT</v>
      </c>
      <c r="U1136" t="str">
        <f>IF(ISNA(_xlfn.XLOOKUP(Table2[[#This Row],[Short Name]],PCN!A:A,PCN!A:A)),"No","Yes")</f>
        <v>No</v>
      </c>
    </row>
    <row r="1137" spans="1:21" x14ac:dyDescent="0.35">
      <c r="A1137" t="s">
        <v>2777</v>
      </c>
      <c r="B1137" t="s">
        <v>50</v>
      </c>
      <c r="C1137" t="s">
        <v>815</v>
      </c>
      <c r="D1137" t="s">
        <v>816</v>
      </c>
      <c r="E1137" s="2"/>
      <c r="F1137" t="s">
        <v>859</v>
      </c>
      <c r="G1137" s="2">
        <v>45771</v>
      </c>
      <c r="H1137" t="s">
        <v>3600</v>
      </c>
      <c r="I1137" t="s">
        <v>114</v>
      </c>
      <c r="J1137" t="s">
        <v>2781</v>
      </c>
      <c r="K1137" t="str">
        <f>_xlfn.XLOOKUP(Table2[[#This Row],[Short Name]],Table4[Name],Table4[IP Address])</f>
        <v>146.46.29.68</v>
      </c>
      <c r="L1137" t="str">
        <f>_xlfn.XLOOKUP(Table2[[#This Row],[Short Name]],CMDB!A:A,CMDB!G:G)</f>
        <v>Production</v>
      </c>
      <c r="M1137" t="str">
        <f>_xlfn.XLOOKUP(Table2[[#This Row],[Short Name]],CMDB!A:A,CMDB!F:F)</f>
        <v>Deployed</v>
      </c>
      <c r="N1137" t="s">
        <v>2782</v>
      </c>
      <c r="O1137" t="s">
        <v>951</v>
      </c>
      <c r="P1137">
        <f>_xlfn.XLOOKUP(Table2[[#This Row],[Short Name]],Serverlookup!A:A,Serverlookup!B:B)</f>
        <v>1500000057</v>
      </c>
      <c r="Q1137" t="str">
        <f>_xlfn.XLOOKUP(Table2[[#This Row],[Short Name]],Serverlookup!A:A,Serverlookup!C:C)</f>
        <v>C</v>
      </c>
      <c r="R1137" t="str">
        <f>_xlfn.XLOOKUP(Table2[[#This Row],[Short Name]],Serverlookup!A:A,Serverlookup!E:E)</f>
        <v>wrschaeffer@chevron.com</v>
      </c>
      <c r="S1137" t="str">
        <f>_xlfn.XLOOKUP(Table2[[#This Row],[Short Name]],Serverlookup!A:A,Serverlookup!D:D)</f>
        <v>Yes</v>
      </c>
      <c r="T1137" t="str">
        <f>_xlfn.XLOOKUP(Table2[[#This Row],[Short Name]],Serverlookup!A:A,Serverlookup!F:F)</f>
        <v>SURFACE - FE - MARINE IT</v>
      </c>
      <c r="U1137" t="str">
        <f>IF(ISNA(_xlfn.XLOOKUP(Table2[[#This Row],[Short Name]],PCN!A:A,PCN!A:A)),"No","Yes")</f>
        <v>No</v>
      </c>
    </row>
    <row r="1138" spans="1:21" x14ac:dyDescent="0.35">
      <c r="A1138" t="s">
        <v>2777</v>
      </c>
      <c r="B1138" t="s">
        <v>50</v>
      </c>
      <c r="C1138" t="s">
        <v>393</v>
      </c>
      <c r="D1138" t="s">
        <v>394</v>
      </c>
      <c r="E1138" s="1">
        <v>45771</v>
      </c>
      <c r="F1138" t="s">
        <v>185</v>
      </c>
      <c r="G1138" s="1">
        <v>45771</v>
      </c>
      <c r="H1138" t="s">
        <v>3600</v>
      </c>
      <c r="I1138" t="s">
        <v>66</v>
      </c>
      <c r="J1138" t="s">
        <v>2781</v>
      </c>
      <c r="K1138" t="str">
        <f>_xlfn.XLOOKUP(Table2[[#This Row],[Short Name]],Table4[Name],Table4[IP Address])</f>
        <v>146.46.35.68</v>
      </c>
      <c r="L1138" t="str">
        <f>_xlfn.XLOOKUP(Table2[[#This Row],[Short Name]],CMDB!A:A,CMDB!G:G)</f>
        <v>Production</v>
      </c>
      <c r="M1138" t="str">
        <f>_xlfn.XLOOKUP(Table2[[#This Row],[Short Name]],CMDB!A:A,CMDB!F:F)</f>
        <v>Deployed</v>
      </c>
      <c r="N1138" t="s">
        <v>2782</v>
      </c>
      <c r="O1138" t="s">
        <v>951</v>
      </c>
      <c r="P1138">
        <f>_xlfn.XLOOKUP(Table2[[#This Row],[Short Name]],Serverlookup!A:A,Serverlookup!B:B)</f>
        <v>1500000057</v>
      </c>
      <c r="Q1138" t="str">
        <f>_xlfn.XLOOKUP(Table2[[#This Row],[Short Name]],Serverlookup!A:A,Serverlookup!C:C)</f>
        <v>C</v>
      </c>
      <c r="R1138" t="str">
        <f>_xlfn.XLOOKUP(Table2[[#This Row],[Short Name]],Serverlookup!A:A,Serverlookup!E:E)</f>
        <v>wrschaeffer@chevron.com</v>
      </c>
      <c r="S1138" t="str">
        <f>_xlfn.XLOOKUP(Table2[[#This Row],[Short Name]],Serverlookup!A:A,Serverlookup!D:D)</f>
        <v>Yes</v>
      </c>
      <c r="T1138" t="str">
        <f>_xlfn.XLOOKUP(Table2[[#This Row],[Short Name]],Serverlookup!A:A,Serverlookup!F:F)</f>
        <v>SURFACE - FE - MARINE IT</v>
      </c>
      <c r="U1138" t="str">
        <f>IF(ISNA(_xlfn.XLOOKUP(Table2[[#This Row],[Short Name]],PCN!A:A,PCN!A:A)),"No","Yes")</f>
        <v>No</v>
      </c>
    </row>
    <row r="1139" spans="1:21" x14ac:dyDescent="0.35">
      <c r="A1139" t="s">
        <v>2777</v>
      </c>
      <c r="B1139" t="s">
        <v>50</v>
      </c>
      <c r="C1139" t="s">
        <v>390</v>
      </c>
      <c r="D1139" t="s">
        <v>391</v>
      </c>
      <c r="E1139" s="2">
        <v>45770</v>
      </c>
      <c r="F1139" t="s">
        <v>185</v>
      </c>
      <c r="G1139" s="2">
        <v>45771</v>
      </c>
      <c r="H1139" t="s">
        <v>3600</v>
      </c>
      <c r="I1139" t="s">
        <v>66</v>
      </c>
      <c r="J1139" t="s">
        <v>2781</v>
      </c>
      <c r="K1139" t="str">
        <f>_xlfn.XLOOKUP(Table2[[#This Row],[Short Name]],Table4[Name],Table4[IP Address])</f>
        <v>146.46.53.68</v>
      </c>
      <c r="L1139" t="str">
        <f>_xlfn.XLOOKUP(Table2[[#This Row],[Short Name]],CMDB!A:A,CMDB!G:G)</f>
        <v>Production</v>
      </c>
      <c r="M1139" t="str">
        <f>_xlfn.XLOOKUP(Table2[[#This Row],[Short Name]],CMDB!A:A,CMDB!F:F)</f>
        <v>Deployed</v>
      </c>
      <c r="N1139" t="s">
        <v>2782</v>
      </c>
      <c r="O1139" t="s">
        <v>951</v>
      </c>
      <c r="P1139">
        <f>_xlfn.XLOOKUP(Table2[[#This Row],[Short Name]],Serverlookup!A:A,Serverlookup!B:B)</f>
        <v>1500000057</v>
      </c>
      <c r="Q1139" t="str">
        <f>_xlfn.XLOOKUP(Table2[[#This Row],[Short Name]],Serverlookup!A:A,Serverlookup!C:C)</f>
        <v>C</v>
      </c>
      <c r="R1139" t="str">
        <f>_xlfn.XLOOKUP(Table2[[#This Row],[Short Name]],Serverlookup!A:A,Serverlookup!E:E)</f>
        <v>wrschaeffer@chevron.com</v>
      </c>
      <c r="S1139" t="str">
        <f>_xlfn.XLOOKUP(Table2[[#This Row],[Short Name]],Serverlookup!A:A,Serverlookup!D:D)</f>
        <v>Yes</v>
      </c>
      <c r="T1139" t="str">
        <f>_xlfn.XLOOKUP(Table2[[#This Row],[Short Name]],Serverlookup!A:A,Serverlookup!F:F)</f>
        <v>SURFACE - FE - MARINE IT</v>
      </c>
      <c r="U1139" t="str">
        <f>IF(ISNA(_xlfn.XLOOKUP(Table2[[#This Row],[Short Name]],PCN!A:A,PCN!A:A)),"No","Yes")</f>
        <v>No</v>
      </c>
    </row>
    <row r="1140" spans="1:21" x14ac:dyDescent="0.35">
      <c r="A1140" t="s">
        <v>2777</v>
      </c>
      <c r="B1140" t="s">
        <v>50</v>
      </c>
      <c r="C1140" t="s">
        <v>870</v>
      </c>
      <c r="D1140" t="s">
        <v>871</v>
      </c>
      <c r="E1140" s="1"/>
      <c r="F1140" t="s">
        <v>859</v>
      </c>
      <c r="G1140" s="1">
        <v>45771</v>
      </c>
      <c r="H1140" t="s">
        <v>3600</v>
      </c>
      <c r="I1140" t="s">
        <v>114</v>
      </c>
      <c r="J1140" t="s">
        <v>2781</v>
      </c>
      <c r="K1140" t="str">
        <f>_xlfn.XLOOKUP(Table2[[#This Row],[Short Name]],Table4[Name],Table4[IP Address])</f>
        <v>146.46.37.68</v>
      </c>
      <c r="L1140" t="str">
        <f>_xlfn.XLOOKUP(Table2[[#This Row],[Short Name]],CMDB!A:A,CMDB!G:G)</f>
        <v>Production</v>
      </c>
      <c r="M1140" t="str">
        <f>_xlfn.XLOOKUP(Table2[[#This Row],[Short Name]],CMDB!A:A,CMDB!F:F)</f>
        <v>Deployed</v>
      </c>
      <c r="N1140" t="s">
        <v>2782</v>
      </c>
      <c r="O1140" t="s">
        <v>951</v>
      </c>
      <c r="P1140">
        <f>_xlfn.XLOOKUP(Table2[[#This Row],[Short Name]],Serverlookup!A:A,Serverlookup!B:B)</f>
        <v>1500000057</v>
      </c>
      <c r="Q1140" t="str">
        <f>_xlfn.XLOOKUP(Table2[[#This Row],[Short Name]],Serverlookup!A:A,Serverlookup!C:C)</f>
        <v>C</v>
      </c>
      <c r="R1140" t="str">
        <f>_xlfn.XLOOKUP(Table2[[#This Row],[Short Name]],Serverlookup!A:A,Serverlookup!E:E)</f>
        <v>wrschaeffer@chevron.com</v>
      </c>
      <c r="S1140" t="str">
        <f>_xlfn.XLOOKUP(Table2[[#This Row],[Short Name]],Serverlookup!A:A,Serverlookup!D:D)</f>
        <v>Yes</v>
      </c>
      <c r="T1140" t="str">
        <f>_xlfn.XLOOKUP(Table2[[#This Row],[Short Name]],Serverlookup!A:A,Serverlookup!F:F)</f>
        <v>SURFACE - FE - MARINE IT</v>
      </c>
      <c r="U1140" t="str">
        <f>IF(ISNA(_xlfn.XLOOKUP(Table2[[#This Row],[Short Name]],PCN!A:A,PCN!A:A)),"No","Yes")</f>
        <v>No</v>
      </c>
    </row>
    <row r="1141" spans="1:21" x14ac:dyDescent="0.35">
      <c r="A1141" t="s">
        <v>2777</v>
      </c>
      <c r="B1141" t="s">
        <v>50</v>
      </c>
      <c r="C1141" t="s">
        <v>384</v>
      </c>
      <c r="D1141" t="s">
        <v>385</v>
      </c>
      <c r="E1141" s="2">
        <v>45771</v>
      </c>
      <c r="F1141" t="s">
        <v>185</v>
      </c>
      <c r="G1141" s="2">
        <v>45771</v>
      </c>
      <c r="H1141" t="s">
        <v>3600</v>
      </c>
      <c r="I1141" t="s">
        <v>66</v>
      </c>
      <c r="J1141" t="s">
        <v>2781</v>
      </c>
      <c r="K1141" t="str">
        <f>_xlfn.XLOOKUP(Table2[[#This Row],[Short Name]],Table4[Name],Table4[IP Address])</f>
        <v>146.46.46.68</v>
      </c>
      <c r="L1141" t="str">
        <f>_xlfn.XLOOKUP(Table2[[#This Row],[Short Name]],CMDB!A:A,CMDB!G:G)</f>
        <v>Production</v>
      </c>
      <c r="M1141" t="str">
        <f>_xlfn.XLOOKUP(Table2[[#This Row],[Short Name]],CMDB!A:A,CMDB!F:F)</f>
        <v>Deployed</v>
      </c>
      <c r="N1141" t="s">
        <v>2782</v>
      </c>
      <c r="O1141" t="s">
        <v>951</v>
      </c>
      <c r="P1141">
        <f>_xlfn.XLOOKUP(Table2[[#This Row],[Short Name]],Serverlookup!A:A,Serverlookup!B:B)</f>
        <v>1500000057</v>
      </c>
      <c r="Q1141" t="str">
        <f>_xlfn.XLOOKUP(Table2[[#This Row],[Short Name]],Serverlookup!A:A,Serverlookup!C:C)</f>
        <v>C</v>
      </c>
      <c r="R1141" t="str">
        <f>_xlfn.XLOOKUP(Table2[[#This Row],[Short Name]],Serverlookup!A:A,Serverlookup!E:E)</f>
        <v>wrschaeffer@chevron.com</v>
      </c>
      <c r="S1141" t="str">
        <f>_xlfn.XLOOKUP(Table2[[#This Row],[Short Name]],Serverlookup!A:A,Serverlookup!D:D)</f>
        <v>Yes</v>
      </c>
      <c r="T1141" t="str">
        <f>_xlfn.XLOOKUP(Table2[[#This Row],[Short Name]],Serverlookup!A:A,Serverlookup!F:F)</f>
        <v>SURFACE - FE - MARINE IT</v>
      </c>
      <c r="U1141" t="str">
        <f>IF(ISNA(_xlfn.XLOOKUP(Table2[[#This Row],[Short Name]],PCN!A:A,PCN!A:A)),"No","Yes")</f>
        <v>No</v>
      </c>
    </row>
    <row r="1142" spans="1:21" x14ac:dyDescent="0.35">
      <c r="A1142" t="s">
        <v>2777</v>
      </c>
      <c r="B1142" t="s">
        <v>50</v>
      </c>
      <c r="C1142" t="s">
        <v>381</v>
      </c>
      <c r="D1142" t="s">
        <v>382</v>
      </c>
      <c r="E1142" s="1">
        <v>45771</v>
      </c>
      <c r="F1142" t="s">
        <v>185</v>
      </c>
      <c r="G1142" s="1">
        <v>45771</v>
      </c>
      <c r="H1142" t="s">
        <v>3593</v>
      </c>
      <c r="I1142" t="s">
        <v>114</v>
      </c>
      <c r="J1142" t="s">
        <v>2781</v>
      </c>
      <c r="K1142" t="str">
        <f>_xlfn.XLOOKUP(Table2[[#This Row],[Short Name]],Table4[Name],Table4[IP Address])</f>
        <v>146.46.59.68</v>
      </c>
      <c r="L1142" t="str">
        <f>_xlfn.XLOOKUP(Table2[[#This Row],[Short Name]],CMDB!A:A,CMDB!G:G)</f>
        <v>Production</v>
      </c>
      <c r="M1142" t="str">
        <f>_xlfn.XLOOKUP(Table2[[#This Row],[Short Name]],CMDB!A:A,CMDB!F:F)</f>
        <v>Deployed</v>
      </c>
      <c r="N1142" t="s">
        <v>2782</v>
      </c>
      <c r="O1142" t="s">
        <v>951</v>
      </c>
      <c r="P1142">
        <f>_xlfn.XLOOKUP(Table2[[#This Row],[Short Name]],Serverlookup!A:A,Serverlookup!B:B)</f>
        <v>1500000057</v>
      </c>
      <c r="Q1142" t="str">
        <f>_xlfn.XLOOKUP(Table2[[#This Row],[Short Name]],Serverlookup!A:A,Serverlookup!C:C)</f>
        <v>C</v>
      </c>
      <c r="R1142" t="str">
        <f>_xlfn.XLOOKUP(Table2[[#This Row],[Short Name]],Serverlookup!A:A,Serverlookup!E:E)</f>
        <v>wrschaeffer@chevron.com</v>
      </c>
      <c r="S1142" t="str">
        <f>_xlfn.XLOOKUP(Table2[[#This Row],[Short Name]],Serverlookup!A:A,Serverlookup!D:D)</f>
        <v>Yes</v>
      </c>
      <c r="T1142" t="str">
        <f>_xlfn.XLOOKUP(Table2[[#This Row],[Short Name]],Serverlookup!A:A,Serverlookup!F:F)</f>
        <v>SURFACE - FE - MARINE IT</v>
      </c>
      <c r="U1142" t="str">
        <f>IF(ISNA(_xlfn.XLOOKUP(Table2[[#This Row],[Short Name]],PCN!A:A,PCN!A:A)),"No","Yes")</f>
        <v>No</v>
      </c>
    </row>
    <row r="1143" spans="1:21" x14ac:dyDescent="0.35">
      <c r="A1143" t="s">
        <v>2777</v>
      </c>
      <c r="B1143" t="s">
        <v>50</v>
      </c>
      <c r="C1143" t="s">
        <v>378</v>
      </c>
      <c r="D1143" t="s">
        <v>379</v>
      </c>
      <c r="E1143" s="2">
        <v>45770</v>
      </c>
      <c r="F1143" t="s">
        <v>185</v>
      </c>
      <c r="G1143" s="2">
        <v>45771</v>
      </c>
      <c r="H1143" t="s">
        <v>3600</v>
      </c>
      <c r="I1143" t="s">
        <v>114</v>
      </c>
      <c r="J1143" t="s">
        <v>2781</v>
      </c>
      <c r="K1143" t="str">
        <f>_xlfn.XLOOKUP(Table2[[#This Row],[Short Name]],Table4[Name],Table4[IP Address])</f>
        <v>146.46.60.68</v>
      </c>
      <c r="L1143" t="str">
        <f>_xlfn.XLOOKUP(Table2[[#This Row],[Short Name]],CMDB!A:A,CMDB!G:G)</f>
        <v>Production</v>
      </c>
      <c r="M1143" t="str">
        <f>_xlfn.XLOOKUP(Table2[[#This Row],[Short Name]],CMDB!A:A,CMDB!F:F)</f>
        <v>Deployed</v>
      </c>
      <c r="N1143" t="s">
        <v>2782</v>
      </c>
      <c r="O1143" t="s">
        <v>951</v>
      </c>
      <c r="P1143">
        <f>_xlfn.XLOOKUP(Table2[[#This Row],[Short Name]],Serverlookup!A:A,Serverlookup!B:B)</f>
        <v>1500000057</v>
      </c>
      <c r="Q1143" t="str">
        <f>_xlfn.XLOOKUP(Table2[[#This Row],[Short Name]],Serverlookup!A:A,Serverlookup!C:C)</f>
        <v>C</v>
      </c>
      <c r="R1143" t="str">
        <f>_xlfn.XLOOKUP(Table2[[#This Row],[Short Name]],Serverlookup!A:A,Serverlookup!E:E)</f>
        <v>wrschaeffer@chevron.com</v>
      </c>
      <c r="S1143" t="str">
        <f>_xlfn.XLOOKUP(Table2[[#This Row],[Short Name]],Serverlookup!A:A,Serverlookup!D:D)</f>
        <v>Yes</v>
      </c>
      <c r="T1143" t="str">
        <f>_xlfn.XLOOKUP(Table2[[#This Row],[Short Name]],Serverlookup!A:A,Serverlookup!F:F)</f>
        <v>SURFACE - FE - MARINE IT</v>
      </c>
      <c r="U1143" t="str">
        <f>IF(ISNA(_xlfn.XLOOKUP(Table2[[#This Row],[Short Name]],PCN!A:A,PCN!A:A)),"No","Yes")</f>
        <v>No</v>
      </c>
    </row>
    <row r="1144" spans="1:21" x14ac:dyDescent="0.35">
      <c r="A1144" t="s">
        <v>2777</v>
      </c>
      <c r="B1144" t="s">
        <v>50</v>
      </c>
      <c r="C1144" t="s">
        <v>374</v>
      </c>
      <c r="D1144" t="s">
        <v>375</v>
      </c>
      <c r="E1144" s="1">
        <v>45771</v>
      </c>
      <c r="F1144" t="s">
        <v>185</v>
      </c>
      <c r="G1144" s="1">
        <v>45771</v>
      </c>
      <c r="H1144" t="s">
        <v>3593</v>
      </c>
      <c r="I1144" t="s">
        <v>66</v>
      </c>
      <c r="J1144" t="s">
        <v>2781</v>
      </c>
      <c r="K1144" t="str">
        <f>_xlfn.XLOOKUP(Table2[[#This Row],[Short Name]],Table4[Name],Table4[IP Address])</f>
        <v>146.46.58.68</v>
      </c>
      <c r="L1144" t="str">
        <f>_xlfn.XLOOKUP(Table2[[#This Row],[Short Name]],CMDB!A:A,CMDB!G:G)</f>
        <v>Production</v>
      </c>
      <c r="M1144" t="str">
        <f>_xlfn.XLOOKUP(Table2[[#This Row],[Short Name]],CMDB!A:A,CMDB!F:F)</f>
        <v>Deployed</v>
      </c>
      <c r="N1144" t="s">
        <v>2782</v>
      </c>
      <c r="O1144" t="s">
        <v>951</v>
      </c>
      <c r="P1144">
        <f>_xlfn.XLOOKUP(Table2[[#This Row],[Short Name]],Serverlookup!A:A,Serverlookup!B:B)</f>
        <v>1500000057</v>
      </c>
      <c r="Q1144" t="str">
        <f>_xlfn.XLOOKUP(Table2[[#This Row],[Short Name]],Serverlookup!A:A,Serverlookup!C:C)</f>
        <v>C</v>
      </c>
      <c r="R1144" t="str">
        <f>_xlfn.XLOOKUP(Table2[[#This Row],[Short Name]],Serverlookup!A:A,Serverlookup!E:E)</f>
        <v>wrschaeffer@chevron.com</v>
      </c>
      <c r="S1144" t="str">
        <f>_xlfn.XLOOKUP(Table2[[#This Row],[Short Name]],Serverlookup!A:A,Serverlookup!D:D)</f>
        <v>Yes</v>
      </c>
      <c r="T1144" t="str">
        <f>_xlfn.XLOOKUP(Table2[[#This Row],[Short Name]],Serverlookup!A:A,Serverlookup!F:F)</f>
        <v>SURFACE - FE - MARINE IT</v>
      </c>
      <c r="U1144" t="str">
        <f>IF(ISNA(_xlfn.XLOOKUP(Table2[[#This Row],[Short Name]],PCN!A:A,PCN!A:A)),"No","Yes")</f>
        <v>No</v>
      </c>
    </row>
    <row r="1145" spans="1:21" x14ac:dyDescent="0.35">
      <c r="A1145" t="s">
        <v>2777</v>
      </c>
      <c r="B1145" t="s">
        <v>50</v>
      </c>
      <c r="C1145" t="s">
        <v>4236</v>
      </c>
      <c r="D1145" t="s">
        <v>4237</v>
      </c>
      <c r="E1145" s="2">
        <v>45771</v>
      </c>
      <c r="F1145" t="s">
        <v>185</v>
      </c>
      <c r="G1145" s="2">
        <v>45771</v>
      </c>
      <c r="H1145" t="s">
        <v>3057</v>
      </c>
      <c r="I1145" t="s">
        <v>114</v>
      </c>
      <c r="J1145" t="s">
        <v>2781</v>
      </c>
      <c r="K1145" t="str">
        <f>_xlfn.XLOOKUP(Table2[[#This Row],[Short Name]],Table4[Name],Table4[IP Address])</f>
        <v>146.30.172.54</v>
      </c>
      <c r="L1145" t="str">
        <f>_xlfn.XLOOKUP(Table2[[#This Row],[Short Name]],CMDB!A:A,CMDB!G:G)</f>
        <v>Production</v>
      </c>
      <c r="M1145" t="str">
        <f>_xlfn.XLOOKUP(Table2[[#This Row],[Short Name]],CMDB!A:A,CMDB!F:F)</f>
        <v>Deployed</v>
      </c>
      <c r="N1145" t="s">
        <v>2782</v>
      </c>
      <c r="P1145">
        <f>_xlfn.XLOOKUP(Table2[[#This Row],[Short Name]],Serverlookup!A:A,Serverlookup!B:B)</f>
        <v>5055750</v>
      </c>
      <c r="Q1145" t="str">
        <f>_xlfn.XLOOKUP(Table2[[#This Row],[Short Name]],Serverlookup!A:A,Serverlookup!C:C)</f>
        <v xml:space="preserve">Energy Components EMED </v>
      </c>
      <c r="R1145" t="str">
        <f>_xlfn.XLOOKUP(Table2[[#This Row],[Short Name]],Serverlookup!A:A,Serverlookup!E:E)</f>
        <v>yanivelbaz@chevron.com</v>
      </c>
      <c r="S1145" t="str">
        <f>_xlfn.XLOOKUP(Table2[[#This Row],[Short Name]],Serverlookup!A:A,Serverlookup!D:D)</f>
        <v>Yes</v>
      </c>
      <c r="T1145" t="str">
        <f>_xlfn.XLOOKUP(Table2[[#This Row],[Short Name]],Serverlookup!A:A,Serverlookup!F:F)</f>
        <v>EMED CORP PLATFORMS</v>
      </c>
      <c r="U1145" t="str">
        <f>IF(ISNA(_xlfn.XLOOKUP(Table2[[#This Row],[Short Name]],PCN!A:A,PCN!A:A)),"No","Yes")</f>
        <v>No</v>
      </c>
    </row>
    <row r="1146" spans="1:21" x14ac:dyDescent="0.35">
      <c r="A1146" t="s">
        <v>2777</v>
      </c>
      <c r="B1146" t="s">
        <v>50</v>
      </c>
      <c r="C1146" t="s">
        <v>4238</v>
      </c>
      <c r="D1146" t="s">
        <v>4239</v>
      </c>
      <c r="E1146" s="1">
        <v>45770</v>
      </c>
      <c r="F1146" t="s">
        <v>185</v>
      </c>
      <c r="G1146" s="1">
        <v>45771</v>
      </c>
      <c r="H1146" t="s">
        <v>2806</v>
      </c>
      <c r="I1146" t="s">
        <v>114</v>
      </c>
      <c r="J1146" t="s">
        <v>2781</v>
      </c>
      <c r="K1146" t="str">
        <f>_xlfn.XLOOKUP(Table2[[#This Row],[Short Name]],Table4[Name],Table4[IP Address])</f>
        <v>146.30.172.123</v>
      </c>
      <c r="L1146" t="str">
        <f>_xlfn.XLOOKUP(Table2[[#This Row],[Short Name]],CMDB!A:A,CMDB!G:G)</f>
        <v>Production</v>
      </c>
      <c r="M1146" t="str">
        <f>_xlfn.XLOOKUP(Table2[[#This Row],[Short Name]],CMDB!A:A,CMDB!F:F)</f>
        <v>Deployed</v>
      </c>
      <c r="N1146" t="s">
        <v>2782</v>
      </c>
      <c r="P1146">
        <f>_xlfn.XLOOKUP(Table2[[#This Row],[Short Name]],Serverlookup!A:A,Serverlookup!B:B)</f>
        <v>5055750</v>
      </c>
      <c r="Q1146" t="str">
        <f>_xlfn.XLOOKUP(Table2[[#This Row],[Short Name]],Serverlookup!A:A,Serverlookup!C:C)</f>
        <v xml:space="preserve">Energy Components EMED </v>
      </c>
      <c r="R1146" t="str">
        <f>_xlfn.XLOOKUP(Table2[[#This Row],[Short Name]],Serverlookup!A:A,Serverlookup!E:E)</f>
        <v>yanivelbaz@chevron.com</v>
      </c>
      <c r="S1146" t="str">
        <f>_xlfn.XLOOKUP(Table2[[#This Row],[Short Name]],Serverlookup!A:A,Serverlookup!D:D)</f>
        <v>Yes</v>
      </c>
      <c r="T1146" t="str">
        <f>_xlfn.XLOOKUP(Table2[[#This Row],[Short Name]],Serverlookup!A:A,Serverlookup!F:F)</f>
        <v>EMED CORP PLATFORMS</v>
      </c>
      <c r="U1146" t="str">
        <f>IF(ISNA(_xlfn.XLOOKUP(Table2[[#This Row],[Short Name]],PCN!A:A,PCN!A:A)),"No","Yes")</f>
        <v>No</v>
      </c>
    </row>
    <row r="1147" spans="1:21" x14ac:dyDescent="0.35">
      <c r="A1147" t="s">
        <v>2777</v>
      </c>
      <c r="B1147" t="s">
        <v>50</v>
      </c>
      <c r="C1147" t="s">
        <v>2745</v>
      </c>
      <c r="D1147" t="s">
        <v>2746</v>
      </c>
      <c r="E1147" s="2">
        <v>45771</v>
      </c>
      <c r="F1147" t="s">
        <v>54</v>
      </c>
      <c r="G1147" s="2">
        <v>45771</v>
      </c>
      <c r="H1147" t="s">
        <v>4240</v>
      </c>
      <c r="I1147" t="s">
        <v>49</v>
      </c>
      <c r="J1147" t="s">
        <v>2781</v>
      </c>
      <c r="K1147" t="str">
        <f>_xlfn.XLOOKUP(Table2[[#This Row],[Short Name]],Table4[Name],Table4[IP Address])</f>
        <v>10.73.240.24</v>
      </c>
      <c r="L1147" t="str">
        <f>_xlfn.XLOOKUP(Table2[[#This Row],[Short Name]],CMDB!A:A,CMDB!G:G)</f>
        <v>Production</v>
      </c>
      <c r="M1147" t="str">
        <f>_xlfn.XLOOKUP(Table2[[#This Row],[Short Name]],CMDB!A:A,CMDB!F:F)</f>
        <v>Deployed</v>
      </c>
      <c r="N1147" t="s">
        <v>2782</v>
      </c>
      <c r="P1147">
        <f>_xlfn.XLOOKUP(Table2[[#This Row],[Short Name]],Serverlookup!A:A,Serverlookup!B:B)</f>
        <v>1500001291</v>
      </c>
      <c r="Q1147" t="str">
        <f>_xlfn.XLOOKUP(Table2[[#This Row],[Short Name]],Serverlookup!A:A,Serverlookup!C:C)</f>
        <v xml:space="preserve">Universal Building Management Solution </v>
      </c>
      <c r="R1147" t="str">
        <f>_xlfn.XLOOKUP(Table2[[#This Row],[Short Name]],Serverlookup!A:A,Serverlookup!E:E)</f>
        <v>YashSharma@chevron.com</v>
      </c>
      <c r="S1147" t="str">
        <f>_xlfn.XLOOKUP(Table2[[#This Row],[Short Name]],Serverlookup!A:A,Serverlookup!D:D)</f>
        <v>Yes</v>
      </c>
      <c r="T1147" t="str">
        <f>_xlfn.XLOOKUP(Table2[[#This Row],[Short Name]],Serverlookup!A:A,Serverlookup!F:F)</f>
        <v>CLOUD WINDOWS OPERATIONS</v>
      </c>
      <c r="U1147" t="str">
        <f>IF(ISNA(_xlfn.XLOOKUP(Table2[[#This Row],[Short Name]],PCN!A:A,PCN!A:A)),"No","Yes")</f>
        <v>No</v>
      </c>
    </row>
    <row r="1148" spans="1:21" x14ac:dyDescent="0.35">
      <c r="A1148" t="s">
        <v>2777</v>
      </c>
      <c r="B1148" t="s">
        <v>50</v>
      </c>
      <c r="C1148" t="s">
        <v>2749</v>
      </c>
      <c r="D1148" t="s">
        <v>2750</v>
      </c>
      <c r="E1148" s="2">
        <v>45771</v>
      </c>
      <c r="F1148" t="s">
        <v>185</v>
      </c>
      <c r="G1148" s="2">
        <v>45771</v>
      </c>
      <c r="H1148" t="s">
        <v>2887</v>
      </c>
      <c r="I1148" t="s">
        <v>49</v>
      </c>
      <c r="J1148" t="s">
        <v>2781</v>
      </c>
      <c r="K1148" t="str">
        <f>_xlfn.XLOOKUP(Table2[[#This Row],[Short Name]],Table4[Name],Table4[IP Address])</f>
        <v>10.66.64.5</v>
      </c>
      <c r="L1148" t="str">
        <f>_xlfn.XLOOKUP(Table2[[#This Row],[Short Name]],CMDB!A:A,CMDB!G:G)</f>
        <v>Production</v>
      </c>
      <c r="M1148" t="str">
        <f>_xlfn.XLOOKUP(Table2[[#This Row],[Short Name]],CMDB!A:A,CMDB!F:F)</f>
        <v>In Maintenance</v>
      </c>
      <c r="N1148" t="s">
        <v>2782</v>
      </c>
      <c r="P1148">
        <f>_xlfn.XLOOKUP(Table2[[#This Row],[Short Name]],Serverlookup!A:A,Serverlookup!B:B)</f>
        <v>20225059221</v>
      </c>
      <c r="Q1148" t="str">
        <f>_xlfn.XLOOKUP(Table2[[#This Row],[Short Name]],Serverlookup!A:A,Serverlookup!C:C)</f>
        <v>Visual Studio Professional 2022</v>
      </c>
      <c r="R1148" t="str">
        <f>_xlfn.XLOOKUP(Table2[[#This Row],[Short Name]],Serverlookup!A:A,Serverlookup!E:E)</f>
        <v>YGunner-Thomas@chevron.com</v>
      </c>
      <c r="S1148" t="str">
        <f>_xlfn.XLOOKUP(Table2[[#This Row],[Short Name]],Serverlookup!A:A,Serverlookup!D:D)</f>
        <v>Yes</v>
      </c>
      <c r="T1148" t="str">
        <f>_xlfn.XLOOKUP(Table2[[#This Row],[Short Name]],Serverlookup!A:A,Serverlookup!F:F)</f>
        <v>Not Found</v>
      </c>
      <c r="U1148" t="str">
        <f>IF(ISNA(_xlfn.XLOOKUP(Table2[[#This Row],[Short Name]],PCN!A:A,PCN!A:A)),"No","Yes")</f>
        <v>No</v>
      </c>
    </row>
    <row r="1149" spans="1:21" x14ac:dyDescent="0.35">
      <c r="A1149" t="s">
        <v>2777</v>
      </c>
      <c r="B1149" t="s">
        <v>50</v>
      </c>
      <c r="C1149" t="s">
        <v>1871</v>
      </c>
      <c r="D1149" t="s">
        <v>1872</v>
      </c>
      <c r="E1149" s="1">
        <v>45771</v>
      </c>
      <c r="F1149" t="s">
        <v>185</v>
      </c>
      <c r="G1149" s="1">
        <v>45771</v>
      </c>
      <c r="H1149" t="s">
        <v>4241</v>
      </c>
      <c r="I1149" t="s">
        <v>66</v>
      </c>
      <c r="J1149" t="s">
        <v>2781</v>
      </c>
      <c r="K1149" t="str">
        <f>_xlfn.XLOOKUP(Table2[[#This Row],[Short Name]],Table4[Name],Table4[IP Address])</f>
        <v>10.75.96.179</v>
      </c>
      <c r="L1149" t="str">
        <f>_xlfn.XLOOKUP(Table2[[#This Row],[Short Name]],CMDB!A:A,CMDB!G:G)</f>
        <v>Production</v>
      </c>
      <c r="M1149" t="str">
        <f>_xlfn.XLOOKUP(Table2[[#This Row],[Short Name]],CMDB!A:A,CMDB!F:F)</f>
        <v>Deployed</v>
      </c>
      <c r="N1149" t="s">
        <v>2782</v>
      </c>
      <c r="P1149">
        <f>_xlfn.XLOOKUP(Table2[[#This Row],[Short Name]],Serverlookup!A:A,Serverlookup!B:B)</f>
        <v>5046596</v>
      </c>
      <c r="Q1149" t="str">
        <f>_xlfn.XLOOKUP(Table2[[#This Row],[Short Name]],Serverlookup!A:A,Serverlookup!C:C)</f>
        <v xml:space="preserve">Sailpoint </v>
      </c>
      <c r="R1149" t="str">
        <f>_xlfn.XLOOKUP(Table2[[#This Row],[Short Name]],Serverlookup!A:A,Serverlookup!E:E)</f>
        <v>Ishmael.Primus@chevron.com</v>
      </c>
      <c r="S1149" t="str">
        <f>_xlfn.XLOOKUP(Table2[[#This Row],[Short Name]],Serverlookup!A:A,Serverlookup!D:D)</f>
        <v>Yes</v>
      </c>
      <c r="T1149" t="str">
        <f>_xlfn.XLOOKUP(Table2[[#This Row],[Short Name]],Serverlookup!A:A,Serverlookup!F:F)</f>
        <v>IAM APPLICATIONS</v>
      </c>
      <c r="U1149" t="str">
        <f>IF(ISNA(_xlfn.XLOOKUP(Table2[[#This Row],[Short Name]],PCN!A:A,PCN!A:A)),"No","Yes")</f>
        <v>No</v>
      </c>
    </row>
    <row r="1150" spans="1:21" x14ac:dyDescent="0.35">
      <c r="A1150" t="s">
        <v>2777</v>
      </c>
      <c r="B1150" t="s">
        <v>50</v>
      </c>
      <c r="C1150" t="s">
        <v>1873</v>
      </c>
      <c r="D1150" t="s">
        <v>1874</v>
      </c>
      <c r="E1150" s="2">
        <v>45771</v>
      </c>
      <c r="F1150" t="s">
        <v>185</v>
      </c>
      <c r="G1150" s="2">
        <v>45771</v>
      </c>
      <c r="H1150" t="s">
        <v>4241</v>
      </c>
      <c r="I1150" t="s">
        <v>66</v>
      </c>
      <c r="J1150" t="s">
        <v>2781</v>
      </c>
      <c r="K1150" t="str">
        <f>_xlfn.XLOOKUP(Table2[[#This Row],[Short Name]],Table4[Name],Table4[IP Address])</f>
        <v>10.75.96.188</v>
      </c>
      <c r="L1150" t="str">
        <f>_xlfn.XLOOKUP(Table2[[#This Row],[Short Name]],CMDB!A:A,CMDB!G:G)</f>
        <v>Production</v>
      </c>
      <c r="M1150" t="str">
        <f>_xlfn.XLOOKUP(Table2[[#This Row],[Short Name]],CMDB!A:A,CMDB!F:F)</f>
        <v>Deployed</v>
      </c>
      <c r="N1150" t="s">
        <v>2782</v>
      </c>
      <c r="P1150">
        <f>_xlfn.XLOOKUP(Table2[[#This Row],[Short Name]],Serverlookup!A:A,Serverlookup!B:B)</f>
        <v>5046596</v>
      </c>
      <c r="Q1150" t="str">
        <f>_xlfn.XLOOKUP(Table2[[#This Row],[Short Name]],Serverlookup!A:A,Serverlookup!C:C)</f>
        <v xml:space="preserve">Sailpoint </v>
      </c>
      <c r="R1150" t="str">
        <f>_xlfn.XLOOKUP(Table2[[#This Row],[Short Name]],Serverlookup!A:A,Serverlookup!E:E)</f>
        <v>Ishmael.Primus@chevron.com</v>
      </c>
      <c r="S1150" t="str">
        <f>_xlfn.XLOOKUP(Table2[[#This Row],[Short Name]],Serverlookup!A:A,Serverlookup!D:D)</f>
        <v>Yes</v>
      </c>
      <c r="T1150" t="str">
        <f>_xlfn.XLOOKUP(Table2[[#This Row],[Short Name]],Serverlookup!A:A,Serverlookup!F:F)</f>
        <v>IAM APPLICATIONS</v>
      </c>
      <c r="U1150" t="str">
        <f>IF(ISNA(_xlfn.XLOOKUP(Table2[[#This Row],[Short Name]],PCN!A:A,PCN!A:A)),"No","Yes")</f>
        <v>No</v>
      </c>
    </row>
    <row r="1151" spans="1:21" x14ac:dyDescent="0.35">
      <c r="A1151" t="s">
        <v>2777</v>
      </c>
      <c r="B1151" t="s">
        <v>50</v>
      </c>
      <c r="C1151" t="s">
        <v>1875</v>
      </c>
      <c r="D1151" t="s">
        <v>1876</v>
      </c>
      <c r="E1151" s="1">
        <v>45771</v>
      </c>
      <c r="F1151" t="s">
        <v>185</v>
      </c>
      <c r="G1151" s="1">
        <v>45771</v>
      </c>
      <c r="H1151" t="s">
        <v>4242</v>
      </c>
      <c r="I1151" t="s">
        <v>66</v>
      </c>
      <c r="J1151" t="s">
        <v>2781</v>
      </c>
      <c r="K1151" t="str">
        <f>_xlfn.XLOOKUP(Table2[[#This Row],[Short Name]],Table4[Name],Table4[IP Address])</f>
        <v>10.76.156.20</v>
      </c>
      <c r="L1151" t="str">
        <f>_xlfn.XLOOKUP(Table2[[#This Row],[Short Name]],CMDB!A:A,CMDB!G:G)</f>
        <v>QA/Test</v>
      </c>
      <c r="M1151" t="str">
        <f>_xlfn.XLOOKUP(Table2[[#This Row],[Short Name]],CMDB!A:A,CMDB!F:F)</f>
        <v>Deployed</v>
      </c>
      <c r="N1151" t="s">
        <v>2782</v>
      </c>
      <c r="P1151">
        <f>_xlfn.XLOOKUP(Table2[[#This Row],[Short Name]],Serverlookup!A:A,Serverlookup!B:B)</f>
        <v>5046596</v>
      </c>
      <c r="Q1151" t="str">
        <f>_xlfn.XLOOKUP(Table2[[#This Row],[Short Name]],Serverlookup!A:A,Serverlookup!C:C)</f>
        <v xml:space="preserve">Sailpoint </v>
      </c>
      <c r="R1151" t="str">
        <f>_xlfn.XLOOKUP(Table2[[#This Row],[Short Name]],Serverlookup!A:A,Serverlookup!E:E)</f>
        <v>Ishmael.Primus@chevron.com</v>
      </c>
      <c r="S1151" t="str">
        <f>_xlfn.XLOOKUP(Table2[[#This Row],[Short Name]],Serverlookup!A:A,Serverlookup!D:D)</f>
        <v>Yes</v>
      </c>
      <c r="T1151" t="str">
        <f>_xlfn.XLOOKUP(Table2[[#This Row],[Short Name]],Serverlookup!A:A,Serverlookup!F:F)</f>
        <v>IAM APPLICATIONS</v>
      </c>
      <c r="U1151" t="str">
        <f>IF(ISNA(_xlfn.XLOOKUP(Table2[[#This Row],[Short Name]],PCN!A:A,PCN!A:A)),"No","Yes")</f>
        <v>No</v>
      </c>
    </row>
    <row r="1152" spans="1:21" x14ac:dyDescent="0.35">
      <c r="A1152" t="s">
        <v>2777</v>
      </c>
      <c r="B1152" t="s">
        <v>50</v>
      </c>
      <c r="C1152" t="s">
        <v>4243</v>
      </c>
      <c r="D1152" t="s">
        <v>4244</v>
      </c>
      <c r="E1152" s="2">
        <v>45767</v>
      </c>
      <c r="F1152" t="s">
        <v>185</v>
      </c>
      <c r="G1152" s="2">
        <v>45771</v>
      </c>
      <c r="H1152" t="s">
        <v>4245</v>
      </c>
      <c r="I1152" t="s">
        <v>114</v>
      </c>
      <c r="J1152" t="s">
        <v>2781</v>
      </c>
      <c r="K1152" t="e">
        <f>_xlfn.XLOOKUP(Table2[[#This Row],[Short Name]],Table4[Name],Table4[IP Address])</f>
        <v>#N/A</v>
      </c>
      <c r="L1152" t="e">
        <f>_xlfn.XLOOKUP(Table2[[#This Row],[Short Name]],CMDB!A:A,CMDB!G:G)</f>
        <v>#N/A</v>
      </c>
      <c r="M1152" t="e">
        <f>_xlfn.XLOOKUP(Table2[[#This Row],[Short Name]],CMDB!A:A,CMDB!F:F)</f>
        <v>#N/A</v>
      </c>
      <c r="N1152" t="s">
        <v>1116</v>
      </c>
      <c r="P1152" t="e">
        <f>_xlfn.XLOOKUP(Table2[[#This Row],[Short Name]],Serverlookup!A:A,Serverlookup!B:B)</f>
        <v>#N/A</v>
      </c>
      <c r="Q1152" t="e">
        <f>_xlfn.XLOOKUP(Table2[[#This Row],[Short Name]],Serverlookup!A:A,Serverlookup!C:C)</f>
        <v>#N/A</v>
      </c>
      <c r="R1152" t="e">
        <f>_xlfn.XLOOKUP(Table2[[#This Row],[Short Name]],Serverlookup!A:A,Serverlookup!E:E)</f>
        <v>#N/A</v>
      </c>
      <c r="S1152" t="s">
        <v>1116</v>
      </c>
      <c r="T1152" t="e">
        <f>_xlfn.XLOOKUP(Table2[[#This Row],[Short Name]],Serverlookup!A:A,Serverlookup!F:F)</f>
        <v>#N/A</v>
      </c>
      <c r="U1152" t="str">
        <f>IF(ISNA(_xlfn.XLOOKUP(Table2[[#This Row],[Short Name]],PCN!A:A,PCN!A:A)),"No","Yes")</f>
        <v>No</v>
      </c>
    </row>
    <row r="1153" spans="1:21" x14ac:dyDescent="0.35">
      <c r="A1153" t="s">
        <v>2777</v>
      </c>
      <c r="B1153" t="s">
        <v>50</v>
      </c>
      <c r="C1153" t="s">
        <v>4246</v>
      </c>
      <c r="D1153" t="s">
        <v>4247</v>
      </c>
      <c r="E1153" s="2">
        <v>45771</v>
      </c>
      <c r="F1153" t="s">
        <v>185</v>
      </c>
      <c r="G1153" s="2">
        <v>45771</v>
      </c>
      <c r="H1153" t="s">
        <v>4248</v>
      </c>
      <c r="I1153" t="s">
        <v>141</v>
      </c>
      <c r="J1153" t="s">
        <v>2781</v>
      </c>
      <c r="K1153" t="e">
        <f>_xlfn.XLOOKUP(Table2[[#This Row],[Short Name]],Table4[Name],Table4[IP Address])</f>
        <v>#N/A</v>
      </c>
      <c r="L1153" t="e">
        <f>_xlfn.XLOOKUP(Table2[[#This Row],[Short Name]],CMDB!A:A,CMDB!G:G)</f>
        <v>#N/A</v>
      </c>
      <c r="M1153" t="e">
        <f>_xlfn.XLOOKUP(Table2[[#This Row],[Short Name]],CMDB!A:A,CMDB!F:F)</f>
        <v>#N/A</v>
      </c>
      <c r="N1153" t="s">
        <v>1116</v>
      </c>
      <c r="P1153" t="e">
        <f>_xlfn.XLOOKUP(Table2[[#This Row],[Short Name]],Serverlookup!A:A,Serverlookup!B:B)</f>
        <v>#N/A</v>
      </c>
      <c r="Q1153" t="e">
        <f>_xlfn.XLOOKUP(Table2[[#This Row],[Short Name]],Serverlookup!A:A,Serverlookup!C:C)</f>
        <v>#N/A</v>
      </c>
      <c r="R1153" t="e">
        <f>_xlfn.XLOOKUP(Table2[[#This Row],[Short Name]],Serverlookup!A:A,Serverlookup!E:E)</f>
        <v>#N/A</v>
      </c>
      <c r="S1153" t="s">
        <v>1116</v>
      </c>
      <c r="T1153" t="e">
        <f>_xlfn.XLOOKUP(Table2[[#This Row],[Short Name]],Serverlookup!A:A,Serverlookup!F:F)</f>
        <v>#N/A</v>
      </c>
      <c r="U1153" t="str">
        <f>IF(ISNA(_xlfn.XLOOKUP(Table2[[#This Row],[Short Name]],PCN!A:A,PCN!A:A)),"No","Yes")</f>
        <v>No</v>
      </c>
    </row>
    <row r="1154" spans="1:21" x14ac:dyDescent="0.35">
      <c r="A1154" t="s">
        <v>2777</v>
      </c>
      <c r="B1154" t="s">
        <v>50</v>
      </c>
      <c r="C1154" t="s">
        <v>4249</v>
      </c>
      <c r="D1154" t="s">
        <v>4250</v>
      </c>
      <c r="E1154" s="1">
        <v>45770</v>
      </c>
      <c r="F1154" t="s">
        <v>185</v>
      </c>
      <c r="G1154" s="1">
        <v>45771</v>
      </c>
      <c r="H1154" t="s">
        <v>4251</v>
      </c>
      <c r="I1154" t="s">
        <v>141</v>
      </c>
      <c r="J1154" t="s">
        <v>2781</v>
      </c>
      <c r="K1154" t="e">
        <f>_xlfn.XLOOKUP(Table2[[#This Row],[Short Name]],Table4[Name],Table4[IP Address])</f>
        <v>#N/A</v>
      </c>
      <c r="L1154" t="e">
        <f>_xlfn.XLOOKUP(Table2[[#This Row],[Short Name]],CMDB!A:A,CMDB!G:G)</f>
        <v>#N/A</v>
      </c>
      <c r="M1154" t="e">
        <f>_xlfn.XLOOKUP(Table2[[#This Row],[Short Name]],CMDB!A:A,CMDB!F:F)</f>
        <v>#N/A</v>
      </c>
      <c r="N1154" t="s">
        <v>1116</v>
      </c>
      <c r="P1154" t="e">
        <f>_xlfn.XLOOKUP(Table2[[#This Row],[Short Name]],Serverlookup!A:A,Serverlookup!B:B)</f>
        <v>#N/A</v>
      </c>
      <c r="Q1154" t="e">
        <f>_xlfn.XLOOKUP(Table2[[#This Row],[Short Name]],Serverlookup!A:A,Serverlookup!C:C)</f>
        <v>#N/A</v>
      </c>
      <c r="R1154" t="e">
        <f>_xlfn.XLOOKUP(Table2[[#This Row],[Short Name]],Serverlookup!A:A,Serverlookup!E:E)</f>
        <v>#N/A</v>
      </c>
      <c r="S1154" t="s">
        <v>1116</v>
      </c>
      <c r="T1154" t="e">
        <f>_xlfn.XLOOKUP(Table2[[#This Row],[Short Name]],Serverlookup!A:A,Serverlookup!F:F)</f>
        <v>#N/A</v>
      </c>
      <c r="U1154" t="str">
        <f>IF(ISNA(_xlfn.XLOOKUP(Table2[[#This Row],[Short Name]],PCN!A:A,PCN!A:A)),"No","Yes")</f>
        <v>No</v>
      </c>
    </row>
    <row r="1155" spans="1:21" x14ac:dyDescent="0.35">
      <c r="A1155" t="s">
        <v>2777</v>
      </c>
      <c r="B1155" t="s">
        <v>50</v>
      </c>
      <c r="C1155" t="s">
        <v>4252</v>
      </c>
      <c r="D1155" t="s">
        <v>4253</v>
      </c>
      <c r="E1155" s="1">
        <v>45770</v>
      </c>
      <c r="F1155" t="s">
        <v>185</v>
      </c>
      <c r="G1155" s="1">
        <v>45771</v>
      </c>
      <c r="H1155" t="s">
        <v>4254</v>
      </c>
      <c r="I1155" t="s">
        <v>49</v>
      </c>
      <c r="J1155" t="s">
        <v>2781</v>
      </c>
      <c r="K1155" t="e">
        <f>_xlfn.XLOOKUP(Table2[[#This Row],[Short Name]],Table4[Name],Table4[IP Address])</f>
        <v>#N/A</v>
      </c>
      <c r="L1155" t="e">
        <f>_xlfn.XLOOKUP(Table2[[#This Row],[Short Name]],CMDB!A:A,CMDB!G:G)</f>
        <v>#N/A</v>
      </c>
      <c r="M1155" t="e">
        <f>_xlfn.XLOOKUP(Table2[[#This Row],[Short Name]],CMDB!A:A,CMDB!F:F)</f>
        <v>#N/A</v>
      </c>
      <c r="N1155" t="s">
        <v>1116</v>
      </c>
      <c r="P1155" t="e">
        <f>_xlfn.XLOOKUP(Table2[[#This Row],[Short Name]],Serverlookup!A:A,Serverlookup!B:B)</f>
        <v>#N/A</v>
      </c>
      <c r="Q1155" t="e">
        <f>_xlfn.XLOOKUP(Table2[[#This Row],[Short Name]],Serverlookup!A:A,Serverlookup!C:C)</f>
        <v>#N/A</v>
      </c>
      <c r="R1155" t="e">
        <f>_xlfn.XLOOKUP(Table2[[#This Row],[Short Name]],Serverlookup!A:A,Serverlookup!E:E)</f>
        <v>#N/A</v>
      </c>
      <c r="S1155" t="s">
        <v>1116</v>
      </c>
      <c r="T1155" t="e">
        <f>_xlfn.XLOOKUP(Table2[[#This Row],[Short Name]],Serverlookup!A:A,Serverlookup!F:F)</f>
        <v>#N/A</v>
      </c>
      <c r="U1155" t="str">
        <f>IF(ISNA(_xlfn.XLOOKUP(Table2[[#This Row],[Short Name]],PCN!A:A,PCN!A:A)),"No","Yes")</f>
        <v>No</v>
      </c>
    </row>
    <row r="1156" spans="1:21" x14ac:dyDescent="0.35">
      <c r="A1156" t="s">
        <v>2777</v>
      </c>
      <c r="B1156" t="s">
        <v>50</v>
      </c>
      <c r="C1156" t="s">
        <v>1427</v>
      </c>
      <c r="D1156" t="s">
        <v>1428</v>
      </c>
      <c r="E1156" s="2">
        <v>45771</v>
      </c>
      <c r="F1156" t="s">
        <v>185</v>
      </c>
      <c r="G1156" s="2">
        <v>45771</v>
      </c>
      <c r="H1156" t="s">
        <v>2800</v>
      </c>
      <c r="I1156" t="s">
        <v>66</v>
      </c>
      <c r="J1156" t="s">
        <v>2781</v>
      </c>
      <c r="K1156" t="str">
        <f>_xlfn.XLOOKUP(Table2[[#This Row],[Short Name]],Table4[Name],Table4[IP Address])</f>
        <v>10.75.96.29</v>
      </c>
      <c r="L1156" t="str">
        <f>_xlfn.XLOOKUP(Table2[[#This Row],[Short Name]],CMDB!A:A,CMDB!G:G)</f>
        <v>Other</v>
      </c>
      <c r="M1156" t="str">
        <f>_xlfn.XLOOKUP(Table2[[#This Row],[Short Name]],CMDB!A:A,CMDB!F:F)</f>
        <v>Deployed</v>
      </c>
      <c r="N1156" t="s">
        <v>2782</v>
      </c>
      <c r="P1156">
        <f>_xlfn.XLOOKUP(Table2[[#This Row],[Short Name]],Serverlookup!A:A,Serverlookup!B:B)</f>
        <v>501033</v>
      </c>
      <c r="Q1156" t="str">
        <f>_xlfn.XLOOKUP(Table2[[#This Row],[Short Name]],Serverlookup!A:A,Serverlookup!C:C)</f>
        <v>AMS (Machinery Health Manager)</v>
      </c>
      <c r="R1156" t="str">
        <f>_xlfn.XLOOKUP(Table2[[#This Row],[Short Name]],Serverlookup!A:A,Serverlookup!E:E)</f>
        <v>Dhrupad.Dhar@chevron.com</v>
      </c>
      <c r="S1156" t="str">
        <f>_xlfn.XLOOKUP(Table2[[#This Row],[Short Name]],Serverlookup!A:A,Serverlookup!D:D)</f>
        <v>Yes</v>
      </c>
      <c r="T1156">
        <f>_xlfn.XLOOKUP(Table2[[#This Row],[Short Name]],Serverlookup!A:A,Serverlookup!F:F)</f>
        <v>0</v>
      </c>
      <c r="U1156" t="str">
        <f>IF(ISNA(_xlfn.XLOOKUP(Table2[[#This Row],[Short Name]],PCN!A:A,PCN!A:A)),"No","Yes")</f>
        <v>No</v>
      </c>
    </row>
    <row r="1157" spans="1:21" x14ac:dyDescent="0.35">
      <c r="A1157" t="s">
        <v>2777</v>
      </c>
      <c r="B1157" t="s">
        <v>50</v>
      </c>
      <c r="C1157" t="s">
        <v>491</v>
      </c>
      <c r="D1157" t="s">
        <v>491</v>
      </c>
      <c r="E1157" s="2">
        <v>45770</v>
      </c>
      <c r="F1157" t="s">
        <v>185</v>
      </c>
      <c r="G1157" s="2">
        <v>45771</v>
      </c>
      <c r="H1157" t="s">
        <v>4255</v>
      </c>
      <c r="I1157" t="s">
        <v>66</v>
      </c>
      <c r="J1157" t="s">
        <v>2781</v>
      </c>
      <c r="K1157" t="e">
        <f>_xlfn.XLOOKUP(Table2[[#This Row],[Short Name]],Table4[Name],Table4[IP Address])</f>
        <v>#N/A</v>
      </c>
      <c r="L1157" t="e">
        <f>_xlfn.XLOOKUP(Table2[[#This Row],[Short Name]],CMDB!A:A,CMDB!G:G)</f>
        <v>#N/A</v>
      </c>
      <c r="M1157" t="e">
        <f>_xlfn.XLOOKUP(Table2[[#This Row],[Short Name]],CMDB!A:A,CMDB!F:F)</f>
        <v>#N/A</v>
      </c>
      <c r="N1157" t="s">
        <v>2782</v>
      </c>
      <c r="P1157" t="str">
        <f>_xlfn.XLOOKUP(Table2[[#This Row],[Short Name]],Serverlookup!A:A,Serverlookup!B:B)</f>
        <v>Not Found</v>
      </c>
      <c r="Q1157" t="str">
        <f>_xlfn.XLOOKUP(Table2[[#This Row],[Short Name]],Serverlookup!A:A,Serverlookup!C:C)</f>
        <v>Not Found</v>
      </c>
      <c r="R1157" t="e">
        <f>_xlfn.XLOOKUP(Table2[[#This Row],[Short Name]],Serverlookup!A:A,Serverlookup!E:E)</f>
        <v>#VALUE!</v>
      </c>
      <c r="S1157" t="str">
        <f>_xlfn.XLOOKUP(Table2[[#This Row],[Short Name]],Serverlookup!A:A,Serverlookup!D:D)</f>
        <v>No</v>
      </c>
      <c r="T1157" t="e">
        <f>_xlfn.XLOOKUP(Table2[[#This Row],[Short Name]],Serverlookup!A:A,Serverlookup!F:F)</f>
        <v>#VALUE!</v>
      </c>
      <c r="U1157" t="str">
        <f>IF(ISNA(_xlfn.XLOOKUP(Table2[[#This Row],[Short Name]],PCN!A:A,PCN!A:A)),"No","Yes")</f>
        <v>No</v>
      </c>
    </row>
    <row r="1158" spans="1:21" x14ac:dyDescent="0.35">
      <c r="A1158" t="s">
        <v>2777</v>
      </c>
      <c r="B1158" t="s">
        <v>50</v>
      </c>
      <c r="C1158" t="s">
        <v>1186</v>
      </c>
      <c r="D1158" t="s">
        <v>1187</v>
      </c>
      <c r="E1158" s="2">
        <v>45771</v>
      </c>
      <c r="F1158" t="s">
        <v>773</v>
      </c>
      <c r="G1158" s="2">
        <v>45771</v>
      </c>
      <c r="H1158" t="s">
        <v>2801</v>
      </c>
      <c r="I1158" t="s">
        <v>49</v>
      </c>
      <c r="J1158" t="s">
        <v>2781</v>
      </c>
      <c r="K1158" t="str">
        <f>_xlfn.XLOOKUP(Table2[[#This Row],[Short Name]],Table4[Name],Table4[IP Address])</f>
        <v>10.74.204.4</v>
      </c>
      <c r="L1158" t="str">
        <f>_xlfn.XLOOKUP(Table2[[#This Row],[Short Name]],CMDB!A:A,CMDB!G:G)</f>
        <v>QA/Test</v>
      </c>
      <c r="M1158" t="str">
        <f>_xlfn.XLOOKUP(Table2[[#This Row],[Short Name]],CMDB!A:A,CMDB!F:F)</f>
        <v>Deployed</v>
      </c>
      <c r="N1158" t="s">
        <v>1116</v>
      </c>
      <c r="P1158" t="e">
        <f>_xlfn.XLOOKUP(Table2[[#This Row],[Short Name]],Serverlookup!A:A,Serverlookup!B:B)</f>
        <v>#N/A</v>
      </c>
      <c r="Q1158" t="e">
        <f>_xlfn.XLOOKUP(Table2[[#This Row],[Short Name]],Serverlookup!A:A,Serverlookup!C:C)</f>
        <v>#N/A</v>
      </c>
      <c r="R1158" t="e">
        <f>_xlfn.XLOOKUP(Table2[[#This Row],[Short Name]],Serverlookup!A:A,Serverlookup!E:E)</f>
        <v>#N/A</v>
      </c>
      <c r="S1158" t="s">
        <v>1116</v>
      </c>
      <c r="T1158" t="e">
        <f>_xlfn.XLOOKUP(Table2[[#This Row],[Short Name]],Serverlookup!A:A,Serverlookup!F:F)</f>
        <v>#N/A</v>
      </c>
      <c r="U1158" t="str">
        <f>IF(ISNA(_xlfn.XLOOKUP(Table2[[#This Row],[Short Name]],PCN!A:A,PCN!A:A)),"No","Yes")</f>
        <v>No</v>
      </c>
    </row>
    <row r="1159" spans="1:21" x14ac:dyDescent="0.35">
      <c r="A1159" t="s">
        <v>2777</v>
      </c>
      <c r="B1159" t="s">
        <v>50</v>
      </c>
      <c r="C1159" t="s">
        <v>355</v>
      </c>
      <c r="D1159" t="s">
        <v>356</v>
      </c>
      <c r="E1159" s="1">
        <v>45770</v>
      </c>
      <c r="F1159" t="s">
        <v>185</v>
      </c>
      <c r="G1159" s="1">
        <v>45771</v>
      </c>
      <c r="H1159" t="s">
        <v>4256</v>
      </c>
      <c r="I1159" t="s">
        <v>49</v>
      </c>
      <c r="J1159" t="s">
        <v>2781</v>
      </c>
      <c r="K1159" t="str">
        <f>_xlfn.XLOOKUP(Table2[[#This Row],[Short Name]],Table4[Name],Table4[IP Address])</f>
        <v>10.73.24.133</v>
      </c>
      <c r="L1159" t="str">
        <f>_xlfn.XLOOKUP(Table2[[#This Row],[Short Name]],CMDB!A:A,CMDB!G:G)</f>
        <v>Production</v>
      </c>
      <c r="M1159" t="str">
        <f>_xlfn.XLOOKUP(Table2[[#This Row],[Short Name]],CMDB!A:A,CMDB!F:F)</f>
        <v>Deployed</v>
      </c>
      <c r="N1159" t="s">
        <v>2782</v>
      </c>
      <c r="P1159">
        <f>_xlfn.XLOOKUP(Table2[[#This Row],[Short Name]],Serverlookup!A:A,Serverlookup!B:B)</f>
        <v>9208</v>
      </c>
      <c r="Q1159" t="str">
        <f>_xlfn.XLOOKUP(Table2[[#This Row],[Short Name]],Serverlookup!A:A,Serverlookup!C:C)</f>
        <v xml:space="preserve">Active Directory/DNS </v>
      </c>
      <c r="R1159" t="str">
        <f>_xlfn.XLOOKUP(Table2[[#This Row],[Short Name]],Serverlookup!A:A,Serverlookup!E:E)</f>
        <v>ACN-CVX-IAM-Infra-Manila@chevron.com - DO NOT EMAIL</v>
      </c>
      <c r="S1159" t="str">
        <f>_xlfn.XLOOKUP(Table2[[#This Row],[Short Name]],Serverlookup!A:A,Serverlookup!D:D)</f>
        <v>Yes</v>
      </c>
      <c r="T1159" t="str">
        <f>_xlfn.XLOOKUP(Table2[[#This Row],[Short Name]],Serverlookup!A:A,Serverlookup!F:F)</f>
        <v>IAM INFRASTRUCTURE</v>
      </c>
      <c r="U1159" t="str">
        <f>IF(ISNA(_xlfn.XLOOKUP(Table2[[#This Row],[Short Name]],PCN!A:A,PCN!A:A)),"No","Yes")</f>
        <v>No</v>
      </c>
    </row>
    <row r="1160" spans="1:21" x14ac:dyDescent="0.35">
      <c r="A1160" t="s">
        <v>2777</v>
      </c>
      <c r="B1160" t="s">
        <v>50</v>
      </c>
      <c r="C1160" t="s">
        <v>4257</v>
      </c>
      <c r="D1160" t="s">
        <v>4258</v>
      </c>
      <c r="E1160" s="2">
        <v>45761</v>
      </c>
      <c r="F1160" t="s">
        <v>185</v>
      </c>
      <c r="G1160" s="2">
        <v>45771</v>
      </c>
      <c r="H1160" t="s">
        <v>4259</v>
      </c>
      <c r="I1160" t="s">
        <v>114</v>
      </c>
      <c r="J1160" t="s">
        <v>2781</v>
      </c>
      <c r="K1160" t="e">
        <f>_xlfn.XLOOKUP(Table2[[#This Row],[Short Name]],Table4[Name],Table4[IP Address])</f>
        <v>#N/A</v>
      </c>
      <c r="L1160" t="e">
        <f>_xlfn.XLOOKUP(Table2[[#This Row],[Short Name]],CMDB!A:A,CMDB!G:G)</f>
        <v>#N/A</v>
      </c>
      <c r="M1160" t="e">
        <f>_xlfn.XLOOKUP(Table2[[#This Row],[Short Name]],CMDB!A:A,CMDB!F:F)</f>
        <v>#N/A</v>
      </c>
      <c r="N1160" t="s">
        <v>2782</v>
      </c>
      <c r="P1160">
        <f>_xlfn.XLOOKUP(Table2[[#This Row],[Short Name]],Serverlookup!A:A,Serverlookup!B:B)</f>
        <v>5043822</v>
      </c>
      <c r="Q1160" t="str">
        <f>_xlfn.XLOOKUP(Table2[[#This Row],[Short Name]],Serverlookup!A:A,Serverlookup!C:C)</f>
        <v xml:space="preserve">PI Data Archive </v>
      </c>
      <c r="R1160" t="str">
        <f>_xlfn.XLOOKUP(Table2[[#This Row],[Short Name]],Serverlookup!A:A,Serverlookup!E:E)</f>
        <v>sperez@chevron.com</v>
      </c>
      <c r="S1160" t="str">
        <f>_xlfn.XLOOKUP(Table2[[#This Row],[Short Name]],Serverlookup!A:A,Serverlookup!D:D)</f>
        <v>Yes</v>
      </c>
      <c r="T1160" t="str">
        <f>_xlfn.XLOOKUP(Table2[[#This Row],[Short Name]],Serverlookup!A:A,Serverlookup!F:F)</f>
        <v>LABU - ARG - SURFACE</v>
      </c>
      <c r="U1160" t="str">
        <f>IF(ISNA(_xlfn.XLOOKUP(Table2[[#This Row],[Short Name]],PCN!A:A,PCN!A:A)),"No","Yes")</f>
        <v>No</v>
      </c>
    </row>
    <row r="1161" spans="1:21" x14ac:dyDescent="0.35">
      <c r="A1161" t="s">
        <v>2777</v>
      </c>
      <c r="B1161" t="s">
        <v>50</v>
      </c>
      <c r="C1161" t="s">
        <v>4260</v>
      </c>
      <c r="D1161" t="s">
        <v>4261</v>
      </c>
      <c r="E1161" s="1">
        <v>45771</v>
      </c>
      <c r="F1161" t="s">
        <v>185</v>
      </c>
      <c r="G1161" s="1">
        <v>45771</v>
      </c>
      <c r="H1161" t="s">
        <v>4262</v>
      </c>
      <c r="I1161" t="s">
        <v>141</v>
      </c>
      <c r="J1161" t="s">
        <v>2781</v>
      </c>
      <c r="K1161" t="e">
        <f>_xlfn.XLOOKUP(Table2[[#This Row],[Short Name]],Table4[Name],Table4[IP Address])</f>
        <v>#N/A</v>
      </c>
      <c r="L1161" t="e">
        <f>_xlfn.XLOOKUP(Table2[[#This Row],[Short Name]],CMDB!A:A,CMDB!G:G)</f>
        <v>#N/A</v>
      </c>
      <c r="M1161" t="e">
        <f>_xlfn.XLOOKUP(Table2[[#This Row],[Short Name]],CMDB!A:A,CMDB!F:F)</f>
        <v>#N/A</v>
      </c>
      <c r="N1161" t="s">
        <v>1116</v>
      </c>
      <c r="P1161" t="e">
        <f>_xlfn.XLOOKUP(Table2[[#This Row],[Short Name]],Serverlookup!A:A,Serverlookup!B:B)</f>
        <v>#N/A</v>
      </c>
      <c r="Q1161" t="e">
        <f>_xlfn.XLOOKUP(Table2[[#This Row],[Short Name]],Serverlookup!A:A,Serverlookup!C:C)</f>
        <v>#N/A</v>
      </c>
      <c r="R1161" t="e">
        <f>_xlfn.XLOOKUP(Table2[[#This Row],[Short Name]],Serverlookup!A:A,Serverlookup!E:E)</f>
        <v>#N/A</v>
      </c>
      <c r="S1161" t="s">
        <v>1116</v>
      </c>
      <c r="T1161" t="e">
        <f>_xlfn.XLOOKUP(Table2[[#This Row],[Short Name]],Serverlookup!A:A,Serverlookup!F:F)</f>
        <v>#N/A</v>
      </c>
      <c r="U1161" t="str">
        <f>IF(ISNA(_xlfn.XLOOKUP(Table2[[#This Row],[Short Name]],PCN!A:A,PCN!A:A)),"No","Yes")</f>
        <v>No</v>
      </c>
    </row>
    <row r="1162" spans="1:21" x14ac:dyDescent="0.35">
      <c r="A1162" t="s">
        <v>2777</v>
      </c>
      <c r="B1162" t="s">
        <v>50</v>
      </c>
      <c r="C1162" t="s">
        <v>4263</v>
      </c>
      <c r="D1162" t="s">
        <v>4264</v>
      </c>
      <c r="E1162" s="2">
        <v>45771</v>
      </c>
      <c r="F1162" t="s">
        <v>185</v>
      </c>
      <c r="G1162" s="2">
        <v>45771</v>
      </c>
      <c r="H1162" t="s">
        <v>4248</v>
      </c>
      <c r="I1162" t="s">
        <v>141</v>
      </c>
      <c r="J1162" t="s">
        <v>2781</v>
      </c>
      <c r="K1162" t="e">
        <f>_xlfn.XLOOKUP(Table2[[#This Row],[Short Name]],Table4[Name],Table4[IP Address])</f>
        <v>#N/A</v>
      </c>
      <c r="L1162" t="e">
        <f>_xlfn.XLOOKUP(Table2[[#This Row],[Short Name]],CMDB!A:A,CMDB!G:G)</f>
        <v>#N/A</v>
      </c>
      <c r="M1162" t="e">
        <f>_xlfn.XLOOKUP(Table2[[#This Row],[Short Name]],CMDB!A:A,CMDB!F:F)</f>
        <v>#N/A</v>
      </c>
      <c r="N1162" t="s">
        <v>1116</v>
      </c>
      <c r="P1162" t="e">
        <f>_xlfn.XLOOKUP(Table2[[#This Row],[Short Name]],Serverlookup!A:A,Serverlookup!B:B)</f>
        <v>#N/A</v>
      </c>
      <c r="Q1162" t="e">
        <f>_xlfn.XLOOKUP(Table2[[#This Row],[Short Name]],Serverlookup!A:A,Serverlookup!C:C)</f>
        <v>#N/A</v>
      </c>
      <c r="R1162" t="e">
        <f>_xlfn.XLOOKUP(Table2[[#This Row],[Short Name]],Serverlookup!A:A,Serverlookup!E:E)</f>
        <v>#N/A</v>
      </c>
      <c r="S1162" t="s">
        <v>1116</v>
      </c>
      <c r="T1162" t="e">
        <f>_xlfn.XLOOKUP(Table2[[#This Row],[Short Name]],Serverlookup!A:A,Serverlookup!F:F)</f>
        <v>#N/A</v>
      </c>
      <c r="U1162" t="str">
        <f>IF(ISNA(_xlfn.XLOOKUP(Table2[[#This Row],[Short Name]],PCN!A:A,PCN!A:A)),"No","Yes")</f>
        <v>No</v>
      </c>
    </row>
    <row r="1163" spans="1:21" x14ac:dyDescent="0.35">
      <c r="A1163" t="s">
        <v>2777</v>
      </c>
      <c r="B1163" t="s">
        <v>50</v>
      </c>
      <c r="C1163" t="s">
        <v>4265</v>
      </c>
      <c r="D1163" t="s">
        <v>4266</v>
      </c>
      <c r="E1163" s="1">
        <v>45770</v>
      </c>
      <c r="F1163" t="s">
        <v>185</v>
      </c>
      <c r="G1163" s="1">
        <v>45771</v>
      </c>
      <c r="H1163" t="s">
        <v>4267</v>
      </c>
      <c r="I1163" t="s">
        <v>114</v>
      </c>
      <c r="J1163" t="s">
        <v>2781</v>
      </c>
      <c r="K1163" t="e">
        <f>_xlfn.XLOOKUP(Table2[[#This Row],[Short Name]],Table4[Name],Table4[IP Address])</f>
        <v>#N/A</v>
      </c>
      <c r="L1163" t="e">
        <f>_xlfn.XLOOKUP(Table2[[#This Row],[Short Name]],CMDB!A:A,CMDB!G:G)</f>
        <v>#N/A</v>
      </c>
      <c r="M1163" t="e">
        <f>_xlfn.XLOOKUP(Table2[[#This Row],[Short Name]],CMDB!A:A,CMDB!F:F)</f>
        <v>#N/A</v>
      </c>
      <c r="N1163" t="s">
        <v>1116</v>
      </c>
      <c r="P1163" t="e">
        <f>_xlfn.XLOOKUP(Table2[[#This Row],[Short Name]],Serverlookup!A:A,Serverlookup!B:B)</f>
        <v>#N/A</v>
      </c>
      <c r="Q1163" t="e">
        <f>_xlfn.XLOOKUP(Table2[[#This Row],[Short Name]],Serverlookup!A:A,Serverlookup!C:C)</f>
        <v>#N/A</v>
      </c>
      <c r="R1163" t="e">
        <f>_xlfn.XLOOKUP(Table2[[#This Row],[Short Name]],Serverlookup!A:A,Serverlookup!E:E)</f>
        <v>#N/A</v>
      </c>
      <c r="S1163" t="s">
        <v>1116</v>
      </c>
      <c r="T1163" t="e">
        <f>_xlfn.XLOOKUP(Table2[[#This Row],[Short Name]],Serverlookup!A:A,Serverlookup!F:F)</f>
        <v>#N/A</v>
      </c>
      <c r="U1163" t="str">
        <f>IF(ISNA(_xlfn.XLOOKUP(Table2[[#This Row],[Short Name]],PCN!A:A,PCN!A:A)),"No","Yes")</f>
        <v>No</v>
      </c>
    </row>
    <row r="1164" spans="1:21" x14ac:dyDescent="0.35">
      <c r="A1164" t="s">
        <v>2777</v>
      </c>
      <c r="B1164" t="s">
        <v>50</v>
      </c>
      <c r="C1164" t="s">
        <v>4268</v>
      </c>
      <c r="D1164" t="s">
        <v>4269</v>
      </c>
      <c r="E1164" s="2">
        <v>45771</v>
      </c>
      <c r="F1164" t="s">
        <v>185</v>
      </c>
      <c r="G1164" s="2">
        <v>45771</v>
      </c>
      <c r="H1164" t="s">
        <v>4270</v>
      </c>
      <c r="I1164" t="s">
        <v>49</v>
      </c>
      <c r="J1164" t="s">
        <v>2781</v>
      </c>
      <c r="K1164" t="e">
        <f>_xlfn.XLOOKUP(Table2[[#This Row],[Short Name]],Table4[Name],Table4[IP Address])</f>
        <v>#N/A</v>
      </c>
      <c r="L1164" t="e">
        <f>_xlfn.XLOOKUP(Table2[[#This Row],[Short Name]],CMDB!A:A,CMDB!G:G)</f>
        <v>#N/A</v>
      </c>
      <c r="M1164" t="e">
        <f>_xlfn.XLOOKUP(Table2[[#This Row],[Short Name]],CMDB!A:A,CMDB!F:F)</f>
        <v>#N/A</v>
      </c>
      <c r="N1164" t="s">
        <v>2782</v>
      </c>
      <c r="P1164" t="str">
        <f>_xlfn.XLOOKUP(Table2[[#This Row],[Short Name]],Serverlookup!A:A,Serverlookup!B:B)</f>
        <v>Not Found</v>
      </c>
      <c r="Q1164" t="str">
        <f>_xlfn.XLOOKUP(Table2[[#This Row],[Short Name]],Serverlookup!A:A,Serverlookup!C:C)</f>
        <v>Not Found</v>
      </c>
      <c r="R1164" t="str">
        <f>_xlfn.XLOOKUP(Table2[[#This Row],[Short Name]],Serverlookup!A:A,Serverlookup!E:E)</f>
        <v>ACN-CVX-IAM-Infra-Manila@chevron.com - DO NOT EMAIL</v>
      </c>
      <c r="S1164" t="str">
        <f>_xlfn.XLOOKUP(Table2[[#This Row],[Short Name]],Serverlookup!A:A,Serverlookup!D:D)</f>
        <v>yes</v>
      </c>
      <c r="T1164">
        <f>_xlfn.XLOOKUP(Table2[[#This Row],[Short Name]],Serverlookup!A:A,Serverlookup!F:F)</f>
        <v>0</v>
      </c>
      <c r="U1164" t="str">
        <f>IF(ISNA(_xlfn.XLOOKUP(Table2[[#This Row],[Short Name]],PCN!A:A,PCN!A:A)),"No","Yes")</f>
        <v>No</v>
      </c>
    </row>
    <row r="1165" spans="1:21" x14ac:dyDescent="0.35">
      <c r="A1165" t="s">
        <v>2777</v>
      </c>
      <c r="B1165" t="s">
        <v>50</v>
      </c>
      <c r="C1165" t="s">
        <v>1544</v>
      </c>
      <c r="D1165" t="s">
        <v>1545</v>
      </c>
      <c r="E1165" s="1">
        <v>45771</v>
      </c>
      <c r="F1165" t="s">
        <v>185</v>
      </c>
      <c r="G1165" s="1">
        <v>45771</v>
      </c>
      <c r="H1165" t="s">
        <v>2801</v>
      </c>
      <c r="I1165" t="s">
        <v>49</v>
      </c>
      <c r="J1165" t="s">
        <v>2781</v>
      </c>
      <c r="K1165" t="str">
        <f>_xlfn.XLOOKUP(Table2[[#This Row],[Short Name]],Table4[Name],Table4[IP Address])</f>
        <v>10.74.204.231</v>
      </c>
      <c r="L1165" t="str">
        <f>_xlfn.XLOOKUP(Table2[[#This Row],[Short Name]],CMDB!A:A,CMDB!G:G)</f>
        <v/>
      </c>
      <c r="M1165" t="str">
        <f>_xlfn.XLOOKUP(Table2[[#This Row],[Short Name]],CMDB!A:A,CMDB!F:F)</f>
        <v>Deployed</v>
      </c>
      <c r="N1165" t="s">
        <v>1116</v>
      </c>
      <c r="P1165" t="str">
        <f>_xlfn.XLOOKUP(Table2[[#This Row],[Short Name]],Serverlookup!A:A,Serverlookup!B:B)</f>
        <v>Not Found</v>
      </c>
      <c r="Q1165" t="str">
        <f>_xlfn.XLOOKUP(Table2[[#This Row],[Short Name]],Serverlookup!A:A,Serverlookup!C:C)</f>
        <v>Not Found</v>
      </c>
      <c r="R1165" t="str">
        <f>_xlfn.XLOOKUP(Table2[[#This Row],[Short Name]],Serverlookup!A:A,Serverlookup!E:E)</f>
        <v>Christopher.Schneider@chevron.com</v>
      </c>
      <c r="S1165" t="s">
        <v>1116</v>
      </c>
      <c r="T1165" t="e">
        <f>_xlfn.XLOOKUP(Table2[[#This Row],[Short Name]],Serverlookup!A:A,Serverlookup!F:F)</f>
        <v>#VALUE!</v>
      </c>
      <c r="U1165" t="str">
        <f>IF(ISNA(_xlfn.XLOOKUP(Table2[[#This Row],[Short Name]],PCN!A:A,PCN!A:A)),"No","Yes")</f>
        <v>No</v>
      </c>
    </row>
    <row r="1166" spans="1:21" x14ac:dyDescent="0.35">
      <c r="A1166" t="s">
        <v>2777</v>
      </c>
      <c r="B1166" t="s">
        <v>50</v>
      </c>
      <c r="C1166" t="s">
        <v>4271</v>
      </c>
      <c r="D1166" t="s">
        <v>4272</v>
      </c>
      <c r="E1166" s="2">
        <v>45771</v>
      </c>
      <c r="F1166" t="s">
        <v>54</v>
      </c>
      <c r="G1166" s="2">
        <v>45771</v>
      </c>
      <c r="H1166" t="s">
        <v>2981</v>
      </c>
      <c r="I1166" t="s">
        <v>975</v>
      </c>
      <c r="J1166" t="s">
        <v>2781</v>
      </c>
      <c r="K1166" t="str">
        <f>_xlfn.XLOOKUP(Table2[[#This Row],[Short Name]],Table4[Name],Table4[IP Address])</f>
        <v>10.190.50.91</v>
      </c>
      <c r="L1166" t="str">
        <f>_xlfn.XLOOKUP(Table2[[#This Row],[Short Name]],CMDB!A:A,CMDB!G:G)</f>
        <v>Production</v>
      </c>
      <c r="M1166" t="str">
        <f>_xlfn.XLOOKUP(Table2[[#This Row],[Short Name]],CMDB!A:A,CMDB!F:F)</f>
        <v>Deployed</v>
      </c>
      <c r="N1166" t="s">
        <v>1116</v>
      </c>
      <c r="P1166" t="str">
        <f>_xlfn.XLOOKUP(Table2[[#This Row],[Short Name]],Serverlookup!A:A,Serverlookup!B:B)</f>
        <v>Not Found</v>
      </c>
      <c r="Q1166" t="str">
        <f>_xlfn.XLOOKUP(Table2[[#This Row],[Short Name]],Serverlookup!A:A,Serverlookup!C:C)</f>
        <v>Not Found</v>
      </c>
      <c r="R1166" t="e">
        <f>_xlfn.XLOOKUP(Table2[[#This Row],[Short Name]],Serverlookup!A:A,Serverlookup!E:E)</f>
        <v>#VALUE!</v>
      </c>
      <c r="S1166" t="s">
        <v>1116</v>
      </c>
      <c r="T1166" t="e">
        <f>_xlfn.XLOOKUP(Table2[[#This Row],[Short Name]],Serverlookup!A:A,Serverlookup!F:F)</f>
        <v>#VALUE!</v>
      </c>
      <c r="U1166" t="str">
        <f>IF(ISNA(_xlfn.XLOOKUP(Table2[[#This Row],[Short Name]],PCN!A:A,PCN!A:A)),"No","Yes")</f>
        <v>No</v>
      </c>
    </row>
    <row r="1167" spans="1:21" x14ac:dyDescent="0.35">
      <c r="A1167" t="s">
        <v>2777</v>
      </c>
      <c r="B1167" t="s">
        <v>50</v>
      </c>
      <c r="C1167" t="s">
        <v>4273</v>
      </c>
      <c r="D1167" t="s">
        <v>4274</v>
      </c>
      <c r="E1167" s="1">
        <v>45771</v>
      </c>
      <c r="F1167" t="s">
        <v>54</v>
      </c>
      <c r="G1167" s="1">
        <v>45771</v>
      </c>
      <c r="H1167" t="s">
        <v>4275</v>
      </c>
      <c r="I1167" t="s">
        <v>975</v>
      </c>
      <c r="J1167" t="s">
        <v>2781</v>
      </c>
      <c r="K1167" t="str">
        <f>_xlfn.XLOOKUP(Table2[[#This Row],[Short Name]],Table4[Name],Table4[IP Address])</f>
        <v>10.190.50.92</v>
      </c>
      <c r="L1167" t="str">
        <f>_xlfn.XLOOKUP(Table2[[#This Row],[Short Name]],CMDB!A:A,CMDB!G:G)</f>
        <v>Production</v>
      </c>
      <c r="M1167" t="str">
        <f>_xlfn.XLOOKUP(Table2[[#This Row],[Short Name]],CMDB!A:A,CMDB!F:F)</f>
        <v>Deployed</v>
      </c>
      <c r="N1167" t="s">
        <v>1116</v>
      </c>
      <c r="P1167" t="e">
        <f>_xlfn.XLOOKUP(Table2[[#This Row],[Short Name]],Serverlookup!A:A,Serverlookup!B:B)</f>
        <v>#N/A</v>
      </c>
      <c r="Q1167" t="e">
        <f>_xlfn.XLOOKUP(Table2[[#This Row],[Short Name]],Serverlookup!A:A,Serverlookup!C:C)</f>
        <v>#N/A</v>
      </c>
      <c r="R1167" t="e">
        <f>_xlfn.XLOOKUP(Table2[[#This Row],[Short Name]],Serverlookup!A:A,Serverlookup!E:E)</f>
        <v>#N/A</v>
      </c>
      <c r="S1167" t="s">
        <v>1116</v>
      </c>
      <c r="T1167" t="e">
        <f>_xlfn.XLOOKUP(Table2[[#This Row],[Short Name]],Serverlookup!A:A,Serverlookup!F:F)</f>
        <v>#N/A</v>
      </c>
      <c r="U1167" t="str">
        <f>IF(ISNA(_xlfn.XLOOKUP(Table2[[#This Row],[Short Name]],PCN!A:A,PCN!A:A)),"No","Yes")</f>
        <v>No</v>
      </c>
    </row>
    <row r="1168" spans="1:21" x14ac:dyDescent="0.35">
      <c r="A1168" t="s">
        <v>2777</v>
      </c>
      <c r="B1168" t="s">
        <v>50</v>
      </c>
      <c r="C1168" t="s">
        <v>1562</v>
      </c>
      <c r="D1168" t="s">
        <v>1563</v>
      </c>
      <c r="E1168" s="2">
        <v>45771</v>
      </c>
      <c r="F1168" t="s">
        <v>185</v>
      </c>
      <c r="G1168" s="2">
        <v>45771</v>
      </c>
      <c r="H1168" t="s">
        <v>4276</v>
      </c>
      <c r="I1168" t="s">
        <v>49</v>
      </c>
      <c r="J1168" t="s">
        <v>2781</v>
      </c>
      <c r="K1168" t="str">
        <f>_xlfn.XLOOKUP(Table2[[#This Row],[Short Name]],Table4[Name],Table4[IP Address])</f>
        <v>10.74.84.54</v>
      </c>
      <c r="L1168" t="str">
        <f>_xlfn.XLOOKUP(Table2[[#This Row],[Short Name]],CMDB!A:A,CMDB!G:G)</f>
        <v>Development</v>
      </c>
      <c r="M1168" t="str">
        <f>_xlfn.XLOOKUP(Table2[[#This Row],[Short Name]],CMDB!A:A,CMDB!F:F)</f>
        <v>In Maintenance</v>
      </c>
      <c r="N1168" t="s">
        <v>2782</v>
      </c>
      <c r="P1168">
        <f>_xlfn.XLOOKUP(Table2[[#This Row],[Short Name]],Serverlookup!A:A,Serverlookup!B:B)</f>
        <v>5045642</v>
      </c>
      <c r="Q1168" t="str">
        <f>_xlfn.XLOOKUP(Table2[[#This Row],[Short Name]],Serverlookup!A:A,Serverlookup!C:C)</f>
        <v xml:space="preserve">Commodity Supply Chain Management Data Foundation </v>
      </c>
      <c r="R1168" t="str">
        <f>_xlfn.XLOOKUP(Table2[[#This Row],[Short Name]],Serverlookup!A:A,Serverlookup!E:E)</f>
        <v>RejiE@chevron.com</v>
      </c>
      <c r="S1168" t="str">
        <f>_xlfn.XLOOKUP(Table2[[#This Row],[Short Name]],Serverlookup!A:A,Serverlookup!D:D)</f>
        <v>Yes</v>
      </c>
      <c r="T1168" t="str">
        <f>_xlfn.XLOOKUP(Table2[[#This Row],[Short Name]],Serverlookup!A:A,Serverlookup!F:F)</f>
        <v>CSCM - MSP - DATA AND INSIGHTS</v>
      </c>
      <c r="U1168" t="str">
        <f>IF(ISNA(_xlfn.XLOOKUP(Table2[[#This Row],[Short Name]],PCN!A:A,PCN!A:A)),"No","Yes")</f>
        <v>No</v>
      </c>
    </row>
    <row r="1169" spans="1:21" x14ac:dyDescent="0.35">
      <c r="A1169" t="s">
        <v>2777</v>
      </c>
      <c r="B1169" t="s">
        <v>50</v>
      </c>
      <c r="C1169" t="s">
        <v>4277</v>
      </c>
      <c r="D1169" t="s">
        <v>4278</v>
      </c>
      <c r="E1169" s="2">
        <v>45770</v>
      </c>
      <c r="F1169" t="s">
        <v>185</v>
      </c>
      <c r="G1169" s="2">
        <v>45771</v>
      </c>
      <c r="H1169" t="s">
        <v>4245</v>
      </c>
      <c r="I1169" t="s">
        <v>114</v>
      </c>
      <c r="J1169" t="s">
        <v>2781</v>
      </c>
      <c r="K1169" t="e">
        <f>_xlfn.XLOOKUP(Table2[[#This Row],[Short Name]],Table4[Name],Table4[IP Address])</f>
        <v>#N/A</v>
      </c>
      <c r="L1169" t="e">
        <f>_xlfn.XLOOKUP(Table2[[#This Row],[Short Name]],CMDB!A:A,CMDB!G:G)</f>
        <v>#N/A</v>
      </c>
      <c r="M1169" t="e">
        <f>_xlfn.XLOOKUP(Table2[[#This Row],[Short Name]],CMDB!A:A,CMDB!F:F)</f>
        <v>#N/A</v>
      </c>
      <c r="N1169" t="s">
        <v>1116</v>
      </c>
      <c r="P1169" t="e">
        <f>_xlfn.XLOOKUP(Table2[[#This Row],[Short Name]],Serverlookup!A:A,Serverlookup!B:B)</f>
        <v>#N/A</v>
      </c>
      <c r="Q1169" t="e">
        <f>_xlfn.XLOOKUP(Table2[[#This Row],[Short Name]],Serverlookup!A:A,Serverlookup!C:C)</f>
        <v>#N/A</v>
      </c>
      <c r="R1169" t="e">
        <f>_xlfn.XLOOKUP(Table2[[#This Row],[Short Name]],Serverlookup!A:A,Serverlookup!E:E)</f>
        <v>#N/A</v>
      </c>
      <c r="S1169" t="s">
        <v>1116</v>
      </c>
      <c r="T1169" t="e">
        <f>_xlfn.XLOOKUP(Table2[[#This Row],[Short Name]],Serverlookup!A:A,Serverlookup!F:F)</f>
        <v>#N/A</v>
      </c>
      <c r="U1169" t="str">
        <f>IF(ISNA(_xlfn.XLOOKUP(Table2[[#This Row],[Short Name]],PCN!A:A,PCN!A:A)),"No","Yes")</f>
        <v>No</v>
      </c>
    </row>
    <row r="1170" spans="1:21" x14ac:dyDescent="0.35">
      <c r="A1170" t="s">
        <v>2777</v>
      </c>
      <c r="B1170" t="s">
        <v>50</v>
      </c>
      <c r="C1170" t="s">
        <v>740</v>
      </c>
      <c r="D1170" t="s">
        <v>741</v>
      </c>
      <c r="E1170" s="1">
        <v>45770</v>
      </c>
      <c r="F1170" t="s">
        <v>185</v>
      </c>
      <c r="G1170" s="1">
        <v>45771</v>
      </c>
      <c r="H1170" t="s">
        <v>2801</v>
      </c>
      <c r="I1170" t="s">
        <v>49</v>
      </c>
      <c r="J1170" t="s">
        <v>2781</v>
      </c>
      <c r="K1170" t="str">
        <f>_xlfn.XLOOKUP(Table2[[#This Row],[Short Name]],Table4[Name],Table4[IP Address])</f>
        <v>10.75.68.6</v>
      </c>
      <c r="L1170" t="str">
        <f>_xlfn.XLOOKUP(Table2[[#This Row],[Short Name]],CMDB!A:A,CMDB!G:G)</f>
        <v>Staging</v>
      </c>
      <c r="M1170" t="str">
        <f>_xlfn.XLOOKUP(Table2[[#This Row],[Short Name]],CMDB!A:A,CMDB!F:F)</f>
        <v>Deployed</v>
      </c>
      <c r="N1170" t="s">
        <v>2782</v>
      </c>
      <c r="P1170">
        <f>_xlfn.XLOOKUP(Table2[[#This Row],[Short Name]],Serverlookup!A:A,Serverlookup!B:B)</f>
        <v>3052800</v>
      </c>
      <c r="Q1170" t="str">
        <f>_xlfn.XLOOKUP(Table2[[#This Row],[Short Name]],Serverlookup!A:A,Serverlookup!C:C)</f>
        <v>Sphera Essential</v>
      </c>
      <c r="R1170" t="str">
        <f>_xlfn.XLOOKUP(Table2[[#This Row],[Short Name]],Serverlookup!A:A,Serverlookup!E:E)</f>
        <v>Joe.OBryant@chevron.com</v>
      </c>
      <c r="S1170" t="str">
        <f>_xlfn.XLOOKUP(Table2[[#This Row],[Short Name]],Serverlookup!A:A,Serverlookup!D:D)</f>
        <v>Yes</v>
      </c>
      <c r="T1170" t="str">
        <f>_xlfn.XLOOKUP(Table2[[#This Row],[Short Name]],Serverlookup!A:A,Serverlookup!F:F)</f>
        <v>HSE - ENV &amp; SUSTAIN - MSP SUPPORT</v>
      </c>
      <c r="U1170" t="str">
        <f>IF(ISNA(_xlfn.XLOOKUP(Table2[[#This Row],[Short Name]],PCN!A:A,PCN!A:A)),"No","Yes")</f>
        <v>No</v>
      </c>
    </row>
    <row r="1171" spans="1:21" x14ac:dyDescent="0.35">
      <c r="A1171" t="s">
        <v>2777</v>
      </c>
      <c r="B1171" t="s">
        <v>50</v>
      </c>
      <c r="C1171" t="s">
        <v>1647</v>
      </c>
      <c r="D1171" t="s">
        <v>1648</v>
      </c>
      <c r="E1171" s="1">
        <v>45771</v>
      </c>
      <c r="F1171" t="s">
        <v>773</v>
      </c>
      <c r="G1171" s="1">
        <v>45771</v>
      </c>
      <c r="H1171" t="s">
        <v>2780</v>
      </c>
      <c r="I1171" t="s">
        <v>49</v>
      </c>
      <c r="J1171" t="s">
        <v>2781</v>
      </c>
      <c r="K1171" t="str">
        <f>_xlfn.XLOOKUP(Table2[[#This Row],[Short Name]],Table4[Name],Table4[IP Address])</f>
        <v>10.76.172.32</v>
      </c>
      <c r="L1171" t="str">
        <f>_xlfn.XLOOKUP(Table2[[#This Row],[Short Name]],CMDB!A:A,CMDB!G:G)</f>
        <v>QA/Test</v>
      </c>
      <c r="M1171" t="str">
        <f>_xlfn.XLOOKUP(Table2[[#This Row],[Short Name]],CMDB!A:A,CMDB!F:F)</f>
        <v>Retired</v>
      </c>
      <c r="N1171" t="s">
        <v>2782</v>
      </c>
      <c r="P1171" t="str">
        <f>_xlfn.XLOOKUP(Table2[[#This Row],[Short Name]],Serverlookup!A:A,Serverlookup!B:B)</f>
        <v>Not Found</v>
      </c>
      <c r="Q1171" t="str">
        <f>_xlfn.XLOOKUP(Table2[[#This Row],[Short Name]],Serverlookup!A:A,Serverlookup!C:C)</f>
        <v>Not Found</v>
      </c>
      <c r="R1171">
        <f>_xlfn.XLOOKUP(Table2[[#This Row],[Short Name]],Serverlookup!A:A,Serverlookup!E:E)</f>
        <v>0</v>
      </c>
      <c r="S1171" t="str">
        <f>_xlfn.XLOOKUP(Table2[[#This Row],[Short Name]],Serverlookup!A:A,Serverlookup!D:D)</f>
        <v>No</v>
      </c>
      <c r="T1171">
        <f>_xlfn.XLOOKUP(Table2[[#This Row],[Short Name]],Serverlookup!A:A,Serverlookup!F:F)</f>
        <v>0</v>
      </c>
      <c r="U1171" t="str">
        <f>IF(ISNA(_xlfn.XLOOKUP(Table2[[#This Row],[Short Name]],PCN!A:A,PCN!A:A)),"No","Yes")</f>
        <v>No</v>
      </c>
    </row>
    <row r="1172" spans="1:21" x14ac:dyDescent="0.35">
      <c r="A1172" t="s">
        <v>2777</v>
      </c>
      <c r="B1172" t="s">
        <v>50</v>
      </c>
      <c r="C1172" t="s">
        <v>1846</v>
      </c>
      <c r="D1172" t="s">
        <v>1847</v>
      </c>
      <c r="E1172" s="1">
        <v>45770</v>
      </c>
      <c r="F1172" t="s">
        <v>947</v>
      </c>
      <c r="G1172" s="1">
        <v>45771</v>
      </c>
      <c r="H1172" t="s">
        <v>4279</v>
      </c>
      <c r="I1172" t="s">
        <v>101</v>
      </c>
      <c r="J1172" t="s">
        <v>2781</v>
      </c>
      <c r="K1172" t="str">
        <f>_xlfn.XLOOKUP(Table2[[#This Row],[Short Name]],Table4[Name],Table4[IP Address])</f>
        <v>146.30.172.210</v>
      </c>
      <c r="L1172" t="str">
        <f>_xlfn.XLOOKUP(Table2[[#This Row],[Short Name]],CMDB!A:A,CMDB!G:G)</f>
        <v/>
      </c>
      <c r="M1172" t="str">
        <f>_xlfn.XLOOKUP(Table2[[#This Row],[Short Name]],CMDB!A:A,CMDB!F:F)</f>
        <v>Deployed</v>
      </c>
      <c r="N1172" t="s">
        <v>2782</v>
      </c>
      <c r="P1172" t="str">
        <f>_xlfn.XLOOKUP(Table2[[#This Row],[Short Name]],Serverlookup!A:A,Serverlookup!B:B)</f>
        <v>Not Found</v>
      </c>
      <c r="Q1172" t="str">
        <f>_xlfn.XLOOKUP(Table2[[#This Row],[Short Name]],Serverlookup!A:A,Serverlookup!C:C)</f>
        <v>Not Found</v>
      </c>
      <c r="R1172" t="str">
        <f>_xlfn.XLOOKUP(Table2[[#This Row],[Short Name]],Serverlookup!A:A,Serverlookup!E:E)</f>
        <v>guy.oz@chevron.com</v>
      </c>
      <c r="S1172" t="str">
        <f>_xlfn.XLOOKUP(Table2[[#This Row],[Short Name]],Serverlookup!A:A,Serverlookup!D:D)</f>
        <v>Yes</v>
      </c>
      <c r="T1172">
        <f>_xlfn.XLOOKUP(Table2[[#This Row],[Short Name]],Serverlookup!A:A,Serverlookup!F:F)</f>
        <v>0</v>
      </c>
      <c r="U1172" t="str">
        <f>IF(ISNA(_xlfn.XLOOKUP(Table2[[#This Row],[Short Name]],PCN!A:A,PCN!A:A)),"No","Yes")</f>
        <v>No</v>
      </c>
    </row>
    <row r="1173" spans="1:21" x14ac:dyDescent="0.35">
      <c r="A1173" t="s">
        <v>2777</v>
      </c>
      <c r="B1173" t="s">
        <v>50</v>
      </c>
      <c r="C1173" t="s">
        <v>4280</v>
      </c>
      <c r="D1173" t="s">
        <v>4281</v>
      </c>
      <c r="E1173" s="1">
        <v>45771</v>
      </c>
      <c r="F1173" t="s">
        <v>185</v>
      </c>
      <c r="G1173" s="1">
        <v>45771</v>
      </c>
      <c r="H1173" t="s">
        <v>3236</v>
      </c>
      <c r="I1173" t="s">
        <v>49</v>
      </c>
      <c r="J1173" t="s">
        <v>2781</v>
      </c>
      <c r="K1173" t="e">
        <f>_xlfn.XLOOKUP(Table2[[#This Row],[Short Name]],Table4[Name],Table4[IP Address])</f>
        <v>#N/A</v>
      </c>
      <c r="L1173" t="e">
        <f>_xlfn.XLOOKUP(Table2[[#This Row],[Short Name]],CMDB!A:A,CMDB!G:G)</f>
        <v>#N/A</v>
      </c>
      <c r="M1173" t="e">
        <f>_xlfn.XLOOKUP(Table2[[#This Row],[Short Name]],CMDB!A:A,CMDB!F:F)</f>
        <v>#N/A</v>
      </c>
      <c r="N1173" t="s">
        <v>2782</v>
      </c>
      <c r="P1173" t="str">
        <f>_xlfn.XLOOKUP(Table2[[#This Row],[Short Name]],Serverlookup!A:A,Serverlookup!B:B)</f>
        <v>Not Found</v>
      </c>
      <c r="Q1173" t="str">
        <f>_xlfn.XLOOKUP(Table2[[#This Row],[Short Name]],Serverlookup!A:A,Serverlookup!C:C)</f>
        <v>Not Found</v>
      </c>
      <c r="R1173" t="str">
        <f>_xlfn.XLOOKUP(Table2[[#This Row],[Short Name]],Serverlookup!A:A,Serverlookup!E:E)</f>
        <v>David.CHATEL@chevron.com</v>
      </c>
      <c r="S1173" t="str">
        <f>_xlfn.XLOOKUP(Table2[[#This Row],[Short Name]],Serverlookup!A:A,Serverlookup!D:D)</f>
        <v>Yes</v>
      </c>
      <c r="T1173" t="e">
        <f>_xlfn.XLOOKUP(Table2[[#This Row],[Short Name]],Serverlookup!A:A,Serverlookup!F:F)</f>
        <v>#VALUE!</v>
      </c>
      <c r="U1173" t="str">
        <f>IF(ISNA(_xlfn.XLOOKUP(Table2[[#This Row],[Short Name]],PCN!A:A,PCN!A:A)),"No","Yes")</f>
        <v>No</v>
      </c>
    </row>
    <row r="1174" spans="1:21" x14ac:dyDescent="0.35">
      <c r="A1174" t="s">
        <v>2777</v>
      </c>
      <c r="B1174" t="s">
        <v>50</v>
      </c>
      <c r="C1174" t="s">
        <v>4282</v>
      </c>
      <c r="D1174" t="s">
        <v>4283</v>
      </c>
      <c r="E1174" s="1">
        <v>45770</v>
      </c>
      <c r="F1174" t="s">
        <v>185</v>
      </c>
      <c r="G1174" s="1">
        <v>45771</v>
      </c>
      <c r="H1174" t="s">
        <v>4284</v>
      </c>
      <c r="I1174" t="s">
        <v>975</v>
      </c>
      <c r="J1174" t="s">
        <v>2781</v>
      </c>
      <c r="K1174" t="str">
        <f>_xlfn.XLOOKUP(Table2[[#This Row],[Short Name]],Table4[Name],Table4[IP Address])</f>
        <v>10.80.105.119</v>
      </c>
      <c r="L1174" t="str">
        <f>_xlfn.XLOOKUP(Table2[[#This Row],[Short Name]],CMDB!A:A,CMDB!G:G)</f>
        <v>Production</v>
      </c>
      <c r="M1174" t="str">
        <f>_xlfn.XLOOKUP(Table2[[#This Row],[Short Name]],CMDB!A:A,CMDB!F:F)</f>
        <v>Deployed</v>
      </c>
      <c r="N1174" t="s">
        <v>2782</v>
      </c>
      <c r="P1174" t="str">
        <f>_xlfn.XLOOKUP(Table2[[#This Row],[Short Name]],Serverlookup!A:A,Serverlookup!B:B)</f>
        <v>Not Found</v>
      </c>
      <c r="Q1174" t="str">
        <f>_xlfn.XLOOKUP(Table2[[#This Row],[Short Name]],Serverlookup!A:A,Serverlookup!C:C)</f>
        <v>Not Found</v>
      </c>
      <c r="R1174">
        <f>_xlfn.XLOOKUP(Table2[[#This Row],[Short Name]],Serverlookup!A:A,Serverlookup!E:E)</f>
        <v>0</v>
      </c>
      <c r="S1174" t="str">
        <f>_xlfn.XLOOKUP(Table2[[#This Row],[Short Name]],Serverlookup!A:A,Serverlookup!D:D)</f>
        <v>No</v>
      </c>
      <c r="T1174" t="str">
        <f>_xlfn.XLOOKUP(Table2[[#This Row],[Short Name]],Serverlookup!A:A,Serverlookup!F:F)</f>
        <v>CLOUD WINDOWS OPERATIONS</v>
      </c>
      <c r="U1174" t="str">
        <f>IF(ISNA(_xlfn.XLOOKUP(Table2[[#This Row],[Short Name]],PCN!A:A,PCN!A:A)),"No","Yes")</f>
        <v>No</v>
      </c>
    </row>
    <row r="1175" spans="1:21" x14ac:dyDescent="0.35">
      <c r="A1175" t="s">
        <v>2777</v>
      </c>
      <c r="B1175" t="s">
        <v>50</v>
      </c>
      <c r="C1175" t="s">
        <v>2473</v>
      </c>
      <c r="D1175" t="s">
        <v>2474</v>
      </c>
      <c r="E1175" s="1">
        <v>45771</v>
      </c>
      <c r="F1175" t="s">
        <v>185</v>
      </c>
      <c r="G1175" s="1">
        <v>45771</v>
      </c>
      <c r="H1175" t="s">
        <v>3017</v>
      </c>
      <c r="I1175" t="s">
        <v>49</v>
      </c>
      <c r="J1175" t="s">
        <v>2781</v>
      </c>
      <c r="K1175" t="str">
        <f>_xlfn.XLOOKUP(Table2[[#This Row],[Short Name]],Table4[Name],Table4[IP Address])</f>
        <v>10.68.1.101</v>
      </c>
      <c r="L1175" t="str">
        <f>_xlfn.XLOOKUP(Table2[[#This Row],[Short Name]],CMDB!A:A,CMDB!G:G)</f>
        <v>Production</v>
      </c>
      <c r="M1175" t="str">
        <f>_xlfn.XLOOKUP(Table2[[#This Row],[Short Name]],CMDB!A:A,CMDB!F:F)</f>
        <v>Deployed</v>
      </c>
      <c r="N1175" t="s">
        <v>2782</v>
      </c>
      <c r="P1175">
        <f>_xlfn.XLOOKUP(Table2[[#This Row],[Short Name]],Serverlookup!A:A,Serverlookup!B:B)</f>
        <v>5047900</v>
      </c>
      <c r="Q1175" t="str">
        <f>_xlfn.XLOOKUP(Table2[[#This Row],[Short Name]],Serverlookup!A:A,Serverlookup!C:C)</f>
        <v xml:space="preserve">Azure HCM Hybrid Connection Manager </v>
      </c>
      <c r="R1175" t="str">
        <f>_xlfn.XLOOKUP(Table2[[#This Row],[Short Name]],Serverlookup!A:A,Serverlookup!E:E)</f>
        <v>philip.crawford@chevron.com</v>
      </c>
      <c r="S1175" t="str">
        <f>_xlfn.XLOOKUP(Table2[[#This Row],[Short Name]],Serverlookup!A:A,Serverlookup!D:D)</f>
        <v>Yes</v>
      </c>
      <c r="T1175" t="str">
        <f>_xlfn.XLOOKUP(Table2[[#This Row],[Short Name]],Serverlookup!A:A,Serverlookup!F:F)</f>
        <v>CLOUD PLATFORM OPERATIONS</v>
      </c>
      <c r="U1175" t="str">
        <f>IF(ISNA(_xlfn.XLOOKUP(Table2[[#This Row],[Short Name]],PCN!A:A,PCN!A:A)),"No","Yes")</f>
        <v>No</v>
      </c>
    </row>
    <row r="1176" spans="1:21" x14ac:dyDescent="0.35">
      <c r="A1176" t="s">
        <v>2777</v>
      </c>
      <c r="B1176" t="s">
        <v>50</v>
      </c>
      <c r="C1176" t="s">
        <v>4285</v>
      </c>
      <c r="D1176" t="s">
        <v>4286</v>
      </c>
      <c r="E1176" s="1">
        <v>45770</v>
      </c>
      <c r="F1176" t="s">
        <v>54</v>
      </c>
      <c r="G1176" s="1">
        <v>45771</v>
      </c>
      <c r="H1176" t="s">
        <v>3299</v>
      </c>
      <c r="I1176" t="s">
        <v>141</v>
      </c>
      <c r="J1176" t="s">
        <v>2781</v>
      </c>
      <c r="K1176" t="str">
        <f>_xlfn.XLOOKUP(Table2[[#This Row],[Short Name]],Table4[Name],Table4[IP Address])</f>
        <v>146.30.172.243</v>
      </c>
      <c r="L1176" t="str">
        <f>_xlfn.XLOOKUP(Table2[[#This Row],[Short Name]],CMDB!A:A,CMDB!G:G)</f>
        <v>Production</v>
      </c>
      <c r="M1176" t="str">
        <f>_xlfn.XLOOKUP(Table2[[#This Row],[Short Name]],CMDB!A:A,CMDB!F:F)</f>
        <v>Deployed</v>
      </c>
      <c r="N1176" t="s">
        <v>2782</v>
      </c>
      <c r="P1176">
        <f>_xlfn.XLOOKUP(Table2[[#This Row],[Short Name]],Serverlookup!A:A,Serverlookup!B:B)</f>
        <v>3063366</v>
      </c>
      <c r="Q1176" t="str">
        <f>_xlfn.XLOOKUP(Table2[[#This Row],[Short Name]],Serverlookup!A:A,Serverlookup!C:C)</f>
        <v xml:space="preserve">Ivanti </v>
      </c>
      <c r="R1176" t="str">
        <f>_xlfn.XLOOKUP(Table2[[#This Row],[Short Name]],Serverlookup!A:A,Serverlookup!E:E)</f>
        <v>Tzachi.Asaf@chevron.com</v>
      </c>
      <c r="S1176" t="str">
        <f>_xlfn.XLOOKUP(Table2[[#This Row],[Short Name]],Serverlookup!A:A,Serverlookup!D:D)</f>
        <v>Yes</v>
      </c>
      <c r="T1176" t="str">
        <f>_xlfn.XLOOKUP(Table2[[#This Row],[Short Name]],Serverlookup!A:A,Serverlookup!F:F)</f>
        <v>EMED PCN/CLOUD</v>
      </c>
      <c r="U1176" t="str">
        <f>IF(ISNA(_xlfn.XLOOKUP(Table2[[#This Row],[Short Name]],PCN!A:A,PCN!A:A)),"No","Yes")</f>
        <v>No</v>
      </c>
    </row>
    <row r="1177" spans="1:21" x14ac:dyDescent="0.35">
      <c r="A1177" t="s">
        <v>2777</v>
      </c>
      <c r="B1177" t="s">
        <v>50</v>
      </c>
      <c r="C1177" t="s">
        <v>4287</v>
      </c>
      <c r="D1177" t="s">
        <v>4288</v>
      </c>
      <c r="E1177" s="1">
        <v>45770</v>
      </c>
      <c r="F1177" t="s">
        <v>185</v>
      </c>
      <c r="G1177" s="1">
        <v>45771</v>
      </c>
      <c r="H1177" t="s">
        <v>2894</v>
      </c>
      <c r="I1177" t="s">
        <v>114</v>
      </c>
      <c r="J1177" t="s">
        <v>2781</v>
      </c>
      <c r="K1177" t="str">
        <f>_xlfn.XLOOKUP(Table2[[#This Row],[Short Name]],Table4[Name],Table4[IP Address])</f>
        <v>136.171.170.72</v>
      </c>
      <c r="L1177" t="str">
        <f>_xlfn.XLOOKUP(Table2[[#This Row],[Short Name]],CMDB!A:A,CMDB!G:G)</f>
        <v>Development</v>
      </c>
      <c r="M1177" t="str">
        <f>_xlfn.XLOOKUP(Table2[[#This Row],[Short Name]],CMDB!A:A,CMDB!F:F)</f>
        <v>Deployed</v>
      </c>
      <c r="N1177" t="s">
        <v>2782</v>
      </c>
      <c r="P1177" t="str">
        <f>_xlfn.XLOOKUP(Table2[[#This Row],[Short Name]],Serverlookup!A:A,Serverlookup!B:B)</f>
        <v>Not Found</v>
      </c>
      <c r="Q1177" t="str">
        <f>_xlfn.XLOOKUP(Table2[[#This Row],[Short Name]],Serverlookup!A:A,Serverlookup!C:C)</f>
        <v>Not Found</v>
      </c>
      <c r="R1177" t="str">
        <f>_xlfn.XLOOKUP(Table2[[#This Row],[Short Name]],Serverlookup!A:A,Serverlookup!E:E)</f>
        <v>Danny.Kerley@chevron.com</v>
      </c>
      <c r="S1177" t="str">
        <f>_xlfn.XLOOKUP(Table2[[#This Row],[Short Name]],Serverlookup!A:A,Serverlookup!D:D)</f>
        <v>Yes</v>
      </c>
      <c r="T1177" t="str">
        <f>_xlfn.XLOOKUP(Table2[[#This Row],[Short Name]],Serverlookup!A:A,Serverlookup!F:F)</f>
        <v>CTC-FDS OSISOFT PI DATA HISTORIAN SUPPORT</v>
      </c>
      <c r="U1177" t="str">
        <f>IF(ISNA(_xlfn.XLOOKUP(Table2[[#This Row],[Short Name]],PCN!A:A,PCN!A:A)),"No","Yes")</f>
        <v>No</v>
      </c>
    </row>
    <row r="1178" spans="1:21" x14ac:dyDescent="0.35">
      <c r="A1178" t="s">
        <v>2777</v>
      </c>
      <c r="B1178" t="s">
        <v>50</v>
      </c>
      <c r="C1178" t="s">
        <v>4289</v>
      </c>
      <c r="D1178" t="s">
        <v>4290</v>
      </c>
      <c r="E1178" s="2">
        <v>45770</v>
      </c>
      <c r="F1178" t="s">
        <v>185</v>
      </c>
      <c r="G1178" s="2">
        <v>45771</v>
      </c>
      <c r="H1178" t="s">
        <v>4291</v>
      </c>
      <c r="I1178" t="s">
        <v>114</v>
      </c>
      <c r="J1178" t="s">
        <v>2781</v>
      </c>
      <c r="K1178" t="e">
        <f>_xlfn.XLOOKUP(Table2[[#This Row],[Short Name]],Table4[Name],Table4[IP Address])</f>
        <v>#N/A</v>
      </c>
      <c r="L1178" t="e">
        <f>_xlfn.XLOOKUP(Table2[[#This Row],[Short Name]],CMDB!A:A,CMDB!G:G)</f>
        <v>#N/A</v>
      </c>
      <c r="M1178" t="e">
        <f>_xlfn.XLOOKUP(Table2[[#This Row],[Short Name]],CMDB!A:A,CMDB!F:F)</f>
        <v>#N/A</v>
      </c>
      <c r="N1178" t="s">
        <v>1116</v>
      </c>
      <c r="P1178" t="e">
        <f>_xlfn.XLOOKUP(Table2[[#This Row],[Short Name]],Serverlookup!A:A,Serverlookup!B:B)</f>
        <v>#N/A</v>
      </c>
      <c r="Q1178" t="e">
        <f>_xlfn.XLOOKUP(Table2[[#This Row],[Short Name]],Serverlookup!A:A,Serverlookup!C:C)</f>
        <v>#N/A</v>
      </c>
      <c r="R1178" t="e">
        <f>_xlfn.XLOOKUP(Table2[[#This Row],[Short Name]],Serverlookup!A:A,Serverlookup!E:E)</f>
        <v>#N/A</v>
      </c>
      <c r="S1178" t="s">
        <v>1116</v>
      </c>
      <c r="T1178" t="e">
        <f>_xlfn.XLOOKUP(Table2[[#This Row],[Short Name]],Serverlookup!A:A,Serverlookup!F:F)</f>
        <v>#N/A</v>
      </c>
      <c r="U1178" t="str">
        <f>IF(ISNA(_xlfn.XLOOKUP(Table2[[#This Row],[Short Name]],PCN!A:A,PCN!A:A)),"No","Yes")</f>
        <v>No</v>
      </c>
    </row>
    <row r="1179" spans="1:21" x14ac:dyDescent="0.35">
      <c r="A1179" t="s">
        <v>2777</v>
      </c>
      <c r="B1179" t="s">
        <v>50</v>
      </c>
      <c r="C1179" t="s">
        <v>4292</v>
      </c>
      <c r="D1179" t="s">
        <v>4293</v>
      </c>
      <c r="E1179" s="1">
        <v>45770</v>
      </c>
      <c r="F1179" t="s">
        <v>185</v>
      </c>
      <c r="G1179" s="1">
        <v>45771</v>
      </c>
      <c r="H1179" t="s">
        <v>4291</v>
      </c>
      <c r="I1179" t="s">
        <v>114</v>
      </c>
      <c r="J1179" t="s">
        <v>2781</v>
      </c>
      <c r="K1179" t="e">
        <f>_xlfn.XLOOKUP(Table2[[#This Row],[Short Name]],Table4[Name],Table4[IP Address])</f>
        <v>#N/A</v>
      </c>
      <c r="L1179" t="e">
        <f>_xlfn.XLOOKUP(Table2[[#This Row],[Short Name]],CMDB!A:A,CMDB!G:G)</f>
        <v>#N/A</v>
      </c>
      <c r="M1179" t="e">
        <f>_xlfn.XLOOKUP(Table2[[#This Row],[Short Name]],CMDB!A:A,CMDB!F:F)</f>
        <v>#N/A</v>
      </c>
      <c r="N1179" t="s">
        <v>1116</v>
      </c>
      <c r="P1179" t="e">
        <f>_xlfn.XLOOKUP(Table2[[#This Row],[Short Name]],Serverlookup!A:A,Serverlookup!B:B)</f>
        <v>#N/A</v>
      </c>
      <c r="Q1179" t="e">
        <f>_xlfn.XLOOKUP(Table2[[#This Row],[Short Name]],Serverlookup!A:A,Serverlookup!C:C)</f>
        <v>#N/A</v>
      </c>
      <c r="R1179" t="e">
        <f>_xlfn.XLOOKUP(Table2[[#This Row],[Short Name]],Serverlookup!A:A,Serverlookup!E:E)</f>
        <v>#N/A</v>
      </c>
      <c r="S1179" t="s">
        <v>1116</v>
      </c>
      <c r="T1179" t="e">
        <f>_xlfn.XLOOKUP(Table2[[#This Row],[Short Name]],Serverlookup!A:A,Serverlookup!F:F)</f>
        <v>#N/A</v>
      </c>
      <c r="U1179" t="str">
        <f>IF(ISNA(_xlfn.XLOOKUP(Table2[[#This Row],[Short Name]],PCN!A:A,PCN!A:A)),"No","Yes")</f>
        <v>No</v>
      </c>
    </row>
    <row r="1180" spans="1:21" x14ac:dyDescent="0.35">
      <c r="A1180" t="s">
        <v>2777</v>
      </c>
      <c r="B1180" t="s">
        <v>50</v>
      </c>
      <c r="C1180" t="s">
        <v>4294</v>
      </c>
      <c r="D1180" t="s">
        <v>4295</v>
      </c>
      <c r="E1180" s="1">
        <v>45754</v>
      </c>
      <c r="F1180" t="s">
        <v>185</v>
      </c>
      <c r="G1180" s="1">
        <v>45771</v>
      </c>
      <c r="H1180" t="s">
        <v>2806</v>
      </c>
      <c r="I1180" t="s">
        <v>49</v>
      </c>
      <c r="J1180" t="s">
        <v>2781</v>
      </c>
      <c r="K1180" t="str">
        <f>_xlfn.XLOOKUP(Table2[[#This Row],[Short Name]],Table4[Name],Table4[IP Address])</f>
        <v>146.42.133.50</v>
      </c>
      <c r="L1180" t="str">
        <f>_xlfn.XLOOKUP(Table2[[#This Row],[Short Name]],CMDB!A:A,CMDB!G:G)</f>
        <v>Production</v>
      </c>
      <c r="M1180" t="str">
        <f>_xlfn.XLOOKUP(Table2[[#This Row],[Short Name]],CMDB!A:A,CMDB!F:F)</f>
        <v>Deployed</v>
      </c>
      <c r="N1180" t="s">
        <v>2782</v>
      </c>
      <c r="P1180">
        <f>_xlfn.XLOOKUP(Table2[[#This Row],[Short Name]],Serverlookup!A:A,Serverlookup!B:B)</f>
        <v>13112</v>
      </c>
      <c r="Q1180" t="str">
        <f>_xlfn.XLOOKUP(Table2[[#This Row],[Short Name]],Serverlookup!A:A,Serverlookup!C:C)</f>
        <v xml:space="preserve">Medical Systems (Meditech) </v>
      </c>
      <c r="R1180" t="str">
        <f>_xlfn.XLOOKUP(Table2[[#This Row],[Short Name]],Serverlookup!A:A,Serverlookup!E:E)</f>
        <v>bukenzo@chevron.com</v>
      </c>
      <c r="S1180" t="str">
        <f>_xlfn.XLOOKUP(Table2[[#This Row],[Short Name]],Serverlookup!A:A,Serverlookup!D:D)</f>
        <v>Yes</v>
      </c>
      <c r="T1180" t="str">
        <f>_xlfn.XLOOKUP(Table2[[#This Row],[Short Name]],Serverlookup!A:A,Serverlookup!F:F)</f>
        <v>NMA - CROSSPLATFORM APPLICATION SUPPORT</v>
      </c>
      <c r="U1180" t="str">
        <f>IF(ISNA(_xlfn.XLOOKUP(Table2[[#This Row],[Short Name]],PCN!A:A,PCN!A:A)),"No","Yes")</f>
        <v>No</v>
      </c>
    </row>
    <row r="1181" spans="1:21" x14ac:dyDescent="0.35">
      <c r="A1181" t="s">
        <v>2777</v>
      </c>
      <c r="B1181" t="s">
        <v>50</v>
      </c>
      <c r="C1181" t="s">
        <v>2321</v>
      </c>
      <c r="D1181" t="s">
        <v>2322</v>
      </c>
      <c r="E1181" s="1">
        <v>45767</v>
      </c>
      <c r="F1181" t="s">
        <v>185</v>
      </c>
      <c r="G1181" s="1">
        <v>45771</v>
      </c>
      <c r="H1181" t="s">
        <v>3989</v>
      </c>
      <c r="I1181" t="s">
        <v>66</v>
      </c>
      <c r="J1181" t="s">
        <v>2781</v>
      </c>
      <c r="K1181" t="str">
        <f>_xlfn.XLOOKUP(Table2[[#This Row],[Short Name]],Table4[Name],Table4[IP Address])</f>
        <v>10.67.154.5</v>
      </c>
      <c r="L1181" t="str">
        <f>_xlfn.XLOOKUP(Table2[[#This Row],[Short Name]],CMDB!A:A,CMDB!G:G)</f>
        <v>QA/Test</v>
      </c>
      <c r="M1181" t="str">
        <f>_xlfn.XLOOKUP(Table2[[#This Row],[Short Name]],CMDB!A:A,CMDB!F:F)</f>
        <v>Retired</v>
      </c>
      <c r="N1181" t="s">
        <v>2782</v>
      </c>
      <c r="P1181">
        <f>_xlfn.XLOOKUP(Table2[[#This Row],[Short Name]],Serverlookup!A:A,Serverlookup!B:B)</f>
        <v>1500001148</v>
      </c>
      <c r="Q1181" t="str">
        <f>_xlfn.XLOOKUP(Table2[[#This Row],[Short Name]],Serverlookup!A:A,Serverlookup!C:C)</f>
        <v xml:space="preserve">ABU Map Hub </v>
      </c>
      <c r="R1181" t="str">
        <f>_xlfn.XLOOKUP(Table2[[#This Row],[Short Name]],Serverlookup!A:A,Serverlookup!E:E)</f>
        <v>rpdeguzman@chevron.com</v>
      </c>
      <c r="S1181" t="str">
        <f>_xlfn.XLOOKUP(Table2[[#This Row],[Short Name]],Serverlookup!A:A,Serverlookup!D:D)</f>
        <v>Yes</v>
      </c>
      <c r="T1181" t="str">
        <f>_xlfn.XLOOKUP(Table2[[#This Row],[Short Name]],Serverlookup!A:A,Serverlookup!F:F)</f>
        <v>GEOSPATIAL TECHNICAL SUPPORT</v>
      </c>
      <c r="U1181" t="str">
        <f>IF(ISNA(_xlfn.XLOOKUP(Table2[[#This Row],[Short Name]],PCN!A:A,PCN!A:A)),"No","Yes")</f>
        <v>No</v>
      </c>
    </row>
    <row r="1182" spans="1:21" x14ac:dyDescent="0.35">
      <c r="A1182" t="s">
        <v>2777</v>
      </c>
      <c r="B1182" t="s">
        <v>50</v>
      </c>
      <c r="C1182" t="s">
        <v>997</v>
      </c>
      <c r="D1182" t="s">
        <v>998</v>
      </c>
      <c r="E1182" s="2"/>
      <c r="F1182" t="s">
        <v>859</v>
      </c>
      <c r="G1182" s="2">
        <v>45771</v>
      </c>
      <c r="H1182" t="s">
        <v>3241</v>
      </c>
      <c r="I1182" t="s">
        <v>66</v>
      </c>
      <c r="J1182" t="s">
        <v>2781</v>
      </c>
      <c r="K1182" t="str">
        <f>_xlfn.XLOOKUP(Table2[[#This Row],[Short Name]],Table4[Name],Table4[IP Address])</f>
        <v>10.67.154.7</v>
      </c>
      <c r="L1182" t="str">
        <f>_xlfn.XLOOKUP(Table2[[#This Row],[Short Name]],CMDB!A:A,CMDB!G:G)</f>
        <v>QA/Test</v>
      </c>
      <c r="M1182" t="str">
        <f>_xlfn.XLOOKUP(Table2[[#This Row],[Short Name]],CMDB!A:A,CMDB!F:F)</f>
        <v>Retired</v>
      </c>
      <c r="N1182" t="s">
        <v>2782</v>
      </c>
      <c r="P1182">
        <f>_xlfn.XLOOKUP(Table2[[#This Row],[Short Name]],Serverlookup!A:A,Serverlookup!B:B)</f>
        <v>1500001148</v>
      </c>
      <c r="Q1182" t="str">
        <f>_xlfn.XLOOKUP(Table2[[#This Row],[Short Name]],Serverlookup!A:A,Serverlookup!C:C)</f>
        <v xml:space="preserve">ABU Map Hub </v>
      </c>
      <c r="R1182" t="str">
        <f>_xlfn.XLOOKUP(Table2[[#This Row],[Short Name]],Serverlookup!A:A,Serverlookup!E:E)</f>
        <v>rpdeguzman@chevron.com</v>
      </c>
      <c r="S1182" t="str">
        <f>_xlfn.XLOOKUP(Table2[[#This Row],[Short Name]],Serverlookup!A:A,Serverlookup!D:D)</f>
        <v>Yes</v>
      </c>
      <c r="T1182" t="str">
        <f>_xlfn.XLOOKUP(Table2[[#This Row],[Short Name]],Serverlookup!A:A,Serverlookup!F:F)</f>
        <v>GEOSPATIAL TECHNICAL SUPPORT</v>
      </c>
      <c r="U1182" t="str">
        <f>IF(ISNA(_xlfn.XLOOKUP(Table2[[#This Row],[Short Name]],PCN!A:A,PCN!A:A)),"No","Yes")</f>
        <v>No</v>
      </c>
    </row>
    <row r="1183" spans="1:21" x14ac:dyDescent="0.35">
      <c r="A1183" t="s">
        <v>2777</v>
      </c>
      <c r="B1183" t="s">
        <v>50</v>
      </c>
      <c r="C1183" t="s">
        <v>1558</v>
      </c>
      <c r="D1183" t="s">
        <v>1559</v>
      </c>
      <c r="E1183" s="1">
        <v>45771</v>
      </c>
      <c r="F1183" t="s">
        <v>185</v>
      </c>
      <c r="G1183" s="1">
        <v>45771</v>
      </c>
      <c r="H1183" t="s">
        <v>4296</v>
      </c>
      <c r="I1183" t="s">
        <v>49</v>
      </c>
      <c r="J1183" t="s">
        <v>2781</v>
      </c>
      <c r="K1183" t="str">
        <f>_xlfn.XLOOKUP(Table2[[#This Row],[Short Name]],Table4[Name],Table4[IP Address])</f>
        <v>10.73.112.4</v>
      </c>
      <c r="L1183" t="str">
        <f>_xlfn.XLOOKUP(Table2[[#This Row],[Short Name]],CMDB!A:A,CMDB!G:G)</f>
        <v>Production</v>
      </c>
      <c r="M1183" t="str">
        <f>_xlfn.XLOOKUP(Table2[[#This Row],[Short Name]],CMDB!A:A,CMDB!F:F)</f>
        <v>Deployed</v>
      </c>
      <c r="N1183" t="s">
        <v>2782</v>
      </c>
      <c r="P1183">
        <f>_xlfn.XLOOKUP(Table2[[#This Row],[Short Name]],Serverlookup!A:A,Serverlookup!B:B)</f>
        <v>1500001407</v>
      </c>
      <c r="Q1183" t="str">
        <f>_xlfn.XLOOKUP(Table2[[#This Row],[Short Name]],Serverlookup!A:A,Serverlookup!C:C)</f>
        <v xml:space="preserve">MCBU </v>
      </c>
      <c r="R1183" t="str">
        <f>_xlfn.XLOOKUP(Table2[[#This Row],[Short Name]],Serverlookup!A:A,Serverlookup!E:E)</f>
        <v>Guillermo.Gonzalez@chevron.com</v>
      </c>
      <c r="S1183" t="str">
        <f>_xlfn.XLOOKUP(Table2[[#This Row],[Short Name]],Serverlookup!A:A,Serverlookup!D:D)</f>
        <v>Yes</v>
      </c>
      <c r="T1183" t="str">
        <f>_xlfn.XLOOKUP(Table2[[#This Row],[Short Name]],Serverlookup!A:A,Serverlookup!F:F)</f>
        <v>CTC IT - DATA AND INSIGHTS WEST DW - RUN AND MAINTAIN</v>
      </c>
      <c r="U1183" t="str">
        <f>IF(ISNA(_xlfn.XLOOKUP(Table2[[#This Row],[Short Name]],PCN!A:A,PCN!A:A)),"No","Yes")</f>
        <v>No</v>
      </c>
    </row>
    <row r="1184" spans="1:21" x14ac:dyDescent="0.35">
      <c r="A1184" t="s">
        <v>2777</v>
      </c>
      <c r="B1184" t="s">
        <v>50</v>
      </c>
      <c r="C1184" t="s">
        <v>2451</v>
      </c>
      <c r="D1184" t="s">
        <v>2452</v>
      </c>
      <c r="E1184" s="1">
        <v>45770</v>
      </c>
      <c r="F1184" t="s">
        <v>185</v>
      </c>
      <c r="G1184" s="1">
        <v>45771</v>
      </c>
      <c r="H1184" t="s">
        <v>3310</v>
      </c>
      <c r="I1184" t="s">
        <v>66</v>
      </c>
      <c r="J1184" t="s">
        <v>2781</v>
      </c>
      <c r="K1184" t="str">
        <f>_xlfn.XLOOKUP(Table2[[#This Row],[Short Name]],Table4[Name],Table4[IP Address])</f>
        <v>10.74.64.174</v>
      </c>
      <c r="L1184" t="str">
        <f>_xlfn.XLOOKUP(Table2[[#This Row],[Short Name]],CMDB!A:A,CMDB!G:G)</f>
        <v>Production</v>
      </c>
      <c r="M1184" t="str">
        <f>_xlfn.XLOOKUP(Table2[[#This Row],[Short Name]],CMDB!A:A,CMDB!F:F)</f>
        <v>Deployed</v>
      </c>
      <c r="N1184" t="s">
        <v>2782</v>
      </c>
      <c r="P1184">
        <f>_xlfn.XLOOKUP(Table2[[#This Row],[Short Name]],Serverlookup!A:A,Serverlookup!B:B)</f>
        <v>3059756</v>
      </c>
      <c r="Q1184" t="str">
        <f>_xlfn.XLOOKUP(Table2[[#This Row],[Short Name]],Serverlookup!A:A,Serverlookup!C:C)</f>
        <v xml:space="preserve">Predix </v>
      </c>
      <c r="R1184" t="str">
        <f>_xlfn.XLOOKUP(Table2[[#This Row],[Short Name]],Serverlookup!A:A,Serverlookup!E:E)</f>
        <v>Pandiarajan.Ravaneswaran@chevron.com</v>
      </c>
      <c r="S1184" t="str">
        <f>_xlfn.XLOOKUP(Table2[[#This Row],[Short Name]],Serverlookup!A:A,Serverlookup!D:D)</f>
        <v>Yes</v>
      </c>
      <c r="T1184" t="str">
        <f>_xlfn.XLOOKUP(Table2[[#This Row],[Short Name]],Serverlookup!A:A,Serverlookup!F:F)</f>
        <v>SURFACE-APPLICATION SUPPORT-POD MI-ART2</v>
      </c>
      <c r="U1184" t="str">
        <f>IF(ISNA(_xlfn.XLOOKUP(Table2[[#This Row],[Short Name]],PCN!A:A,PCN!A:A)),"No","Yes")</f>
        <v>No</v>
      </c>
    </row>
    <row r="1185" spans="1:21" x14ac:dyDescent="0.35">
      <c r="A1185" t="s">
        <v>2777</v>
      </c>
      <c r="B1185" t="s">
        <v>50</v>
      </c>
      <c r="C1185" t="s">
        <v>1588</v>
      </c>
      <c r="D1185" t="s">
        <v>1589</v>
      </c>
      <c r="E1185" s="1">
        <v>45770</v>
      </c>
      <c r="F1185" t="s">
        <v>185</v>
      </c>
      <c r="G1185" s="1">
        <v>45771</v>
      </c>
      <c r="H1185" t="s">
        <v>4297</v>
      </c>
      <c r="I1185" t="s">
        <v>66</v>
      </c>
      <c r="J1185" t="s">
        <v>2781</v>
      </c>
      <c r="K1185" t="str">
        <f>_xlfn.XLOOKUP(Table2[[#This Row],[Short Name]],Table4[Name],Table4[IP Address])</f>
        <v>10.74.216.6</v>
      </c>
      <c r="L1185" t="str">
        <f>_xlfn.XLOOKUP(Table2[[#This Row],[Short Name]],CMDB!A:A,CMDB!G:G)</f>
        <v>Production</v>
      </c>
      <c r="M1185" t="str">
        <f>_xlfn.XLOOKUP(Table2[[#This Row],[Short Name]],CMDB!A:A,CMDB!F:F)</f>
        <v>Deployed</v>
      </c>
      <c r="N1185" t="s">
        <v>2782</v>
      </c>
      <c r="P1185">
        <f>_xlfn.XLOOKUP(Table2[[#This Row],[Short Name]],Serverlookup!A:A,Serverlookup!B:B)</f>
        <v>3063528</v>
      </c>
      <c r="Q1185" t="str">
        <f>_xlfn.XLOOKUP(Table2[[#This Row],[Short Name]],Serverlookup!A:A,Serverlookup!C:C)</f>
        <v>Marine Enterprise Suite El Segundo</v>
      </c>
      <c r="R1185" t="str">
        <f>_xlfn.XLOOKUP(Table2[[#This Row],[Short Name]],Serverlookup!A:A,Serverlookup!E:E)</f>
        <v>Madhusmita.Dhall@chevron.com</v>
      </c>
      <c r="S1185" t="str">
        <f>_xlfn.XLOOKUP(Table2[[#This Row],[Short Name]],Serverlookup!A:A,Serverlookup!D:D)</f>
        <v>Yes</v>
      </c>
      <c r="T1185" t="str">
        <f>_xlfn.XLOOKUP(Table2[[#This Row],[Short Name]],Serverlookup!A:A,Serverlookup!F:F)</f>
        <v>CSCM - MSP - SOURCE SCHEDULE</v>
      </c>
      <c r="U1185" t="str">
        <f>IF(ISNA(_xlfn.XLOOKUP(Table2[[#This Row],[Short Name]],PCN!A:A,PCN!A:A)),"No","Yes")</f>
        <v>No</v>
      </c>
    </row>
    <row r="1186" spans="1:21" x14ac:dyDescent="0.35">
      <c r="A1186" t="s">
        <v>2777</v>
      </c>
      <c r="B1186" t="s">
        <v>50</v>
      </c>
      <c r="C1186" t="s">
        <v>639</v>
      </c>
      <c r="D1186" t="s">
        <v>640</v>
      </c>
      <c r="E1186" s="2">
        <v>45771</v>
      </c>
      <c r="F1186" t="s">
        <v>185</v>
      </c>
      <c r="G1186" s="2">
        <v>45771</v>
      </c>
      <c r="H1186" t="s">
        <v>4298</v>
      </c>
      <c r="I1186" t="s">
        <v>49</v>
      </c>
      <c r="J1186" t="s">
        <v>2781</v>
      </c>
      <c r="K1186" t="str">
        <f>_xlfn.XLOOKUP(Table2[[#This Row],[Short Name]],Table4[Name],Table4[IP Address])</f>
        <v>10.75.96.75</v>
      </c>
      <c r="L1186" t="str">
        <f>_xlfn.XLOOKUP(Table2[[#This Row],[Short Name]],CMDB!A:A,CMDB!G:G)</f>
        <v>Production</v>
      </c>
      <c r="M1186" t="str">
        <f>_xlfn.XLOOKUP(Table2[[#This Row],[Short Name]],CMDB!A:A,CMDB!F:F)</f>
        <v>Deployed</v>
      </c>
      <c r="N1186" t="s">
        <v>2782</v>
      </c>
      <c r="P1186">
        <f>_xlfn.XLOOKUP(Table2[[#This Row],[Short Name]],Serverlookup!A:A,Serverlookup!B:B)</f>
        <v>1500001938</v>
      </c>
      <c r="Q1186" t="str">
        <f>_xlfn.XLOOKUP(Table2[[#This Row],[Short Name]],Serverlookup!A:A,Serverlookup!C:C)</f>
        <v xml:space="preserve">NIMBUS BLACK RAINBOW (Parent) </v>
      </c>
      <c r="R1186" t="str">
        <f>_xlfn.XLOOKUP(Table2[[#This Row],[Short Name]],Serverlookup!A:A,Serverlookup!E:E)</f>
        <v>daniel.pazmino@chevron.com</v>
      </c>
      <c r="S1186" t="str">
        <f>_xlfn.XLOOKUP(Table2[[#This Row],[Short Name]],Serverlookup!A:A,Serverlookup!D:D)</f>
        <v>Yes</v>
      </c>
      <c r="T1186" t="str">
        <f>_xlfn.XLOOKUP(Table2[[#This Row],[Short Name]],Serverlookup!A:A,Serverlookup!F:F)</f>
        <v>CYBER INVESTIGATIONS SUPPORT TEAM</v>
      </c>
      <c r="U1186" t="str">
        <f>IF(ISNA(_xlfn.XLOOKUP(Table2[[#This Row],[Short Name]],PCN!A:A,PCN!A:A)),"No","Yes")</f>
        <v>No</v>
      </c>
    </row>
    <row r="1187" spans="1:21" x14ac:dyDescent="0.35">
      <c r="A1187" t="s">
        <v>2777</v>
      </c>
      <c r="B1187" t="s">
        <v>50</v>
      </c>
      <c r="C1187" t="s">
        <v>636</v>
      </c>
      <c r="D1187" t="s">
        <v>637</v>
      </c>
      <c r="E1187" s="1">
        <v>45771</v>
      </c>
      <c r="F1187" t="s">
        <v>185</v>
      </c>
      <c r="G1187" s="1">
        <v>45771</v>
      </c>
      <c r="H1187" t="s">
        <v>4299</v>
      </c>
      <c r="I1187" t="s">
        <v>49</v>
      </c>
      <c r="J1187" t="s">
        <v>2781</v>
      </c>
      <c r="K1187" t="str">
        <f>_xlfn.XLOOKUP(Table2[[#This Row],[Short Name]],Table4[Name],Table4[IP Address])</f>
        <v>10.75.96.74</v>
      </c>
      <c r="L1187" t="str">
        <f>_xlfn.XLOOKUP(Table2[[#This Row],[Short Name]],CMDB!A:A,CMDB!G:G)</f>
        <v>Production</v>
      </c>
      <c r="M1187" t="str">
        <f>_xlfn.XLOOKUP(Table2[[#This Row],[Short Name]],CMDB!A:A,CMDB!F:F)</f>
        <v>Deployed</v>
      </c>
      <c r="N1187" t="s">
        <v>2782</v>
      </c>
      <c r="P1187">
        <f>_xlfn.XLOOKUP(Table2[[#This Row],[Short Name]],Serverlookup!A:A,Serverlookup!B:B)</f>
        <v>1500001938</v>
      </c>
      <c r="Q1187" t="str">
        <f>_xlfn.XLOOKUP(Table2[[#This Row],[Short Name]],Serverlookup!A:A,Serverlookup!C:C)</f>
        <v xml:space="preserve">NIMBUS BLACK RAINBOW (Parent) </v>
      </c>
      <c r="R1187" t="str">
        <f>_xlfn.XLOOKUP(Table2[[#This Row],[Short Name]],Serverlookup!A:A,Serverlookup!E:E)</f>
        <v>daniel.pazmino@chevron.com</v>
      </c>
      <c r="S1187" t="str">
        <f>_xlfn.XLOOKUP(Table2[[#This Row],[Short Name]],Serverlookup!A:A,Serverlookup!D:D)</f>
        <v>Yes</v>
      </c>
      <c r="T1187" t="str">
        <f>_xlfn.XLOOKUP(Table2[[#This Row],[Short Name]],Serverlookup!A:A,Serverlookup!F:F)</f>
        <v>CYBER INVESTIGATIONS SUPPORT TEAM</v>
      </c>
      <c r="U1187" t="str">
        <f>IF(ISNA(_xlfn.XLOOKUP(Table2[[#This Row],[Short Name]],PCN!A:A,PCN!A:A)),"No","Yes")</f>
        <v>No</v>
      </c>
    </row>
    <row r="1188" spans="1:21" x14ac:dyDescent="0.35">
      <c r="A1188" t="s">
        <v>2777</v>
      </c>
      <c r="B1188" t="s">
        <v>50</v>
      </c>
      <c r="C1188" t="s">
        <v>854</v>
      </c>
      <c r="D1188" t="s">
        <v>855</v>
      </c>
      <c r="E1188" s="1">
        <v>45771</v>
      </c>
      <c r="F1188" t="s">
        <v>185</v>
      </c>
      <c r="G1188" s="1">
        <v>45771</v>
      </c>
      <c r="H1188" t="s">
        <v>3202</v>
      </c>
      <c r="I1188" t="s">
        <v>49</v>
      </c>
      <c r="J1188" t="s">
        <v>2781</v>
      </c>
      <c r="K1188" t="str">
        <f>_xlfn.XLOOKUP(Table2[[#This Row],[Short Name]],Table4[Name],Table4[IP Address])</f>
        <v>10.75.104.242</v>
      </c>
      <c r="L1188" t="str">
        <f>_xlfn.XLOOKUP(Table2[[#This Row],[Short Name]],CMDB!A:A,CMDB!G:G)</f>
        <v>QA/Test</v>
      </c>
      <c r="M1188" t="str">
        <f>_xlfn.XLOOKUP(Table2[[#This Row],[Short Name]],CMDB!A:A,CMDB!F:F)</f>
        <v>Deployed</v>
      </c>
      <c r="N1188" t="s">
        <v>2782</v>
      </c>
      <c r="P1188" t="str">
        <f>_xlfn.XLOOKUP(Table2[[#This Row],[Short Name]],Serverlookup!A:A,Serverlookup!B:B)</f>
        <v>Not Found</v>
      </c>
      <c r="Q1188" t="str">
        <f>_xlfn.XLOOKUP(Table2[[#This Row],[Short Name]],Serverlookup!A:A,Serverlookup!C:C)</f>
        <v>Not Found</v>
      </c>
      <c r="R1188" t="str">
        <f>_xlfn.XLOOKUP(Table2[[#This Row],[Short Name]],Serverlookup!A:A,Serverlookup!E:E)</f>
        <v>daniel.pazmino@chevron.com</v>
      </c>
      <c r="S1188" t="str">
        <f>_xlfn.XLOOKUP(Table2[[#This Row],[Short Name]],Serverlookup!A:A,Serverlookup!D:D)</f>
        <v>Yes</v>
      </c>
      <c r="T1188">
        <f>_xlfn.XLOOKUP(Table2[[#This Row],[Short Name]],Serverlookup!A:A,Serverlookup!F:F)</f>
        <v>0</v>
      </c>
      <c r="U1188" t="str">
        <f>IF(ISNA(_xlfn.XLOOKUP(Table2[[#This Row],[Short Name]],PCN!A:A,PCN!A:A)),"No","Yes")</f>
        <v>No</v>
      </c>
    </row>
    <row r="1189" spans="1:21" x14ac:dyDescent="0.35">
      <c r="A1189" t="s">
        <v>2777</v>
      </c>
      <c r="B1189" t="s">
        <v>50</v>
      </c>
      <c r="C1189" t="s">
        <v>713</v>
      </c>
      <c r="D1189" t="s">
        <v>714</v>
      </c>
      <c r="E1189" s="2">
        <v>45771</v>
      </c>
      <c r="F1189" t="s">
        <v>185</v>
      </c>
      <c r="G1189" s="2">
        <v>45771</v>
      </c>
      <c r="H1189" t="s">
        <v>3199</v>
      </c>
      <c r="I1189" t="s">
        <v>49</v>
      </c>
      <c r="J1189" t="s">
        <v>2781</v>
      </c>
      <c r="K1189" t="str">
        <f>_xlfn.XLOOKUP(Table2[[#This Row],[Short Name]],Table4[Name],Table4[IP Address])</f>
        <v>10.75.104.75</v>
      </c>
      <c r="L1189" t="str">
        <f>_xlfn.XLOOKUP(Table2[[#This Row],[Short Name]],CMDB!A:A,CMDB!G:G)</f>
        <v>Staging</v>
      </c>
      <c r="M1189" t="str">
        <f>_xlfn.XLOOKUP(Table2[[#This Row],[Short Name]],CMDB!A:A,CMDB!F:F)</f>
        <v>Deployed</v>
      </c>
      <c r="N1189" t="s">
        <v>2782</v>
      </c>
      <c r="P1189">
        <f>_xlfn.XLOOKUP(Table2[[#This Row],[Short Name]],Serverlookup!A:A,Serverlookup!B:B)</f>
        <v>1500001938</v>
      </c>
      <c r="Q1189" t="str">
        <f>_xlfn.XLOOKUP(Table2[[#This Row],[Short Name]],Serverlookup!A:A,Serverlookup!C:C)</f>
        <v xml:space="preserve">NIMBUS BLACK RAINBOW (Parent) </v>
      </c>
      <c r="R1189" t="str">
        <f>_xlfn.XLOOKUP(Table2[[#This Row],[Short Name]],Serverlookup!A:A,Serverlookup!E:E)</f>
        <v>daniel.pazmino@chevron.com</v>
      </c>
      <c r="S1189" t="str">
        <f>_xlfn.XLOOKUP(Table2[[#This Row],[Short Name]],Serverlookup!A:A,Serverlookup!D:D)</f>
        <v>Yes</v>
      </c>
      <c r="T1189" t="str">
        <f>_xlfn.XLOOKUP(Table2[[#This Row],[Short Name]],Serverlookup!A:A,Serverlookup!F:F)</f>
        <v>CYBER INVESTIGATIONS SUPPORT TEAM</v>
      </c>
      <c r="U1189" t="str">
        <f>IF(ISNA(_xlfn.XLOOKUP(Table2[[#This Row],[Short Name]],PCN!A:A,PCN!A:A)),"No","Yes")</f>
        <v>No</v>
      </c>
    </row>
    <row r="1190" spans="1:21" x14ac:dyDescent="0.35">
      <c r="A1190" t="s">
        <v>2777</v>
      </c>
      <c r="B1190" t="s">
        <v>50</v>
      </c>
      <c r="C1190" t="s">
        <v>4300</v>
      </c>
      <c r="D1190" t="s">
        <v>4301</v>
      </c>
      <c r="E1190" s="2">
        <v>45771</v>
      </c>
      <c r="F1190" t="s">
        <v>185</v>
      </c>
      <c r="G1190" s="2">
        <v>45771</v>
      </c>
      <c r="H1190" t="s">
        <v>4302</v>
      </c>
      <c r="I1190" t="s">
        <v>141</v>
      </c>
      <c r="J1190" t="s">
        <v>2781</v>
      </c>
      <c r="K1190" t="str">
        <f>_xlfn.XLOOKUP(Table2[[#This Row],[Short Name]],Table4[Name],Table4[IP Address])</f>
        <v>10.207.255.32</v>
      </c>
      <c r="L1190" t="str">
        <f>_xlfn.XLOOKUP(Table2[[#This Row],[Short Name]],CMDB!A:A,CMDB!G:G)</f>
        <v>Development</v>
      </c>
      <c r="M1190" t="str">
        <f>_xlfn.XLOOKUP(Table2[[#This Row],[Short Name]],CMDB!A:A,CMDB!F:F)</f>
        <v>Deployed</v>
      </c>
      <c r="N1190" t="s">
        <v>1116</v>
      </c>
      <c r="P1190" t="e">
        <f>_xlfn.XLOOKUP(Table2[[#This Row],[Short Name]],Serverlookup!A:A,Serverlookup!B:B)</f>
        <v>#N/A</v>
      </c>
      <c r="Q1190" t="e">
        <f>_xlfn.XLOOKUP(Table2[[#This Row],[Short Name]],Serverlookup!A:A,Serverlookup!C:C)</f>
        <v>#N/A</v>
      </c>
      <c r="R1190" t="e">
        <f>_xlfn.XLOOKUP(Table2[[#This Row],[Short Name]],Serverlookup!A:A,Serverlookup!E:E)</f>
        <v>#N/A</v>
      </c>
      <c r="S1190" t="s">
        <v>1116</v>
      </c>
      <c r="T1190" t="e">
        <f>_xlfn.XLOOKUP(Table2[[#This Row],[Short Name]],Serverlookup!A:A,Serverlookup!F:F)</f>
        <v>#N/A</v>
      </c>
      <c r="U1190" t="str">
        <f>IF(ISNA(_xlfn.XLOOKUP(Table2[[#This Row],[Short Name]],PCN!A:A,PCN!A:A)),"No","Yes")</f>
        <v>No</v>
      </c>
    </row>
    <row r="1191" spans="1:21" x14ac:dyDescent="0.35">
      <c r="A1191" t="s">
        <v>2777</v>
      </c>
      <c r="B1191" t="s">
        <v>50</v>
      </c>
      <c r="C1191" t="s">
        <v>4303</v>
      </c>
      <c r="D1191" t="s">
        <v>4304</v>
      </c>
      <c r="E1191" s="1">
        <v>45770</v>
      </c>
      <c r="F1191" t="s">
        <v>185</v>
      </c>
      <c r="G1191" s="1">
        <v>45771</v>
      </c>
      <c r="H1191" t="s">
        <v>4305</v>
      </c>
      <c r="I1191" t="s">
        <v>141</v>
      </c>
      <c r="J1191" t="s">
        <v>2781</v>
      </c>
      <c r="K1191" t="str">
        <f>_xlfn.XLOOKUP(Table2[[#This Row],[Short Name]],Table4[Name],Table4[IP Address])</f>
        <v>10.207.255.33</v>
      </c>
      <c r="L1191" t="str">
        <f>_xlfn.XLOOKUP(Table2[[#This Row],[Short Name]],CMDB!A:A,CMDB!G:G)</f>
        <v>Development</v>
      </c>
      <c r="M1191" t="str">
        <f>_xlfn.XLOOKUP(Table2[[#This Row],[Short Name]],CMDB!A:A,CMDB!F:F)</f>
        <v>Deployed</v>
      </c>
      <c r="N1191" t="s">
        <v>1116</v>
      </c>
      <c r="P1191" t="e">
        <f>_xlfn.XLOOKUP(Table2[[#This Row],[Short Name]],Serverlookup!A:A,Serverlookup!B:B)</f>
        <v>#N/A</v>
      </c>
      <c r="Q1191" t="e">
        <f>_xlfn.XLOOKUP(Table2[[#This Row],[Short Name]],Serverlookup!A:A,Serverlookup!C:C)</f>
        <v>#N/A</v>
      </c>
      <c r="R1191" t="e">
        <f>_xlfn.XLOOKUP(Table2[[#This Row],[Short Name]],Serverlookup!A:A,Serverlookup!E:E)</f>
        <v>#N/A</v>
      </c>
      <c r="S1191" t="s">
        <v>1116</v>
      </c>
      <c r="T1191" t="e">
        <f>_xlfn.XLOOKUP(Table2[[#This Row],[Short Name]],Serverlookup!A:A,Serverlookup!F:F)</f>
        <v>#N/A</v>
      </c>
      <c r="U1191" t="str">
        <f>IF(ISNA(_xlfn.XLOOKUP(Table2[[#This Row],[Short Name]],PCN!A:A,PCN!A:A)),"No","Yes")</f>
        <v>No</v>
      </c>
    </row>
    <row r="1192" spans="1:21" x14ac:dyDescent="0.35">
      <c r="A1192" t="s">
        <v>2777</v>
      </c>
      <c r="B1192" t="s">
        <v>50</v>
      </c>
      <c r="C1192" t="s">
        <v>4306</v>
      </c>
      <c r="D1192" t="s">
        <v>4307</v>
      </c>
      <c r="E1192" s="2">
        <v>45771</v>
      </c>
      <c r="F1192" t="s">
        <v>773</v>
      </c>
      <c r="G1192" s="2">
        <v>45771</v>
      </c>
      <c r="H1192" t="s">
        <v>4308</v>
      </c>
      <c r="I1192" t="s">
        <v>975</v>
      </c>
      <c r="J1192" t="s">
        <v>2781</v>
      </c>
      <c r="K1192" t="str">
        <f>_xlfn.XLOOKUP(Table2[[#This Row],[Short Name]],Table4[Name],Table4[IP Address])</f>
        <v>10.207.255.37</v>
      </c>
      <c r="L1192" t="str">
        <f>_xlfn.XLOOKUP(Table2[[#This Row],[Short Name]],CMDB!A:A,CMDB!G:G)</f>
        <v>Production</v>
      </c>
      <c r="M1192" t="str">
        <f>_xlfn.XLOOKUP(Table2[[#This Row],[Short Name]],CMDB!A:A,CMDB!F:F)</f>
        <v>Deployed</v>
      </c>
      <c r="N1192" t="s">
        <v>1116</v>
      </c>
      <c r="P1192" t="e">
        <f>_xlfn.XLOOKUP(Table2[[#This Row],[Short Name]],Serverlookup!A:A,Serverlookup!B:B)</f>
        <v>#N/A</v>
      </c>
      <c r="Q1192" t="e">
        <f>_xlfn.XLOOKUP(Table2[[#This Row],[Short Name]],Serverlookup!A:A,Serverlookup!C:C)</f>
        <v>#N/A</v>
      </c>
      <c r="R1192" t="e">
        <f>_xlfn.XLOOKUP(Table2[[#This Row],[Short Name]],Serverlookup!A:A,Serverlookup!E:E)</f>
        <v>#N/A</v>
      </c>
      <c r="S1192" t="s">
        <v>1116</v>
      </c>
      <c r="T1192" t="e">
        <f>_xlfn.XLOOKUP(Table2[[#This Row],[Short Name]],Serverlookup!A:A,Serverlookup!F:F)</f>
        <v>#N/A</v>
      </c>
      <c r="U1192" t="str">
        <f>IF(ISNA(_xlfn.XLOOKUP(Table2[[#This Row],[Short Name]],PCN!A:A,PCN!A:A)),"No","Yes")</f>
        <v>No</v>
      </c>
    </row>
    <row r="1193" spans="1:21" x14ac:dyDescent="0.35">
      <c r="A1193" t="s">
        <v>2777</v>
      </c>
      <c r="B1193" t="s">
        <v>50</v>
      </c>
      <c r="C1193" t="s">
        <v>4309</v>
      </c>
      <c r="D1193" t="s">
        <v>4310</v>
      </c>
      <c r="E1193" s="1">
        <v>45771</v>
      </c>
      <c r="F1193" t="s">
        <v>185</v>
      </c>
      <c r="G1193" s="1">
        <v>45771</v>
      </c>
      <c r="H1193" t="s">
        <v>4308</v>
      </c>
      <c r="I1193" t="s">
        <v>975</v>
      </c>
      <c r="J1193" t="s">
        <v>2781</v>
      </c>
      <c r="K1193" t="str">
        <f>_xlfn.XLOOKUP(Table2[[#This Row],[Short Name]],Table4[Name],Table4[IP Address])</f>
        <v>10.207.255.38</v>
      </c>
      <c r="L1193" t="str">
        <f>_xlfn.XLOOKUP(Table2[[#This Row],[Short Name]],CMDB!A:A,CMDB!G:G)</f>
        <v>Production</v>
      </c>
      <c r="M1193" t="str">
        <f>_xlfn.XLOOKUP(Table2[[#This Row],[Short Name]],CMDB!A:A,CMDB!F:F)</f>
        <v>Deployed</v>
      </c>
      <c r="N1193" t="s">
        <v>1116</v>
      </c>
      <c r="P1193" t="e">
        <f>_xlfn.XLOOKUP(Table2[[#This Row],[Short Name]],Serverlookup!A:A,Serverlookup!B:B)</f>
        <v>#N/A</v>
      </c>
      <c r="Q1193" t="e">
        <f>_xlfn.XLOOKUP(Table2[[#This Row],[Short Name]],Serverlookup!A:A,Serverlookup!C:C)</f>
        <v>#N/A</v>
      </c>
      <c r="R1193" t="e">
        <f>_xlfn.XLOOKUP(Table2[[#This Row],[Short Name]],Serverlookup!A:A,Serverlookup!E:E)</f>
        <v>#N/A</v>
      </c>
      <c r="S1193" t="s">
        <v>1116</v>
      </c>
      <c r="T1193" t="e">
        <f>_xlfn.XLOOKUP(Table2[[#This Row],[Short Name]],Serverlookup!A:A,Serverlookup!F:F)</f>
        <v>#N/A</v>
      </c>
      <c r="U1193" t="str">
        <f>IF(ISNA(_xlfn.XLOOKUP(Table2[[#This Row],[Short Name]],PCN!A:A,PCN!A:A)),"No","Yes")</f>
        <v>No</v>
      </c>
    </row>
    <row r="1194" spans="1:21" x14ac:dyDescent="0.35">
      <c r="A1194" t="s">
        <v>2777</v>
      </c>
      <c r="B1194" t="s">
        <v>50</v>
      </c>
      <c r="C1194" t="s">
        <v>4311</v>
      </c>
      <c r="D1194" t="s">
        <v>4312</v>
      </c>
      <c r="E1194" s="2">
        <v>45770</v>
      </c>
      <c r="F1194" t="s">
        <v>185</v>
      </c>
      <c r="G1194" s="2">
        <v>45771</v>
      </c>
      <c r="H1194" t="s">
        <v>4308</v>
      </c>
      <c r="I1194" t="s">
        <v>141</v>
      </c>
      <c r="J1194" t="s">
        <v>2781</v>
      </c>
      <c r="K1194" t="str">
        <f>_xlfn.XLOOKUP(Table2[[#This Row],[Short Name]],Table4[Name],Table4[IP Address])</f>
        <v>10.190.50.114</v>
      </c>
      <c r="L1194" t="str">
        <f>_xlfn.XLOOKUP(Table2[[#This Row],[Short Name]],CMDB!A:A,CMDB!G:G)</f>
        <v>Production</v>
      </c>
      <c r="M1194" t="str">
        <f>_xlfn.XLOOKUP(Table2[[#This Row],[Short Name]],CMDB!A:A,CMDB!F:F)</f>
        <v>Deployed</v>
      </c>
      <c r="N1194" t="s">
        <v>1116</v>
      </c>
      <c r="P1194" t="e">
        <f>_xlfn.XLOOKUP(Table2[[#This Row],[Short Name]],Serverlookup!A:A,Serverlookup!B:B)</f>
        <v>#N/A</v>
      </c>
      <c r="Q1194" t="e">
        <f>_xlfn.XLOOKUP(Table2[[#This Row],[Short Name]],Serverlookup!A:A,Serverlookup!C:C)</f>
        <v>#N/A</v>
      </c>
      <c r="R1194" t="e">
        <f>_xlfn.XLOOKUP(Table2[[#This Row],[Short Name]],Serverlookup!A:A,Serverlookup!E:E)</f>
        <v>#N/A</v>
      </c>
      <c r="S1194" t="s">
        <v>1116</v>
      </c>
      <c r="T1194" t="e">
        <f>_xlfn.XLOOKUP(Table2[[#This Row],[Short Name]],Serverlookup!A:A,Serverlookup!F:F)</f>
        <v>#N/A</v>
      </c>
      <c r="U1194" t="str">
        <f>IF(ISNA(_xlfn.XLOOKUP(Table2[[#This Row],[Short Name]],PCN!A:A,PCN!A:A)),"No","Yes")</f>
        <v>No</v>
      </c>
    </row>
    <row r="1195" spans="1:21" x14ac:dyDescent="0.35">
      <c r="A1195" t="s">
        <v>2777</v>
      </c>
      <c r="B1195" t="s">
        <v>50</v>
      </c>
      <c r="C1195" t="s">
        <v>4313</v>
      </c>
      <c r="D1195" t="s">
        <v>4314</v>
      </c>
      <c r="E1195" s="1">
        <v>45770</v>
      </c>
      <c r="F1195" t="s">
        <v>185</v>
      </c>
      <c r="G1195" s="1">
        <v>45771</v>
      </c>
      <c r="H1195" t="s">
        <v>4308</v>
      </c>
      <c r="I1195" t="s">
        <v>141</v>
      </c>
      <c r="J1195" t="s">
        <v>2781</v>
      </c>
      <c r="K1195" t="str">
        <f>_xlfn.XLOOKUP(Table2[[#This Row],[Short Name]],Table4[Name],Table4[IP Address])</f>
        <v>10.190.50.115</v>
      </c>
      <c r="L1195" t="str">
        <f>_xlfn.XLOOKUP(Table2[[#This Row],[Short Name]],CMDB!A:A,CMDB!G:G)</f>
        <v>Production</v>
      </c>
      <c r="M1195" t="str">
        <f>_xlfn.XLOOKUP(Table2[[#This Row],[Short Name]],CMDB!A:A,CMDB!F:F)</f>
        <v>Deployed</v>
      </c>
      <c r="N1195" t="s">
        <v>1116</v>
      </c>
      <c r="P1195" t="e">
        <f>_xlfn.XLOOKUP(Table2[[#This Row],[Short Name]],Serverlookup!A:A,Serverlookup!B:B)</f>
        <v>#N/A</v>
      </c>
      <c r="Q1195" t="e">
        <f>_xlfn.XLOOKUP(Table2[[#This Row],[Short Name]],Serverlookup!A:A,Serverlookup!C:C)</f>
        <v>#N/A</v>
      </c>
      <c r="R1195" t="e">
        <f>_xlfn.XLOOKUP(Table2[[#This Row],[Short Name]],Serverlookup!A:A,Serverlookup!E:E)</f>
        <v>#N/A</v>
      </c>
      <c r="S1195" t="s">
        <v>1116</v>
      </c>
      <c r="T1195" t="e">
        <f>_xlfn.XLOOKUP(Table2[[#This Row],[Short Name]],Serverlookup!A:A,Serverlookup!F:F)</f>
        <v>#N/A</v>
      </c>
      <c r="U1195" t="str">
        <f>IF(ISNA(_xlfn.XLOOKUP(Table2[[#This Row],[Short Name]],PCN!A:A,PCN!A:A)),"No","Yes")</f>
        <v>No</v>
      </c>
    </row>
    <row r="1196" spans="1:21" x14ac:dyDescent="0.35">
      <c r="A1196" t="s">
        <v>2777</v>
      </c>
      <c r="B1196" t="s">
        <v>50</v>
      </c>
      <c r="C1196" t="s">
        <v>1576</v>
      </c>
      <c r="D1196" t="s">
        <v>1577</v>
      </c>
      <c r="E1196" s="1">
        <v>45771</v>
      </c>
      <c r="F1196" t="s">
        <v>185</v>
      </c>
      <c r="G1196" s="1">
        <v>45771</v>
      </c>
      <c r="H1196" t="s">
        <v>3345</v>
      </c>
      <c r="I1196" t="s">
        <v>49</v>
      </c>
      <c r="J1196" t="s">
        <v>2781</v>
      </c>
      <c r="K1196" t="str">
        <f>_xlfn.XLOOKUP(Table2[[#This Row],[Short Name]],Table4[Name],Table4[IP Address])</f>
        <v>10.74.80.4</v>
      </c>
      <c r="L1196" t="str">
        <f>_xlfn.XLOOKUP(Table2[[#This Row],[Short Name]],CMDB!A:A,CMDB!G:G)</f>
        <v>Production</v>
      </c>
      <c r="M1196" t="str">
        <f>_xlfn.XLOOKUP(Table2[[#This Row],[Short Name]],CMDB!A:A,CMDB!F:F)</f>
        <v>Deployed</v>
      </c>
      <c r="N1196" t="s">
        <v>2782</v>
      </c>
      <c r="P1196">
        <f>_xlfn.XLOOKUP(Table2[[#This Row],[Short Name]],Serverlookup!A:A,Serverlookup!B:B)</f>
        <v>3138</v>
      </c>
      <c r="Q1196" t="str">
        <f>_xlfn.XLOOKUP(Table2[[#This Row],[Short Name]],Serverlookup!A:A,Serverlookup!C:C)</f>
        <v xml:space="preserve">Planning Workspace </v>
      </c>
      <c r="R1196" t="str">
        <f>_xlfn.XLOOKUP(Table2[[#This Row],[Short Name]],Serverlookup!A:A,Serverlookup!E:E)</f>
        <v>NEETAAGGARWAL@chevron.com</v>
      </c>
      <c r="S1196" t="str">
        <f>_xlfn.XLOOKUP(Table2[[#This Row],[Short Name]],Serverlookup!A:A,Serverlookup!D:D)</f>
        <v>Yes</v>
      </c>
      <c r="T1196" t="str">
        <f>_xlfn.XLOOKUP(Table2[[#This Row],[Short Name]],Serverlookup!A:A,Serverlookup!F:F)</f>
        <v>CSCM - MSP - PLAN</v>
      </c>
      <c r="U1196" t="str">
        <f>IF(ISNA(_xlfn.XLOOKUP(Table2[[#This Row],[Short Name]],PCN!A:A,PCN!A:A)),"No","Yes")</f>
        <v>No</v>
      </c>
    </row>
    <row r="1197" spans="1:21" x14ac:dyDescent="0.35">
      <c r="A1197" t="s">
        <v>2777</v>
      </c>
      <c r="B1197" t="s">
        <v>50</v>
      </c>
      <c r="C1197" t="s">
        <v>2517</v>
      </c>
      <c r="D1197" t="s">
        <v>2518</v>
      </c>
      <c r="E1197" s="1">
        <v>45770</v>
      </c>
      <c r="F1197" t="s">
        <v>185</v>
      </c>
      <c r="G1197" s="1">
        <v>45771</v>
      </c>
      <c r="H1197" t="s">
        <v>3354</v>
      </c>
      <c r="I1197" t="s">
        <v>66</v>
      </c>
      <c r="J1197" t="s">
        <v>2781</v>
      </c>
      <c r="K1197" t="str">
        <f>_xlfn.XLOOKUP(Table2[[#This Row],[Short Name]],Table4[Name],Table4[IP Address])</f>
        <v>146.28.152.38</v>
      </c>
      <c r="L1197" t="str">
        <f>_xlfn.XLOOKUP(Table2[[#This Row],[Short Name]],CMDB!A:A,CMDB!G:G)</f>
        <v>Production</v>
      </c>
      <c r="M1197" t="str">
        <f>_xlfn.XLOOKUP(Table2[[#This Row],[Short Name]],CMDB!A:A,CMDB!F:F)</f>
        <v>Deployed</v>
      </c>
      <c r="N1197" t="s">
        <v>2782</v>
      </c>
      <c r="P1197">
        <f>_xlfn.XLOOKUP(Table2[[#This Row],[Short Name]],Serverlookup!A:A,Serverlookup!B:B)</f>
        <v>3075111</v>
      </c>
      <c r="Q1197" t="str">
        <f>_xlfn.XLOOKUP(Table2[[#This Row],[Short Name]],Serverlookup!A:A,Serverlookup!C:C)</f>
        <v xml:space="preserve">Utility Servers </v>
      </c>
      <c r="R1197" t="str">
        <f>_xlfn.XLOOKUP(Table2[[#This Row],[Short Name]],Serverlookup!A:A,Serverlookup!E:E)</f>
        <v>Ghodrat.Azimian@chevron.com</v>
      </c>
      <c r="S1197" t="str">
        <f>_xlfn.XLOOKUP(Table2[[#This Row],[Short Name]],Serverlookup!A:A,Serverlookup!D:D)</f>
        <v>Yes</v>
      </c>
      <c r="T1197" t="str">
        <f>_xlfn.XLOOKUP(Table2[[#This Row],[Short Name]],Serverlookup!A:A,Serverlookup!F:F)</f>
        <v>ETC - DT&amp;S - INFORMATION DELIVERY SYSTEMS</v>
      </c>
      <c r="U1197" t="str">
        <f>IF(ISNA(_xlfn.XLOOKUP(Table2[[#This Row],[Short Name]],PCN!A:A,PCN!A:A)),"No","Yes")</f>
        <v>No</v>
      </c>
    </row>
    <row r="1198" spans="1:21" x14ac:dyDescent="0.35">
      <c r="A1198" t="s">
        <v>2777</v>
      </c>
      <c r="B1198" t="s">
        <v>50</v>
      </c>
      <c r="C1198" t="s">
        <v>2519</v>
      </c>
      <c r="D1198" t="s">
        <v>2520</v>
      </c>
      <c r="E1198" s="2">
        <v>45771</v>
      </c>
      <c r="F1198" t="s">
        <v>185</v>
      </c>
      <c r="G1198" s="2">
        <v>45771</v>
      </c>
      <c r="H1198" t="s">
        <v>3354</v>
      </c>
      <c r="I1198" t="s">
        <v>141</v>
      </c>
      <c r="J1198" t="s">
        <v>2781</v>
      </c>
      <c r="K1198" t="str">
        <f>_xlfn.XLOOKUP(Table2[[#This Row],[Short Name]],Table4[Name],Table4[IP Address])</f>
        <v>146.28.155.16</v>
      </c>
      <c r="L1198" t="str">
        <f>_xlfn.XLOOKUP(Table2[[#This Row],[Short Name]],CMDB!A:A,CMDB!G:G)</f>
        <v>Production</v>
      </c>
      <c r="M1198" t="str">
        <f>_xlfn.XLOOKUP(Table2[[#This Row],[Short Name]],CMDB!A:A,CMDB!F:F)</f>
        <v>Deployed</v>
      </c>
      <c r="N1198" t="s">
        <v>1116</v>
      </c>
      <c r="O1198" t="s">
        <v>1859</v>
      </c>
      <c r="P1198">
        <f>_xlfn.XLOOKUP(Table2[[#This Row],[Short Name]],Serverlookup!A:A,Serverlookup!B:B)</f>
        <v>3075111</v>
      </c>
      <c r="Q1198" t="str">
        <f>_xlfn.XLOOKUP(Table2[[#This Row],[Short Name]],Serverlookup!A:A,Serverlookup!C:C)</f>
        <v xml:space="preserve">Utility Servers </v>
      </c>
      <c r="R1198" t="str">
        <f>_xlfn.XLOOKUP(Table2[[#This Row],[Short Name]],Serverlookup!A:A,Serverlookup!E:E)</f>
        <v>Ghodrat.Azimian@chevron.com</v>
      </c>
      <c r="S1198" t="s">
        <v>1116</v>
      </c>
      <c r="T1198" t="str">
        <f>_xlfn.XLOOKUP(Table2[[#This Row],[Short Name]],Serverlookup!A:A,Serverlookup!F:F)</f>
        <v>ETC - DT&amp;S - INFORMATION DELIVERY SYSTEMS</v>
      </c>
      <c r="U1198" t="str">
        <f>IF(ISNA(_xlfn.XLOOKUP(Table2[[#This Row],[Short Name]],PCN!A:A,PCN!A:A)),"No","Yes")</f>
        <v>Yes</v>
      </c>
    </row>
    <row r="1199" spans="1:21" x14ac:dyDescent="0.35">
      <c r="A1199" t="s">
        <v>2777</v>
      </c>
      <c r="B1199" t="s">
        <v>50</v>
      </c>
      <c r="C1199" t="s">
        <v>4315</v>
      </c>
      <c r="D1199" t="s">
        <v>4316</v>
      </c>
      <c r="E1199" s="2">
        <v>45771</v>
      </c>
      <c r="F1199" t="s">
        <v>773</v>
      </c>
      <c r="G1199" s="2">
        <v>45771</v>
      </c>
      <c r="H1199" t="s">
        <v>4317</v>
      </c>
      <c r="I1199" t="s">
        <v>49</v>
      </c>
      <c r="J1199" t="s">
        <v>2781</v>
      </c>
      <c r="K1199" t="str">
        <f>_xlfn.XLOOKUP(Table2[[#This Row],[Short Name]],Table4[Name],Table4[IP Address])</f>
        <v>146.28.155.111</v>
      </c>
      <c r="L1199" t="str">
        <f>_xlfn.XLOOKUP(Table2[[#This Row],[Short Name]],CMDB!A:A,CMDB!G:G)</f>
        <v>Production</v>
      </c>
      <c r="M1199" t="str">
        <f>_xlfn.XLOOKUP(Table2[[#This Row],[Short Name]],CMDB!A:A,CMDB!F:F)</f>
        <v>Deployed</v>
      </c>
      <c r="N1199" t="s">
        <v>1116</v>
      </c>
      <c r="O1199" t="s">
        <v>1859</v>
      </c>
      <c r="P1199">
        <f>_xlfn.XLOOKUP(Table2[[#This Row],[Short Name]],Serverlookup!A:A,Serverlookup!B:B)</f>
        <v>15866</v>
      </c>
      <c r="Q1199" t="str">
        <f>_xlfn.XLOOKUP(Table2[[#This Row],[Short Name]],Serverlookup!A:A,Serverlookup!C:C)</f>
        <v>Wonderware Historian</v>
      </c>
      <c r="R1199" t="str">
        <f>_xlfn.XLOOKUP(Table2[[#This Row],[Short Name]],Serverlookup!A:A,Serverlookup!E:E)</f>
        <v>Ghodrat.Azimian@chevron.com</v>
      </c>
      <c r="S1199" t="s">
        <v>1116</v>
      </c>
      <c r="T1199" t="str">
        <f>_xlfn.XLOOKUP(Table2[[#This Row],[Short Name]],Serverlookup!A:A,Serverlookup!F:F)</f>
        <v>ETC - DT&amp;S - INFORMATION DELIVERY SYSTEMS</v>
      </c>
      <c r="U1199" t="str">
        <f>IF(ISNA(_xlfn.XLOOKUP(Table2[[#This Row],[Short Name]],PCN!A:A,PCN!A:A)),"No","Yes")</f>
        <v>Yes</v>
      </c>
    </row>
    <row r="1200" spans="1:21" x14ac:dyDescent="0.35">
      <c r="A1200" t="s">
        <v>2777</v>
      </c>
      <c r="B1200" t="s">
        <v>50</v>
      </c>
      <c r="C1200" t="s">
        <v>4318</v>
      </c>
      <c r="D1200" t="s">
        <v>4319</v>
      </c>
      <c r="E1200" s="2">
        <v>45771</v>
      </c>
      <c r="F1200" t="s">
        <v>185</v>
      </c>
      <c r="G1200" s="2">
        <v>45771</v>
      </c>
      <c r="H1200" t="s">
        <v>4320</v>
      </c>
      <c r="I1200" t="s">
        <v>114</v>
      </c>
      <c r="J1200" t="s">
        <v>2781</v>
      </c>
      <c r="K1200" t="str">
        <f>_xlfn.XLOOKUP(Table2[[#This Row],[Short Name]],Table4[Name],Table4[IP Address])</f>
        <v>146.28.190.192</v>
      </c>
      <c r="L1200" t="str">
        <f>_xlfn.XLOOKUP(Table2[[#This Row],[Short Name]],CMDB!A:A,CMDB!G:G)</f>
        <v>Production</v>
      </c>
      <c r="M1200" t="str">
        <f>_xlfn.XLOOKUP(Table2[[#This Row],[Short Name]],CMDB!A:A,CMDB!F:F)</f>
        <v>Deployed</v>
      </c>
      <c r="N1200" t="s">
        <v>2782</v>
      </c>
      <c r="P1200">
        <f>_xlfn.XLOOKUP(Table2[[#This Row],[Short Name]],Serverlookup!A:A,Serverlookup!B:B)</f>
        <v>5599</v>
      </c>
      <c r="Q1200" t="str">
        <f>_xlfn.XLOOKUP(Table2[[#This Row],[Short Name]],Serverlookup!A:A,Serverlookup!C:C)</f>
        <v>PI Manual Entry Web Page</v>
      </c>
      <c r="R1200" t="str">
        <f>_xlfn.XLOOKUP(Table2[[#This Row],[Short Name]],Serverlookup!A:A,Serverlookup!E:E)</f>
        <v>campos.rudy@chevron.com</v>
      </c>
      <c r="S1200" t="str">
        <f>_xlfn.XLOOKUP(Table2[[#This Row],[Short Name]],Serverlookup!A:A,Serverlookup!D:D)</f>
        <v>Yes</v>
      </c>
      <c r="T1200" t="str">
        <f>_xlfn.XLOOKUP(Table2[[#This Row],[Short Name]],Serverlookup!A:A,Serverlookup!F:F)</f>
        <v>DS - MFG - RIC841 - REFINERY APPLICATION SUPPORT</v>
      </c>
      <c r="U1200" t="str">
        <f>IF(ISNA(_xlfn.XLOOKUP(Table2[[#This Row],[Short Name]],PCN!A:A,PCN!A:A)),"No","Yes")</f>
        <v>No</v>
      </c>
    </row>
    <row r="1201" spans="1:21" x14ac:dyDescent="0.35">
      <c r="A1201" t="s">
        <v>2777</v>
      </c>
      <c r="B1201" t="s">
        <v>50</v>
      </c>
      <c r="C1201" t="s">
        <v>2527</v>
      </c>
      <c r="D1201" t="s">
        <v>2528</v>
      </c>
      <c r="E1201" s="1">
        <v>45771</v>
      </c>
      <c r="F1201" t="s">
        <v>773</v>
      </c>
      <c r="G1201" s="1">
        <v>45771</v>
      </c>
      <c r="H1201" t="s">
        <v>4165</v>
      </c>
      <c r="I1201" t="s">
        <v>66</v>
      </c>
      <c r="J1201" t="s">
        <v>2781</v>
      </c>
      <c r="K1201" t="str">
        <f>_xlfn.XLOOKUP(Table2[[#This Row],[Short Name]],Table4[Name],Table4[IP Address])</f>
        <v>146.28.190.128</v>
      </c>
      <c r="L1201" t="str">
        <f>_xlfn.XLOOKUP(Table2[[#This Row],[Short Name]],CMDB!A:A,CMDB!G:G)</f>
        <v>Other</v>
      </c>
      <c r="M1201" t="str">
        <f>_xlfn.XLOOKUP(Table2[[#This Row],[Short Name]],CMDB!A:A,CMDB!F:F)</f>
        <v>Deployed</v>
      </c>
      <c r="N1201" t="s">
        <v>2782</v>
      </c>
      <c r="P1201">
        <f>_xlfn.XLOOKUP(Table2[[#This Row],[Short Name]],Serverlookup!A:A,Serverlookup!B:B)</f>
        <v>3053098</v>
      </c>
      <c r="Q1201" t="str">
        <f>_xlfn.XLOOKUP(Table2[[#This Row],[Short Name]],Serverlookup!A:A,Serverlookup!C:C)</f>
        <v>AMS Machine Works - MFG (RIC841)</v>
      </c>
      <c r="R1201" t="str">
        <f>_xlfn.XLOOKUP(Table2[[#This Row],[Short Name]],Serverlookup!A:A,Serverlookup!E:E)</f>
        <v>OIyamu@chevron.com</v>
      </c>
      <c r="S1201" t="str">
        <f>_xlfn.XLOOKUP(Table2[[#This Row],[Short Name]],Serverlookup!A:A,Serverlookup!D:D)</f>
        <v>Yes</v>
      </c>
      <c r="T1201" t="str">
        <f>_xlfn.XLOOKUP(Table2[[#This Row],[Short Name]],Serverlookup!A:A,Serverlookup!F:F)</f>
        <v>DS - MFG - RIC841 - REFINERY SERVER SUPPORT</v>
      </c>
      <c r="U1201" t="str">
        <f>IF(ISNA(_xlfn.XLOOKUP(Table2[[#This Row],[Short Name]],PCN!A:A,PCN!A:A)),"No","Yes")</f>
        <v>No</v>
      </c>
    </row>
    <row r="1202" spans="1:21" x14ac:dyDescent="0.35">
      <c r="A1202" t="s">
        <v>2777</v>
      </c>
      <c r="B1202" t="s">
        <v>50</v>
      </c>
      <c r="C1202" t="s">
        <v>2529</v>
      </c>
      <c r="D1202" t="s">
        <v>2530</v>
      </c>
      <c r="E1202" s="2">
        <v>45771</v>
      </c>
      <c r="F1202" t="s">
        <v>185</v>
      </c>
      <c r="G1202" s="2">
        <v>45771</v>
      </c>
      <c r="H1202" t="s">
        <v>3284</v>
      </c>
      <c r="I1202" t="s">
        <v>114</v>
      </c>
      <c r="J1202" t="s">
        <v>2781</v>
      </c>
      <c r="K1202" t="str">
        <f>_xlfn.XLOOKUP(Table2[[#This Row],[Short Name]],Table4[Name],Table4[IP Address])</f>
        <v>146.28.190.58</v>
      </c>
      <c r="L1202" t="str">
        <f>_xlfn.XLOOKUP(Table2[[#This Row],[Short Name]],CMDB!A:A,CMDB!G:G)</f>
        <v>Production</v>
      </c>
      <c r="M1202" t="str">
        <f>_xlfn.XLOOKUP(Table2[[#This Row],[Short Name]],CMDB!A:A,CMDB!F:F)</f>
        <v>Deployed</v>
      </c>
      <c r="N1202" t="s">
        <v>2782</v>
      </c>
      <c r="P1202">
        <f>_xlfn.XLOOKUP(Table2[[#This Row],[Short Name]],Serverlookup!A:A,Serverlookup!B:B)</f>
        <v>3072362</v>
      </c>
      <c r="Q1202" t="str">
        <f>_xlfn.XLOOKUP(Table2[[#This Row],[Short Name]],Serverlookup!A:A,Serverlookup!C:C)</f>
        <v>AVEVA System Platform (PASMS CSI)</v>
      </c>
      <c r="R1202" t="str">
        <f>_xlfn.XLOOKUP(Table2[[#This Row],[Short Name]],Serverlookup!A:A,Serverlookup!E:E)</f>
        <v>jasonphillips@chevron.com</v>
      </c>
      <c r="S1202" t="str">
        <f>_xlfn.XLOOKUP(Table2[[#This Row],[Short Name]],Serverlookup!A:A,Serverlookup!D:D)</f>
        <v>Yes</v>
      </c>
      <c r="T1202" t="str">
        <f>_xlfn.XLOOKUP(Table2[[#This Row],[Short Name]],Serverlookup!A:A,Serverlookup!F:F)</f>
        <v>DS - MFG - PASCAGOULA - CONTROL SYSTEMS SUPPORT</v>
      </c>
      <c r="U1202" t="str">
        <f>IF(ISNA(_xlfn.XLOOKUP(Table2[[#This Row],[Short Name]],PCN!A:A,PCN!A:A)),"No","Yes")</f>
        <v>No</v>
      </c>
    </row>
    <row r="1203" spans="1:21" x14ac:dyDescent="0.35">
      <c r="A1203" t="s">
        <v>2777</v>
      </c>
      <c r="B1203" t="s">
        <v>50</v>
      </c>
      <c r="C1203" t="s">
        <v>90</v>
      </c>
      <c r="D1203" t="s">
        <v>91</v>
      </c>
      <c r="E1203" s="1">
        <v>45771</v>
      </c>
      <c r="F1203" t="s">
        <v>54</v>
      </c>
      <c r="G1203" s="1">
        <v>45771</v>
      </c>
      <c r="H1203" t="s">
        <v>2789</v>
      </c>
      <c r="I1203" t="s">
        <v>49</v>
      </c>
      <c r="J1203" t="s">
        <v>2781</v>
      </c>
      <c r="K1203" t="str">
        <f>_xlfn.XLOOKUP(Table2[[#This Row],[Short Name]],Table4[Name],Table4[IP Address])</f>
        <v>10.74.160.5</v>
      </c>
      <c r="L1203" t="str">
        <f>_xlfn.XLOOKUP(Table2[[#This Row],[Short Name]],CMDB!A:A,CMDB!G:G)</f>
        <v>Production</v>
      </c>
      <c r="M1203" t="str">
        <f>_xlfn.XLOOKUP(Table2[[#This Row],[Short Name]],CMDB!A:A,CMDB!F:F)</f>
        <v>In Maintenance</v>
      </c>
      <c r="N1203" t="s">
        <v>2782</v>
      </c>
      <c r="P1203">
        <f>_xlfn.XLOOKUP(Table2[[#This Row],[Short Name]],Serverlookup!A:A,Serverlookup!B:B)</f>
        <v>5042340</v>
      </c>
      <c r="Q1203" t="str">
        <f>_xlfn.XLOOKUP(Table2[[#This Row],[Short Name]],Serverlookup!A:A,Serverlookup!C:C)</f>
        <v>DevOps_RPA_CICDPipeline</v>
      </c>
      <c r="R1203" t="str">
        <f>_xlfn.XLOOKUP(Table2[[#This Row],[Short Name]],Serverlookup!A:A,Serverlookup!E:E)</f>
        <v>VMukkavilli@chevron.com</v>
      </c>
      <c r="S1203" t="str">
        <f>_xlfn.XLOOKUP(Table2[[#This Row],[Short Name]],Serverlookup!A:A,Serverlookup!D:D)</f>
        <v>Yes</v>
      </c>
      <c r="T1203" t="str">
        <f>_xlfn.XLOOKUP(Table2[[#This Row],[Short Name]],Serverlookup!A:A,Serverlookup!F:F)</f>
        <v>APES - AUTOMATION</v>
      </c>
      <c r="U1203" t="str">
        <f>IF(ISNA(_xlfn.XLOOKUP(Table2[[#This Row],[Short Name]],PCN!A:A,PCN!A:A)),"No","Yes")</f>
        <v>No</v>
      </c>
    </row>
    <row r="1204" spans="1:21" x14ac:dyDescent="0.35">
      <c r="A1204" t="s">
        <v>2777</v>
      </c>
      <c r="B1204" t="s">
        <v>50</v>
      </c>
      <c r="C1204" t="s">
        <v>1897</v>
      </c>
      <c r="D1204" t="s">
        <v>1898</v>
      </c>
      <c r="E1204" s="2">
        <v>45770</v>
      </c>
      <c r="F1204" t="s">
        <v>185</v>
      </c>
      <c r="G1204" s="2">
        <v>45771</v>
      </c>
      <c r="H1204" t="s">
        <v>2800</v>
      </c>
      <c r="I1204" t="s">
        <v>101</v>
      </c>
      <c r="J1204" t="s">
        <v>2781</v>
      </c>
      <c r="K1204" t="str">
        <f>_xlfn.XLOOKUP(Table2[[#This Row],[Short Name]],Table4[Name],Table4[IP Address])</f>
        <v>10.74.85.232</v>
      </c>
      <c r="L1204" t="str">
        <f>_xlfn.XLOOKUP(Table2[[#This Row],[Short Name]],CMDB!A:A,CMDB!G:G)</f>
        <v>Development</v>
      </c>
      <c r="M1204" t="str">
        <f>_xlfn.XLOOKUP(Table2[[#This Row],[Short Name]],CMDB!A:A,CMDB!F:F)</f>
        <v>Deployed</v>
      </c>
      <c r="N1204" t="s">
        <v>2782</v>
      </c>
      <c r="P1204">
        <f>_xlfn.XLOOKUP(Table2[[#This Row],[Short Name]],Serverlookup!A:A,Serverlookup!B:B)</f>
        <v>1500001399</v>
      </c>
      <c r="Q1204" t="str">
        <f>_xlfn.XLOOKUP(Table2[[#This Row],[Short Name]],Serverlookup!A:A,Serverlookup!C:C)</f>
        <v xml:space="preserve">RPA_AmericasProducts_Retain </v>
      </c>
      <c r="R1204" t="str">
        <f>_xlfn.XLOOKUP(Table2[[#This Row],[Short Name]],Serverlookup!A:A,Serverlookup!E:E)</f>
        <v>mleonard@chevron.com</v>
      </c>
      <c r="S1204" t="str">
        <f>_xlfn.XLOOKUP(Table2[[#This Row],[Short Name]],Serverlookup!A:A,Serverlookup!D:D)</f>
        <v>Yes</v>
      </c>
      <c r="T1204" t="str">
        <f>_xlfn.XLOOKUP(Table2[[#This Row],[Short Name]],Serverlookup!A:A,Serverlookup!F:F)</f>
        <v>CSCM - MSP - DELIVER</v>
      </c>
      <c r="U1204" t="str">
        <f>IF(ISNA(_xlfn.XLOOKUP(Table2[[#This Row],[Short Name]],PCN!A:A,PCN!A:A)),"No","Yes")</f>
        <v>No</v>
      </c>
    </row>
    <row r="1205" spans="1:21" x14ac:dyDescent="0.35">
      <c r="A1205" t="s">
        <v>2777</v>
      </c>
      <c r="B1205" t="s">
        <v>50</v>
      </c>
      <c r="C1205" t="s">
        <v>4321</v>
      </c>
      <c r="D1205" t="s">
        <v>4322</v>
      </c>
      <c r="E1205" s="1"/>
      <c r="F1205" t="s">
        <v>859</v>
      </c>
      <c r="G1205" s="1">
        <v>45771</v>
      </c>
      <c r="H1205" t="s">
        <v>2801</v>
      </c>
      <c r="I1205" t="s">
        <v>49</v>
      </c>
      <c r="J1205" t="s">
        <v>2781</v>
      </c>
      <c r="K1205" t="e">
        <f>_xlfn.XLOOKUP(Table2[[#This Row],[Short Name]],Table4[Name],Table4[IP Address])</f>
        <v>#N/A</v>
      </c>
      <c r="L1205" t="e">
        <f>_xlfn.XLOOKUP(Table2[[#This Row],[Short Name]],CMDB!A:A,CMDB!G:G)</f>
        <v>#N/A</v>
      </c>
      <c r="M1205" t="e">
        <f>_xlfn.XLOOKUP(Table2[[#This Row],[Short Name]],CMDB!A:A,CMDB!F:F)</f>
        <v>#N/A</v>
      </c>
      <c r="N1205" t="s">
        <v>2782</v>
      </c>
      <c r="P1205" t="str">
        <f>_xlfn.XLOOKUP(Table2[[#This Row],[Short Name]],Serverlookup!A:A,Serverlookup!B:B)</f>
        <v>Not Found</v>
      </c>
      <c r="Q1205" t="str">
        <f>_xlfn.XLOOKUP(Table2[[#This Row],[Short Name]],Serverlookup!A:A,Serverlookup!C:C)</f>
        <v>Not Found</v>
      </c>
      <c r="R1205" t="str">
        <f>_xlfn.XLOOKUP(Table2[[#This Row],[Short Name]],Serverlookup!A:A,Serverlookup!E:E)</f>
        <v>daniel.word@chevron.com</v>
      </c>
      <c r="S1205" t="str">
        <f>_xlfn.XLOOKUP(Table2[[#This Row],[Short Name]],Serverlookup!A:A,Serverlookup!D:D)</f>
        <v>Yes</v>
      </c>
      <c r="T1205" t="e">
        <f>_xlfn.XLOOKUP(Table2[[#This Row],[Short Name]],Serverlookup!A:A,Serverlookup!F:F)</f>
        <v>#VALUE!</v>
      </c>
      <c r="U1205" t="str">
        <f>IF(ISNA(_xlfn.XLOOKUP(Table2[[#This Row],[Short Name]],PCN!A:A,PCN!A:A)),"No","Yes")</f>
        <v>No</v>
      </c>
    </row>
    <row r="1206" spans="1:21" x14ac:dyDescent="0.35">
      <c r="A1206" t="s">
        <v>2777</v>
      </c>
      <c r="B1206" t="s">
        <v>50</v>
      </c>
      <c r="C1206" t="s">
        <v>4323</v>
      </c>
      <c r="D1206" t="s">
        <v>4324</v>
      </c>
      <c r="E1206" s="2"/>
      <c r="F1206" t="s">
        <v>859</v>
      </c>
      <c r="G1206" s="2">
        <v>45771</v>
      </c>
      <c r="H1206" t="s">
        <v>4325</v>
      </c>
      <c r="I1206" t="s">
        <v>49</v>
      </c>
      <c r="J1206" t="s">
        <v>2781</v>
      </c>
      <c r="K1206" t="e">
        <f>_xlfn.XLOOKUP(Table2[[#This Row],[Short Name]],Table4[Name],Table4[IP Address])</f>
        <v>#N/A</v>
      </c>
      <c r="L1206" t="e">
        <f>_xlfn.XLOOKUP(Table2[[#This Row],[Short Name]],CMDB!A:A,CMDB!G:G)</f>
        <v>#N/A</v>
      </c>
      <c r="M1206" t="e">
        <f>_xlfn.XLOOKUP(Table2[[#This Row],[Short Name]],CMDB!A:A,CMDB!F:F)</f>
        <v>#N/A</v>
      </c>
      <c r="N1206" t="s">
        <v>2782</v>
      </c>
      <c r="P1206">
        <f>_xlfn.XLOOKUP(Table2[[#This Row],[Short Name]],Serverlookup!A:A,Serverlookup!B:B)</f>
        <v>4430</v>
      </c>
      <c r="Q1206" t="str">
        <f>_xlfn.XLOOKUP(Table2[[#This Row],[Short Name]],Serverlookup!A:A,Serverlookup!C:C)</f>
        <v xml:space="preserve">BlueCube </v>
      </c>
      <c r="R1206" t="str">
        <f>_xlfn.XLOOKUP(Table2[[#This Row],[Short Name]],Serverlookup!A:A,Serverlookup!E:E)</f>
        <v>rameshjeyagopalan@chevron.com</v>
      </c>
      <c r="S1206" t="str">
        <f>_xlfn.XLOOKUP(Table2[[#This Row],[Short Name]],Serverlookup!A:A,Serverlookup!D:D)</f>
        <v>Yes</v>
      </c>
      <c r="T1206" t="str">
        <f>_xlfn.XLOOKUP(Table2[[#This Row],[Short Name]],Serverlookup!A:A,Serverlookup!F:F)</f>
        <v>SPM - AP - RTSC BLUECUBE</v>
      </c>
      <c r="U1206" t="str">
        <f>IF(ISNA(_xlfn.XLOOKUP(Table2[[#This Row],[Short Name]],PCN!A:A,PCN!A:A)),"No","Yes")</f>
        <v>No</v>
      </c>
    </row>
    <row r="1207" spans="1:21" x14ac:dyDescent="0.35">
      <c r="A1207" t="s">
        <v>2777</v>
      </c>
      <c r="B1207" t="s">
        <v>50</v>
      </c>
      <c r="C1207" t="s">
        <v>4326</v>
      </c>
      <c r="D1207" t="s">
        <v>4327</v>
      </c>
      <c r="E1207" s="1">
        <v>45771</v>
      </c>
      <c r="F1207" t="s">
        <v>773</v>
      </c>
      <c r="G1207" s="1">
        <v>45771</v>
      </c>
      <c r="H1207" t="s">
        <v>4325</v>
      </c>
      <c r="I1207" t="s">
        <v>49</v>
      </c>
      <c r="J1207" t="s">
        <v>2781</v>
      </c>
      <c r="K1207" t="str">
        <f>_xlfn.XLOOKUP(Table2[[#This Row],[Short Name]],Table4[Name],Table4[IP Address])</f>
        <v>10.2.50.5</v>
      </c>
      <c r="L1207" t="str">
        <f>_xlfn.XLOOKUP(Table2[[#This Row],[Short Name]],CMDB!A:A,CMDB!G:G)</f>
        <v/>
      </c>
      <c r="M1207" t="str">
        <f>_xlfn.XLOOKUP(Table2[[#This Row],[Short Name]],CMDB!A:A,CMDB!F:F)</f>
        <v>Deployed</v>
      </c>
      <c r="N1207" t="s">
        <v>2782</v>
      </c>
      <c r="P1207" t="str">
        <f>_xlfn.XLOOKUP(Table2[[#This Row],[Short Name]],Serverlookup!A:A,Serverlookup!B:B)</f>
        <v>Not Found</v>
      </c>
      <c r="Q1207" t="str">
        <f>_xlfn.XLOOKUP(Table2[[#This Row],[Short Name]],Serverlookup!A:A,Serverlookup!C:C)</f>
        <v>Not Found</v>
      </c>
      <c r="R1207" t="str">
        <f>_xlfn.XLOOKUP(Table2[[#This Row],[Short Name]],Serverlookup!A:A,Serverlookup!E:E)</f>
        <v>PatrickMartin@chevron.com</v>
      </c>
      <c r="S1207" t="str">
        <f>_xlfn.XLOOKUP(Table2[[#This Row],[Short Name]],Serverlookup!A:A,Serverlookup!D:D)</f>
        <v>Yes</v>
      </c>
      <c r="T1207" t="e">
        <f>_xlfn.XLOOKUP(Table2[[#This Row],[Short Name]],Serverlookup!A:A,Serverlookup!F:F)</f>
        <v>#VALUE!</v>
      </c>
      <c r="U1207" t="str">
        <f>IF(ISNA(_xlfn.XLOOKUP(Table2[[#This Row],[Short Name]],PCN!A:A,PCN!A:A)),"No","Yes")</f>
        <v>No</v>
      </c>
    </row>
    <row r="1208" spans="1:21" x14ac:dyDescent="0.35">
      <c r="A1208" t="s">
        <v>2777</v>
      </c>
      <c r="B1208" t="s">
        <v>50</v>
      </c>
      <c r="C1208" t="s">
        <v>2563</v>
      </c>
      <c r="D1208" t="s">
        <v>2563</v>
      </c>
      <c r="E1208" s="1">
        <v>45771</v>
      </c>
      <c r="F1208" t="s">
        <v>185</v>
      </c>
      <c r="G1208" s="1">
        <v>45771</v>
      </c>
      <c r="H1208" t="s">
        <v>4328</v>
      </c>
      <c r="I1208" t="s">
        <v>49</v>
      </c>
      <c r="J1208" t="s">
        <v>2781</v>
      </c>
      <c r="K1208" t="str">
        <f>_xlfn.XLOOKUP(Table2[[#This Row],[Short Name]],Table4[Name],Table4[IP Address])</f>
        <v>10.72.40.117</v>
      </c>
      <c r="L1208" t="str">
        <f>_xlfn.XLOOKUP(Table2[[#This Row],[Short Name]],CMDB!A:A,CMDB!G:G)</f>
        <v>Development</v>
      </c>
      <c r="M1208" t="str">
        <f>_xlfn.XLOOKUP(Table2[[#This Row],[Short Name]],CMDB!A:A,CMDB!F:F)</f>
        <v>Deployed</v>
      </c>
      <c r="N1208" t="s">
        <v>2782</v>
      </c>
      <c r="P1208" t="str">
        <f>_xlfn.XLOOKUP(Table2[[#This Row],[Short Name]],Serverlookup!A:A,Serverlookup!B:B)</f>
        <v>Not Found</v>
      </c>
      <c r="Q1208" t="str">
        <f>_xlfn.XLOOKUP(Table2[[#This Row],[Short Name]],Serverlookup!A:A,Serverlookup!C:C)</f>
        <v>Not Found</v>
      </c>
      <c r="R1208" t="str">
        <f>_xlfn.XLOOKUP(Table2[[#This Row],[Short Name]],Serverlookup!A:A,Serverlookup!E:E)</f>
        <v>KCollins@chevron.com</v>
      </c>
      <c r="S1208" t="str">
        <f>_xlfn.XLOOKUP(Table2[[#This Row],[Short Name]],Serverlookup!A:A,Serverlookup!D:D)</f>
        <v>Yes</v>
      </c>
      <c r="T1208" t="e">
        <f>_xlfn.XLOOKUP(Table2[[#This Row],[Short Name]],Serverlookup!A:A,Serverlookup!F:F)</f>
        <v>#VALUE!</v>
      </c>
      <c r="U1208" t="str">
        <f>IF(ISNA(_xlfn.XLOOKUP(Table2[[#This Row],[Short Name]],PCN!A:A,PCN!A:A)),"No","Yes")</f>
        <v>No</v>
      </c>
    </row>
    <row r="1209" spans="1:21" x14ac:dyDescent="0.35">
      <c r="A1209" t="s">
        <v>2777</v>
      </c>
      <c r="B1209" t="s">
        <v>50</v>
      </c>
      <c r="C1209" t="s">
        <v>2566</v>
      </c>
      <c r="D1209" t="s">
        <v>2567</v>
      </c>
      <c r="E1209" s="2">
        <v>45771</v>
      </c>
      <c r="F1209" t="s">
        <v>185</v>
      </c>
      <c r="G1209" s="2">
        <v>45771</v>
      </c>
      <c r="H1209" t="s">
        <v>2801</v>
      </c>
      <c r="I1209" t="s">
        <v>66</v>
      </c>
      <c r="J1209" t="s">
        <v>2781</v>
      </c>
      <c r="K1209" t="str">
        <f>_xlfn.XLOOKUP(Table2[[#This Row],[Short Name]],Table4[Name],Table4[IP Address])</f>
        <v>10.72.56.6</v>
      </c>
      <c r="L1209" t="str">
        <f>_xlfn.XLOOKUP(Table2[[#This Row],[Short Name]],CMDB!A:A,CMDB!G:G)</f>
        <v/>
      </c>
      <c r="M1209" t="str">
        <f>_xlfn.XLOOKUP(Table2[[#This Row],[Short Name]],CMDB!A:A,CMDB!F:F)</f>
        <v>Retired</v>
      </c>
      <c r="N1209" t="s">
        <v>2782</v>
      </c>
      <c r="P1209" t="str">
        <f>_xlfn.XLOOKUP(Table2[[#This Row],[Short Name]],Serverlookup!A:A,Serverlookup!B:B)</f>
        <v>Not Found</v>
      </c>
      <c r="Q1209" t="str">
        <f>_xlfn.XLOOKUP(Table2[[#This Row],[Short Name]],Serverlookup!A:A,Serverlookup!C:C)</f>
        <v>Not Found</v>
      </c>
      <c r="R1209" t="str">
        <f>_xlfn.XLOOKUP(Table2[[#This Row],[Short Name]],Serverlookup!A:A,Serverlookup!E:E)</f>
        <v>KCollins@chevron.com</v>
      </c>
      <c r="S1209" t="str">
        <f>_xlfn.XLOOKUP(Table2[[#This Row],[Short Name]],Serverlookup!A:A,Serverlookup!D:D)</f>
        <v>Yes</v>
      </c>
      <c r="T1209" t="e">
        <f>_xlfn.XLOOKUP(Table2[[#This Row],[Short Name]],Serverlookup!A:A,Serverlookup!F:F)</f>
        <v>#VALUE!</v>
      </c>
      <c r="U1209" t="str">
        <f>IF(ISNA(_xlfn.XLOOKUP(Table2[[#This Row],[Short Name]],PCN!A:A,PCN!A:A)),"No","Yes")</f>
        <v>No</v>
      </c>
    </row>
    <row r="1210" spans="1:21" x14ac:dyDescent="0.35">
      <c r="A1210" t="s">
        <v>2777</v>
      </c>
      <c r="B1210" t="s">
        <v>50</v>
      </c>
      <c r="C1210" t="s">
        <v>2568</v>
      </c>
      <c r="D1210" t="s">
        <v>2569</v>
      </c>
      <c r="E1210" s="1">
        <v>45770</v>
      </c>
      <c r="F1210" t="s">
        <v>185</v>
      </c>
      <c r="G1210" s="1">
        <v>45771</v>
      </c>
      <c r="H1210" t="s">
        <v>2801</v>
      </c>
      <c r="I1210" t="s">
        <v>66</v>
      </c>
      <c r="J1210" t="s">
        <v>2781</v>
      </c>
      <c r="K1210" t="str">
        <f>_xlfn.XLOOKUP(Table2[[#This Row],[Short Name]],Table4[Name],Table4[IP Address])</f>
        <v>10.72.56.28</v>
      </c>
      <c r="L1210" t="str">
        <f>_xlfn.XLOOKUP(Table2[[#This Row],[Short Name]],CMDB!A:A,CMDB!G:G)</f>
        <v/>
      </c>
      <c r="M1210" t="str">
        <f>_xlfn.XLOOKUP(Table2[[#This Row],[Short Name]],CMDB!A:A,CMDB!F:F)</f>
        <v>Retired</v>
      </c>
      <c r="N1210" t="s">
        <v>2782</v>
      </c>
      <c r="P1210" t="str">
        <f>_xlfn.XLOOKUP(Table2[[#This Row],[Short Name]],Serverlookup!A:A,Serverlookup!B:B)</f>
        <v>Not Found</v>
      </c>
      <c r="Q1210" t="str">
        <f>_xlfn.XLOOKUP(Table2[[#This Row],[Short Name]],Serverlookup!A:A,Serverlookup!C:C)</f>
        <v>Not Found</v>
      </c>
      <c r="R1210" t="str">
        <f>_xlfn.XLOOKUP(Table2[[#This Row],[Short Name]],Serverlookup!A:A,Serverlookup!E:E)</f>
        <v>KCollins@chevron.com</v>
      </c>
      <c r="S1210" t="str">
        <f>_xlfn.XLOOKUP(Table2[[#This Row],[Short Name]],Serverlookup!A:A,Serverlookup!D:D)</f>
        <v>Yes</v>
      </c>
      <c r="T1210" t="e">
        <f>_xlfn.XLOOKUP(Table2[[#This Row],[Short Name]],Serverlookup!A:A,Serverlookup!F:F)</f>
        <v>#VALUE!</v>
      </c>
      <c r="U1210" t="str">
        <f>IF(ISNA(_xlfn.XLOOKUP(Table2[[#This Row],[Short Name]],PCN!A:A,PCN!A:A)),"No","Yes")</f>
        <v>No</v>
      </c>
    </row>
    <row r="1211" spans="1:21" x14ac:dyDescent="0.35">
      <c r="A1211" t="s">
        <v>2777</v>
      </c>
      <c r="B1211" t="s">
        <v>50</v>
      </c>
      <c r="C1211" t="s">
        <v>2570</v>
      </c>
      <c r="D1211" t="s">
        <v>2571</v>
      </c>
      <c r="E1211" s="2">
        <v>45770</v>
      </c>
      <c r="F1211" t="s">
        <v>185</v>
      </c>
      <c r="G1211" s="2">
        <v>45771</v>
      </c>
      <c r="H1211" t="s">
        <v>2801</v>
      </c>
      <c r="I1211" t="s">
        <v>66</v>
      </c>
      <c r="J1211" t="s">
        <v>2781</v>
      </c>
      <c r="K1211" t="str">
        <f>_xlfn.XLOOKUP(Table2[[#This Row],[Short Name]],Table4[Name],Table4[IP Address])</f>
        <v>10.72.184.4</v>
      </c>
      <c r="L1211" t="str">
        <f>_xlfn.XLOOKUP(Table2[[#This Row],[Short Name]],CMDB!A:A,CMDB!G:G)</f>
        <v/>
      </c>
      <c r="M1211" t="str">
        <f>_xlfn.XLOOKUP(Table2[[#This Row],[Short Name]],CMDB!A:A,CMDB!F:F)</f>
        <v>Retired</v>
      </c>
      <c r="N1211" t="s">
        <v>2782</v>
      </c>
      <c r="P1211" t="str">
        <f>_xlfn.XLOOKUP(Table2[[#This Row],[Short Name]],Serverlookup!A:A,Serverlookup!B:B)</f>
        <v>Not Found</v>
      </c>
      <c r="Q1211" t="str">
        <f>_xlfn.XLOOKUP(Table2[[#This Row],[Short Name]],Serverlookup!A:A,Serverlookup!C:C)</f>
        <v>Not Found</v>
      </c>
      <c r="R1211" t="str">
        <f>_xlfn.XLOOKUP(Table2[[#This Row],[Short Name]],Serverlookup!A:A,Serverlookup!E:E)</f>
        <v>KCollins@chevron.com</v>
      </c>
      <c r="S1211" t="str">
        <f>_xlfn.XLOOKUP(Table2[[#This Row],[Short Name]],Serverlookup!A:A,Serverlookup!D:D)</f>
        <v>Yes</v>
      </c>
      <c r="T1211" t="e">
        <f>_xlfn.XLOOKUP(Table2[[#This Row],[Short Name]],Serverlookup!A:A,Serverlookup!F:F)</f>
        <v>#VALUE!</v>
      </c>
      <c r="U1211" t="str">
        <f>IF(ISNA(_xlfn.XLOOKUP(Table2[[#This Row],[Short Name]],PCN!A:A,PCN!A:A)),"No","Yes")</f>
        <v>No</v>
      </c>
    </row>
    <row r="1212" spans="1:21" x14ac:dyDescent="0.35">
      <c r="A1212" t="s">
        <v>2777</v>
      </c>
      <c r="B1212" t="s">
        <v>50</v>
      </c>
      <c r="C1212" t="s">
        <v>2572</v>
      </c>
      <c r="D1212" t="s">
        <v>2573</v>
      </c>
      <c r="E1212" s="1">
        <v>45771</v>
      </c>
      <c r="F1212" t="s">
        <v>185</v>
      </c>
      <c r="G1212" s="1">
        <v>45771</v>
      </c>
      <c r="H1212" t="s">
        <v>2801</v>
      </c>
      <c r="I1212" t="s">
        <v>66</v>
      </c>
      <c r="J1212" t="s">
        <v>2781</v>
      </c>
      <c r="K1212" t="str">
        <f>_xlfn.XLOOKUP(Table2[[#This Row],[Short Name]],Table4[Name],Table4[IP Address])</f>
        <v>10.72.184.5</v>
      </c>
      <c r="L1212" t="str">
        <f>_xlfn.XLOOKUP(Table2[[#This Row],[Short Name]],CMDB!A:A,CMDB!G:G)</f>
        <v/>
      </c>
      <c r="M1212" t="str">
        <f>_xlfn.XLOOKUP(Table2[[#This Row],[Short Name]],CMDB!A:A,CMDB!F:F)</f>
        <v>Retired</v>
      </c>
      <c r="N1212" t="s">
        <v>2782</v>
      </c>
      <c r="P1212" t="str">
        <f>_xlfn.XLOOKUP(Table2[[#This Row],[Short Name]],Serverlookup!A:A,Serverlookup!B:B)</f>
        <v>Not Found</v>
      </c>
      <c r="Q1212" t="str">
        <f>_xlfn.XLOOKUP(Table2[[#This Row],[Short Name]],Serverlookup!A:A,Serverlookup!C:C)</f>
        <v>Not Found</v>
      </c>
      <c r="R1212" t="str">
        <f>_xlfn.XLOOKUP(Table2[[#This Row],[Short Name]],Serverlookup!A:A,Serverlookup!E:E)</f>
        <v>KCollins@chevron.com</v>
      </c>
      <c r="S1212" t="str">
        <f>_xlfn.XLOOKUP(Table2[[#This Row],[Short Name]],Serverlookup!A:A,Serverlookup!D:D)</f>
        <v>Yes</v>
      </c>
      <c r="T1212" t="e">
        <f>_xlfn.XLOOKUP(Table2[[#This Row],[Short Name]],Serverlookup!A:A,Serverlookup!F:F)</f>
        <v>#VALUE!</v>
      </c>
      <c r="U1212" t="str">
        <f>IF(ISNA(_xlfn.XLOOKUP(Table2[[#This Row],[Short Name]],PCN!A:A,PCN!A:A)),"No","Yes")</f>
        <v>No</v>
      </c>
    </row>
    <row r="1213" spans="1:21" x14ac:dyDescent="0.35">
      <c r="A1213" t="s">
        <v>2777</v>
      </c>
      <c r="B1213" t="s">
        <v>50</v>
      </c>
      <c r="C1213" t="s">
        <v>2574</v>
      </c>
      <c r="D1213" t="s">
        <v>2575</v>
      </c>
      <c r="E1213" s="2">
        <v>45770</v>
      </c>
      <c r="F1213" t="s">
        <v>54</v>
      </c>
      <c r="G1213" s="2">
        <v>45771</v>
      </c>
      <c r="H1213" t="s">
        <v>4329</v>
      </c>
      <c r="I1213" t="s">
        <v>66</v>
      </c>
      <c r="J1213" t="s">
        <v>2781</v>
      </c>
      <c r="K1213" t="str">
        <f>_xlfn.XLOOKUP(Table2[[#This Row],[Short Name]],Table4[Name],Table4[IP Address])</f>
        <v>10.72.184.8</v>
      </c>
      <c r="L1213" t="str">
        <f>_xlfn.XLOOKUP(Table2[[#This Row],[Short Name]],CMDB!A:A,CMDB!G:G)</f>
        <v/>
      </c>
      <c r="M1213" t="str">
        <f>_xlfn.XLOOKUP(Table2[[#This Row],[Short Name]],CMDB!A:A,CMDB!F:F)</f>
        <v>Retired</v>
      </c>
      <c r="N1213" t="s">
        <v>2782</v>
      </c>
      <c r="P1213" t="str">
        <f>_xlfn.XLOOKUP(Table2[[#This Row],[Short Name]],Serverlookup!A:A,Serverlookup!B:B)</f>
        <v>Not Found</v>
      </c>
      <c r="Q1213" t="str">
        <f>_xlfn.XLOOKUP(Table2[[#This Row],[Short Name]],Serverlookup!A:A,Serverlookup!C:C)</f>
        <v>Not Found</v>
      </c>
      <c r="R1213" t="str">
        <f>_xlfn.XLOOKUP(Table2[[#This Row],[Short Name]],Serverlookup!A:A,Serverlookup!E:E)</f>
        <v>KCollins@chevron.com</v>
      </c>
      <c r="S1213" t="str">
        <f>_xlfn.XLOOKUP(Table2[[#This Row],[Short Name]],Serverlookup!A:A,Serverlookup!D:D)</f>
        <v>Yes</v>
      </c>
      <c r="T1213" t="e">
        <f>_xlfn.XLOOKUP(Table2[[#This Row],[Short Name]],Serverlookup!A:A,Serverlookup!F:F)</f>
        <v>#VALUE!</v>
      </c>
      <c r="U1213" t="str">
        <f>IF(ISNA(_xlfn.XLOOKUP(Table2[[#This Row],[Short Name]],PCN!A:A,PCN!A:A)),"No","Yes")</f>
        <v>No</v>
      </c>
    </row>
    <row r="1214" spans="1:21" x14ac:dyDescent="0.35">
      <c r="A1214" t="s">
        <v>2777</v>
      </c>
      <c r="B1214" t="s">
        <v>50</v>
      </c>
      <c r="C1214" t="s">
        <v>1077</v>
      </c>
      <c r="D1214" t="s">
        <v>1078</v>
      </c>
      <c r="E1214" s="1">
        <v>45763</v>
      </c>
      <c r="F1214" t="s">
        <v>185</v>
      </c>
      <c r="G1214" s="1">
        <v>45771</v>
      </c>
      <c r="H1214" t="s">
        <v>4330</v>
      </c>
      <c r="I1214" t="s">
        <v>66</v>
      </c>
      <c r="J1214" t="s">
        <v>2781</v>
      </c>
      <c r="K1214" t="str">
        <f>_xlfn.XLOOKUP(Table2[[#This Row],[Short Name]],Table4[Name],Table4[IP Address])</f>
        <v>10.72.60.29</v>
      </c>
      <c r="L1214" t="str">
        <f>_xlfn.XLOOKUP(Table2[[#This Row],[Short Name]],CMDB!A:A,CMDB!G:G)</f>
        <v>Production</v>
      </c>
      <c r="M1214" t="str">
        <f>_xlfn.XLOOKUP(Table2[[#This Row],[Short Name]],CMDB!A:A,CMDB!F:F)</f>
        <v>Deployed</v>
      </c>
      <c r="N1214" t="s">
        <v>2782</v>
      </c>
      <c r="P1214">
        <f>_xlfn.XLOOKUP(Table2[[#This Row],[Short Name]],Serverlookup!A:A,Serverlookup!B:B)</f>
        <v>3074147</v>
      </c>
      <c r="Q1214" t="str">
        <f>_xlfn.XLOOKUP(Table2[[#This Row],[Short Name]],Serverlookup!A:A,Serverlookup!C:C)</f>
        <v>SAP Windows Servers</v>
      </c>
      <c r="R1214" t="str">
        <f>_xlfn.XLOOKUP(Table2[[#This Row],[Short Name]],Serverlookup!A:A,Serverlookup!E:E)</f>
        <v>KCollins@chevron.com</v>
      </c>
      <c r="S1214" t="str">
        <f>_xlfn.XLOOKUP(Table2[[#This Row],[Short Name]],Serverlookup!A:A,Serverlookup!D:D)</f>
        <v>Yes</v>
      </c>
      <c r="T1214" t="e">
        <f>_xlfn.XLOOKUP(Table2[[#This Row],[Short Name]],Serverlookup!A:A,Serverlookup!F:F)</f>
        <v>#VALUE!</v>
      </c>
      <c r="U1214" t="str">
        <f>IF(ISNA(_xlfn.XLOOKUP(Table2[[#This Row],[Short Name]],PCN!A:A,PCN!A:A)),"No","Yes")</f>
        <v>No</v>
      </c>
    </row>
    <row r="1215" spans="1:21" x14ac:dyDescent="0.35">
      <c r="A1215" t="s">
        <v>2777</v>
      </c>
      <c r="B1215" t="s">
        <v>50</v>
      </c>
      <c r="C1215" t="s">
        <v>2578</v>
      </c>
      <c r="D1215" t="s">
        <v>2579</v>
      </c>
      <c r="E1215" s="2">
        <v>45770</v>
      </c>
      <c r="F1215" t="s">
        <v>185</v>
      </c>
      <c r="G1215" s="2">
        <v>45771</v>
      </c>
      <c r="H1215" t="s">
        <v>4330</v>
      </c>
      <c r="I1215" t="s">
        <v>66</v>
      </c>
      <c r="J1215" t="s">
        <v>2781</v>
      </c>
      <c r="K1215" t="str">
        <f>_xlfn.XLOOKUP(Table2[[#This Row],[Short Name]],Table4[Name],Table4[IP Address])</f>
        <v>10.72.186.29</v>
      </c>
      <c r="L1215" t="str">
        <f>_xlfn.XLOOKUP(Table2[[#This Row],[Short Name]],CMDB!A:A,CMDB!G:G)</f>
        <v>Production</v>
      </c>
      <c r="M1215" t="str">
        <f>_xlfn.XLOOKUP(Table2[[#This Row],[Short Name]],CMDB!A:A,CMDB!F:F)</f>
        <v>Deployed</v>
      </c>
      <c r="N1215" t="s">
        <v>2782</v>
      </c>
      <c r="P1215">
        <f>_xlfn.XLOOKUP(Table2[[#This Row],[Short Name]],Serverlookup!A:A,Serverlookup!B:B)</f>
        <v>3062508</v>
      </c>
      <c r="Q1215" t="str">
        <f>_xlfn.XLOOKUP(Table2[[#This Row],[Short Name]],Serverlookup!A:A,Serverlookup!C:C)</f>
        <v>SAP DRC (Document and Reporting Compliance)</v>
      </c>
      <c r="R1215" t="str">
        <f>_xlfn.XLOOKUP(Table2[[#This Row],[Short Name]],Serverlookup!A:A,Serverlookup!E:E)</f>
        <v>KCollins@chevron.com</v>
      </c>
      <c r="S1215" t="str">
        <f>_xlfn.XLOOKUP(Table2[[#This Row],[Short Name]],Serverlookup!A:A,Serverlookup!D:D)</f>
        <v>Yes</v>
      </c>
      <c r="T1215" t="str">
        <f>_xlfn.XLOOKUP(Table2[[#This Row],[Short Name]],Serverlookup!A:A,Serverlookup!F:F)</f>
        <v>ECORE - BTP</v>
      </c>
      <c r="U1215" t="str">
        <f>IF(ISNA(_xlfn.XLOOKUP(Table2[[#This Row],[Short Name]],PCN!A:A,PCN!A:A)),"No","Yes")</f>
        <v>No</v>
      </c>
    </row>
    <row r="1216" spans="1:21" x14ac:dyDescent="0.35">
      <c r="A1216" t="s">
        <v>2777</v>
      </c>
      <c r="B1216" t="s">
        <v>50</v>
      </c>
      <c r="C1216" t="s">
        <v>2580</v>
      </c>
      <c r="D1216" t="s">
        <v>2581</v>
      </c>
      <c r="E1216" s="1">
        <v>45770</v>
      </c>
      <c r="F1216" t="s">
        <v>185</v>
      </c>
      <c r="G1216" s="1">
        <v>45771</v>
      </c>
      <c r="H1216" t="s">
        <v>4331</v>
      </c>
      <c r="I1216" t="s">
        <v>66</v>
      </c>
      <c r="J1216" t="s">
        <v>2781</v>
      </c>
      <c r="K1216" t="str">
        <f>_xlfn.XLOOKUP(Table2[[#This Row],[Short Name]],Table4[Name],Table4[IP Address])</f>
        <v>10.72.59.199</v>
      </c>
      <c r="L1216" t="str">
        <f>_xlfn.XLOOKUP(Table2[[#This Row],[Short Name]],CMDB!A:A,CMDB!G:G)</f>
        <v>Staging</v>
      </c>
      <c r="M1216" t="str">
        <f>_xlfn.XLOOKUP(Table2[[#This Row],[Short Name]],CMDB!A:A,CMDB!F:F)</f>
        <v>Deployed</v>
      </c>
      <c r="N1216" t="s">
        <v>2782</v>
      </c>
      <c r="P1216">
        <f>_xlfn.XLOOKUP(Table2[[#This Row],[Short Name]],Serverlookup!A:A,Serverlookup!B:B)</f>
        <v>3074147</v>
      </c>
      <c r="Q1216" t="str">
        <f>_xlfn.XLOOKUP(Table2[[#This Row],[Short Name]],Serverlookup!A:A,Serverlookup!C:C)</f>
        <v>SAP Windows Servers</v>
      </c>
      <c r="R1216" t="str">
        <f>_xlfn.XLOOKUP(Table2[[#This Row],[Short Name]],Serverlookup!A:A,Serverlookup!E:E)</f>
        <v>KCollins@chevron.com</v>
      </c>
      <c r="S1216" t="str">
        <f>_xlfn.XLOOKUP(Table2[[#This Row],[Short Name]],Serverlookup!A:A,Serverlookup!D:D)</f>
        <v>Yes</v>
      </c>
      <c r="T1216" t="e">
        <f>_xlfn.XLOOKUP(Table2[[#This Row],[Short Name]],Serverlookup!A:A,Serverlookup!F:F)</f>
        <v>#VALUE!</v>
      </c>
      <c r="U1216" t="str">
        <f>IF(ISNA(_xlfn.XLOOKUP(Table2[[#This Row],[Short Name]],PCN!A:A,PCN!A:A)),"No","Yes")</f>
        <v>No</v>
      </c>
    </row>
    <row r="1217" spans="1:21" x14ac:dyDescent="0.35">
      <c r="A1217" t="s">
        <v>2777</v>
      </c>
      <c r="B1217" t="s">
        <v>50</v>
      </c>
      <c r="C1217" t="s">
        <v>2582</v>
      </c>
      <c r="D1217" t="s">
        <v>2583</v>
      </c>
      <c r="E1217" s="2">
        <v>45770</v>
      </c>
      <c r="F1217" t="s">
        <v>185</v>
      </c>
      <c r="G1217" s="2">
        <v>45771</v>
      </c>
      <c r="H1217" t="s">
        <v>4332</v>
      </c>
      <c r="I1217" t="s">
        <v>66</v>
      </c>
      <c r="J1217" t="s">
        <v>2781</v>
      </c>
      <c r="K1217" t="str">
        <f>_xlfn.XLOOKUP(Table2[[#This Row],[Short Name]],Table4[Name],Table4[IP Address])</f>
        <v>10.72.59.155</v>
      </c>
      <c r="L1217" t="str">
        <f>_xlfn.XLOOKUP(Table2[[#This Row],[Short Name]],CMDB!A:A,CMDB!G:G)</f>
        <v>Staging</v>
      </c>
      <c r="M1217" t="str">
        <f>_xlfn.XLOOKUP(Table2[[#This Row],[Short Name]],CMDB!A:A,CMDB!F:F)</f>
        <v>Deployed</v>
      </c>
      <c r="N1217" t="s">
        <v>2782</v>
      </c>
      <c r="P1217">
        <f>_xlfn.XLOOKUP(Table2[[#This Row],[Short Name]],Serverlookup!A:A,Serverlookup!B:B)</f>
        <v>3074147</v>
      </c>
      <c r="Q1217" t="str">
        <f>_xlfn.XLOOKUP(Table2[[#This Row],[Short Name]],Serverlookup!A:A,Serverlookup!C:C)</f>
        <v>SAP Windows Servers</v>
      </c>
      <c r="R1217" t="str">
        <f>_xlfn.XLOOKUP(Table2[[#This Row],[Short Name]],Serverlookup!A:A,Serverlookup!E:E)</f>
        <v>KCollins@chevron.com</v>
      </c>
      <c r="S1217" t="str">
        <f>_xlfn.XLOOKUP(Table2[[#This Row],[Short Name]],Serverlookup!A:A,Serverlookup!D:D)</f>
        <v>Yes</v>
      </c>
      <c r="T1217" t="e">
        <f>_xlfn.XLOOKUP(Table2[[#This Row],[Short Name]],Serverlookup!A:A,Serverlookup!F:F)</f>
        <v>#VALUE!</v>
      </c>
      <c r="U1217" t="str">
        <f>IF(ISNA(_xlfn.XLOOKUP(Table2[[#This Row],[Short Name]],PCN!A:A,PCN!A:A)),"No","Yes")</f>
        <v>No</v>
      </c>
    </row>
    <row r="1218" spans="1:21" x14ac:dyDescent="0.35">
      <c r="A1218" t="s">
        <v>2777</v>
      </c>
      <c r="B1218" t="s">
        <v>50</v>
      </c>
      <c r="C1218" t="s">
        <v>2584</v>
      </c>
      <c r="D1218" t="s">
        <v>2585</v>
      </c>
      <c r="E1218" s="1">
        <v>45771</v>
      </c>
      <c r="F1218" t="s">
        <v>185</v>
      </c>
      <c r="G1218" s="1">
        <v>45771</v>
      </c>
      <c r="H1218" t="s">
        <v>4331</v>
      </c>
      <c r="I1218" t="s">
        <v>66</v>
      </c>
      <c r="J1218" t="s">
        <v>2781</v>
      </c>
      <c r="K1218" t="str">
        <f>_xlfn.XLOOKUP(Table2[[#This Row],[Short Name]],Table4[Name],Table4[IP Address])</f>
        <v>10.72.58.16</v>
      </c>
      <c r="L1218" t="str">
        <f>_xlfn.XLOOKUP(Table2[[#This Row],[Short Name]],CMDB!A:A,CMDB!G:G)</f>
        <v>Development</v>
      </c>
      <c r="M1218" t="str">
        <f>_xlfn.XLOOKUP(Table2[[#This Row],[Short Name]],CMDB!A:A,CMDB!F:F)</f>
        <v>Deployed</v>
      </c>
      <c r="N1218" t="s">
        <v>2782</v>
      </c>
      <c r="P1218">
        <f>_xlfn.XLOOKUP(Table2[[#This Row],[Short Name]],Serverlookup!A:A,Serverlookup!B:B)</f>
        <v>3074147</v>
      </c>
      <c r="Q1218" t="str">
        <f>_xlfn.XLOOKUP(Table2[[#This Row],[Short Name]],Serverlookup!A:A,Serverlookup!C:C)</f>
        <v>SAP Windows Servers</v>
      </c>
      <c r="R1218" t="str">
        <f>_xlfn.XLOOKUP(Table2[[#This Row],[Short Name]],Serverlookup!A:A,Serverlookup!E:E)</f>
        <v>KCollins@chevron.com</v>
      </c>
      <c r="S1218" t="str">
        <f>_xlfn.XLOOKUP(Table2[[#This Row],[Short Name]],Serverlookup!A:A,Serverlookup!D:D)</f>
        <v>Yes</v>
      </c>
      <c r="T1218" t="e">
        <f>_xlfn.XLOOKUP(Table2[[#This Row],[Short Name]],Serverlookup!A:A,Serverlookup!F:F)</f>
        <v>#VALUE!</v>
      </c>
      <c r="U1218" t="str">
        <f>IF(ISNA(_xlfn.XLOOKUP(Table2[[#This Row],[Short Name]],PCN!A:A,PCN!A:A)),"No","Yes")</f>
        <v>No</v>
      </c>
    </row>
    <row r="1219" spans="1:21" x14ac:dyDescent="0.35">
      <c r="A1219" t="s">
        <v>2777</v>
      </c>
      <c r="B1219" t="s">
        <v>50</v>
      </c>
      <c r="C1219" t="s">
        <v>1853</v>
      </c>
      <c r="D1219" t="s">
        <v>1854</v>
      </c>
      <c r="E1219" s="1">
        <v>45770</v>
      </c>
      <c r="F1219" t="s">
        <v>185</v>
      </c>
      <c r="G1219" s="1">
        <v>45771</v>
      </c>
      <c r="H1219" t="s">
        <v>4333</v>
      </c>
      <c r="I1219" t="s">
        <v>101</v>
      </c>
      <c r="J1219" t="s">
        <v>2781</v>
      </c>
      <c r="K1219" t="str">
        <f>_xlfn.XLOOKUP(Table2[[#This Row],[Short Name]],Table4[Name],Table4[IP Address])</f>
        <v>10.74.64.83</v>
      </c>
      <c r="L1219" t="str">
        <f>_xlfn.XLOOKUP(Table2[[#This Row],[Short Name]],CMDB!A:A,CMDB!G:G)</f>
        <v>Production</v>
      </c>
      <c r="M1219" t="str">
        <f>_xlfn.XLOOKUP(Table2[[#This Row],[Short Name]],CMDB!A:A,CMDB!F:F)</f>
        <v>Deployed</v>
      </c>
      <c r="N1219" t="s">
        <v>2782</v>
      </c>
      <c r="P1219">
        <f>_xlfn.XLOOKUP(Table2[[#This Row],[Short Name]],Serverlookup!A:A,Serverlookup!B:B)</f>
        <v>5060179</v>
      </c>
      <c r="Q1219" t="str">
        <f>_xlfn.XLOOKUP(Table2[[#This Row],[Short Name]],Serverlookup!A:A,Serverlookup!C:C)</f>
        <v>Surface</v>
      </c>
      <c r="R1219" t="str">
        <f>_xlfn.XLOOKUP(Table2[[#This Row],[Short Name]],Serverlookup!A:A,Serverlookup!E:E)</f>
        <v>markgrondin@chevron.com</v>
      </c>
      <c r="S1219" t="str">
        <f>_xlfn.XLOOKUP(Table2[[#This Row],[Short Name]],Serverlookup!A:A,Serverlookup!D:D)</f>
        <v>Yes</v>
      </c>
      <c r="T1219">
        <f>_xlfn.XLOOKUP(Table2[[#This Row],[Short Name]],Serverlookup!A:A,Serverlookup!F:F)</f>
        <v>0</v>
      </c>
      <c r="U1219" t="str">
        <f>IF(ISNA(_xlfn.XLOOKUP(Table2[[#This Row],[Short Name]],PCN!A:A,PCN!A:A)),"No","Yes")</f>
        <v>No</v>
      </c>
    </row>
    <row r="1220" spans="1:21" x14ac:dyDescent="0.35">
      <c r="A1220" t="s">
        <v>2777</v>
      </c>
      <c r="B1220" t="s">
        <v>50</v>
      </c>
      <c r="C1220" t="s">
        <v>4334</v>
      </c>
      <c r="D1220" t="s">
        <v>4335</v>
      </c>
      <c r="E1220" s="2">
        <v>45770</v>
      </c>
      <c r="F1220" t="s">
        <v>185</v>
      </c>
      <c r="G1220" s="2">
        <v>45771</v>
      </c>
      <c r="H1220" t="s">
        <v>4336</v>
      </c>
      <c r="I1220" t="s">
        <v>49</v>
      </c>
      <c r="J1220" t="s">
        <v>2781</v>
      </c>
      <c r="K1220" t="str">
        <f>_xlfn.XLOOKUP(Table2[[#This Row],[Short Name]],Table4[Name],Table4[IP Address])</f>
        <v>134.248.197.71</v>
      </c>
      <c r="L1220" t="str">
        <f>_xlfn.XLOOKUP(Table2[[#This Row],[Short Name]],CMDB!A:A,CMDB!G:G)</f>
        <v>Production</v>
      </c>
      <c r="M1220" t="str">
        <f>_xlfn.XLOOKUP(Table2[[#This Row],[Short Name]],CMDB!A:A,CMDB!F:F)</f>
        <v>Deployed</v>
      </c>
      <c r="N1220" t="s">
        <v>2782</v>
      </c>
      <c r="P1220">
        <f>_xlfn.XLOOKUP(Table2[[#This Row],[Short Name]],Serverlookup!A:A,Serverlookup!B:B)</f>
        <v>13568</v>
      </c>
      <c r="Q1220" t="str">
        <f>_xlfn.XLOOKUP(Table2[[#This Row],[Short Name]],Serverlookup!A:A,Serverlookup!C:C)</f>
        <v xml:space="preserve">Sistema Personal Integrado </v>
      </c>
      <c r="R1220" t="str">
        <f>_xlfn.XLOOKUP(Table2[[#This Row],[Short Name]],Serverlookup!A:A,Serverlookup!E:E)</f>
        <v>davidcanache@chevron.com</v>
      </c>
      <c r="S1220" t="str">
        <f>_xlfn.XLOOKUP(Table2[[#This Row],[Short Name]],Serverlookup!A:A,Serverlookup!D:D)</f>
        <v>Yes</v>
      </c>
      <c r="T1220" t="str">
        <f>_xlfn.XLOOKUP(Table2[[#This Row],[Short Name]],Serverlookup!A:A,Serverlookup!F:F)</f>
        <v>LABU - VNZ - APPLICATIONS (BUSINESS)</v>
      </c>
      <c r="U1220" t="str">
        <f>IF(ISNA(_xlfn.XLOOKUP(Table2[[#This Row],[Short Name]],PCN!A:A,PCN!A:A)),"No","Yes")</f>
        <v>No</v>
      </c>
    </row>
    <row r="1221" spans="1:21" x14ac:dyDescent="0.35">
      <c r="A1221" t="s">
        <v>2777</v>
      </c>
      <c r="B1221" t="s">
        <v>50</v>
      </c>
      <c r="C1221" t="s">
        <v>2674</v>
      </c>
      <c r="D1221" t="s">
        <v>2675</v>
      </c>
      <c r="E1221" s="1">
        <v>45757</v>
      </c>
      <c r="F1221" t="s">
        <v>185</v>
      </c>
      <c r="G1221" s="1">
        <v>45771</v>
      </c>
      <c r="H1221" t="s">
        <v>4337</v>
      </c>
      <c r="I1221" t="s">
        <v>49</v>
      </c>
      <c r="J1221" t="s">
        <v>2781</v>
      </c>
      <c r="K1221" t="str">
        <f>_xlfn.XLOOKUP(Table2[[#This Row],[Short Name]],Table4[Name],Table4[IP Address])</f>
        <v>10.73.208.6</v>
      </c>
      <c r="L1221" t="str">
        <f>_xlfn.XLOOKUP(Table2[[#This Row],[Short Name]],CMDB!A:A,CMDB!G:G)</f>
        <v>Production</v>
      </c>
      <c r="M1221" t="str">
        <f>_xlfn.XLOOKUP(Table2[[#This Row],[Short Name]],CMDB!A:A,CMDB!F:F)</f>
        <v>Deployed</v>
      </c>
      <c r="N1221" t="s">
        <v>2782</v>
      </c>
      <c r="P1221">
        <f>_xlfn.XLOOKUP(Table2[[#This Row],[Short Name]],Serverlookup!A:A,Serverlookup!B:B)</f>
        <v>20392</v>
      </c>
      <c r="Q1221" t="str">
        <f>_xlfn.XLOOKUP(Table2[[#This Row],[Short Name]],Serverlookup!A:A,Serverlookup!C:C)</f>
        <v xml:space="preserve">STARLIMS AMR </v>
      </c>
      <c r="R1221" t="str">
        <f>_xlfn.XLOOKUP(Table2[[#This Row],[Short Name]],Serverlookup!A:A,Serverlookup!E:E)</f>
        <v>sarithaandugula@chevron.com</v>
      </c>
      <c r="S1221" t="str">
        <f>_xlfn.XLOOKUP(Table2[[#This Row],[Short Name]],Serverlookup!A:A,Serverlookup!D:D)</f>
        <v>Yes</v>
      </c>
      <c r="T1221" t="str">
        <f>_xlfn.XLOOKUP(Table2[[#This Row],[Short Name]],Serverlookup!A:A,Serverlookup!F:F)</f>
        <v>SURFACE-APPLICATION SUPPORT-POD1C</v>
      </c>
      <c r="U1221" t="str">
        <f>IF(ISNA(_xlfn.XLOOKUP(Table2[[#This Row],[Short Name]],PCN!A:A,PCN!A:A)),"No","Yes")</f>
        <v>No</v>
      </c>
    </row>
    <row r="1222" spans="1:21" x14ac:dyDescent="0.35">
      <c r="A1222" t="s">
        <v>2777</v>
      </c>
      <c r="B1222" t="s">
        <v>50</v>
      </c>
      <c r="C1222" t="s">
        <v>1221</v>
      </c>
      <c r="D1222" t="s">
        <v>1222</v>
      </c>
      <c r="E1222" s="2">
        <v>45770</v>
      </c>
      <c r="F1222" t="s">
        <v>185</v>
      </c>
      <c r="G1222" s="2">
        <v>45771</v>
      </c>
      <c r="H1222" t="s">
        <v>4338</v>
      </c>
      <c r="I1222" t="s">
        <v>49</v>
      </c>
      <c r="J1222" t="s">
        <v>2781</v>
      </c>
      <c r="K1222" t="str">
        <f>_xlfn.XLOOKUP(Table2[[#This Row],[Short Name]],Table4[Name],Table4[IP Address])</f>
        <v>10.69.80.104</v>
      </c>
      <c r="L1222" t="str">
        <f>_xlfn.XLOOKUP(Table2[[#This Row],[Short Name]],CMDB!A:A,CMDB!G:G)</f>
        <v>Production</v>
      </c>
      <c r="M1222" t="str">
        <f>_xlfn.XLOOKUP(Table2[[#This Row],[Short Name]],CMDB!A:A,CMDB!F:F)</f>
        <v>Deployed</v>
      </c>
      <c r="N1222" t="s">
        <v>2782</v>
      </c>
      <c r="P1222">
        <f>_xlfn.XLOOKUP(Table2[[#This Row],[Short Name]],Serverlookup!A:A,Serverlookup!B:B)</f>
        <v>31500001951</v>
      </c>
      <c r="Q1222" t="str">
        <f>_xlfn.XLOOKUP(Table2[[#This Row],[Short Name]],Serverlookup!A:A,Serverlookup!C:C)</f>
        <v xml:space="preserve">Kildrummy Cost Manager 3 (MCP/SCP) </v>
      </c>
      <c r="R1222" t="str">
        <f>_xlfn.XLOOKUP(Table2[[#This Row],[Short Name]],Serverlookup!A:A,Serverlookup!E:E)</f>
        <v>calvin.matthewsjr@chevron.com</v>
      </c>
      <c r="S1222" t="str">
        <f>_xlfn.XLOOKUP(Table2[[#This Row],[Short Name]],Serverlookup!A:A,Serverlookup!D:D)</f>
        <v>Yes</v>
      </c>
      <c r="T1222" t="str">
        <f>_xlfn.XLOOKUP(Table2[[#This Row],[Short Name]],Serverlookup!A:A,Serverlookup!F:F)</f>
        <v>SURFACE-APPLICATION SUPPORT-PODPM</v>
      </c>
      <c r="U1222" t="str">
        <f>IF(ISNA(_xlfn.XLOOKUP(Table2[[#This Row],[Short Name]],PCN!A:A,PCN!A:A)),"No","Yes")</f>
        <v>No</v>
      </c>
    </row>
    <row r="1223" spans="1:21" x14ac:dyDescent="0.35">
      <c r="A1223" t="s">
        <v>2777</v>
      </c>
      <c r="B1223" t="s">
        <v>50</v>
      </c>
      <c r="C1223" t="s">
        <v>4339</v>
      </c>
      <c r="D1223" t="s">
        <v>4340</v>
      </c>
      <c r="E1223" s="1">
        <v>45770</v>
      </c>
      <c r="F1223" t="s">
        <v>185</v>
      </c>
      <c r="G1223" s="1">
        <v>45771</v>
      </c>
      <c r="H1223" t="s">
        <v>3700</v>
      </c>
      <c r="I1223" t="s">
        <v>66</v>
      </c>
      <c r="J1223" t="s">
        <v>2781</v>
      </c>
      <c r="K1223" t="str">
        <f>_xlfn.XLOOKUP(Table2[[#This Row],[Short Name]],Table4[Name],Table4[IP Address])</f>
        <v>10.75.96.236</v>
      </c>
      <c r="L1223" t="str">
        <f>_xlfn.XLOOKUP(Table2[[#This Row],[Short Name]],CMDB!A:A,CMDB!G:G)</f>
        <v>Production</v>
      </c>
      <c r="M1223" t="str">
        <f>_xlfn.XLOOKUP(Table2[[#This Row],[Short Name]],CMDB!A:A,CMDB!F:F)</f>
        <v>Deployed</v>
      </c>
      <c r="N1223" t="s">
        <v>2782</v>
      </c>
      <c r="P1223">
        <f>_xlfn.XLOOKUP(Table2[[#This Row],[Short Name]],Serverlookup!A:A,Serverlookup!B:B)</f>
        <v>5055698</v>
      </c>
      <c r="Q1223" t="str">
        <f>_xlfn.XLOOKUP(Table2[[#This Row],[Short Name]],Serverlookup!A:A,Serverlookup!C:C)</f>
        <v xml:space="preserve">Tricentis Tosca </v>
      </c>
      <c r="R1223" t="str">
        <f>_xlfn.XLOOKUP(Table2[[#This Row],[Short Name]],Serverlookup!A:A,Serverlookup!E:E)</f>
        <v>ndvh@chevron.com</v>
      </c>
      <c r="S1223" t="str">
        <f>_xlfn.XLOOKUP(Table2[[#This Row],[Short Name]],Serverlookup!A:A,Serverlookup!D:D)</f>
        <v>Yes</v>
      </c>
      <c r="T1223" t="str">
        <f>_xlfn.XLOOKUP(Table2[[#This Row],[Short Name]],Serverlookup!A:A,Serverlookup!F:F)</f>
        <v>ERP QUALITY ENGINEERING OPERATIONS</v>
      </c>
      <c r="U1223" t="str">
        <f>IF(ISNA(_xlfn.XLOOKUP(Table2[[#This Row],[Short Name]],PCN!A:A,PCN!A:A)),"No","Yes")</f>
        <v>No</v>
      </c>
    </row>
    <row r="1224" spans="1:21" x14ac:dyDescent="0.35">
      <c r="A1224" t="s">
        <v>2777</v>
      </c>
      <c r="B1224" t="s">
        <v>50</v>
      </c>
      <c r="C1224" t="s">
        <v>2576</v>
      </c>
      <c r="D1224" t="s">
        <v>2577</v>
      </c>
      <c r="E1224" s="2">
        <v>45747</v>
      </c>
      <c r="F1224" t="s">
        <v>185</v>
      </c>
      <c r="G1224" s="2">
        <v>45769</v>
      </c>
      <c r="H1224" t="s">
        <v>3636</v>
      </c>
      <c r="I1224" t="s">
        <v>49</v>
      </c>
      <c r="J1224" t="s">
        <v>2781</v>
      </c>
      <c r="K1224" t="str">
        <f>_xlfn.XLOOKUP(Table2[[#This Row],[Short Name]],Table4[Name],Table4[IP Address])</f>
        <v>10.190.20.110</v>
      </c>
      <c r="L1224" t="str">
        <f>_xlfn.XLOOKUP(Table2[[#This Row],[Short Name]],CMDB!A:A,CMDB!G:G)</f>
        <v>Production</v>
      </c>
      <c r="M1224" t="str">
        <f>_xlfn.XLOOKUP(Table2[[#This Row],[Short Name]],CMDB!A:A,CMDB!F:F)</f>
        <v>Deployed</v>
      </c>
      <c r="N1224" t="s">
        <v>1116</v>
      </c>
      <c r="P1224" t="e">
        <f>_xlfn.XLOOKUP(Table2[[#This Row],[Short Name]],Serverlookup!A:A,Serverlookup!B:B)</f>
        <v>#N/A</v>
      </c>
      <c r="Q1224" t="e">
        <f>_xlfn.XLOOKUP(Table2[[#This Row],[Short Name]],Serverlookup!A:A,Serverlookup!C:C)</f>
        <v>#N/A</v>
      </c>
      <c r="R1224" t="e">
        <f>_xlfn.XLOOKUP(Table2[[#This Row],[Short Name]],Serverlookup!A:A,Serverlookup!E:E)</f>
        <v>#N/A</v>
      </c>
      <c r="S1224" t="s">
        <v>1116</v>
      </c>
      <c r="T1224" t="e">
        <f>_xlfn.XLOOKUP(Table2[[#This Row],[Short Name]],Serverlookup!A:A,Serverlookup!F:F)</f>
        <v>#N/A</v>
      </c>
      <c r="U1224" t="str">
        <f>IF(ISNA(_xlfn.XLOOKUP(Table2[[#This Row],[Short Name]],PCN!A:A,PCN!A:A)),"No","Yes")</f>
        <v>No</v>
      </c>
    </row>
    <row r="1225" spans="1:21" x14ac:dyDescent="0.35">
      <c r="A1225" t="s">
        <v>2777</v>
      </c>
      <c r="B1225" t="s">
        <v>50</v>
      </c>
      <c r="C1225" t="s">
        <v>1886</v>
      </c>
      <c r="D1225" t="s">
        <v>1887</v>
      </c>
      <c r="E1225" s="1">
        <v>45764</v>
      </c>
      <c r="F1225" t="s">
        <v>185</v>
      </c>
      <c r="G1225" s="1">
        <v>45765</v>
      </c>
      <c r="H1225" t="s">
        <v>4341</v>
      </c>
      <c r="I1225" t="s">
        <v>49</v>
      </c>
      <c r="J1225" t="s">
        <v>2781</v>
      </c>
      <c r="K1225" t="str">
        <f>_xlfn.XLOOKUP(Table2[[#This Row],[Short Name]],Table4[Name],Table4[IP Address])</f>
        <v>10.73.196.11</v>
      </c>
      <c r="L1225" t="str">
        <f>_xlfn.XLOOKUP(Table2[[#This Row],[Short Name]],CMDB!A:A,CMDB!G:G)</f>
        <v>QA/Test</v>
      </c>
      <c r="M1225" t="str">
        <f>_xlfn.XLOOKUP(Table2[[#This Row],[Short Name]],CMDB!A:A,CMDB!F:F)</f>
        <v>Deployed</v>
      </c>
      <c r="N1225" t="s">
        <v>2782</v>
      </c>
      <c r="P1225">
        <f>_xlfn.XLOOKUP(Table2[[#This Row],[Short Name]],Serverlookup!A:A,Serverlookup!B:B)</f>
        <v>21277</v>
      </c>
      <c r="Q1225" t="str">
        <f>_xlfn.XLOOKUP(Table2[[#This Row],[Short Name]],Serverlookup!A:A,Serverlookup!C:C)</f>
        <v xml:space="preserve">Shift Turnover With Excellence </v>
      </c>
      <c r="R1225" t="str">
        <f>_xlfn.XLOOKUP(Table2[[#This Row],[Short Name]],Serverlookup!A:A,Serverlookup!E:E)</f>
        <v>kalyangorai@chevron.com</v>
      </c>
      <c r="S1225" t="str">
        <f>_xlfn.XLOOKUP(Table2[[#This Row],[Short Name]],Serverlookup!A:A,Serverlookup!D:D)</f>
        <v>Yes</v>
      </c>
      <c r="T1225" t="str">
        <f>_xlfn.XLOOKUP(Table2[[#This Row],[Short Name]],Serverlookup!A:A,Serverlookup!F:F)</f>
        <v>SURFACE-APPLICATION SUPPORT-POD1C</v>
      </c>
      <c r="U1225" t="str">
        <f>IF(ISNA(_xlfn.XLOOKUP(Table2[[#This Row],[Short Name]],PCN!A:A,PCN!A:A)),"No","Yes")</f>
        <v>No</v>
      </c>
    </row>
    <row r="1226" spans="1:21" x14ac:dyDescent="0.35">
      <c r="A1226" t="s">
        <v>2777</v>
      </c>
      <c r="B1226" t="s">
        <v>50</v>
      </c>
      <c r="C1226" t="s">
        <v>2094</v>
      </c>
      <c r="D1226" t="s">
        <v>2095</v>
      </c>
      <c r="E1226" s="2">
        <v>45764</v>
      </c>
      <c r="F1226" t="s">
        <v>185</v>
      </c>
      <c r="G1226" s="2">
        <v>45764</v>
      </c>
      <c r="H1226" t="s">
        <v>4342</v>
      </c>
      <c r="I1226" t="s">
        <v>101</v>
      </c>
      <c r="J1226" t="s">
        <v>2781</v>
      </c>
      <c r="K1226" t="str">
        <f>_xlfn.XLOOKUP(Table2[[#This Row],[Short Name]],Table4[Name],Table4[IP Address])</f>
        <v>10.75.56.136</v>
      </c>
      <c r="L1226" t="str">
        <f>_xlfn.XLOOKUP(Table2[[#This Row],[Short Name]],CMDB!A:A,CMDB!G:G)</f>
        <v>Development</v>
      </c>
      <c r="M1226" t="str">
        <f>_xlfn.XLOOKUP(Table2[[#This Row],[Short Name]],CMDB!A:A,CMDB!F:F)</f>
        <v>Deployed</v>
      </c>
      <c r="N1226" t="s">
        <v>2782</v>
      </c>
      <c r="P1226">
        <f>_xlfn.XLOOKUP(Table2[[#This Row],[Short Name]],Serverlookup!A:A,Serverlookup!B:B)</f>
        <v>5065334</v>
      </c>
      <c r="Q1226" t="str">
        <f>_xlfn.XLOOKUP(Table2[[#This Row],[Short Name]],Serverlookup!A:A,Serverlookup!C:C)</f>
        <v>ResFracPro</v>
      </c>
      <c r="R1226" t="str">
        <f>_xlfn.XLOOKUP(Table2[[#This Row],[Short Name]],Serverlookup!A:A,Serverlookup!E:E)</f>
        <v>LeslieJones@chevron.com</v>
      </c>
      <c r="S1226" t="str">
        <f>_xlfn.XLOOKUP(Table2[[#This Row],[Short Name]],Serverlookup!A:A,Serverlookup!D:D)</f>
        <v>Yes</v>
      </c>
      <c r="T1226">
        <f>_xlfn.XLOOKUP(Table2[[#This Row],[Short Name]],Serverlookup!A:A,Serverlookup!F:F)</f>
        <v>0</v>
      </c>
      <c r="U1226" t="str">
        <f>IF(ISNA(_xlfn.XLOOKUP(Table2[[#This Row],[Short Name]],PCN!A:A,PCN!A:A)),"No","Yes")</f>
        <v>No</v>
      </c>
    </row>
    <row r="1227" spans="1:21" x14ac:dyDescent="0.35">
      <c r="A1227" t="s">
        <v>2777</v>
      </c>
      <c r="B1227" t="s">
        <v>50</v>
      </c>
      <c r="C1227" t="s">
        <v>4343</v>
      </c>
      <c r="D1227" t="s">
        <v>4344</v>
      </c>
      <c r="E1227" s="2">
        <v>45763</v>
      </c>
      <c r="F1227" t="s">
        <v>773</v>
      </c>
      <c r="G1227" s="2">
        <v>45763</v>
      </c>
      <c r="H1227" t="s">
        <v>4251</v>
      </c>
      <c r="I1227" t="s">
        <v>141</v>
      </c>
      <c r="J1227" t="s">
        <v>2781</v>
      </c>
      <c r="K1227" t="e">
        <f>_xlfn.XLOOKUP(Table2[[#This Row],[Short Name]],Table4[Name],Table4[IP Address])</f>
        <v>#N/A</v>
      </c>
      <c r="L1227" t="e">
        <f>_xlfn.XLOOKUP(Table2[[#This Row],[Short Name]],CMDB!A:A,CMDB!G:G)</f>
        <v>#N/A</v>
      </c>
      <c r="M1227" t="e">
        <f>_xlfn.XLOOKUP(Table2[[#This Row],[Short Name]],CMDB!A:A,CMDB!F:F)</f>
        <v>#N/A</v>
      </c>
      <c r="N1227" t="s">
        <v>1116</v>
      </c>
      <c r="P1227" t="e">
        <f>_xlfn.XLOOKUP(Table2[[#This Row],[Short Name]],Serverlookup!A:A,Serverlookup!B:B)</f>
        <v>#N/A</v>
      </c>
      <c r="Q1227" t="e">
        <f>_xlfn.XLOOKUP(Table2[[#This Row],[Short Name]],Serverlookup!A:A,Serverlookup!C:C)</f>
        <v>#N/A</v>
      </c>
      <c r="R1227" t="e">
        <f>_xlfn.XLOOKUP(Table2[[#This Row],[Short Name]],Serverlookup!A:A,Serverlookup!E:E)</f>
        <v>#N/A</v>
      </c>
      <c r="S1227" t="s">
        <v>1116</v>
      </c>
      <c r="T1227" t="e">
        <f>_xlfn.XLOOKUP(Table2[[#This Row],[Short Name]],Serverlookup!A:A,Serverlookup!F:F)</f>
        <v>#N/A</v>
      </c>
      <c r="U1227" t="str">
        <f>IF(ISNA(_xlfn.XLOOKUP(Table2[[#This Row],[Short Name]],PCN!A:A,PCN!A:A)),"No","Yes")</f>
        <v>No</v>
      </c>
    </row>
    <row r="1228" spans="1:21" x14ac:dyDescent="0.35">
      <c r="A1228" t="s">
        <v>2777</v>
      </c>
      <c r="B1228" t="s">
        <v>50</v>
      </c>
      <c r="C1228" t="s">
        <v>2734</v>
      </c>
      <c r="D1228" t="s">
        <v>2735</v>
      </c>
      <c r="E1228" s="1">
        <v>45763</v>
      </c>
      <c r="F1228" t="s">
        <v>773</v>
      </c>
      <c r="G1228" s="1">
        <v>45763</v>
      </c>
      <c r="H1228" t="s">
        <v>4345</v>
      </c>
      <c r="I1228" t="s">
        <v>49</v>
      </c>
      <c r="J1228" t="s">
        <v>2781</v>
      </c>
      <c r="K1228" t="str">
        <f>_xlfn.XLOOKUP(Table2[[#This Row],[Short Name]],Table4[Name],Table4[IP Address])</f>
        <v>134.248.64.182</v>
      </c>
      <c r="L1228" t="str">
        <f>_xlfn.XLOOKUP(Table2[[#This Row],[Short Name]],CMDB!A:A,CMDB!G:G)</f>
        <v>Production</v>
      </c>
      <c r="M1228" t="str">
        <f>_xlfn.XLOOKUP(Table2[[#This Row],[Short Name]],CMDB!A:A,CMDB!F:F)</f>
        <v>Retired</v>
      </c>
      <c r="N1228" t="s">
        <v>2782</v>
      </c>
      <c r="P1228" t="str">
        <f>_xlfn.XLOOKUP(Table2[[#This Row],[Short Name]],Serverlookup!A:A,Serverlookup!B:B)</f>
        <v>Not Found</v>
      </c>
      <c r="Q1228" t="str">
        <f>_xlfn.XLOOKUP(Table2[[#This Row],[Short Name]],Serverlookup!A:A,Serverlookup!C:C)</f>
        <v>Not Found</v>
      </c>
      <c r="R1228" t="e">
        <f>_xlfn.XLOOKUP(Table2[[#This Row],[Short Name]],Serverlookup!A:A,Serverlookup!E:E)</f>
        <v>#VALUE!</v>
      </c>
      <c r="S1228" t="str">
        <f>_xlfn.XLOOKUP(Table2[[#This Row],[Short Name]],Serverlookup!A:A,Serverlookup!D:D)</f>
        <v>No</v>
      </c>
      <c r="T1228" t="e">
        <f>_xlfn.XLOOKUP(Table2[[#This Row],[Short Name]],Serverlookup!A:A,Serverlookup!F:F)</f>
        <v>#VALUE!</v>
      </c>
      <c r="U1228" t="str">
        <f>IF(ISNA(_xlfn.XLOOKUP(Table2[[#This Row],[Short Name]],PCN!A:A,PCN!A:A)),"No","Yes")</f>
        <v>No</v>
      </c>
    </row>
    <row r="1229" spans="1:21" x14ac:dyDescent="0.35">
      <c r="A1229" t="s">
        <v>2777</v>
      </c>
      <c r="B1229" t="s">
        <v>50</v>
      </c>
      <c r="C1229" t="s">
        <v>1893</v>
      </c>
      <c r="D1229" t="s">
        <v>1894</v>
      </c>
      <c r="E1229" s="1">
        <v>45761</v>
      </c>
      <c r="F1229" t="s">
        <v>185</v>
      </c>
      <c r="G1229" s="1">
        <v>45761</v>
      </c>
      <c r="H1229" t="s">
        <v>3641</v>
      </c>
      <c r="I1229" t="s">
        <v>101</v>
      </c>
      <c r="J1229" t="s">
        <v>2781</v>
      </c>
      <c r="K1229" t="str">
        <f>_xlfn.XLOOKUP(Table2[[#This Row],[Short Name]],Table4[Name],Table4[IP Address])</f>
        <v>10.74.84.70</v>
      </c>
      <c r="L1229" t="str">
        <f>_xlfn.XLOOKUP(Table2[[#This Row],[Short Name]],CMDB!A:A,CMDB!G:G)</f>
        <v>Other</v>
      </c>
      <c r="M1229" t="str">
        <f>_xlfn.XLOOKUP(Table2[[#This Row],[Short Name]],CMDB!A:A,CMDB!F:F)</f>
        <v>Deployed</v>
      </c>
      <c r="N1229" t="s">
        <v>2782</v>
      </c>
      <c r="P1229">
        <f>_xlfn.XLOOKUP(Table2[[#This Row],[Short Name]],Serverlookup!A:A,Serverlookup!B:B)</f>
        <v>1500001399</v>
      </c>
      <c r="Q1229" t="str">
        <f>_xlfn.XLOOKUP(Table2[[#This Row],[Short Name]],Serverlookup!A:A,Serverlookup!C:C)</f>
        <v xml:space="preserve">RPA_AmericasProducts_Retain </v>
      </c>
      <c r="R1229" t="str">
        <f>_xlfn.XLOOKUP(Table2[[#This Row],[Short Name]],Serverlookup!A:A,Serverlookup!E:E)</f>
        <v>mleonard@chevron.com</v>
      </c>
      <c r="S1229" t="str">
        <f>_xlfn.XLOOKUP(Table2[[#This Row],[Short Name]],Serverlookup!A:A,Serverlookup!D:D)</f>
        <v>Yes</v>
      </c>
      <c r="T1229">
        <f>_xlfn.XLOOKUP(Table2[[#This Row],[Short Name]],Serverlookup!A:A,Serverlookup!F:F)</f>
        <v>0</v>
      </c>
      <c r="U1229" t="str">
        <f>IF(ISNA(_xlfn.XLOOKUP(Table2[[#This Row],[Short Name]],PCN!A:A,PCN!A:A)),"No","Yes")</f>
        <v>No</v>
      </c>
    </row>
    <row r="1230" spans="1:21" x14ac:dyDescent="0.35">
      <c r="A1230" t="s">
        <v>2777</v>
      </c>
      <c r="B1230" t="s">
        <v>50</v>
      </c>
      <c r="C1230" t="s">
        <v>1005</v>
      </c>
      <c r="D1230" t="s">
        <v>1006</v>
      </c>
      <c r="E1230" s="2">
        <v>45758</v>
      </c>
      <c r="F1230" t="s">
        <v>185</v>
      </c>
      <c r="G1230" s="2">
        <v>45759</v>
      </c>
      <c r="H1230" t="s">
        <v>4346</v>
      </c>
      <c r="I1230" t="s">
        <v>101</v>
      </c>
      <c r="J1230" t="s">
        <v>2781</v>
      </c>
      <c r="K1230" t="str">
        <f>_xlfn.XLOOKUP(Table2[[#This Row],[Short Name]],Table4[Name],Table4[IP Address])</f>
        <v>10.75.56.171</v>
      </c>
      <c r="L1230" t="str">
        <f>_xlfn.XLOOKUP(Table2[[#This Row],[Short Name]],CMDB!A:A,CMDB!G:G)</f>
        <v>Development</v>
      </c>
      <c r="M1230" t="str">
        <f>_xlfn.XLOOKUP(Table2[[#This Row],[Short Name]],CMDB!A:A,CMDB!F:F)</f>
        <v>Deployed</v>
      </c>
      <c r="N1230" t="s">
        <v>2782</v>
      </c>
      <c r="P1230">
        <f>_xlfn.XLOOKUP(Table2[[#This Row],[Short Name]],Serverlookup!A:A,Serverlookup!B:B)</f>
        <v>5057017</v>
      </c>
      <c r="Q1230" t="str">
        <f>_xlfn.XLOOKUP(Table2[[#This Row],[Short Name]],Serverlookup!A:A,Serverlookup!C:C)</f>
        <v>LabVantage</v>
      </c>
      <c r="R1230" t="str">
        <f>_xlfn.XLOOKUP(Table2[[#This Row],[Short Name]],Serverlookup!A:A,Serverlookup!E:E)</f>
        <v>zacharykerls@chevron.com</v>
      </c>
      <c r="S1230" t="str">
        <f>_xlfn.XLOOKUP(Table2[[#This Row],[Short Name]],Serverlookup!A:A,Serverlookup!D:D)</f>
        <v>Yes</v>
      </c>
      <c r="T1230">
        <f>_xlfn.XLOOKUP(Table2[[#This Row],[Short Name]],Serverlookup!A:A,Serverlookup!F:F)</f>
        <v>0</v>
      </c>
      <c r="U1230" t="str">
        <f>IF(ISNA(_xlfn.XLOOKUP(Table2[[#This Row],[Short Name]],PCN!A:A,PCN!A:A)),"No","Yes")</f>
        <v>No</v>
      </c>
    </row>
    <row r="1231" spans="1:21" x14ac:dyDescent="0.35">
      <c r="A1231" t="s">
        <v>2777</v>
      </c>
      <c r="B1231" t="s">
        <v>50</v>
      </c>
      <c r="C1231" t="s">
        <v>1922</v>
      </c>
      <c r="D1231" t="s">
        <v>1922</v>
      </c>
      <c r="E1231" s="2">
        <v>45758</v>
      </c>
      <c r="F1231" t="s">
        <v>54</v>
      </c>
      <c r="G1231" s="2">
        <v>45759</v>
      </c>
      <c r="H1231" t="s">
        <v>4255</v>
      </c>
      <c r="I1231" t="s">
        <v>66</v>
      </c>
      <c r="J1231" t="s">
        <v>2781</v>
      </c>
      <c r="K1231" t="str">
        <f>_xlfn.XLOOKUP(Table2[[#This Row],[Short Name]],Table4[Name],Table4[IP Address])</f>
        <v>172.27.151.39</v>
      </c>
      <c r="L1231" t="str">
        <f>_xlfn.XLOOKUP(Table2[[#This Row],[Short Name]],CMDB!A:A,CMDB!G:G)</f>
        <v>QA/Test</v>
      </c>
      <c r="M1231" t="str">
        <f>_xlfn.XLOOKUP(Table2[[#This Row],[Short Name]],CMDB!A:A,CMDB!F:F)</f>
        <v>In Maintenance</v>
      </c>
      <c r="N1231" t="s">
        <v>2782</v>
      </c>
      <c r="P1231">
        <f>_xlfn.XLOOKUP(Table2[[#This Row],[Short Name]],Serverlookup!A:A,Serverlookup!B:B)</f>
        <v>5059661</v>
      </c>
      <c r="Q1231" t="str">
        <f>_xlfn.XLOOKUP(Table2[[#This Row],[Short Name]],Serverlookup!A:A,Serverlookup!C:C)</f>
        <v xml:space="preserve">Orbis POS Enterprise Management System </v>
      </c>
      <c r="R1231" t="str">
        <f>_xlfn.XLOOKUP(Table2[[#This Row],[Short Name]],Serverlookup!A:A,Serverlookup!E:E)</f>
        <v>ReynaldoJr.Conge@chevron.com</v>
      </c>
      <c r="S1231" t="str">
        <f>_xlfn.XLOOKUP(Table2[[#This Row],[Short Name]],Serverlookup!A:A,Serverlookup!D:D)</f>
        <v>Yes</v>
      </c>
      <c r="T1231" t="str">
        <f>_xlfn.XLOOKUP(Table2[[#This Row],[Short Name]],Serverlookup!A:A,Serverlookup!F:F)</f>
        <v>IFL-SPM RETAIL OPERATIONS</v>
      </c>
      <c r="U1231" t="str">
        <f>IF(ISNA(_xlfn.XLOOKUP(Table2[[#This Row],[Short Name]],PCN!A:A,PCN!A:A)),"No","Yes")</f>
        <v>No</v>
      </c>
    </row>
    <row r="1232" spans="1:21" x14ac:dyDescent="0.35">
      <c r="A1232" t="s">
        <v>2777</v>
      </c>
      <c r="B1232" t="s">
        <v>50</v>
      </c>
      <c r="C1232" t="s">
        <v>4347</v>
      </c>
      <c r="D1232" t="s">
        <v>4348</v>
      </c>
      <c r="E1232" s="1">
        <v>45756</v>
      </c>
      <c r="F1232" t="s">
        <v>185</v>
      </c>
      <c r="G1232" s="1">
        <v>45756</v>
      </c>
      <c r="H1232" t="s">
        <v>4349</v>
      </c>
      <c r="I1232" t="s">
        <v>114</v>
      </c>
      <c r="J1232" t="s">
        <v>2781</v>
      </c>
      <c r="K1232" t="e">
        <f>_xlfn.XLOOKUP(Table2[[#This Row],[Short Name]],Table4[Name],Table4[IP Address])</f>
        <v>#N/A</v>
      </c>
      <c r="L1232" t="e">
        <f>_xlfn.XLOOKUP(Table2[[#This Row],[Short Name]],CMDB!A:A,CMDB!G:G)</f>
        <v>#N/A</v>
      </c>
      <c r="M1232" t="e">
        <f>_xlfn.XLOOKUP(Table2[[#This Row],[Short Name]],CMDB!A:A,CMDB!F:F)</f>
        <v>#N/A</v>
      </c>
      <c r="N1232" t="s">
        <v>1116</v>
      </c>
      <c r="P1232" t="e">
        <f>_xlfn.XLOOKUP(Table2[[#This Row],[Short Name]],Serverlookup!A:A,Serverlookup!B:B)</f>
        <v>#N/A</v>
      </c>
      <c r="Q1232" t="e">
        <f>_xlfn.XLOOKUP(Table2[[#This Row],[Short Name]],Serverlookup!A:A,Serverlookup!C:C)</f>
        <v>#N/A</v>
      </c>
      <c r="R1232" t="e">
        <f>_xlfn.XLOOKUP(Table2[[#This Row],[Short Name]],Serverlookup!A:A,Serverlookup!E:E)</f>
        <v>#N/A</v>
      </c>
      <c r="S1232" t="s">
        <v>1116</v>
      </c>
      <c r="T1232" t="e">
        <f>_xlfn.XLOOKUP(Table2[[#This Row],[Short Name]],Serverlookup!A:A,Serverlookup!F:F)</f>
        <v>#N/A</v>
      </c>
      <c r="U1232" t="str">
        <f>IF(ISNA(_xlfn.XLOOKUP(Table2[[#This Row],[Short Name]],PCN!A:A,PCN!A:A)),"No","Yes")</f>
        <v>No</v>
      </c>
    </row>
    <row r="1233" spans="1:21" x14ac:dyDescent="0.35">
      <c r="A1233" t="s">
        <v>2777</v>
      </c>
      <c r="B1233" t="s">
        <v>50</v>
      </c>
      <c r="C1233" t="s">
        <v>4350</v>
      </c>
      <c r="D1233" t="s">
        <v>4351</v>
      </c>
      <c r="E1233" s="1">
        <v>45755</v>
      </c>
      <c r="F1233" t="s">
        <v>54</v>
      </c>
      <c r="G1233" s="1">
        <v>45755</v>
      </c>
      <c r="H1233" t="s">
        <v>4352</v>
      </c>
      <c r="I1233" t="s">
        <v>101</v>
      </c>
      <c r="J1233" t="s">
        <v>2781</v>
      </c>
      <c r="K1233" t="e">
        <f>_xlfn.XLOOKUP(Table2[[#This Row],[Short Name]],Table4[Name],Table4[IP Address])</f>
        <v>#N/A</v>
      </c>
      <c r="L1233" t="e">
        <f>_xlfn.XLOOKUP(Table2[[#This Row],[Short Name]],CMDB!A:A,CMDB!G:G)</f>
        <v>#N/A</v>
      </c>
      <c r="M1233" t="e">
        <f>_xlfn.XLOOKUP(Table2[[#This Row],[Short Name]],CMDB!A:A,CMDB!F:F)</f>
        <v>#N/A</v>
      </c>
      <c r="N1233" t="s">
        <v>1116</v>
      </c>
      <c r="P1233" t="e">
        <f>_xlfn.XLOOKUP(Table2[[#This Row],[Short Name]],Serverlookup!A:A,Serverlookup!B:B)</f>
        <v>#N/A</v>
      </c>
      <c r="Q1233" t="e">
        <f>_xlfn.XLOOKUP(Table2[[#This Row],[Short Name]],Serverlookup!A:A,Serverlookup!C:C)</f>
        <v>#N/A</v>
      </c>
      <c r="R1233" t="e">
        <f>_xlfn.XLOOKUP(Table2[[#This Row],[Short Name]],Serverlookup!A:A,Serverlookup!E:E)</f>
        <v>#N/A</v>
      </c>
      <c r="S1233" t="s">
        <v>1116</v>
      </c>
      <c r="T1233" t="e">
        <f>_xlfn.XLOOKUP(Table2[[#This Row],[Short Name]],Serverlookup!A:A,Serverlookup!F:F)</f>
        <v>#N/A</v>
      </c>
      <c r="U1233" t="str">
        <f>IF(ISNA(_xlfn.XLOOKUP(Table2[[#This Row],[Short Name]],PCN!A:A,PCN!A:A)),"No","Yes")</f>
        <v>No</v>
      </c>
    </row>
    <row r="1234" spans="1:21" x14ac:dyDescent="0.35">
      <c r="A1234" t="s">
        <v>2777</v>
      </c>
      <c r="B1234" t="s">
        <v>50</v>
      </c>
      <c r="C1234" t="s">
        <v>4353</v>
      </c>
      <c r="D1234" t="s">
        <v>4354</v>
      </c>
      <c r="E1234" s="2">
        <v>45729</v>
      </c>
      <c r="F1234" t="s">
        <v>185</v>
      </c>
      <c r="G1234" s="2">
        <v>45729</v>
      </c>
      <c r="H1234" t="s">
        <v>4355</v>
      </c>
      <c r="I1234" t="s">
        <v>49</v>
      </c>
      <c r="J1234" t="s">
        <v>2781</v>
      </c>
      <c r="K1234" t="e">
        <f>_xlfn.XLOOKUP(Table2[[#This Row],[Short Name]],Table4[Name],Table4[IP Address])</f>
        <v>#N/A</v>
      </c>
      <c r="L1234" t="e">
        <f>_xlfn.XLOOKUP(Table2[[#This Row],[Short Name]],CMDB!A:A,CMDB!G:G)</f>
        <v>#N/A</v>
      </c>
      <c r="M1234" t="e">
        <f>_xlfn.XLOOKUP(Table2[[#This Row],[Short Name]],CMDB!A:A,CMDB!F:F)</f>
        <v>#N/A</v>
      </c>
      <c r="N1234" t="s">
        <v>2782</v>
      </c>
      <c r="P1234">
        <f>_xlfn.XLOOKUP(Table2[[#This Row],[Short Name]],Serverlookup!A:A,Serverlookup!B:B)</f>
        <v>1112927</v>
      </c>
      <c r="Q1234" t="str">
        <f>_xlfn.XLOOKUP(Table2[[#This Row],[Short Name]],Serverlookup!A:A,Serverlookup!C:C)</f>
        <v xml:space="preserve">StarLims11 </v>
      </c>
      <c r="R1234" t="str">
        <f>_xlfn.XLOOKUP(Table2[[#This Row],[Short Name]],Serverlookup!A:A,Serverlookup!E:E)</f>
        <v>Ghodrat.Azimian@chevron.com</v>
      </c>
      <c r="S1234" t="str">
        <f>_xlfn.XLOOKUP(Table2[[#This Row],[Short Name]],Serverlookup!A:A,Serverlookup!D:D)</f>
        <v>Yes</v>
      </c>
      <c r="T1234">
        <f>_xlfn.XLOOKUP(Table2[[#This Row],[Short Name]],Serverlookup!A:A,Serverlookup!F:F)</f>
        <v>0</v>
      </c>
      <c r="U1234" t="str">
        <f>IF(ISNA(_xlfn.XLOOKUP(Table2[[#This Row],[Short Name]],PCN!A:A,PCN!A:A)),"No","Yes")</f>
        <v>No</v>
      </c>
    </row>
    <row r="1235" spans="1:21" x14ac:dyDescent="0.35">
      <c r="A1235" t="s">
        <v>2777</v>
      </c>
      <c r="B1235" t="s">
        <v>50</v>
      </c>
      <c r="C1235" t="s">
        <v>4356</v>
      </c>
      <c r="D1235" t="s">
        <v>4357</v>
      </c>
      <c r="E1235" s="1">
        <v>45712</v>
      </c>
      <c r="F1235" t="s">
        <v>185</v>
      </c>
      <c r="G1235" s="1">
        <v>45716</v>
      </c>
      <c r="H1235" t="s">
        <v>4358</v>
      </c>
      <c r="I1235" t="s">
        <v>49</v>
      </c>
      <c r="J1235" t="s">
        <v>2781</v>
      </c>
      <c r="K1235" t="e">
        <f>_xlfn.XLOOKUP(Table2[[#This Row],[Short Name]],Table4[Name],Table4[IP Address])</f>
        <v>#N/A</v>
      </c>
      <c r="L1235" t="e">
        <f>_xlfn.XLOOKUP(Table2[[#This Row],[Short Name]],CMDB!A:A,CMDB!G:G)</f>
        <v>#N/A</v>
      </c>
      <c r="M1235" t="e">
        <f>_xlfn.XLOOKUP(Table2[[#This Row],[Short Name]],CMDB!A:A,CMDB!F:F)</f>
        <v>#N/A</v>
      </c>
      <c r="N1235" t="s">
        <v>2782</v>
      </c>
      <c r="P1235" t="str">
        <f>_xlfn.XLOOKUP(Table2[[#This Row],[Short Name]],Serverlookup!A:A,Serverlookup!B:B)</f>
        <v>Not Found</v>
      </c>
      <c r="Q1235" t="str">
        <f>_xlfn.XLOOKUP(Table2[[#This Row],[Short Name]],Serverlookup!A:A,Serverlookup!C:C)</f>
        <v>Not Found</v>
      </c>
      <c r="R1235">
        <f>_xlfn.XLOOKUP(Table2[[#This Row],[Short Name]],Serverlookup!A:A,Serverlookup!E:E)</f>
        <v>0</v>
      </c>
      <c r="S1235" t="str">
        <f>_xlfn.XLOOKUP(Table2[[#This Row],[Short Name]],Serverlookup!A:A,Serverlookup!D:D)</f>
        <v>No</v>
      </c>
      <c r="T1235">
        <f>_xlfn.XLOOKUP(Table2[[#This Row],[Short Name]],Serverlookup!A:A,Serverlookup!F:F)</f>
        <v>0</v>
      </c>
      <c r="U1235" t="str">
        <f>IF(ISNA(_xlfn.XLOOKUP(Table2[[#This Row],[Short Name]],PCN!A:A,PCN!A:A)),"No","Yes")</f>
        <v>No</v>
      </c>
    </row>
    <row r="1236" spans="1:21" x14ac:dyDescent="0.35">
      <c r="A1236" t="s">
        <v>2777</v>
      </c>
      <c r="B1236" t="s">
        <v>50</v>
      </c>
      <c r="C1236" t="s">
        <v>4359</v>
      </c>
      <c r="D1236" t="s">
        <v>4360</v>
      </c>
      <c r="E1236" s="2">
        <v>45691</v>
      </c>
      <c r="F1236" t="s">
        <v>185</v>
      </c>
      <c r="G1236" s="2">
        <v>45713</v>
      </c>
      <c r="H1236" t="s">
        <v>2886</v>
      </c>
      <c r="I1236" t="s">
        <v>114</v>
      </c>
      <c r="J1236" t="s">
        <v>2781</v>
      </c>
      <c r="K1236" t="e">
        <f>_xlfn.XLOOKUP(Table2[[#This Row],[Short Name]],Table4[Name],Table4[IP Address])</f>
        <v>#N/A</v>
      </c>
      <c r="L1236" t="e">
        <f>_xlfn.XLOOKUP(Table2[[#This Row],[Short Name]],CMDB!A:A,CMDB!G:G)</f>
        <v>#N/A</v>
      </c>
      <c r="M1236" t="e">
        <f>_xlfn.XLOOKUP(Table2[[#This Row],[Short Name]],CMDB!A:A,CMDB!F:F)</f>
        <v>#N/A</v>
      </c>
      <c r="N1236" t="s">
        <v>2782</v>
      </c>
      <c r="P1236" t="str">
        <f>_xlfn.XLOOKUP(Table2[[#This Row],[Short Name]],Serverlookup!A:A,Serverlookup!B:B)</f>
        <v>Not Found</v>
      </c>
      <c r="Q1236" t="str">
        <f>_xlfn.XLOOKUP(Table2[[#This Row],[Short Name]],Serverlookup!A:A,Serverlookup!C:C)</f>
        <v>Not Found</v>
      </c>
      <c r="R1236" t="str">
        <f>_xlfn.XLOOKUP(Table2[[#This Row],[Short Name]],Serverlookup!A:A,Serverlookup!E:E)</f>
        <v>Danny.Kerley@chevron.com</v>
      </c>
      <c r="S1236" t="str">
        <f>_xlfn.XLOOKUP(Table2[[#This Row],[Short Name]],Serverlookup!A:A,Serverlookup!D:D)</f>
        <v>Yes</v>
      </c>
      <c r="T1236" t="str">
        <f>_xlfn.XLOOKUP(Table2[[#This Row],[Short Name]],Serverlookup!A:A,Serverlookup!F:F)</f>
        <v>CTC-FDS OSISOFT PI DATA HISTORIAN SUPPORT</v>
      </c>
      <c r="U1236" t="str">
        <f>IF(ISNA(_xlfn.XLOOKUP(Table2[[#This Row],[Short Name]],PCN!A:A,PCN!A:A)),"No","Yes")</f>
        <v>No</v>
      </c>
    </row>
    <row r="1237" spans="1:21" x14ac:dyDescent="0.35">
      <c r="A1237" t="s">
        <v>2777</v>
      </c>
      <c r="B1237" t="s">
        <v>50</v>
      </c>
      <c r="C1237" t="s">
        <v>4361</v>
      </c>
      <c r="D1237" t="s">
        <v>4362</v>
      </c>
      <c r="E1237" s="1">
        <v>45665</v>
      </c>
      <c r="F1237" t="s">
        <v>185</v>
      </c>
      <c r="G1237" s="1">
        <v>45699</v>
      </c>
      <c r="H1237" t="s">
        <v>2795</v>
      </c>
      <c r="I1237" t="s">
        <v>49</v>
      </c>
      <c r="J1237" t="s">
        <v>2781</v>
      </c>
      <c r="K1237" t="e">
        <f>_xlfn.XLOOKUP(Table2[[#This Row],[Short Name]],Table4[Name],Table4[IP Address])</f>
        <v>#N/A</v>
      </c>
      <c r="L1237" t="e">
        <f>_xlfn.XLOOKUP(Table2[[#This Row],[Short Name]],CMDB!A:A,CMDB!G:G)</f>
        <v>#N/A</v>
      </c>
      <c r="M1237" t="e">
        <f>_xlfn.XLOOKUP(Table2[[#This Row],[Short Name]],CMDB!A:A,CMDB!F:F)</f>
        <v>#N/A</v>
      </c>
      <c r="N1237" t="s">
        <v>1116</v>
      </c>
      <c r="P1237" t="e">
        <f>_xlfn.XLOOKUP(Table2[[#This Row],[Short Name]],Serverlookup!A:A,Serverlookup!B:B)</f>
        <v>#N/A</v>
      </c>
      <c r="Q1237" t="e">
        <f>_xlfn.XLOOKUP(Table2[[#This Row],[Short Name]],Serverlookup!A:A,Serverlookup!C:C)</f>
        <v>#N/A</v>
      </c>
      <c r="R1237" t="e">
        <f>_xlfn.XLOOKUP(Table2[[#This Row],[Short Name]],Serverlookup!A:A,Serverlookup!E:E)</f>
        <v>#N/A</v>
      </c>
      <c r="S1237" t="s">
        <v>1116</v>
      </c>
      <c r="T1237" t="e">
        <f>_xlfn.XLOOKUP(Table2[[#This Row],[Short Name]],Serverlookup!A:A,Serverlookup!F:F)</f>
        <v>#N/A</v>
      </c>
      <c r="U1237" t="str">
        <f>IF(ISNA(_xlfn.XLOOKUP(Table2[[#This Row],[Short Name]],PCN!A:A,PCN!A:A)),"No","Yes")</f>
        <v>No</v>
      </c>
    </row>
    <row r="1238" spans="1:21" x14ac:dyDescent="0.35">
      <c r="A1238" t="s">
        <v>2777</v>
      </c>
      <c r="B1238" t="s">
        <v>50</v>
      </c>
      <c r="C1238" t="s">
        <v>4363</v>
      </c>
      <c r="D1238" t="s">
        <v>4364</v>
      </c>
      <c r="E1238" s="2">
        <v>45614</v>
      </c>
      <c r="F1238" t="s">
        <v>185</v>
      </c>
      <c r="G1238" s="2">
        <v>45685</v>
      </c>
      <c r="H1238" t="s">
        <v>2795</v>
      </c>
      <c r="I1238" t="s">
        <v>141</v>
      </c>
      <c r="J1238" t="s">
        <v>2781</v>
      </c>
      <c r="K1238" t="e">
        <f>_xlfn.XLOOKUP(Table2[[#This Row],[Short Name]],Table4[Name],Table4[IP Address])</f>
        <v>#N/A</v>
      </c>
      <c r="L1238" t="e">
        <f>_xlfn.XLOOKUP(Table2[[#This Row],[Short Name]],CMDB!A:A,CMDB!G:G)</f>
        <v>#N/A</v>
      </c>
      <c r="M1238" t="e">
        <f>_xlfn.XLOOKUP(Table2[[#This Row],[Short Name]],CMDB!A:A,CMDB!F:F)</f>
        <v>#N/A</v>
      </c>
      <c r="N1238" t="s">
        <v>1116</v>
      </c>
      <c r="P1238" t="e">
        <f>_xlfn.XLOOKUP(Table2[[#This Row],[Short Name]],Serverlookup!A:A,Serverlookup!B:B)</f>
        <v>#N/A</v>
      </c>
      <c r="Q1238" t="e">
        <f>_xlfn.XLOOKUP(Table2[[#This Row],[Short Name]],Serverlookup!A:A,Serverlookup!C:C)</f>
        <v>#N/A</v>
      </c>
      <c r="R1238" t="e">
        <f>_xlfn.XLOOKUP(Table2[[#This Row],[Short Name]],Serverlookup!A:A,Serverlookup!E:E)</f>
        <v>#N/A</v>
      </c>
      <c r="S1238" t="s">
        <v>1116</v>
      </c>
      <c r="T1238" t="e">
        <f>_xlfn.XLOOKUP(Table2[[#This Row],[Short Name]],Serverlookup!A:A,Serverlookup!F:F)</f>
        <v>#N/A</v>
      </c>
      <c r="U1238" t="str">
        <f>IF(ISNA(_xlfn.XLOOKUP(Table2[[#This Row],[Short Name]],PCN!A:A,PCN!A:A)),"No","Yes")</f>
        <v>No</v>
      </c>
    </row>
    <row r="1239" spans="1:21" x14ac:dyDescent="0.35">
      <c r="A1239" t="s">
        <v>2777</v>
      </c>
      <c r="B1239" t="s">
        <v>50</v>
      </c>
      <c r="C1239" t="s">
        <v>4365</v>
      </c>
      <c r="D1239" t="s">
        <v>4366</v>
      </c>
      <c r="E1239" s="1">
        <v>45660</v>
      </c>
      <c r="F1239" t="s">
        <v>185</v>
      </c>
      <c r="G1239" s="1">
        <v>45685</v>
      </c>
      <c r="H1239" t="s">
        <v>2795</v>
      </c>
      <c r="I1239" t="s">
        <v>141</v>
      </c>
      <c r="J1239" t="s">
        <v>2781</v>
      </c>
      <c r="K1239" t="e">
        <f>_xlfn.XLOOKUP(Table2[[#This Row],[Short Name]],Table4[Name],Table4[IP Address])</f>
        <v>#N/A</v>
      </c>
      <c r="L1239" t="e">
        <f>_xlfn.XLOOKUP(Table2[[#This Row],[Short Name]],CMDB!A:A,CMDB!G:G)</f>
        <v>#N/A</v>
      </c>
      <c r="M1239" t="e">
        <f>_xlfn.XLOOKUP(Table2[[#This Row],[Short Name]],CMDB!A:A,CMDB!F:F)</f>
        <v>#N/A</v>
      </c>
      <c r="N1239" t="s">
        <v>1116</v>
      </c>
      <c r="P1239" t="e">
        <f>_xlfn.XLOOKUP(Table2[[#This Row],[Short Name]],Serverlookup!A:A,Serverlookup!B:B)</f>
        <v>#N/A</v>
      </c>
      <c r="Q1239" t="e">
        <f>_xlfn.XLOOKUP(Table2[[#This Row],[Short Name]],Serverlookup!A:A,Serverlookup!C:C)</f>
        <v>#N/A</v>
      </c>
      <c r="R1239" t="e">
        <f>_xlfn.XLOOKUP(Table2[[#This Row],[Short Name]],Serverlookup!A:A,Serverlookup!E:E)</f>
        <v>#N/A</v>
      </c>
      <c r="S1239" t="s">
        <v>1116</v>
      </c>
      <c r="T1239" t="e">
        <f>_xlfn.XLOOKUP(Table2[[#This Row],[Short Name]],Serverlookup!A:A,Serverlookup!F:F)</f>
        <v>#N/A</v>
      </c>
      <c r="U1239" t="str">
        <f>IF(ISNA(_xlfn.XLOOKUP(Table2[[#This Row],[Short Name]],PCN!A:A,PCN!A:A)),"No","Yes")</f>
        <v>No</v>
      </c>
    </row>
    <row r="1240" spans="1:21" x14ac:dyDescent="0.35">
      <c r="E1240"/>
      <c r="G1240"/>
    </row>
    <row r="1241" spans="1:21" x14ac:dyDescent="0.35">
      <c r="E1241"/>
      <c r="G1241"/>
    </row>
    <row r="1242" spans="1:21" x14ac:dyDescent="0.35">
      <c r="E1242"/>
      <c r="G1242"/>
    </row>
    <row r="1243" spans="1:21" x14ac:dyDescent="0.35">
      <c r="E1243"/>
      <c r="G1243"/>
    </row>
    <row r="1244" spans="1:21" x14ac:dyDescent="0.35">
      <c r="E1244"/>
      <c r="G1244"/>
    </row>
    <row r="1245" spans="1:21" x14ac:dyDescent="0.35">
      <c r="E1245"/>
      <c r="G1245"/>
    </row>
    <row r="1246" spans="1:21" x14ac:dyDescent="0.35">
      <c r="E1246"/>
      <c r="G1246"/>
    </row>
    <row r="1247" spans="1:21" x14ac:dyDescent="0.35">
      <c r="E1247"/>
      <c r="G1247"/>
    </row>
    <row r="1248" spans="1:21" x14ac:dyDescent="0.35">
      <c r="E1248"/>
      <c r="G1248"/>
    </row>
    <row r="1249" spans="5:7" x14ac:dyDescent="0.35">
      <c r="E1249"/>
      <c r="G1249"/>
    </row>
    <row r="1250" spans="5:7" x14ac:dyDescent="0.35">
      <c r="E1250"/>
      <c r="G1250"/>
    </row>
    <row r="1251" spans="5:7" x14ac:dyDescent="0.35">
      <c r="E1251"/>
      <c r="G1251"/>
    </row>
    <row r="1252" spans="5:7" x14ac:dyDescent="0.35">
      <c r="E1252"/>
      <c r="G1252"/>
    </row>
    <row r="1253" spans="5:7" x14ac:dyDescent="0.35">
      <c r="E1253"/>
      <c r="G1253"/>
    </row>
    <row r="1254" spans="5:7" x14ac:dyDescent="0.35">
      <c r="E1254"/>
      <c r="G1254"/>
    </row>
    <row r="1255" spans="5:7" x14ac:dyDescent="0.35">
      <c r="E1255"/>
      <c r="G1255"/>
    </row>
    <row r="1256" spans="5:7" x14ac:dyDescent="0.35">
      <c r="E1256"/>
      <c r="G1256"/>
    </row>
    <row r="1257" spans="5:7" x14ac:dyDescent="0.35">
      <c r="E1257"/>
      <c r="G1257"/>
    </row>
    <row r="1258" spans="5:7" x14ac:dyDescent="0.35">
      <c r="E1258"/>
      <c r="G1258"/>
    </row>
    <row r="1259" spans="5:7" x14ac:dyDescent="0.35">
      <c r="E1259"/>
      <c r="G1259"/>
    </row>
    <row r="1260" spans="5:7" x14ac:dyDescent="0.35">
      <c r="E1260"/>
      <c r="G1260"/>
    </row>
    <row r="1261" spans="5:7" x14ac:dyDescent="0.35">
      <c r="E1261"/>
      <c r="G1261"/>
    </row>
    <row r="1262" spans="5:7" x14ac:dyDescent="0.35">
      <c r="E1262"/>
      <c r="G1262"/>
    </row>
    <row r="1263" spans="5:7" x14ac:dyDescent="0.35">
      <c r="E1263"/>
      <c r="G1263"/>
    </row>
    <row r="1264" spans="5:7" x14ac:dyDescent="0.35">
      <c r="E1264"/>
      <c r="G1264"/>
    </row>
    <row r="1265" spans="5:7" x14ac:dyDescent="0.35">
      <c r="E1265"/>
      <c r="G1265"/>
    </row>
    <row r="1266" spans="5:7" x14ac:dyDescent="0.35">
      <c r="E1266"/>
      <c r="G1266"/>
    </row>
    <row r="1267" spans="5:7" x14ac:dyDescent="0.35">
      <c r="E1267"/>
      <c r="G1267"/>
    </row>
    <row r="1268" spans="5:7" x14ac:dyDescent="0.35">
      <c r="E1268"/>
      <c r="G1268"/>
    </row>
    <row r="1269" spans="5:7" x14ac:dyDescent="0.35">
      <c r="E1269"/>
      <c r="G1269"/>
    </row>
    <row r="1270" spans="5:7" x14ac:dyDescent="0.35">
      <c r="E1270"/>
      <c r="G1270"/>
    </row>
    <row r="1271" spans="5:7" x14ac:dyDescent="0.35">
      <c r="E1271"/>
      <c r="G1271"/>
    </row>
    <row r="1272" spans="5:7" x14ac:dyDescent="0.35">
      <c r="E1272"/>
      <c r="G1272"/>
    </row>
    <row r="1273" spans="5:7" x14ac:dyDescent="0.35">
      <c r="E1273"/>
      <c r="G1273"/>
    </row>
    <row r="1274" spans="5:7" x14ac:dyDescent="0.35">
      <c r="E1274"/>
      <c r="G1274"/>
    </row>
    <row r="1275" spans="5:7" x14ac:dyDescent="0.35">
      <c r="E1275"/>
      <c r="G1275"/>
    </row>
    <row r="1276" spans="5:7" x14ac:dyDescent="0.35">
      <c r="E1276"/>
      <c r="G1276"/>
    </row>
    <row r="1277" spans="5:7" x14ac:dyDescent="0.35">
      <c r="E1277"/>
      <c r="G1277"/>
    </row>
    <row r="1278" spans="5:7" x14ac:dyDescent="0.35">
      <c r="E1278"/>
      <c r="G1278"/>
    </row>
    <row r="1279" spans="5:7" x14ac:dyDescent="0.35">
      <c r="E1279"/>
      <c r="G1279"/>
    </row>
    <row r="1280" spans="5:7" x14ac:dyDescent="0.35">
      <c r="E1280"/>
      <c r="G1280"/>
    </row>
    <row r="1281" spans="5:7" x14ac:dyDescent="0.35">
      <c r="E1281"/>
      <c r="G1281"/>
    </row>
    <row r="1282" spans="5:7" x14ac:dyDescent="0.35">
      <c r="E1282"/>
      <c r="G1282"/>
    </row>
    <row r="1283" spans="5:7" x14ac:dyDescent="0.35">
      <c r="E1283"/>
      <c r="G1283"/>
    </row>
    <row r="1284" spans="5:7" x14ac:dyDescent="0.35">
      <c r="E1284"/>
      <c r="G1284"/>
    </row>
    <row r="1285" spans="5:7" x14ac:dyDescent="0.35">
      <c r="E1285"/>
      <c r="G1285"/>
    </row>
    <row r="1286" spans="5:7" x14ac:dyDescent="0.35">
      <c r="E1286"/>
      <c r="G1286"/>
    </row>
    <row r="1287" spans="5:7" x14ac:dyDescent="0.35">
      <c r="E1287"/>
      <c r="G1287"/>
    </row>
    <row r="1288" spans="5:7" x14ac:dyDescent="0.35">
      <c r="E1288"/>
      <c r="G1288"/>
    </row>
    <row r="1289" spans="5:7" x14ac:dyDescent="0.35">
      <c r="E1289"/>
      <c r="G1289"/>
    </row>
    <row r="1290" spans="5:7" x14ac:dyDescent="0.35">
      <c r="E1290"/>
      <c r="G1290"/>
    </row>
    <row r="1291" spans="5:7" x14ac:dyDescent="0.35">
      <c r="E1291"/>
      <c r="G1291"/>
    </row>
    <row r="1292" spans="5:7" x14ac:dyDescent="0.35">
      <c r="E1292"/>
      <c r="G1292"/>
    </row>
    <row r="1293" spans="5:7" x14ac:dyDescent="0.35">
      <c r="E1293"/>
      <c r="G1293"/>
    </row>
    <row r="1294" spans="5:7" x14ac:dyDescent="0.35">
      <c r="E1294"/>
      <c r="G1294"/>
    </row>
    <row r="1295" spans="5:7" x14ac:dyDescent="0.35">
      <c r="E1295"/>
      <c r="G1295"/>
    </row>
    <row r="1296" spans="5:7" x14ac:dyDescent="0.35">
      <c r="E1296"/>
      <c r="G1296"/>
    </row>
    <row r="1297" spans="5:7" x14ac:dyDescent="0.35">
      <c r="E1297"/>
      <c r="G1297"/>
    </row>
    <row r="1298" spans="5:7" x14ac:dyDescent="0.35">
      <c r="E1298"/>
      <c r="G1298"/>
    </row>
    <row r="1299" spans="5:7" x14ac:dyDescent="0.35">
      <c r="E1299"/>
      <c r="G1299"/>
    </row>
    <row r="1300" spans="5:7" x14ac:dyDescent="0.35">
      <c r="E1300"/>
      <c r="G1300"/>
    </row>
    <row r="1301" spans="5:7" x14ac:dyDescent="0.35">
      <c r="E1301"/>
      <c r="G1301"/>
    </row>
    <row r="1302" spans="5:7" x14ac:dyDescent="0.35">
      <c r="E1302"/>
      <c r="G1302"/>
    </row>
    <row r="1303" spans="5:7" x14ac:dyDescent="0.35">
      <c r="E1303"/>
      <c r="G1303"/>
    </row>
    <row r="1304" spans="5:7" x14ac:dyDescent="0.35">
      <c r="E1304"/>
      <c r="G1304"/>
    </row>
    <row r="1305" spans="5:7" x14ac:dyDescent="0.35">
      <c r="E1305"/>
      <c r="G1305"/>
    </row>
    <row r="1306" spans="5:7" x14ac:dyDescent="0.35">
      <c r="E1306"/>
      <c r="G1306"/>
    </row>
    <row r="1307" spans="5:7" x14ac:dyDescent="0.35">
      <c r="E1307"/>
      <c r="G1307"/>
    </row>
    <row r="1308" spans="5:7" x14ac:dyDescent="0.35">
      <c r="E1308"/>
      <c r="G1308"/>
    </row>
    <row r="1309" spans="5:7" x14ac:dyDescent="0.35">
      <c r="E1309"/>
      <c r="G1309"/>
    </row>
    <row r="1310" spans="5:7" x14ac:dyDescent="0.35">
      <c r="E1310"/>
      <c r="G1310"/>
    </row>
    <row r="1311" spans="5:7" x14ac:dyDescent="0.35">
      <c r="E1311"/>
      <c r="G1311"/>
    </row>
    <row r="1312" spans="5:7" x14ac:dyDescent="0.35">
      <c r="E1312"/>
      <c r="G1312"/>
    </row>
    <row r="1313" spans="5:7" x14ac:dyDescent="0.35">
      <c r="E1313"/>
      <c r="G1313"/>
    </row>
    <row r="1314" spans="5:7" x14ac:dyDescent="0.35">
      <c r="E1314"/>
      <c r="G1314"/>
    </row>
    <row r="1315" spans="5:7" x14ac:dyDescent="0.35">
      <c r="E1315"/>
      <c r="G1315"/>
    </row>
    <row r="1316" spans="5:7" x14ac:dyDescent="0.35">
      <c r="E1316"/>
      <c r="G1316"/>
    </row>
    <row r="1317" spans="5:7" x14ac:dyDescent="0.35">
      <c r="E1317"/>
      <c r="G1317"/>
    </row>
    <row r="1318" spans="5:7" x14ac:dyDescent="0.35">
      <c r="E1318"/>
      <c r="G1318"/>
    </row>
    <row r="1319" spans="5:7" x14ac:dyDescent="0.35">
      <c r="E1319"/>
      <c r="G1319"/>
    </row>
    <row r="1320" spans="5:7" x14ac:dyDescent="0.35">
      <c r="E1320"/>
      <c r="G1320"/>
    </row>
    <row r="1321" spans="5:7" x14ac:dyDescent="0.35">
      <c r="E1321"/>
      <c r="G1321"/>
    </row>
    <row r="1322" spans="5:7" x14ac:dyDescent="0.35">
      <c r="E1322"/>
      <c r="G1322"/>
    </row>
    <row r="1323" spans="5:7" x14ac:dyDescent="0.35">
      <c r="E1323"/>
      <c r="G1323"/>
    </row>
    <row r="1324" spans="5:7" x14ac:dyDescent="0.35">
      <c r="E1324"/>
      <c r="G1324"/>
    </row>
    <row r="1325" spans="5:7" x14ac:dyDescent="0.35">
      <c r="E1325"/>
      <c r="G1325"/>
    </row>
    <row r="1326" spans="5:7" x14ac:dyDescent="0.35">
      <c r="E1326"/>
      <c r="G1326"/>
    </row>
    <row r="1327" spans="5:7" x14ac:dyDescent="0.35">
      <c r="E1327"/>
      <c r="G1327"/>
    </row>
    <row r="1328" spans="5:7" x14ac:dyDescent="0.35">
      <c r="E1328"/>
      <c r="G1328"/>
    </row>
    <row r="1329" spans="5:7" x14ac:dyDescent="0.35">
      <c r="E1329"/>
      <c r="G1329"/>
    </row>
    <row r="1330" spans="5:7" x14ac:dyDescent="0.35">
      <c r="E1330"/>
      <c r="G1330"/>
    </row>
    <row r="1331" spans="5:7" x14ac:dyDescent="0.35">
      <c r="E1331"/>
      <c r="G1331"/>
    </row>
    <row r="1332" spans="5:7" x14ac:dyDescent="0.35">
      <c r="E1332"/>
      <c r="G1332"/>
    </row>
    <row r="1333" spans="5:7" x14ac:dyDescent="0.35">
      <c r="E1333"/>
      <c r="G1333"/>
    </row>
    <row r="1334" spans="5:7" x14ac:dyDescent="0.35">
      <c r="E1334"/>
      <c r="G1334"/>
    </row>
    <row r="1335" spans="5:7" x14ac:dyDescent="0.35">
      <c r="E1335"/>
      <c r="G1335"/>
    </row>
    <row r="1336" spans="5:7" x14ac:dyDescent="0.35">
      <c r="E1336"/>
      <c r="G1336"/>
    </row>
    <row r="1337" spans="5:7" x14ac:dyDescent="0.35">
      <c r="E1337"/>
      <c r="G1337"/>
    </row>
    <row r="1338" spans="5:7" x14ac:dyDescent="0.35">
      <c r="E1338"/>
      <c r="G1338"/>
    </row>
    <row r="1339" spans="5:7" x14ac:dyDescent="0.35">
      <c r="E1339"/>
      <c r="G1339"/>
    </row>
    <row r="1340" spans="5:7" x14ac:dyDescent="0.35">
      <c r="E1340"/>
      <c r="G1340"/>
    </row>
    <row r="1341" spans="5:7" x14ac:dyDescent="0.35">
      <c r="E1341"/>
      <c r="G1341"/>
    </row>
    <row r="1342" spans="5:7" x14ac:dyDescent="0.35">
      <c r="E1342"/>
      <c r="G1342"/>
    </row>
    <row r="1343" spans="5:7" x14ac:dyDescent="0.35">
      <c r="E1343"/>
      <c r="G1343"/>
    </row>
    <row r="1344" spans="5:7" x14ac:dyDescent="0.35">
      <c r="E1344"/>
      <c r="G1344"/>
    </row>
    <row r="1345" spans="5:7" x14ac:dyDescent="0.35">
      <c r="E1345"/>
      <c r="G1345"/>
    </row>
    <row r="1346" spans="5:7" x14ac:dyDescent="0.35">
      <c r="E1346"/>
      <c r="G1346"/>
    </row>
    <row r="1347" spans="5:7" x14ac:dyDescent="0.35">
      <c r="E1347"/>
      <c r="G1347"/>
    </row>
    <row r="1348" spans="5:7" x14ac:dyDescent="0.35">
      <c r="E1348"/>
      <c r="G1348"/>
    </row>
    <row r="1349" spans="5:7" x14ac:dyDescent="0.35">
      <c r="E1349"/>
      <c r="G1349"/>
    </row>
    <row r="1350" spans="5:7" x14ac:dyDescent="0.35">
      <c r="E1350"/>
      <c r="G1350"/>
    </row>
    <row r="1351" spans="5:7" x14ac:dyDescent="0.35">
      <c r="E1351"/>
      <c r="G1351"/>
    </row>
    <row r="1352" spans="5:7" x14ac:dyDescent="0.35">
      <c r="E1352"/>
      <c r="G1352"/>
    </row>
    <row r="1353" spans="5:7" x14ac:dyDescent="0.35">
      <c r="E1353"/>
      <c r="G1353"/>
    </row>
    <row r="1354" spans="5:7" x14ac:dyDescent="0.35">
      <c r="E1354"/>
      <c r="G1354"/>
    </row>
    <row r="1355" spans="5:7" x14ac:dyDescent="0.35">
      <c r="E1355"/>
      <c r="G1355"/>
    </row>
    <row r="1356" spans="5:7" x14ac:dyDescent="0.35">
      <c r="E1356"/>
      <c r="G1356"/>
    </row>
    <row r="1357" spans="5:7" x14ac:dyDescent="0.35">
      <c r="E1357"/>
      <c r="G1357"/>
    </row>
    <row r="1358" spans="5:7" x14ac:dyDescent="0.35">
      <c r="E1358"/>
      <c r="G1358"/>
    </row>
    <row r="1359" spans="5:7" x14ac:dyDescent="0.35">
      <c r="E1359"/>
      <c r="G1359"/>
    </row>
    <row r="1360" spans="5:7" x14ac:dyDescent="0.35">
      <c r="E1360"/>
      <c r="G1360"/>
    </row>
    <row r="1361" spans="5:7" x14ac:dyDescent="0.35">
      <c r="E1361"/>
      <c r="G1361"/>
    </row>
    <row r="1362" spans="5:7" x14ac:dyDescent="0.35">
      <c r="E1362"/>
      <c r="G1362"/>
    </row>
    <row r="1363" spans="5:7" x14ac:dyDescent="0.35">
      <c r="E1363"/>
      <c r="G1363"/>
    </row>
    <row r="1364" spans="5:7" x14ac:dyDescent="0.35">
      <c r="E1364"/>
      <c r="G1364"/>
    </row>
    <row r="1365" spans="5:7" x14ac:dyDescent="0.35">
      <c r="E1365"/>
      <c r="G1365"/>
    </row>
    <row r="1366" spans="5:7" x14ac:dyDescent="0.35">
      <c r="E1366"/>
      <c r="G1366"/>
    </row>
    <row r="1367" spans="5:7" x14ac:dyDescent="0.35">
      <c r="E1367"/>
      <c r="G1367"/>
    </row>
    <row r="1368" spans="5:7" x14ac:dyDescent="0.35">
      <c r="E1368"/>
      <c r="G1368"/>
    </row>
    <row r="1369" spans="5:7" x14ac:dyDescent="0.35">
      <c r="E1369"/>
      <c r="G1369"/>
    </row>
    <row r="1370" spans="5:7" x14ac:dyDescent="0.35">
      <c r="E1370"/>
      <c r="G1370"/>
    </row>
    <row r="1371" spans="5:7" x14ac:dyDescent="0.35">
      <c r="E1371"/>
      <c r="G1371"/>
    </row>
    <row r="1372" spans="5:7" x14ac:dyDescent="0.35">
      <c r="E1372"/>
      <c r="G1372"/>
    </row>
    <row r="1373" spans="5:7" x14ac:dyDescent="0.35">
      <c r="E1373"/>
      <c r="G1373"/>
    </row>
    <row r="1374" spans="5:7" x14ac:dyDescent="0.35">
      <c r="E1374"/>
      <c r="G1374"/>
    </row>
    <row r="1375" spans="5:7" x14ac:dyDescent="0.35">
      <c r="E1375"/>
      <c r="G1375"/>
    </row>
    <row r="1376" spans="5:7" x14ac:dyDescent="0.35">
      <c r="E1376"/>
      <c r="G1376"/>
    </row>
    <row r="1377" spans="5:7" x14ac:dyDescent="0.35">
      <c r="E1377"/>
      <c r="G1377"/>
    </row>
    <row r="1378" spans="5:7" x14ac:dyDescent="0.35">
      <c r="E1378"/>
      <c r="G1378"/>
    </row>
    <row r="1379" spans="5:7" x14ac:dyDescent="0.35">
      <c r="E1379"/>
      <c r="G1379"/>
    </row>
    <row r="1380" spans="5:7" x14ac:dyDescent="0.35">
      <c r="E1380"/>
      <c r="G1380"/>
    </row>
    <row r="1381" spans="5:7" x14ac:dyDescent="0.35">
      <c r="E1381"/>
      <c r="G1381"/>
    </row>
    <row r="1382" spans="5:7" x14ac:dyDescent="0.35">
      <c r="E1382"/>
      <c r="G1382"/>
    </row>
    <row r="1383" spans="5:7" x14ac:dyDescent="0.35">
      <c r="E1383"/>
      <c r="G1383"/>
    </row>
    <row r="1384" spans="5:7" x14ac:dyDescent="0.35">
      <c r="E1384"/>
      <c r="G1384"/>
    </row>
    <row r="1385" spans="5:7" x14ac:dyDescent="0.35">
      <c r="E1385"/>
      <c r="G1385"/>
    </row>
    <row r="1386" spans="5:7" x14ac:dyDescent="0.35">
      <c r="E1386"/>
      <c r="G1386"/>
    </row>
    <row r="1387" spans="5:7" x14ac:dyDescent="0.35">
      <c r="E1387"/>
      <c r="G1387"/>
    </row>
    <row r="1388" spans="5:7" x14ac:dyDescent="0.35">
      <c r="E1388"/>
      <c r="G1388"/>
    </row>
    <row r="1389" spans="5:7" x14ac:dyDescent="0.35">
      <c r="E1389"/>
      <c r="G1389"/>
    </row>
    <row r="1390" spans="5:7" x14ac:dyDescent="0.35">
      <c r="E1390"/>
      <c r="G1390"/>
    </row>
    <row r="1391" spans="5:7" x14ac:dyDescent="0.35">
      <c r="E1391"/>
      <c r="G1391"/>
    </row>
    <row r="1392" spans="5:7" x14ac:dyDescent="0.35">
      <c r="E1392"/>
      <c r="G1392"/>
    </row>
    <row r="1393" spans="5:7" x14ac:dyDescent="0.35">
      <c r="E1393"/>
      <c r="G1393"/>
    </row>
    <row r="1394" spans="5:7" x14ac:dyDescent="0.35">
      <c r="E1394"/>
      <c r="G1394"/>
    </row>
    <row r="1395" spans="5:7" x14ac:dyDescent="0.35">
      <c r="E1395"/>
      <c r="G1395"/>
    </row>
    <row r="1396" spans="5:7" x14ac:dyDescent="0.35">
      <c r="E1396"/>
      <c r="G1396"/>
    </row>
    <row r="1397" spans="5:7" x14ac:dyDescent="0.35">
      <c r="E1397"/>
      <c r="G1397"/>
    </row>
    <row r="1398" spans="5:7" x14ac:dyDescent="0.35">
      <c r="E1398"/>
      <c r="G1398"/>
    </row>
    <row r="1399" spans="5:7" x14ac:dyDescent="0.35">
      <c r="E1399"/>
      <c r="G1399"/>
    </row>
    <row r="1400" spans="5:7" x14ac:dyDescent="0.35">
      <c r="E1400"/>
      <c r="G1400"/>
    </row>
    <row r="1401" spans="5:7" x14ac:dyDescent="0.35">
      <c r="E1401"/>
      <c r="G1401"/>
    </row>
    <row r="1402" spans="5:7" x14ac:dyDescent="0.35">
      <c r="E1402"/>
      <c r="G1402"/>
    </row>
    <row r="1403" spans="5:7" x14ac:dyDescent="0.35">
      <c r="E1403"/>
      <c r="G1403"/>
    </row>
    <row r="1404" spans="5:7" x14ac:dyDescent="0.35">
      <c r="E1404"/>
      <c r="G1404"/>
    </row>
    <row r="1405" spans="5:7" x14ac:dyDescent="0.35">
      <c r="E1405"/>
      <c r="G1405"/>
    </row>
    <row r="1406" spans="5:7" x14ac:dyDescent="0.35">
      <c r="E1406"/>
      <c r="G1406"/>
    </row>
    <row r="1407" spans="5:7" x14ac:dyDescent="0.35">
      <c r="E1407"/>
      <c r="G1407"/>
    </row>
    <row r="1408" spans="5:7" x14ac:dyDescent="0.35">
      <c r="E1408"/>
      <c r="G1408"/>
    </row>
    <row r="1409" spans="5:7" x14ac:dyDescent="0.35">
      <c r="E1409"/>
      <c r="G1409"/>
    </row>
    <row r="1410" spans="5:7" x14ac:dyDescent="0.35">
      <c r="E1410"/>
      <c r="G1410"/>
    </row>
    <row r="1411" spans="5:7" x14ac:dyDescent="0.35">
      <c r="E1411"/>
      <c r="G1411"/>
    </row>
    <row r="1412" spans="5:7" x14ac:dyDescent="0.35">
      <c r="E1412"/>
      <c r="G1412"/>
    </row>
    <row r="1413" spans="5:7" x14ac:dyDescent="0.35">
      <c r="E1413"/>
      <c r="G1413"/>
    </row>
    <row r="1414" spans="5:7" x14ac:dyDescent="0.35">
      <c r="E1414"/>
      <c r="G1414"/>
    </row>
    <row r="1415" spans="5:7" x14ac:dyDescent="0.35">
      <c r="E1415"/>
      <c r="G1415"/>
    </row>
    <row r="1416" spans="5:7" x14ac:dyDescent="0.35">
      <c r="E1416"/>
      <c r="G1416"/>
    </row>
    <row r="1417" spans="5:7" x14ac:dyDescent="0.35">
      <c r="E1417"/>
      <c r="G1417"/>
    </row>
    <row r="1418" spans="5:7" x14ac:dyDescent="0.35">
      <c r="E1418"/>
      <c r="G1418"/>
    </row>
    <row r="1419" spans="5:7" x14ac:dyDescent="0.35">
      <c r="E1419"/>
      <c r="G1419"/>
    </row>
    <row r="1420" spans="5:7" x14ac:dyDescent="0.35">
      <c r="E1420"/>
      <c r="G1420"/>
    </row>
    <row r="1421" spans="5:7" x14ac:dyDescent="0.35">
      <c r="E1421"/>
      <c r="G1421"/>
    </row>
    <row r="1422" spans="5:7" x14ac:dyDescent="0.35">
      <c r="E1422"/>
      <c r="G1422"/>
    </row>
    <row r="1423" spans="5:7" x14ac:dyDescent="0.35">
      <c r="E1423"/>
      <c r="G1423"/>
    </row>
    <row r="1424" spans="5:7" x14ac:dyDescent="0.35">
      <c r="E1424"/>
      <c r="G1424"/>
    </row>
    <row r="1425" spans="5:7" x14ac:dyDescent="0.35">
      <c r="E1425"/>
      <c r="G1425"/>
    </row>
    <row r="1426" spans="5:7" x14ac:dyDescent="0.35">
      <c r="E1426"/>
      <c r="G1426"/>
    </row>
    <row r="1427" spans="5:7" x14ac:dyDescent="0.35">
      <c r="E1427"/>
      <c r="G1427"/>
    </row>
    <row r="1428" spans="5:7" x14ac:dyDescent="0.35">
      <c r="E1428"/>
      <c r="G1428"/>
    </row>
    <row r="1429" spans="5:7" x14ac:dyDescent="0.35">
      <c r="E1429"/>
      <c r="G1429"/>
    </row>
    <row r="1430" spans="5:7" x14ac:dyDescent="0.35">
      <c r="E1430"/>
      <c r="G1430"/>
    </row>
    <row r="1431" spans="5:7" x14ac:dyDescent="0.35">
      <c r="E1431"/>
      <c r="G1431"/>
    </row>
    <row r="1432" spans="5:7" x14ac:dyDescent="0.35">
      <c r="E1432"/>
      <c r="G1432"/>
    </row>
    <row r="1433" spans="5:7" x14ac:dyDescent="0.35">
      <c r="E1433"/>
      <c r="G1433"/>
    </row>
    <row r="1434" spans="5:7" x14ac:dyDescent="0.35">
      <c r="E1434"/>
      <c r="G1434"/>
    </row>
    <row r="1435" spans="5:7" x14ac:dyDescent="0.35">
      <c r="E1435"/>
      <c r="G1435"/>
    </row>
    <row r="1436" spans="5:7" x14ac:dyDescent="0.35">
      <c r="E1436"/>
      <c r="G1436"/>
    </row>
    <row r="1437" spans="5:7" x14ac:dyDescent="0.35">
      <c r="E1437"/>
      <c r="G1437"/>
    </row>
    <row r="1438" spans="5:7" x14ac:dyDescent="0.35">
      <c r="E1438"/>
      <c r="G1438"/>
    </row>
    <row r="1439" spans="5:7" x14ac:dyDescent="0.35">
      <c r="E1439"/>
      <c r="G1439"/>
    </row>
    <row r="1440" spans="5:7" x14ac:dyDescent="0.35">
      <c r="E1440"/>
      <c r="G1440"/>
    </row>
    <row r="1441" spans="5:7" x14ac:dyDescent="0.35">
      <c r="E1441"/>
      <c r="G1441"/>
    </row>
    <row r="1442" spans="5:7" x14ac:dyDescent="0.35">
      <c r="E1442"/>
      <c r="G1442"/>
    </row>
    <row r="1443" spans="5:7" x14ac:dyDescent="0.35">
      <c r="E1443"/>
      <c r="G1443"/>
    </row>
    <row r="1444" spans="5:7" x14ac:dyDescent="0.35">
      <c r="E1444"/>
      <c r="G1444"/>
    </row>
    <row r="1445" spans="5:7" x14ac:dyDescent="0.35">
      <c r="E1445"/>
      <c r="G1445"/>
    </row>
    <row r="1446" spans="5:7" x14ac:dyDescent="0.35">
      <c r="E1446"/>
      <c r="G1446"/>
    </row>
    <row r="1447" spans="5:7" x14ac:dyDescent="0.35">
      <c r="E1447"/>
      <c r="G1447"/>
    </row>
    <row r="1448" spans="5:7" x14ac:dyDescent="0.35">
      <c r="E1448"/>
      <c r="G1448"/>
    </row>
    <row r="1449" spans="5:7" x14ac:dyDescent="0.35">
      <c r="E1449"/>
      <c r="G1449"/>
    </row>
    <row r="1450" spans="5:7" x14ac:dyDescent="0.35">
      <c r="E1450"/>
      <c r="G1450"/>
    </row>
    <row r="1451" spans="5:7" x14ac:dyDescent="0.35">
      <c r="E1451"/>
      <c r="G1451"/>
    </row>
    <row r="1452" spans="5:7" x14ac:dyDescent="0.35">
      <c r="E1452"/>
      <c r="G1452"/>
    </row>
    <row r="1453" spans="5:7" x14ac:dyDescent="0.35">
      <c r="E1453"/>
      <c r="G1453"/>
    </row>
    <row r="1454" spans="5:7" x14ac:dyDescent="0.35">
      <c r="E1454"/>
      <c r="G1454"/>
    </row>
    <row r="1455" spans="5:7" x14ac:dyDescent="0.35">
      <c r="E1455"/>
      <c r="G1455"/>
    </row>
    <row r="1456" spans="5:7" x14ac:dyDescent="0.35">
      <c r="E1456"/>
      <c r="G1456"/>
    </row>
    <row r="1457" spans="5:7" x14ac:dyDescent="0.35">
      <c r="E1457"/>
      <c r="G1457"/>
    </row>
    <row r="1458" spans="5:7" x14ac:dyDescent="0.35">
      <c r="E1458"/>
      <c r="G1458"/>
    </row>
    <row r="1459" spans="5:7" x14ac:dyDescent="0.35">
      <c r="E1459"/>
      <c r="G1459"/>
    </row>
    <row r="1460" spans="5:7" x14ac:dyDescent="0.35">
      <c r="E1460"/>
      <c r="G1460"/>
    </row>
    <row r="1461" spans="5:7" x14ac:dyDescent="0.35">
      <c r="E1461"/>
      <c r="G1461"/>
    </row>
    <row r="1462" spans="5:7" x14ac:dyDescent="0.35">
      <c r="E1462"/>
      <c r="G1462"/>
    </row>
    <row r="1463" spans="5:7" x14ac:dyDescent="0.35">
      <c r="E1463"/>
      <c r="G1463"/>
    </row>
    <row r="1464" spans="5:7" x14ac:dyDescent="0.35">
      <c r="E1464"/>
      <c r="G1464"/>
    </row>
    <row r="1465" spans="5:7" x14ac:dyDescent="0.35">
      <c r="E1465"/>
      <c r="G1465"/>
    </row>
    <row r="1466" spans="5:7" x14ac:dyDescent="0.35">
      <c r="E1466"/>
      <c r="G1466"/>
    </row>
    <row r="1467" spans="5:7" x14ac:dyDescent="0.35">
      <c r="E1467"/>
      <c r="G1467"/>
    </row>
    <row r="1468" spans="5:7" x14ac:dyDescent="0.35">
      <c r="E1468"/>
      <c r="G1468"/>
    </row>
    <row r="1469" spans="5:7" x14ac:dyDescent="0.35">
      <c r="E1469"/>
      <c r="G1469"/>
    </row>
    <row r="1470" spans="5:7" x14ac:dyDescent="0.35">
      <c r="E1470"/>
      <c r="G1470"/>
    </row>
    <row r="1471" spans="5:7" x14ac:dyDescent="0.35">
      <c r="E1471"/>
      <c r="G1471"/>
    </row>
    <row r="1472" spans="5:7" x14ac:dyDescent="0.35">
      <c r="E1472"/>
      <c r="G1472"/>
    </row>
    <row r="1473" spans="5:7" x14ac:dyDescent="0.35">
      <c r="E1473"/>
      <c r="G1473"/>
    </row>
    <row r="1474" spans="5:7" x14ac:dyDescent="0.35">
      <c r="E1474"/>
      <c r="G1474"/>
    </row>
    <row r="1475" spans="5:7" x14ac:dyDescent="0.35">
      <c r="E1475"/>
      <c r="G1475"/>
    </row>
    <row r="1476" spans="5:7" x14ac:dyDescent="0.35">
      <c r="E1476"/>
      <c r="G1476"/>
    </row>
    <row r="1477" spans="5:7" x14ac:dyDescent="0.35">
      <c r="E1477"/>
      <c r="G1477"/>
    </row>
    <row r="1478" spans="5:7" x14ac:dyDescent="0.35">
      <c r="E1478"/>
      <c r="G1478"/>
    </row>
    <row r="1479" spans="5:7" x14ac:dyDescent="0.35">
      <c r="E1479"/>
      <c r="G1479"/>
    </row>
    <row r="1480" spans="5:7" x14ac:dyDescent="0.35">
      <c r="E1480"/>
      <c r="G1480"/>
    </row>
    <row r="1481" spans="5:7" x14ac:dyDescent="0.35">
      <c r="E1481"/>
      <c r="G1481"/>
    </row>
    <row r="1482" spans="5:7" x14ac:dyDescent="0.35">
      <c r="E1482"/>
      <c r="G1482"/>
    </row>
    <row r="1483" spans="5:7" x14ac:dyDescent="0.35">
      <c r="E1483"/>
      <c r="G1483"/>
    </row>
    <row r="1484" spans="5:7" x14ac:dyDescent="0.35">
      <c r="E1484"/>
      <c r="G1484"/>
    </row>
    <row r="1485" spans="5:7" x14ac:dyDescent="0.35">
      <c r="E1485"/>
      <c r="G1485"/>
    </row>
    <row r="1486" spans="5:7" x14ac:dyDescent="0.35">
      <c r="E1486"/>
      <c r="G1486"/>
    </row>
    <row r="1487" spans="5:7" x14ac:dyDescent="0.35">
      <c r="E1487"/>
      <c r="G1487"/>
    </row>
    <row r="1488" spans="5:7" x14ac:dyDescent="0.35">
      <c r="E1488"/>
      <c r="G1488"/>
    </row>
    <row r="1489" spans="5:7" x14ac:dyDescent="0.35">
      <c r="E1489"/>
      <c r="G1489"/>
    </row>
    <row r="1490" spans="5:7" x14ac:dyDescent="0.35">
      <c r="E1490"/>
      <c r="G1490"/>
    </row>
    <row r="1491" spans="5:7" x14ac:dyDescent="0.35">
      <c r="E1491"/>
      <c r="G1491"/>
    </row>
    <row r="1492" spans="5:7" x14ac:dyDescent="0.35">
      <c r="E1492"/>
      <c r="G1492"/>
    </row>
    <row r="1493" spans="5:7" x14ac:dyDescent="0.35">
      <c r="E1493"/>
      <c r="G1493"/>
    </row>
    <row r="1494" spans="5:7" x14ac:dyDescent="0.35">
      <c r="E1494"/>
      <c r="G1494"/>
    </row>
    <row r="1495" spans="5:7" x14ac:dyDescent="0.35">
      <c r="E1495"/>
      <c r="G1495"/>
    </row>
    <row r="1496" spans="5:7" x14ac:dyDescent="0.35">
      <c r="E1496"/>
      <c r="G1496"/>
    </row>
    <row r="1497" spans="5:7" x14ac:dyDescent="0.35">
      <c r="E1497"/>
      <c r="G1497"/>
    </row>
    <row r="1498" spans="5:7" x14ac:dyDescent="0.35">
      <c r="E1498"/>
      <c r="G1498"/>
    </row>
    <row r="1499" spans="5:7" x14ac:dyDescent="0.35">
      <c r="E1499"/>
      <c r="G1499"/>
    </row>
    <row r="1500" spans="5:7" x14ac:dyDescent="0.35">
      <c r="E1500"/>
      <c r="G1500"/>
    </row>
    <row r="1501" spans="5:7" x14ac:dyDescent="0.35">
      <c r="E1501"/>
      <c r="G1501"/>
    </row>
    <row r="1502" spans="5:7" x14ac:dyDescent="0.35">
      <c r="E1502"/>
      <c r="G1502"/>
    </row>
    <row r="1503" spans="5:7" x14ac:dyDescent="0.35">
      <c r="E1503"/>
      <c r="G1503"/>
    </row>
    <row r="1504" spans="5:7" x14ac:dyDescent="0.35">
      <c r="E1504"/>
      <c r="G1504"/>
    </row>
    <row r="1505" spans="5:7" x14ac:dyDescent="0.35">
      <c r="E1505"/>
      <c r="G1505"/>
    </row>
    <row r="1506" spans="5:7" x14ac:dyDescent="0.35">
      <c r="E1506"/>
      <c r="G1506"/>
    </row>
    <row r="1507" spans="5:7" x14ac:dyDescent="0.35">
      <c r="E1507"/>
      <c r="G1507"/>
    </row>
    <row r="1508" spans="5:7" x14ac:dyDescent="0.35">
      <c r="E1508"/>
      <c r="G1508"/>
    </row>
    <row r="1509" spans="5:7" x14ac:dyDescent="0.35">
      <c r="E1509"/>
      <c r="G1509"/>
    </row>
    <row r="1510" spans="5:7" x14ac:dyDescent="0.35">
      <c r="E1510"/>
      <c r="G1510"/>
    </row>
    <row r="1511" spans="5:7" x14ac:dyDescent="0.35">
      <c r="E1511"/>
      <c r="G1511"/>
    </row>
    <row r="1512" spans="5:7" x14ac:dyDescent="0.35">
      <c r="E1512"/>
      <c r="G1512"/>
    </row>
    <row r="1513" spans="5:7" x14ac:dyDescent="0.35">
      <c r="E1513"/>
      <c r="G1513"/>
    </row>
    <row r="1514" spans="5:7" x14ac:dyDescent="0.35">
      <c r="E1514"/>
      <c r="G1514"/>
    </row>
    <row r="1515" spans="5:7" x14ac:dyDescent="0.35">
      <c r="E1515"/>
      <c r="G1515"/>
    </row>
    <row r="1516" spans="5:7" x14ac:dyDescent="0.35">
      <c r="E1516"/>
      <c r="G1516"/>
    </row>
    <row r="1517" spans="5:7" x14ac:dyDescent="0.35">
      <c r="E1517"/>
      <c r="G1517"/>
    </row>
    <row r="1518" spans="5:7" x14ac:dyDescent="0.35">
      <c r="E1518"/>
      <c r="G1518"/>
    </row>
    <row r="1519" spans="5:7" x14ac:dyDescent="0.35">
      <c r="E1519"/>
      <c r="G1519"/>
    </row>
    <row r="1520" spans="5:7" x14ac:dyDescent="0.35">
      <c r="E1520"/>
      <c r="G1520"/>
    </row>
    <row r="1521" spans="5:7" x14ac:dyDescent="0.35">
      <c r="E1521"/>
      <c r="G1521"/>
    </row>
    <row r="1522" spans="5:7" x14ac:dyDescent="0.35">
      <c r="E1522"/>
      <c r="G1522"/>
    </row>
    <row r="1523" spans="5:7" x14ac:dyDescent="0.35">
      <c r="E1523"/>
      <c r="G1523"/>
    </row>
    <row r="1524" spans="5:7" x14ac:dyDescent="0.35">
      <c r="E1524"/>
      <c r="G1524"/>
    </row>
    <row r="1525" spans="5:7" x14ac:dyDescent="0.35">
      <c r="E1525"/>
      <c r="G152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DB00-D4CA-4B95-8760-32A4CA2E3021}">
  <sheetPr codeName="Sheet6"/>
  <dimension ref="A1:AA309"/>
  <sheetViews>
    <sheetView topLeftCell="A2" zoomScale="85" zoomScaleNormal="85" workbookViewId="0">
      <selection activeCell="A2" sqref="A2"/>
    </sheetView>
  </sheetViews>
  <sheetFormatPr defaultRowHeight="14.5" x14ac:dyDescent="0.35"/>
  <cols>
    <col min="1" max="1" width="45.453125" bestFit="1" customWidth="1"/>
    <col min="2" max="2" width="19.81640625" bestFit="1" customWidth="1"/>
    <col min="3" max="3" width="30" bestFit="1" customWidth="1"/>
    <col min="4" max="4" width="29.1796875" bestFit="1" customWidth="1"/>
    <col min="5" max="5" width="30.7265625" bestFit="1" customWidth="1"/>
    <col min="6" max="6" width="129.54296875" hidden="1" customWidth="1"/>
    <col min="7" max="7" width="35.81640625" hidden="1" customWidth="1"/>
    <col min="8" max="8" width="9.26953125" bestFit="1" customWidth="1"/>
    <col min="9" max="9" width="17.81640625" bestFit="1" customWidth="1"/>
    <col min="10" max="10" width="12" bestFit="1" customWidth="1"/>
    <col min="11" max="11" width="14.81640625" bestFit="1" customWidth="1"/>
    <col min="12" max="12" width="16.54296875" bestFit="1" customWidth="1"/>
    <col min="13" max="13" width="22.1796875" bestFit="1" customWidth="1"/>
    <col min="14" max="14" width="9.26953125" bestFit="1" customWidth="1"/>
    <col min="15" max="15" width="14.54296875" bestFit="1" customWidth="1"/>
    <col min="16" max="16" width="16.453125" bestFit="1" customWidth="1"/>
    <col min="17" max="17" width="11.1796875" bestFit="1" customWidth="1"/>
    <col min="18" max="18" width="12" bestFit="1" customWidth="1"/>
    <col min="19" max="19" width="67" bestFit="1" customWidth="1"/>
    <col min="20" max="20" width="41.26953125" bestFit="1" customWidth="1"/>
    <col min="21" max="21" width="12.7265625" bestFit="1" customWidth="1"/>
    <col min="22" max="22" width="11.1796875" bestFit="1" customWidth="1"/>
    <col min="23" max="23" width="11.81640625" bestFit="1" customWidth="1"/>
    <col min="24" max="24" width="74.7265625" bestFit="1" customWidth="1"/>
    <col min="25" max="25" width="9.26953125" bestFit="1" customWidth="1"/>
  </cols>
  <sheetData>
    <row r="1" spans="1:27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4367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4368</v>
      </c>
    </row>
    <row r="2" spans="1:27" x14ac:dyDescent="0.35">
      <c r="A2" t="s">
        <v>2266</v>
      </c>
      <c r="B2" t="s">
        <v>2267</v>
      </c>
      <c r="C2" t="s">
        <v>49</v>
      </c>
      <c r="D2" t="s">
        <v>50</v>
      </c>
      <c r="E2" t="s">
        <v>1070</v>
      </c>
      <c r="F2" t="s">
        <v>92</v>
      </c>
      <c r="G2" t="s">
        <v>53</v>
      </c>
      <c r="H2">
        <v>1</v>
      </c>
      <c r="I2" t="e">
        <f>_xlfn.XLOOKUP(Table6[[#This Row],[ShortName]],'[2]Java-Usage-JG-Report'!$H:$H,'[2]Java-Usage-JG-Report'!$J:$J)</f>
        <v>#N/A</v>
      </c>
      <c r="J2" s="4" t="e">
        <f>_xlfn.XLOOKUP(Table6[[#This Row],[ShortName]],'[2]Java-Usage-JG-Report'!$H:$H,'[2]Java-Usage-JG-Report'!$K:$K)</f>
        <v>#N/A</v>
      </c>
      <c r="K2" t="s">
        <v>4369</v>
      </c>
      <c r="L2" t="s">
        <v>109</v>
      </c>
      <c r="M2" t="s">
        <v>57</v>
      </c>
      <c r="N2" t="s">
        <v>937</v>
      </c>
      <c r="O2" t="e">
        <f>_xlfn.XLOOKUP(Table6[[#This Row],[Computer Name]],'[3]export-2025-06-13-05-14-04'!$A:$A,'[3]export-2025-06-13-05-14-04'!$E:$E)</f>
        <v>#N/A</v>
      </c>
      <c r="P2" t="s">
        <v>50</v>
      </c>
      <c r="R2" t="s">
        <v>4370</v>
      </c>
      <c r="S2">
        <v>1500000514</v>
      </c>
      <c r="T2" t="s">
        <v>4371</v>
      </c>
      <c r="U2" t="s">
        <v>4372</v>
      </c>
      <c r="V2" t="s">
        <v>61</v>
      </c>
      <c r="W2" t="s">
        <v>61</v>
      </c>
      <c r="Y2" t="s">
        <v>98</v>
      </c>
      <c r="Z2" t="s">
        <v>62</v>
      </c>
      <c r="AA2" t="str">
        <f>_xlfn.XLOOKUP(Table6[[#This Row],[Computer Name]],'[4]export-2025-06-12-00-20-38'!$A:$A,'[4]export-2025-06-12-00-20-38'!$D:$D)</f>
        <v>[no results]</v>
      </c>
    </row>
    <row r="3" spans="1:27" x14ac:dyDescent="0.35">
      <c r="A3" t="s">
        <v>2268</v>
      </c>
      <c r="B3" t="s">
        <v>2269</v>
      </c>
      <c r="C3" t="s">
        <v>49</v>
      </c>
      <c r="D3" t="s">
        <v>50</v>
      </c>
      <c r="E3" t="s">
        <v>51</v>
      </c>
      <c r="F3" t="s">
        <v>67</v>
      </c>
      <c r="G3" t="s">
        <v>53</v>
      </c>
      <c r="H3">
        <v>1</v>
      </c>
      <c r="I3" t="e">
        <f>_xlfn.XLOOKUP(Table6[[#This Row],[ShortName]],'[2]Java-Usage-JG-Report'!$H:$H,'[2]Java-Usage-JG-Report'!$J:$J)</f>
        <v>#N/A</v>
      </c>
      <c r="J3" s="4" t="e">
        <f>_xlfn.XLOOKUP(Table6[[#This Row],[ShortName]],'[2]Java-Usage-JG-Report'!$H:$H,'[2]Java-Usage-JG-Report'!$K:$K)</f>
        <v>#N/A</v>
      </c>
      <c r="K3" t="s">
        <v>4373</v>
      </c>
      <c r="L3" t="s">
        <v>56</v>
      </c>
      <c r="M3" t="s">
        <v>57</v>
      </c>
      <c r="N3" t="s">
        <v>937</v>
      </c>
      <c r="O3" t="str">
        <f>_xlfn.XLOOKUP(Table6[[#This Row],[Computer Name]],'[3]export-2025-06-13-05-14-04'!$A:$A,'[3]export-2025-06-13-05-14-04'!$E:$E)</f>
        <v>Complete</v>
      </c>
      <c r="P3" t="s">
        <v>50</v>
      </c>
      <c r="R3" t="s">
        <v>4370</v>
      </c>
      <c r="S3">
        <v>1500000489</v>
      </c>
      <c r="T3" t="s">
        <v>4374</v>
      </c>
      <c r="U3" t="s">
        <v>4372</v>
      </c>
      <c r="V3" t="s">
        <v>61</v>
      </c>
      <c r="W3" t="s">
        <v>61</v>
      </c>
      <c r="Y3" t="s">
        <v>98</v>
      </c>
      <c r="Z3" t="s">
        <v>62</v>
      </c>
      <c r="AA3" t="e">
        <f>_xlfn.XLOOKUP(Table6[[#This Row],[Computer Name]],'[4]export-2025-06-12-00-20-38'!$A:$A,'[4]export-2025-06-12-00-20-38'!$D:$D)</f>
        <v>#N/A</v>
      </c>
    </row>
    <row r="4" spans="1:27" x14ac:dyDescent="0.35">
      <c r="A4" t="s">
        <v>2270</v>
      </c>
      <c r="B4" t="s">
        <v>2271</v>
      </c>
      <c r="C4" t="s">
        <v>49</v>
      </c>
      <c r="D4" t="s">
        <v>50</v>
      </c>
      <c r="E4" t="s">
        <v>51</v>
      </c>
      <c r="F4" t="s">
        <v>67</v>
      </c>
      <c r="G4" t="s">
        <v>53</v>
      </c>
      <c r="H4">
        <v>1</v>
      </c>
      <c r="I4" t="e">
        <f>_xlfn.XLOOKUP(Table6[[#This Row],[ShortName]],'[2]Java-Usage-JG-Report'!$H:$H,'[2]Java-Usage-JG-Report'!$J:$J)</f>
        <v>#N/A</v>
      </c>
      <c r="J4" s="4" t="e">
        <f>_xlfn.XLOOKUP(Table6[[#This Row],[ShortName]],'[2]Java-Usage-JG-Report'!$H:$H,'[2]Java-Usage-JG-Report'!$K:$K)</f>
        <v>#N/A</v>
      </c>
      <c r="K4" t="s">
        <v>4375</v>
      </c>
      <c r="L4" t="s">
        <v>56</v>
      </c>
      <c r="M4" t="s">
        <v>57</v>
      </c>
      <c r="N4" t="s">
        <v>937</v>
      </c>
      <c r="O4" t="str">
        <f>_xlfn.XLOOKUP(Table6[[#This Row],[Computer Name]],'[3]export-2025-06-13-05-14-04'!$A:$A,'[3]export-2025-06-13-05-14-04'!$E:$E)</f>
        <v>Complete</v>
      </c>
      <c r="P4" t="s">
        <v>50</v>
      </c>
      <c r="R4" t="s">
        <v>4370</v>
      </c>
      <c r="S4">
        <v>1500000489</v>
      </c>
      <c r="T4" t="s">
        <v>4374</v>
      </c>
      <c r="U4" t="s">
        <v>4372</v>
      </c>
      <c r="V4" t="s">
        <v>61</v>
      </c>
      <c r="W4" t="s">
        <v>61</v>
      </c>
      <c r="Y4" t="s">
        <v>98</v>
      </c>
      <c r="Z4" t="s">
        <v>62</v>
      </c>
      <c r="AA4" t="e">
        <f>_xlfn.XLOOKUP(Table6[[#This Row],[Computer Name]],'[4]export-2025-06-12-00-20-38'!$A:$A,'[4]export-2025-06-12-00-20-38'!$D:$D)</f>
        <v>#N/A</v>
      </c>
    </row>
    <row r="5" spans="1:27" x14ac:dyDescent="0.35">
      <c r="A5" t="s">
        <v>1778</v>
      </c>
      <c r="B5" t="s">
        <v>1779</v>
      </c>
      <c r="C5" t="s">
        <v>49</v>
      </c>
      <c r="D5" t="s">
        <v>50</v>
      </c>
      <c r="E5" t="s">
        <v>51</v>
      </c>
      <c r="F5" t="s">
        <v>67</v>
      </c>
      <c r="G5" t="s">
        <v>53</v>
      </c>
      <c r="H5">
        <v>1</v>
      </c>
      <c r="I5" t="e">
        <f>_xlfn.XLOOKUP(Table6[[#This Row],[ShortName]],'[2]Java-Usage-JG-Report'!$H:$H,'[2]Java-Usage-JG-Report'!$J:$J)</f>
        <v>#N/A</v>
      </c>
      <c r="J5" s="4" t="e">
        <f>_xlfn.XLOOKUP(Table6[[#This Row],[ShortName]],'[2]Java-Usage-JG-Report'!$H:$H,'[2]Java-Usage-JG-Report'!$K:$K)</f>
        <v>#N/A</v>
      </c>
      <c r="K5" t="s">
        <v>4376</v>
      </c>
      <c r="L5" t="s">
        <v>56</v>
      </c>
      <c r="M5" t="s">
        <v>57</v>
      </c>
      <c r="N5" t="s">
        <v>937</v>
      </c>
      <c r="O5" t="str">
        <f>_xlfn.XLOOKUP(Table6[[#This Row],[Computer Name]],'[3]export-2025-06-13-05-14-04'!$A:$A,'[3]export-2025-06-13-05-14-04'!$E:$E)</f>
        <v>Complete</v>
      </c>
      <c r="P5" t="s">
        <v>50</v>
      </c>
      <c r="R5" t="s">
        <v>4370</v>
      </c>
      <c r="S5">
        <v>1500001618</v>
      </c>
      <c r="T5" t="s">
        <v>4377</v>
      </c>
      <c r="U5" t="s">
        <v>4378</v>
      </c>
      <c r="V5" t="s">
        <v>61</v>
      </c>
      <c r="W5" t="s">
        <v>61</v>
      </c>
      <c r="Y5" t="s">
        <v>4379</v>
      </c>
      <c r="Z5" t="s">
        <v>62</v>
      </c>
      <c r="AA5" t="e">
        <f>_xlfn.XLOOKUP(Table6[[#This Row],[Computer Name]],'[4]export-2025-06-12-00-20-38'!$A:$A,'[4]export-2025-06-12-00-20-38'!$D:$D)</f>
        <v>#N/A</v>
      </c>
    </row>
    <row r="6" spans="1:27" x14ac:dyDescent="0.35">
      <c r="A6" t="s">
        <v>1780</v>
      </c>
      <c r="B6" t="s">
        <v>1781</v>
      </c>
      <c r="C6" t="s">
        <v>49</v>
      </c>
      <c r="D6" t="s">
        <v>50</v>
      </c>
      <c r="E6" t="s">
        <v>51</v>
      </c>
      <c r="F6" t="s">
        <v>67</v>
      </c>
      <c r="G6" t="s">
        <v>53</v>
      </c>
      <c r="H6">
        <v>1</v>
      </c>
      <c r="I6" t="e">
        <f>_xlfn.XLOOKUP(Table6[[#This Row],[ShortName]],'[2]Java-Usage-JG-Report'!$H:$H,'[2]Java-Usage-JG-Report'!$J:$J)</f>
        <v>#N/A</v>
      </c>
      <c r="J6" s="4" t="e">
        <f>_xlfn.XLOOKUP(Table6[[#This Row],[ShortName]],'[2]Java-Usage-JG-Report'!$H:$H,'[2]Java-Usage-JG-Report'!$K:$K)</f>
        <v>#N/A</v>
      </c>
      <c r="K6" t="s">
        <v>4380</v>
      </c>
      <c r="L6" t="s">
        <v>56</v>
      </c>
      <c r="M6" t="s">
        <v>57</v>
      </c>
      <c r="N6" t="s">
        <v>937</v>
      </c>
      <c r="O6" t="str">
        <f>_xlfn.XLOOKUP(Table6[[#This Row],[Computer Name]],'[3]export-2025-06-13-05-14-04'!$A:$A,'[3]export-2025-06-13-05-14-04'!$E:$E)</f>
        <v>Complete</v>
      </c>
      <c r="P6" t="s">
        <v>50</v>
      </c>
      <c r="R6" t="s">
        <v>4370</v>
      </c>
      <c r="S6">
        <v>1500001618</v>
      </c>
      <c r="T6" t="s">
        <v>4377</v>
      </c>
      <c r="U6" t="s">
        <v>4378</v>
      </c>
      <c r="V6" t="s">
        <v>61</v>
      </c>
      <c r="W6" t="s">
        <v>61</v>
      </c>
      <c r="Y6" t="s">
        <v>4379</v>
      </c>
      <c r="Z6" t="s">
        <v>62</v>
      </c>
      <c r="AA6" t="e">
        <f>_xlfn.XLOOKUP(Table6[[#This Row],[Computer Name]],'[4]export-2025-06-12-00-20-38'!$A:$A,'[4]export-2025-06-12-00-20-38'!$D:$D)</f>
        <v>#N/A</v>
      </c>
    </row>
    <row r="7" spans="1:27" x14ac:dyDescent="0.35">
      <c r="A7" t="s">
        <v>2258</v>
      </c>
      <c r="B7" t="s">
        <v>2259</v>
      </c>
      <c r="C7" t="s">
        <v>49</v>
      </c>
      <c r="D7" t="s">
        <v>50</v>
      </c>
      <c r="E7" t="s">
        <v>51</v>
      </c>
      <c r="F7" t="s">
        <v>67</v>
      </c>
      <c r="G7" t="s">
        <v>53</v>
      </c>
      <c r="H7">
        <v>1</v>
      </c>
      <c r="I7" t="e">
        <f>_xlfn.XLOOKUP(Table6[[#This Row],[ShortName]],'[2]Java-Usage-JG-Report'!$H:$H,'[2]Java-Usage-JG-Report'!$J:$J)</f>
        <v>#N/A</v>
      </c>
      <c r="J7" s="4" t="e">
        <f>_xlfn.XLOOKUP(Table6[[#This Row],[ShortName]],'[2]Java-Usage-JG-Report'!$H:$H,'[2]Java-Usage-JG-Report'!$K:$K)</f>
        <v>#N/A</v>
      </c>
      <c r="K7" t="s">
        <v>4381</v>
      </c>
      <c r="L7" t="s">
        <v>56</v>
      </c>
      <c r="M7" t="s">
        <v>57</v>
      </c>
      <c r="N7" t="s">
        <v>937</v>
      </c>
      <c r="O7" t="str">
        <f>_xlfn.XLOOKUP(Table6[[#This Row],[Computer Name]],'[3]export-2025-06-13-05-14-04'!$A:$A,'[3]export-2025-06-13-05-14-04'!$E:$E)</f>
        <v>Complete</v>
      </c>
      <c r="P7" t="s">
        <v>50</v>
      </c>
      <c r="R7" t="s">
        <v>4370</v>
      </c>
      <c r="S7">
        <v>5058845</v>
      </c>
      <c r="T7" t="s">
        <v>4382</v>
      </c>
      <c r="U7" t="s">
        <v>4383</v>
      </c>
      <c r="V7" t="s">
        <v>61</v>
      </c>
      <c r="W7" t="s">
        <v>61</v>
      </c>
      <c r="Y7" t="s">
        <v>4384</v>
      </c>
      <c r="Z7" t="s">
        <v>62</v>
      </c>
      <c r="AA7" t="e">
        <f>_xlfn.XLOOKUP(Table6[[#This Row],[Computer Name]],'[4]export-2025-06-12-00-20-38'!$A:$A,'[4]export-2025-06-12-00-20-38'!$D:$D)</f>
        <v>#N/A</v>
      </c>
    </row>
    <row r="8" spans="1:27" hidden="1" x14ac:dyDescent="0.35">
      <c r="A8" t="s">
        <v>2260</v>
      </c>
      <c r="B8" t="s">
        <v>2261</v>
      </c>
      <c r="C8" t="s">
        <v>49</v>
      </c>
      <c r="D8" t="s">
        <v>50</v>
      </c>
      <c r="E8" t="s">
        <v>119</v>
      </c>
      <c r="F8" t="s">
        <v>67</v>
      </c>
      <c r="G8" t="s">
        <v>53</v>
      </c>
      <c r="H8">
        <v>1</v>
      </c>
      <c r="I8" t="e">
        <f>_xlfn.XLOOKUP(Table6[[#This Row],[ShortName]],'[2]Java-Usage-JG-Report'!$H:$H,'[2]Java-Usage-JG-Report'!$J:$J)</f>
        <v>#N/A</v>
      </c>
      <c r="J8" s="4" t="e">
        <f>_xlfn.XLOOKUP(Table6[[#This Row],[ShortName]],'[2]Java-Usage-JG-Report'!$H:$H,'[2]Java-Usage-JG-Report'!$K:$K)</f>
        <v>#N/A</v>
      </c>
      <c r="K8" t="s">
        <v>4385</v>
      </c>
      <c r="L8" t="s">
        <v>232</v>
      </c>
      <c r="M8" t="s">
        <v>514</v>
      </c>
      <c r="N8" t="s">
        <v>514</v>
      </c>
      <c r="O8" t="e">
        <f>_xlfn.XLOOKUP(Table6[[#This Row],[Computer Name]],'[3]export-2025-06-13-05-14-04'!$A:$A,'[3]export-2025-06-13-05-14-04'!$E:$E)</f>
        <v>#N/A</v>
      </c>
      <c r="P8" t="e">
        <f>_xlfn.XLOOKUP(Table6[[#This Row],[ShortName]],#REF!,#REF!)</f>
        <v>#REF!</v>
      </c>
      <c r="R8" t="s">
        <v>4370</v>
      </c>
      <c r="S8">
        <v>5058845</v>
      </c>
      <c r="T8" t="s">
        <v>4382</v>
      </c>
      <c r="U8" t="s">
        <v>4383</v>
      </c>
      <c r="V8" t="s">
        <v>61</v>
      </c>
      <c r="W8" t="s">
        <v>61</v>
      </c>
      <c r="Y8" t="s">
        <v>4384</v>
      </c>
      <c r="Z8" t="s">
        <v>62</v>
      </c>
      <c r="AA8" t="e">
        <f>_xlfn.XLOOKUP(Table6[[#This Row],[Computer Name]],'[4]export-2025-06-12-00-20-38'!$A:$A,'[4]export-2025-06-12-00-20-38'!$D:$D)</f>
        <v>#N/A</v>
      </c>
    </row>
    <row r="9" spans="1:27" x14ac:dyDescent="0.35">
      <c r="A9" t="s">
        <v>1110</v>
      </c>
      <c r="B9" t="s">
        <v>1111</v>
      </c>
      <c r="C9" t="s">
        <v>66</v>
      </c>
      <c r="D9" t="s">
        <v>50</v>
      </c>
      <c r="E9" t="s">
        <v>51</v>
      </c>
      <c r="F9" t="s">
        <v>67</v>
      </c>
      <c r="G9" t="s">
        <v>53</v>
      </c>
      <c r="H9">
        <v>1</v>
      </c>
      <c r="I9" t="e">
        <f>_xlfn.XLOOKUP(Table6[[#This Row],[ShortName]],'[2]Java-Usage-JG-Report'!$H:$H,'[2]Java-Usage-JG-Report'!$J:$J)</f>
        <v>#N/A</v>
      </c>
      <c r="J9" s="4" t="e">
        <f>_xlfn.XLOOKUP(Table6[[#This Row],[ShortName]],'[2]Java-Usage-JG-Report'!$H:$H,'[2]Java-Usage-JG-Report'!$K:$K)</f>
        <v>#N/A</v>
      </c>
      <c r="K9" t="s">
        <v>4386</v>
      </c>
      <c r="L9" t="s">
        <v>56</v>
      </c>
      <c r="M9" t="s">
        <v>57</v>
      </c>
      <c r="N9" t="s">
        <v>937</v>
      </c>
      <c r="O9" t="str">
        <f>_xlfn.XLOOKUP(Table6[[#This Row],[Computer Name]],'[3]export-2025-06-13-05-14-04'!$A:$A,'[3]export-2025-06-13-05-14-04'!$E:$E)</f>
        <v>Complete</v>
      </c>
      <c r="P9" t="s">
        <v>50</v>
      </c>
      <c r="R9" t="s">
        <v>4370</v>
      </c>
      <c r="S9">
        <v>5057533</v>
      </c>
      <c r="T9" t="s">
        <v>4387</v>
      </c>
      <c r="U9" t="s">
        <v>4388</v>
      </c>
      <c r="V9" t="s">
        <v>61</v>
      </c>
      <c r="W9" t="s">
        <v>61</v>
      </c>
      <c r="Y9" t="s">
        <v>4389</v>
      </c>
      <c r="Z9" t="s">
        <v>62</v>
      </c>
      <c r="AA9" t="e">
        <f>_xlfn.XLOOKUP(Table6[[#This Row],[Computer Name]],'[4]export-2025-06-12-00-20-38'!$A:$A,'[4]export-2025-06-12-00-20-38'!$D:$D)</f>
        <v>#N/A</v>
      </c>
    </row>
    <row r="10" spans="1:27" x14ac:dyDescent="0.35">
      <c r="A10" t="s">
        <v>1119</v>
      </c>
      <c r="B10" t="s">
        <v>1120</v>
      </c>
      <c r="C10" t="s">
        <v>114</v>
      </c>
      <c r="D10" t="s">
        <v>50</v>
      </c>
      <c r="E10" t="s">
        <v>51</v>
      </c>
      <c r="F10" t="s">
        <v>67</v>
      </c>
      <c r="G10" t="s">
        <v>53</v>
      </c>
      <c r="H10">
        <v>1</v>
      </c>
      <c r="I10" t="e">
        <f>_xlfn.XLOOKUP(Table6[[#This Row],[ShortName]],'[2]Java-Usage-JG-Report'!$H:$H,'[2]Java-Usage-JG-Report'!$J:$J)</f>
        <v>#N/A</v>
      </c>
      <c r="J10" s="4" t="e">
        <f>_xlfn.XLOOKUP(Table6[[#This Row],[ShortName]],'[2]Java-Usage-JG-Report'!$H:$H,'[2]Java-Usage-JG-Report'!$K:$K)</f>
        <v>#N/A</v>
      </c>
      <c r="K10" t="s">
        <v>4390</v>
      </c>
      <c r="L10" t="s">
        <v>56</v>
      </c>
      <c r="M10" t="s">
        <v>57</v>
      </c>
      <c r="N10" t="s">
        <v>937</v>
      </c>
      <c r="O10" t="str">
        <f>_xlfn.XLOOKUP(Table6[[#This Row],[Computer Name]],'[3]export-2025-06-13-05-14-04'!$A:$A,'[3]export-2025-06-13-05-14-04'!$E:$E)</f>
        <v>Complete</v>
      </c>
      <c r="P10" t="s">
        <v>50</v>
      </c>
      <c r="R10" t="s">
        <v>4370</v>
      </c>
      <c r="S10">
        <v>5057533</v>
      </c>
      <c r="T10" t="s">
        <v>4387</v>
      </c>
      <c r="U10" t="s">
        <v>4388</v>
      </c>
      <c r="V10" t="s">
        <v>61</v>
      </c>
      <c r="W10" t="s">
        <v>61</v>
      </c>
      <c r="Y10" t="s">
        <v>4389</v>
      </c>
      <c r="Z10" t="s">
        <v>62</v>
      </c>
      <c r="AA10" t="e">
        <f>_xlfn.XLOOKUP(Table6[[#This Row],[Computer Name]],'[4]export-2025-06-12-00-20-38'!$A:$A,'[4]export-2025-06-12-00-20-38'!$D:$D)</f>
        <v>#N/A</v>
      </c>
    </row>
    <row r="11" spans="1:27" x14ac:dyDescent="0.35">
      <c r="A11" t="s">
        <v>1121</v>
      </c>
      <c r="B11" t="s">
        <v>1122</v>
      </c>
      <c r="C11" t="s">
        <v>66</v>
      </c>
      <c r="D11" t="s">
        <v>50</v>
      </c>
      <c r="E11" t="s">
        <v>51</v>
      </c>
      <c r="F11" t="s">
        <v>67</v>
      </c>
      <c r="G11" t="s">
        <v>53</v>
      </c>
      <c r="H11">
        <v>1</v>
      </c>
      <c r="I11" t="e">
        <f>_xlfn.XLOOKUP(Table6[[#This Row],[ShortName]],'[2]Java-Usage-JG-Report'!$H:$H,'[2]Java-Usage-JG-Report'!$J:$J)</f>
        <v>#N/A</v>
      </c>
      <c r="J11" s="4" t="e">
        <f>_xlfn.XLOOKUP(Table6[[#This Row],[ShortName]],'[2]Java-Usage-JG-Report'!$H:$H,'[2]Java-Usage-JG-Report'!$K:$K)</f>
        <v>#N/A</v>
      </c>
      <c r="K11" t="s">
        <v>4391</v>
      </c>
      <c r="L11" t="s">
        <v>56</v>
      </c>
      <c r="M11" t="s">
        <v>57</v>
      </c>
      <c r="N11" t="s">
        <v>937</v>
      </c>
      <c r="O11" t="str">
        <f>_xlfn.XLOOKUP(Table6[[#This Row],[Computer Name]],'[3]export-2025-06-13-05-14-04'!$A:$A,'[3]export-2025-06-13-05-14-04'!$E:$E)</f>
        <v>Complete</v>
      </c>
      <c r="P11" t="s">
        <v>50</v>
      </c>
      <c r="R11" t="s">
        <v>4370</v>
      </c>
      <c r="S11">
        <v>5057533</v>
      </c>
      <c r="T11" t="s">
        <v>4387</v>
      </c>
      <c r="U11" t="s">
        <v>4388</v>
      </c>
      <c r="V11" t="s">
        <v>61</v>
      </c>
      <c r="W11" t="s">
        <v>61</v>
      </c>
      <c r="Y11" t="s">
        <v>4389</v>
      </c>
      <c r="Z11" t="s">
        <v>62</v>
      </c>
      <c r="AA11" t="e">
        <f>_xlfn.XLOOKUP(Table6[[#This Row],[Computer Name]],'[4]export-2025-06-12-00-20-38'!$A:$A,'[4]export-2025-06-12-00-20-38'!$D:$D)</f>
        <v>#N/A</v>
      </c>
    </row>
    <row r="12" spans="1:27" x14ac:dyDescent="0.35">
      <c r="A12" t="s">
        <v>1123</v>
      </c>
      <c r="B12" t="s">
        <v>1124</v>
      </c>
      <c r="C12" t="s">
        <v>114</v>
      </c>
      <c r="D12" t="s">
        <v>50</v>
      </c>
      <c r="E12" t="s">
        <v>51</v>
      </c>
      <c r="F12" t="s">
        <v>67</v>
      </c>
      <c r="G12" t="s">
        <v>53</v>
      </c>
      <c r="H12">
        <v>1</v>
      </c>
      <c r="I12" t="e">
        <f>_xlfn.XLOOKUP(Table6[[#This Row],[ShortName]],'[2]Java-Usage-JG-Report'!$H:$H,'[2]Java-Usage-JG-Report'!$J:$J)</f>
        <v>#N/A</v>
      </c>
      <c r="J12" s="4" t="e">
        <f>_xlfn.XLOOKUP(Table6[[#This Row],[ShortName]],'[2]Java-Usage-JG-Report'!$H:$H,'[2]Java-Usage-JG-Report'!$K:$K)</f>
        <v>#N/A</v>
      </c>
      <c r="K12" t="s">
        <v>4392</v>
      </c>
      <c r="L12" t="s">
        <v>56</v>
      </c>
      <c r="M12" t="s">
        <v>57</v>
      </c>
      <c r="N12" t="s">
        <v>937</v>
      </c>
      <c r="O12" t="str">
        <f>_xlfn.XLOOKUP(Table6[[#This Row],[Computer Name]],'[3]export-2025-06-13-05-14-04'!$A:$A,'[3]export-2025-06-13-05-14-04'!$E:$E)</f>
        <v>Complete</v>
      </c>
      <c r="P12" t="s">
        <v>50</v>
      </c>
      <c r="R12" t="s">
        <v>4370</v>
      </c>
      <c r="S12">
        <v>5057533</v>
      </c>
      <c r="T12" t="s">
        <v>4387</v>
      </c>
      <c r="U12" t="s">
        <v>4388</v>
      </c>
      <c r="V12" t="s">
        <v>61</v>
      </c>
      <c r="W12" t="s">
        <v>61</v>
      </c>
      <c r="Y12" t="s">
        <v>4389</v>
      </c>
      <c r="Z12" t="s">
        <v>62</v>
      </c>
      <c r="AA12" t="e">
        <f>_xlfn.XLOOKUP(Table6[[#This Row],[Computer Name]],'[4]export-2025-06-12-00-20-38'!$A:$A,'[4]export-2025-06-12-00-20-38'!$D:$D)</f>
        <v>#N/A</v>
      </c>
    </row>
    <row r="13" spans="1:27" x14ac:dyDescent="0.35">
      <c r="A13" t="s">
        <v>1128</v>
      </c>
      <c r="B13" t="s">
        <v>1129</v>
      </c>
      <c r="C13" t="s">
        <v>114</v>
      </c>
      <c r="D13" t="s">
        <v>50</v>
      </c>
      <c r="E13" t="s">
        <v>51</v>
      </c>
      <c r="F13" t="s">
        <v>67</v>
      </c>
      <c r="G13" t="s">
        <v>53</v>
      </c>
      <c r="H13">
        <v>1</v>
      </c>
      <c r="I13" t="e">
        <f>_xlfn.XLOOKUP(Table6[[#This Row],[ShortName]],'[2]Java-Usage-JG-Report'!$H:$H,'[2]Java-Usage-JG-Report'!$J:$J)</f>
        <v>#N/A</v>
      </c>
      <c r="J13" s="4" t="e">
        <f>_xlfn.XLOOKUP(Table6[[#This Row],[ShortName]],'[2]Java-Usage-JG-Report'!$H:$H,'[2]Java-Usage-JG-Report'!$K:$K)</f>
        <v>#N/A</v>
      </c>
      <c r="K13" t="s">
        <v>4393</v>
      </c>
      <c r="L13" t="s">
        <v>56</v>
      </c>
      <c r="M13" t="s">
        <v>57</v>
      </c>
      <c r="N13" t="s">
        <v>937</v>
      </c>
      <c r="O13" t="str">
        <f>_xlfn.XLOOKUP(Table6[[#This Row],[Computer Name]],'[3]export-2025-06-13-05-14-04'!$A:$A,'[3]export-2025-06-13-05-14-04'!$E:$E)</f>
        <v>Complete</v>
      </c>
      <c r="P13" t="s">
        <v>50</v>
      </c>
      <c r="R13" t="s">
        <v>4370</v>
      </c>
      <c r="S13">
        <v>5057533</v>
      </c>
      <c r="T13" t="s">
        <v>4387</v>
      </c>
      <c r="U13" t="s">
        <v>4388</v>
      </c>
      <c r="V13" t="s">
        <v>61</v>
      </c>
      <c r="W13" t="s">
        <v>61</v>
      </c>
      <c r="Y13" t="s">
        <v>4389</v>
      </c>
      <c r="Z13" t="s">
        <v>62</v>
      </c>
      <c r="AA13" t="e">
        <f>_xlfn.XLOOKUP(Table6[[#This Row],[Computer Name]],'[4]export-2025-06-12-00-20-38'!$A:$A,'[4]export-2025-06-12-00-20-38'!$D:$D)</f>
        <v>#N/A</v>
      </c>
    </row>
    <row r="14" spans="1:27" x14ac:dyDescent="0.35">
      <c r="A14" t="s">
        <v>1687</v>
      </c>
      <c r="B14" t="s">
        <v>1688</v>
      </c>
      <c r="C14" t="s">
        <v>141</v>
      </c>
      <c r="D14" t="s">
        <v>50</v>
      </c>
      <c r="E14" t="s">
        <v>51</v>
      </c>
      <c r="F14" t="s">
        <v>67</v>
      </c>
      <c r="G14" t="s">
        <v>53</v>
      </c>
      <c r="H14">
        <v>1</v>
      </c>
      <c r="I14" t="e">
        <f>_xlfn.XLOOKUP(Table6[[#This Row],[ShortName]],'[2]Java-Usage-JG-Report'!$H:$H,'[2]Java-Usage-JG-Report'!$J:$J)</f>
        <v>#N/A</v>
      </c>
      <c r="J14" s="4" t="e">
        <f>_xlfn.XLOOKUP(Table6[[#This Row],[ShortName]],'[2]Java-Usage-JG-Report'!$H:$H,'[2]Java-Usage-JG-Report'!$K:$K)</f>
        <v>#N/A</v>
      </c>
      <c r="K14" t="s">
        <v>4394</v>
      </c>
      <c r="L14" t="s">
        <v>56</v>
      </c>
      <c r="M14" t="s">
        <v>57</v>
      </c>
      <c r="N14" t="s">
        <v>937</v>
      </c>
      <c r="O14" t="str">
        <f>_xlfn.XLOOKUP(Table6[[#This Row],[Computer Name]],'[3]export-2025-06-13-05-14-04'!$A:$A,'[3]export-2025-06-13-05-14-04'!$E:$E)</f>
        <v>Complete</v>
      </c>
      <c r="P14" t="s">
        <v>50</v>
      </c>
      <c r="R14" t="s">
        <v>4370</v>
      </c>
      <c r="S14">
        <v>5057221</v>
      </c>
      <c r="T14" t="s">
        <v>4395</v>
      </c>
      <c r="U14" t="s">
        <v>4396</v>
      </c>
      <c r="V14" t="s">
        <v>61</v>
      </c>
      <c r="W14" t="s">
        <v>61</v>
      </c>
      <c r="Y14" t="s">
        <v>4397</v>
      </c>
      <c r="Z14" t="s">
        <v>62</v>
      </c>
      <c r="AA14" t="e">
        <f>_xlfn.XLOOKUP(Table6[[#This Row],[Computer Name]],'[4]export-2025-06-12-00-20-38'!$A:$A,'[4]export-2025-06-12-00-20-38'!$D:$D)</f>
        <v>#N/A</v>
      </c>
    </row>
    <row r="15" spans="1:27" x14ac:dyDescent="0.35">
      <c r="A15" t="s">
        <v>1062</v>
      </c>
      <c r="B15" t="s">
        <v>1063</v>
      </c>
      <c r="C15" t="s">
        <v>66</v>
      </c>
      <c r="D15" t="s">
        <v>50</v>
      </c>
      <c r="E15" t="s">
        <v>51</v>
      </c>
      <c r="F15" t="s">
        <v>67</v>
      </c>
      <c r="G15" t="s">
        <v>53</v>
      </c>
      <c r="H15">
        <v>1</v>
      </c>
      <c r="I15" t="e">
        <f>_xlfn.XLOOKUP(Table6[[#This Row],[ShortName]],'[2]Java-Usage-JG-Report'!$H:$H,'[2]Java-Usage-JG-Report'!$J:$J)</f>
        <v>#N/A</v>
      </c>
      <c r="J15" s="4" t="e">
        <f>_xlfn.XLOOKUP(Table6[[#This Row],[ShortName]],'[2]Java-Usage-JG-Report'!$H:$H,'[2]Java-Usage-JG-Report'!$K:$K)</f>
        <v>#N/A</v>
      </c>
      <c r="K15" t="s">
        <v>4398</v>
      </c>
      <c r="L15" t="s">
        <v>56</v>
      </c>
      <c r="M15" t="s">
        <v>57</v>
      </c>
      <c r="N15" t="s">
        <v>937</v>
      </c>
      <c r="O15" t="str">
        <f>_xlfn.XLOOKUP(Table6[[#This Row],[Computer Name]],'[3]export-2025-06-13-05-14-04'!$A:$A,'[3]export-2025-06-13-05-14-04'!$E:$E)</f>
        <v>Complete</v>
      </c>
      <c r="P15" t="s">
        <v>50</v>
      </c>
      <c r="R15" t="s">
        <v>4370</v>
      </c>
      <c r="S15">
        <v>25803</v>
      </c>
      <c r="T15" t="s">
        <v>4399</v>
      </c>
      <c r="U15" t="s">
        <v>4400</v>
      </c>
      <c r="V15" t="s">
        <v>61</v>
      </c>
      <c r="W15" t="s">
        <v>61</v>
      </c>
      <c r="Y15" t="s">
        <v>4401</v>
      </c>
      <c r="Z15" t="s">
        <v>62</v>
      </c>
      <c r="AA15" t="e">
        <f>_xlfn.XLOOKUP(Table6[[#This Row],[Computer Name]],'[4]export-2025-06-12-00-20-38'!$A:$A,'[4]export-2025-06-12-00-20-38'!$D:$D)</f>
        <v>#N/A</v>
      </c>
    </row>
    <row r="16" spans="1:27" x14ac:dyDescent="0.35">
      <c r="A16" t="s">
        <v>1066</v>
      </c>
      <c r="B16" t="s">
        <v>1067</v>
      </c>
      <c r="C16" t="s">
        <v>66</v>
      </c>
      <c r="D16" t="s">
        <v>50</v>
      </c>
      <c r="E16" t="s">
        <v>287</v>
      </c>
      <c r="F16" t="s">
        <v>67</v>
      </c>
      <c r="G16" t="s">
        <v>53</v>
      </c>
      <c r="H16">
        <v>1</v>
      </c>
      <c r="I16" t="e">
        <f>_xlfn.XLOOKUP(Table6[[#This Row],[ShortName]],'[2]Java-Usage-JG-Report'!$H:$H,'[2]Java-Usage-JG-Report'!$J:$J)</f>
        <v>#N/A</v>
      </c>
      <c r="J16" s="4" t="e">
        <f>_xlfn.XLOOKUP(Table6[[#This Row],[ShortName]],'[2]Java-Usage-JG-Report'!$H:$H,'[2]Java-Usage-JG-Report'!$K:$K)</f>
        <v>#N/A</v>
      </c>
      <c r="K16" t="s">
        <v>4402</v>
      </c>
      <c r="L16" t="s">
        <v>149</v>
      </c>
      <c r="M16" t="s">
        <v>57</v>
      </c>
      <c r="N16" t="s">
        <v>937</v>
      </c>
      <c r="O16" t="e">
        <f>_xlfn.XLOOKUP(Table6[[#This Row],[Computer Name]],'[3]export-2025-06-13-05-14-04'!$A:$A,'[3]export-2025-06-13-05-14-04'!$E:$E)</f>
        <v>#N/A</v>
      </c>
      <c r="P16" t="s">
        <v>50</v>
      </c>
      <c r="R16" t="s">
        <v>4370</v>
      </c>
      <c r="S16">
        <v>25803</v>
      </c>
      <c r="T16" t="s">
        <v>4399</v>
      </c>
      <c r="U16" t="s">
        <v>4400</v>
      </c>
      <c r="V16" t="s">
        <v>61</v>
      </c>
      <c r="W16" t="s">
        <v>61</v>
      </c>
      <c r="Y16" t="s">
        <v>4401</v>
      </c>
      <c r="Z16" t="s">
        <v>62</v>
      </c>
      <c r="AA16" t="str">
        <f>_xlfn.XLOOKUP(Table6[[#This Row],[Computer Name]],'[4]export-2025-06-12-00-20-38'!$A:$A,'[4]export-2025-06-12-00-20-38'!$D:$D)</f>
        <v>[no results]</v>
      </c>
    </row>
    <row r="17" spans="1:27" x14ac:dyDescent="0.35">
      <c r="A17" t="s">
        <v>1071</v>
      </c>
      <c r="B17" t="s">
        <v>1072</v>
      </c>
      <c r="C17" t="s">
        <v>66</v>
      </c>
      <c r="D17" t="s">
        <v>50</v>
      </c>
      <c r="E17" t="s">
        <v>51</v>
      </c>
      <c r="F17" t="s">
        <v>67</v>
      </c>
      <c r="G17" t="s">
        <v>53</v>
      </c>
      <c r="H17">
        <v>1</v>
      </c>
      <c r="I17" t="e">
        <f>_xlfn.XLOOKUP(Table6[[#This Row],[ShortName]],'[2]Java-Usage-JG-Report'!$H:$H,'[2]Java-Usage-JG-Report'!$J:$J)</f>
        <v>#N/A</v>
      </c>
      <c r="J17" s="4" t="e">
        <f>_xlfn.XLOOKUP(Table6[[#This Row],[ShortName]],'[2]Java-Usage-JG-Report'!$H:$H,'[2]Java-Usage-JG-Report'!$K:$K)</f>
        <v>#N/A</v>
      </c>
      <c r="K17" t="s">
        <v>4403</v>
      </c>
      <c r="L17" t="s">
        <v>232</v>
      </c>
      <c r="M17" t="s">
        <v>57</v>
      </c>
      <c r="N17" t="s">
        <v>937</v>
      </c>
      <c r="O17" t="e">
        <f>_xlfn.XLOOKUP(Table6[[#This Row],[Computer Name]],'[3]export-2025-06-13-05-14-04'!$A:$A,'[3]export-2025-06-13-05-14-04'!$E:$E)</f>
        <v>#N/A</v>
      </c>
      <c r="P17" t="s">
        <v>50</v>
      </c>
      <c r="R17" t="s">
        <v>4370</v>
      </c>
      <c r="S17">
        <v>25803</v>
      </c>
      <c r="T17" t="s">
        <v>4399</v>
      </c>
      <c r="U17" t="s">
        <v>4400</v>
      </c>
      <c r="V17" t="s">
        <v>61</v>
      </c>
      <c r="W17" t="s">
        <v>61</v>
      </c>
      <c r="Y17" t="s">
        <v>4401</v>
      </c>
      <c r="Z17" t="s">
        <v>62</v>
      </c>
      <c r="AA17" t="str">
        <f>_xlfn.XLOOKUP(Table6[[#This Row],[Computer Name]],'[4]export-2025-06-12-00-20-38'!$A:$A,'[4]export-2025-06-12-00-20-38'!$D:$D)</f>
        <v>[no results]</v>
      </c>
    </row>
    <row r="18" spans="1:27" x14ac:dyDescent="0.35">
      <c r="A18" t="s">
        <v>2307</v>
      </c>
      <c r="B18" t="s">
        <v>2308</v>
      </c>
      <c r="C18" t="s">
        <v>66</v>
      </c>
      <c r="D18" t="s">
        <v>50</v>
      </c>
      <c r="E18" t="s">
        <v>51</v>
      </c>
      <c r="F18" t="s">
        <v>92</v>
      </c>
      <c r="G18" t="s">
        <v>53</v>
      </c>
      <c r="H18">
        <v>1</v>
      </c>
      <c r="I18" t="e">
        <f>_xlfn.XLOOKUP(Table6[[#This Row],[ShortName]],'[2]Java-Usage-JG-Report'!$H:$H,'[2]Java-Usage-JG-Report'!$J:$J)</f>
        <v>#N/A</v>
      </c>
      <c r="J18" s="4" t="e">
        <f>_xlfn.XLOOKUP(Table6[[#This Row],[ShortName]],'[2]Java-Usage-JG-Report'!$H:$H,'[2]Java-Usage-JG-Report'!$K:$K)</f>
        <v>#N/A</v>
      </c>
      <c r="K18" t="s">
        <v>4404</v>
      </c>
      <c r="L18" t="s">
        <v>109</v>
      </c>
      <c r="M18" t="s">
        <v>57</v>
      </c>
      <c r="N18" t="s">
        <v>937</v>
      </c>
      <c r="O18" t="e">
        <f>_xlfn.XLOOKUP(Table6[[#This Row],[Computer Name]],'[3]export-2025-06-13-05-14-04'!$A:$A,'[3]export-2025-06-13-05-14-04'!$E:$E)</f>
        <v>#N/A</v>
      </c>
      <c r="P18" t="s">
        <v>50</v>
      </c>
      <c r="R18" t="s">
        <v>4370</v>
      </c>
      <c r="S18">
        <v>5055130</v>
      </c>
      <c r="T18" t="s">
        <v>4405</v>
      </c>
      <c r="U18" t="s">
        <v>4406</v>
      </c>
      <c r="V18" t="s">
        <v>61</v>
      </c>
      <c r="W18" t="s">
        <v>61</v>
      </c>
      <c r="Y18" t="s">
        <v>4407</v>
      </c>
      <c r="Z18" t="s">
        <v>62</v>
      </c>
      <c r="AA18" t="str">
        <f>_xlfn.XLOOKUP(Table6[[#This Row],[Computer Name]],'[4]export-2025-06-12-00-20-38'!$A:$A,'[4]export-2025-06-12-00-20-38'!$D:$D)</f>
        <v>[no results]</v>
      </c>
    </row>
    <row r="19" spans="1:27" x14ac:dyDescent="0.35">
      <c r="A19" t="s">
        <v>2309</v>
      </c>
      <c r="B19" t="s">
        <v>2310</v>
      </c>
      <c r="C19" t="s">
        <v>66</v>
      </c>
      <c r="D19" t="s">
        <v>50</v>
      </c>
      <c r="E19" t="s">
        <v>51</v>
      </c>
      <c r="F19" t="s">
        <v>67</v>
      </c>
      <c r="G19" t="s">
        <v>53</v>
      </c>
      <c r="H19">
        <v>1</v>
      </c>
      <c r="I19" t="e">
        <f>_xlfn.XLOOKUP(Table6[[#This Row],[ShortName]],'[2]Java-Usage-JG-Report'!$H:$H,'[2]Java-Usage-JG-Report'!$J:$J)</f>
        <v>#N/A</v>
      </c>
      <c r="J19" s="4" t="e">
        <f>_xlfn.XLOOKUP(Table6[[#This Row],[ShortName]],'[2]Java-Usage-JG-Report'!$H:$H,'[2]Java-Usage-JG-Report'!$K:$K)</f>
        <v>#N/A</v>
      </c>
      <c r="K19" t="s">
        <v>4408</v>
      </c>
      <c r="L19" t="s">
        <v>109</v>
      </c>
      <c r="M19" t="s">
        <v>57</v>
      </c>
      <c r="N19" t="s">
        <v>937</v>
      </c>
      <c r="O19" t="e">
        <f>_xlfn.XLOOKUP(Table6[[#This Row],[Computer Name]],'[3]export-2025-06-13-05-14-04'!$A:$A,'[3]export-2025-06-13-05-14-04'!$E:$E)</f>
        <v>#N/A</v>
      </c>
      <c r="P19" t="s">
        <v>50</v>
      </c>
      <c r="R19" t="s">
        <v>4370</v>
      </c>
      <c r="S19">
        <v>5055130</v>
      </c>
      <c r="T19" t="s">
        <v>4405</v>
      </c>
      <c r="U19" t="s">
        <v>4406</v>
      </c>
      <c r="V19" t="s">
        <v>61</v>
      </c>
      <c r="W19" t="s">
        <v>61</v>
      </c>
      <c r="Y19" t="s">
        <v>4407</v>
      </c>
      <c r="Z19" t="s">
        <v>62</v>
      </c>
      <c r="AA19" t="str">
        <f>_xlfn.XLOOKUP(Table6[[#This Row],[Computer Name]],'[4]export-2025-06-12-00-20-38'!$A:$A,'[4]export-2025-06-12-00-20-38'!$D:$D)</f>
        <v>[no results]</v>
      </c>
    </row>
    <row r="20" spans="1:27" x14ac:dyDescent="0.35">
      <c r="A20" t="s">
        <v>2311</v>
      </c>
      <c r="B20" t="s">
        <v>2312</v>
      </c>
      <c r="C20" t="s">
        <v>66</v>
      </c>
      <c r="D20" t="s">
        <v>50</v>
      </c>
      <c r="E20" t="s">
        <v>51</v>
      </c>
      <c r="F20" t="s">
        <v>67</v>
      </c>
      <c r="G20" t="s">
        <v>53</v>
      </c>
      <c r="H20">
        <v>1</v>
      </c>
      <c r="I20" t="e">
        <f>_xlfn.XLOOKUP(Table6[[#This Row],[ShortName]],'[2]Java-Usage-JG-Report'!$H:$H,'[2]Java-Usage-JG-Report'!$J:$J)</f>
        <v>#N/A</v>
      </c>
      <c r="J20" s="4" t="e">
        <f>_xlfn.XLOOKUP(Table6[[#This Row],[ShortName]],'[2]Java-Usage-JG-Report'!$H:$H,'[2]Java-Usage-JG-Report'!$K:$K)</f>
        <v>#N/A</v>
      </c>
      <c r="K20" t="s">
        <v>4409</v>
      </c>
      <c r="L20" t="s">
        <v>109</v>
      </c>
      <c r="M20" t="s">
        <v>57</v>
      </c>
      <c r="N20" t="s">
        <v>937</v>
      </c>
      <c r="O20" t="e">
        <f>_xlfn.XLOOKUP(Table6[[#This Row],[Computer Name]],'[3]export-2025-06-13-05-14-04'!$A:$A,'[3]export-2025-06-13-05-14-04'!$E:$E)</f>
        <v>#N/A</v>
      </c>
      <c r="P20" t="s">
        <v>50</v>
      </c>
      <c r="R20" t="s">
        <v>4370</v>
      </c>
      <c r="S20">
        <v>5055130</v>
      </c>
      <c r="T20" t="s">
        <v>4405</v>
      </c>
      <c r="U20" t="s">
        <v>4406</v>
      </c>
      <c r="V20" t="s">
        <v>61</v>
      </c>
      <c r="W20" t="s">
        <v>61</v>
      </c>
      <c r="Y20" t="s">
        <v>4407</v>
      </c>
      <c r="Z20" t="s">
        <v>62</v>
      </c>
      <c r="AA20" t="str">
        <f>_xlfn.XLOOKUP(Table6[[#This Row],[Computer Name]],'[4]export-2025-06-12-00-20-38'!$A:$A,'[4]export-2025-06-12-00-20-38'!$D:$D)</f>
        <v>[no results]</v>
      </c>
    </row>
    <row r="21" spans="1:27" hidden="1" x14ac:dyDescent="0.35">
      <c r="A21" t="s">
        <v>2313</v>
      </c>
      <c r="B21" t="s">
        <v>2314</v>
      </c>
      <c r="C21" t="s">
        <v>66</v>
      </c>
      <c r="D21" t="s">
        <v>50</v>
      </c>
      <c r="E21" t="s">
        <v>229</v>
      </c>
      <c r="F21" t="s">
        <v>133</v>
      </c>
      <c r="G21" t="s">
        <v>53</v>
      </c>
      <c r="H21">
        <v>2</v>
      </c>
      <c r="I21" t="e">
        <f>_xlfn.XLOOKUP(Table6[[#This Row],[ShortName]],'[2]Java-Usage-JG-Report'!$H:$H,'[2]Java-Usage-JG-Report'!$J:$J)</f>
        <v>#N/A</v>
      </c>
      <c r="J21" s="4" t="e">
        <f>_xlfn.XLOOKUP(Table6[[#This Row],[ShortName]],'[2]Java-Usage-JG-Report'!$H:$H,'[2]Java-Usage-JG-Report'!$K:$K)</f>
        <v>#N/A</v>
      </c>
      <c r="K21" t="s">
        <v>4410</v>
      </c>
      <c r="L21" t="s">
        <v>109</v>
      </c>
      <c r="M21" t="s">
        <v>94</v>
      </c>
      <c r="N21" t="s">
        <v>514</v>
      </c>
      <c r="O21" t="e">
        <f>_xlfn.XLOOKUP(Table6[[#This Row],[Computer Name]],'[3]export-2025-06-13-05-14-04'!$A:$A,'[3]export-2025-06-13-05-14-04'!$E:$E)</f>
        <v>#N/A</v>
      </c>
      <c r="P21" t="e">
        <f>_xlfn.XLOOKUP(Table6[[#This Row],[ShortName]],#REF!,#REF!)</f>
        <v>#REF!</v>
      </c>
      <c r="R21" t="s">
        <v>4370</v>
      </c>
      <c r="S21">
        <v>5055130</v>
      </c>
      <c r="T21" t="s">
        <v>4405</v>
      </c>
      <c r="U21" t="s">
        <v>4406</v>
      </c>
      <c r="V21" t="s">
        <v>61</v>
      </c>
      <c r="W21" t="s">
        <v>61</v>
      </c>
      <c r="Y21" t="s">
        <v>4407</v>
      </c>
      <c r="Z21" t="s">
        <v>62</v>
      </c>
      <c r="AA21" t="e">
        <f>_xlfn.XLOOKUP(Table6[[#This Row],[Computer Name]],'[4]export-2025-06-12-00-20-38'!$A:$A,'[4]export-2025-06-12-00-20-38'!$D:$D)</f>
        <v>#N/A</v>
      </c>
    </row>
    <row r="22" spans="1:27" x14ac:dyDescent="0.35">
      <c r="A22" t="s">
        <v>1703</v>
      </c>
      <c r="B22" t="s">
        <v>1704</v>
      </c>
      <c r="C22" t="s">
        <v>141</v>
      </c>
      <c r="D22" t="s">
        <v>50</v>
      </c>
      <c r="E22" t="s">
        <v>51</v>
      </c>
      <c r="F22" t="s">
        <v>133</v>
      </c>
      <c r="G22" t="s">
        <v>53</v>
      </c>
      <c r="H22">
        <v>1</v>
      </c>
      <c r="I22" t="e">
        <f>_xlfn.XLOOKUP(Table6[[#This Row],[ShortName]],'[2]Java-Usage-JG-Report'!$H:$H,'[2]Java-Usage-JG-Report'!$J:$J)</f>
        <v>#N/A</v>
      </c>
      <c r="J22" s="4" t="e">
        <f>_xlfn.XLOOKUP(Table6[[#This Row],[ShortName]],'[2]Java-Usage-JG-Report'!$H:$H,'[2]Java-Usage-JG-Report'!$K:$K)</f>
        <v>#N/A</v>
      </c>
      <c r="K22" t="s">
        <v>4411</v>
      </c>
      <c r="L22" t="s">
        <v>337</v>
      </c>
      <c r="M22" t="s">
        <v>57</v>
      </c>
      <c r="N22" t="s">
        <v>937</v>
      </c>
      <c r="O22" t="e">
        <f>_xlfn.XLOOKUP(Table6[[#This Row],[Computer Name]],'[3]export-2025-06-13-05-14-04'!$A:$A,'[3]export-2025-06-13-05-14-04'!$E:$E)</f>
        <v>#N/A</v>
      </c>
      <c r="P22" t="s">
        <v>50</v>
      </c>
      <c r="R22" t="s">
        <v>4370</v>
      </c>
      <c r="S22">
        <v>5046288</v>
      </c>
      <c r="T22" t="s">
        <v>4412</v>
      </c>
      <c r="U22" t="s">
        <v>4413</v>
      </c>
      <c r="V22" t="s">
        <v>61</v>
      </c>
      <c r="W22" t="s">
        <v>61</v>
      </c>
      <c r="Y22" t="s">
        <v>4414</v>
      </c>
      <c r="Z22" t="s">
        <v>62</v>
      </c>
      <c r="AA22" t="str">
        <f>_xlfn.XLOOKUP(Table6[[#This Row],[Computer Name]],'[4]export-2025-06-12-00-20-38'!$A:$A,'[4]export-2025-06-12-00-20-38'!$D:$D)</f>
        <v>[no results]</v>
      </c>
    </row>
    <row r="23" spans="1:27" x14ac:dyDescent="0.35">
      <c r="A23" t="s">
        <v>1130</v>
      </c>
      <c r="B23" t="s">
        <v>1131</v>
      </c>
      <c r="C23" t="s">
        <v>114</v>
      </c>
      <c r="D23" t="s">
        <v>50</v>
      </c>
      <c r="E23" t="s">
        <v>51</v>
      </c>
      <c r="F23" t="s">
        <v>67</v>
      </c>
      <c r="G23" t="s">
        <v>53</v>
      </c>
      <c r="H23">
        <v>1</v>
      </c>
      <c r="I23" t="e">
        <f>_xlfn.XLOOKUP(Table6[[#This Row],[ShortName]],'[2]Java-Usage-JG-Report'!$H:$H,'[2]Java-Usage-JG-Report'!$J:$J)</f>
        <v>#N/A</v>
      </c>
      <c r="J23" s="4" t="e">
        <f>_xlfn.XLOOKUP(Table6[[#This Row],[ShortName]],'[2]Java-Usage-JG-Report'!$H:$H,'[2]Java-Usage-JG-Report'!$K:$K)</f>
        <v>#N/A</v>
      </c>
      <c r="K23" t="s">
        <v>4415</v>
      </c>
      <c r="L23" t="s">
        <v>109</v>
      </c>
      <c r="M23" t="s">
        <v>57</v>
      </c>
      <c r="N23" t="s">
        <v>937</v>
      </c>
      <c r="O23" t="e">
        <f>_xlfn.XLOOKUP(Table6[[#This Row],[Computer Name]],'[3]export-2025-06-13-05-14-04'!$A:$A,'[3]export-2025-06-13-05-14-04'!$E:$E)</f>
        <v>#N/A</v>
      </c>
      <c r="P23" t="s">
        <v>50</v>
      </c>
      <c r="R23" t="s">
        <v>4370</v>
      </c>
      <c r="S23">
        <v>5058571</v>
      </c>
      <c r="T23" t="s">
        <v>4387</v>
      </c>
      <c r="U23" t="s">
        <v>4388</v>
      </c>
      <c r="V23" t="s">
        <v>61</v>
      </c>
      <c r="W23" t="s">
        <v>61</v>
      </c>
      <c r="Y23" t="s">
        <v>4389</v>
      </c>
      <c r="Z23" t="s">
        <v>62</v>
      </c>
      <c r="AA23" t="str">
        <f>_xlfn.XLOOKUP(Table6[[#This Row],[Computer Name]],'[4]export-2025-06-12-00-20-38'!$A:$A,'[4]export-2025-06-12-00-20-38'!$D:$D)</f>
        <v>[no results]</v>
      </c>
    </row>
    <row r="24" spans="1:27" x14ac:dyDescent="0.35">
      <c r="A24" t="s">
        <v>1132</v>
      </c>
      <c r="B24" t="s">
        <v>1133</v>
      </c>
      <c r="C24" t="s">
        <v>114</v>
      </c>
      <c r="D24" t="s">
        <v>50</v>
      </c>
      <c r="E24" t="s">
        <v>51</v>
      </c>
      <c r="F24" t="s">
        <v>67</v>
      </c>
      <c r="G24" t="s">
        <v>53</v>
      </c>
      <c r="H24">
        <v>1</v>
      </c>
      <c r="I24" t="e">
        <f>_xlfn.XLOOKUP(Table6[[#This Row],[ShortName]],'[2]Java-Usage-JG-Report'!$H:$H,'[2]Java-Usage-JG-Report'!$J:$J)</f>
        <v>#N/A</v>
      </c>
      <c r="J24" s="4" t="e">
        <f>_xlfn.XLOOKUP(Table6[[#This Row],[ShortName]],'[2]Java-Usage-JG-Report'!$H:$H,'[2]Java-Usage-JG-Report'!$K:$K)</f>
        <v>#N/A</v>
      </c>
      <c r="K24" t="s">
        <v>4416</v>
      </c>
      <c r="L24" t="s">
        <v>109</v>
      </c>
      <c r="M24" t="s">
        <v>57</v>
      </c>
      <c r="N24" t="s">
        <v>937</v>
      </c>
      <c r="O24" t="e">
        <f>_xlfn.XLOOKUP(Table6[[#This Row],[Computer Name]],'[3]export-2025-06-13-05-14-04'!$A:$A,'[3]export-2025-06-13-05-14-04'!$E:$E)</f>
        <v>#N/A</v>
      </c>
      <c r="P24" t="s">
        <v>50</v>
      </c>
      <c r="R24" t="s">
        <v>4370</v>
      </c>
      <c r="S24">
        <v>5058571</v>
      </c>
      <c r="T24" t="s">
        <v>4387</v>
      </c>
      <c r="U24" t="s">
        <v>4388</v>
      </c>
      <c r="V24" t="s">
        <v>61</v>
      </c>
      <c r="W24" t="s">
        <v>61</v>
      </c>
      <c r="Y24" t="s">
        <v>4389</v>
      </c>
      <c r="Z24" t="s">
        <v>62</v>
      </c>
      <c r="AA24" t="str">
        <f>_xlfn.XLOOKUP(Table6[[#This Row],[Computer Name]],'[4]export-2025-06-12-00-20-38'!$A:$A,'[4]export-2025-06-12-00-20-38'!$D:$D)</f>
        <v>[no results]</v>
      </c>
    </row>
    <row r="25" spans="1:27" x14ac:dyDescent="0.35">
      <c r="A25" t="s">
        <v>1134</v>
      </c>
      <c r="B25" t="s">
        <v>1135</v>
      </c>
      <c r="C25" t="s">
        <v>114</v>
      </c>
      <c r="D25" t="s">
        <v>50</v>
      </c>
      <c r="E25" t="s">
        <v>51</v>
      </c>
      <c r="F25" t="s">
        <v>67</v>
      </c>
      <c r="G25" t="s">
        <v>53</v>
      </c>
      <c r="H25">
        <v>1</v>
      </c>
      <c r="I25" t="e">
        <f>_xlfn.XLOOKUP(Table6[[#This Row],[ShortName]],'[2]Java-Usage-JG-Report'!$H:$H,'[2]Java-Usage-JG-Report'!$J:$J)</f>
        <v>#N/A</v>
      </c>
      <c r="J25" s="4" t="e">
        <f>_xlfn.XLOOKUP(Table6[[#This Row],[ShortName]],'[2]Java-Usage-JG-Report'!$H:$H,'[2]Java-Usage-JG-Report'!$K:$K)</f>
        <v>#N/A</v>
      </c>
      <c r="K25" t="s">
        <v>4417</v>
      </c>
      <c r="L25" t="s">
        <v>109</v>
      </c>
      <c r="M25" t="s">
        <v>57</v>
      </c>
      <c r="N25" t="s">
        <v>937</v>
      </c>
      <c r="O25" t="e">
        <f>_xlfn.XLOOKUP(Table6[[#This Row],[Computer Name]],'[3]export-2025-06-13-05-14-04'!$A:$A,'[3]export-2025-06-13-05-14-04'!$E:$E)</f>
        <v>#N/A</v>
      </c>
      <c r="P25" t="s">
        <v>50</v>
      </c>
      <c r="R25" t="s">
        <v>4370</v>
      </c>
      <c r="S25">
        <v>5058571</v>
      </c>
      <c r="T25" t="s">
        <v>4387</v>
      </c>
      <c r="U25" t="s">
        <v>4388</v>
      </c>
      <c r="V25" t="s">
        <v>61</v>
      </c>
      <c r="W25" t="s">
        <v>61</v>
      </c>
      <c r="Y25" t="s">
        <v>4389</v>
      </c>
      <c r="Z25" t="s">
        <v>62</v>
      </c>
      <c r="AA25" t="str">
        <f>_xlfn.XLOOKUP(Table6[[#This Row],[Computer Name]],'[4]export-2025-06-12-00-20-38'!$A:$A,'[4]export-2025-06-12-00-20-38'!$D:$D)</f>
        <v>[no results]</v>
      </c>
    </row>
    <row r="26" spans="1:27" x14ac:dyDescent="0.35">
      <c r="A26" t="s">
        <v>2650</v>
      </c>
      <c r="B26" t="s">
        <v>2651</v>
      </c>
      <c r="C26" t="s">
        <v>66</v>
      </c>
      <c r="D26" t="s">
        <v>50</v>
      </c>
      <c r="E26" t="s">
        <v>51</v>
      </c>
      <c r="F26" t="s">
        <v>67</v>
      </c>
      <c r="G26" t="s">
        <v>53</v>
      </c>
      <c r="H26">
        <v>1</v>
      </c>
      <c r="I26" t="e">
        <f>_xlfn.XLOOKUP(Table6[[#This Row],[ShortName]],'[2]Java-Usage-JG-Report'!$H:$H,'[2]Java-Usage-JG-Report'!$J:$J)</f>
        <v>#N/A</v>
      </c>
      <c r="J26" s="4" t="e">
        <f>_xlfn.XLOOKUP(Table6[[#This Row],[ShortName]],'[2]Java-Usage-JG-Report'!$H:$H,'[2]Java-Usage-JG-Report'!$K:$K)</f>
        <v>#N/A</v>
      </c>
      <c r="K26" t="s">
        <v>4418</v>
      </c>
      <c r="L26" t="s">
        <v>56</v>
      </c>
      <c r="M26" t="s">
        <v>57</v>
      </c>
      <c r="N26" t="s">
        <v>937</v>
      </c>
      <c r="O26" t="str">
        <f>_xlfn.XLOOKUP(Table6[[#This Row],[Computer Name]],'[3]export-2025-06-13-05-14-04'!$A:$A,'[3]export-2025-06-13-05-14-04'!$E:$E)</f>
        <v>Complete</v>
      </c>
      <c r="P26" t="s">
        <v>50</v>
      </c>
      <c r="R26" t="s">
        <v>4370</v>
      </c>
      <c r="S26">
        <v>7227</v>
      </c>
      <c r="T26" t="s">
        <v>542</v>
      </c>
      <c r="U26" t="s">
        <v>4419</v>
      </c>
      <c r="V26" t="s">
        <v>61</v>
      </c>
      <c r="W26" t="s">
        <v>61</v>
      </c>
      <c r="Y26" t="s">
        <v>543</v>
      </c>
      <c r="Z26" t="s">
        <v>62</v>
      </c>
      <c r="AA26" t="e">
        <f>_xlfn.XLOOKUP(Table6[[#This Row],[Computer Name]],'[4]export-2025-06-12-00-20-38'!$A:$A,'[4]export-2025-06-12-00-20-38'!$D:$D)</f>
        <v>#N/A</v>
      </c>
    </row>
    <row r="27" spans="1:27" x14ac:dyDescent="0.35">
      <c r="A27" t="s">
        <v>1194</v>
      </c>
      <c r="B27" t="s">
        <v>1195</v>
      </c>
      <c r="C27" t="s">
        <v>114</v>
      </c>
      <c r="D27" t="s">
        <v>50</v>
      </c>
      <c r="E27" t="s">
        <v>51</v>
      </c>
      <c r="F27" t="s">
        <v>67</v>
      </c>
      <c r="G27" t="s">
        <v>53</v>
      </c>
      <c r="H27">
        <v>1</v>
      </c>
      <c r="I27" t="e">
        <f>_xlfn.XLOOKUP(Table6[[#This Row],[ShortName]],'[2]Java-Usage-JG-Report'!$H:$H,'[2]Java-Usage-JG-Report'!$J:$J)</f>
        <v>#N/A</v>
      </c>
      <c r="J27" s="4" t="e">
        <f>_xlfn.XLOOKUP(Table6[[#This Row],[ShortName]],'[2]Java-Usage-JG-Report'!$H:$H,'[2]Java-Usage-JG-Report'!$K:$K)</f>
        <v>#N/A</v>
      </c>
      <c r="K27" t="s">
        <v>4420</v>
      </c>
      <c r="L27" t="s">
        <v>56</v>
      </c>
      <c r="M27" t="s">
        <v>57</v>
      </c>
      <c r="N27" t="s">
        <v>937</v>
      </c>
      <c r="O27" t="str">
        <f>_xlfn.XLOOKUP(Table6[[#This Row],[Computer Name]],'[3]export-2025-06-13-05-14-04'!$A:$A,'[3]export-2025-06-13-05-14-04'!$E:$E)</f>
        <v>Complete</v>
      </c>
      <c r="P27" t="s">
        <v>50</v>
      </c>
      <c r="R27" t="s">
        <v>4370</v>
      </c>
      <c r="S27">
        <v>20698</v>
      </c>
      <c r="T27" t="s">
        <v>4421</v>
      </c>
      <c r="U27" t="s">
        <v>4422</v>
      </c>
      <c r="V27" t="s">
        <v>61</v>
      </c>
      <c r="W27" t="s">
        <v>61</v>
      </c>
      <c r="X27" t="s">
        <v>1196</v>
      </c>
      <c r="Y27" t="s">
        <v>2005</v>
      </c>
      <c r="Z27" t="s">
        <v>62</v>
      </c>
      <c r="AA27" t="e">
        <f>_xlfn.XLOOKUP(Table6[[#This Row],[Computer Name]],'[4]export-2025-06-12-00-20-38'!$A:$A,'[4]export-2025-06-12-00-20-38'!$D:$D)</f>
        <v>#N/A</v>
      </c>
    </row>
    <row r="28" spans="1:27" x14ac:dyDescent="0.35">
      <c r="A28" t="s">
        <v>1610</v>
      </c>
      <c r="B28" t="s">
        <v>1611</v>
      </c>
      <c r="C28" t="s">
        <v>114</v>
      </c>
      <c r="D28" t="s">
        <v>50</v>
      </c>
      <c r="E28" t="s">
        <v>51</v>
      </c>
      <c r="F28" t="s">
        <v>67</v>
      </c>
      <c r="G28" t="s">
        <v>53</v>
      </c>
      <c r="H28">
        <v>1</v>
      </c>
      <c r="I28" t="e">
        <f>_xlfn.XLOOKUP(Table6[[#This Row],[ShortName]],'[2]Java-Usage-JG-Report'!$H:$H,'[2]Java-Usage-JG-Report'!$J:$J)</f>
        <v>#N/A</v>
      </c>
      <c r="J28" s="4" t="e">
        <f>_xlfn.XLOOKUP(Table6[[#This Row],[ShortName]],'[2]Java-Usage-JG-Report'!$H:$H,'[2]Java-Usage-JG-Report'!$K:$K)</f>
        <v>#N/A</v>
      </c>
      <c r="K28" t="s">
        <v>4423</v>
      </c>
      <c r="L28" t="s">
        <v>56</v>
      </c>
      <c r="M28" t="s">
        <v>57</v>
      </c>
      <c r="N28" t="s">
        <v>937</v>
      </c>
      <c r="O28" t="str">
        <f>_xlfn.XLOOKUP(Table6[[#This Row],[Computer Name]],'[3]export-2025-06-13-05-14-04'!$A:$A,'[3]export-2025-06-13-05-14-04'!$E:$E)</f>
        <v>Complete</v>
      </c>
      <c r="P28" t="s">
        <v>50</v>
      </c>
      <c r="R28" t="s">
        <v>4370</v>
      </c>
      <c r="S28">
        <v>3071354</v>
      </c>
      <c r="T28" t="s">
        <v>4424</v>
      </c>
      <c r="U28" t="s">
        <v>4425</v>
      </c>
      <c r="V28" t="s">
        <v>61</v>
      </c>
      <c r="W28" t="s">
        <v>61</v>
      </c>
      <c r="Y28" t="s">
        <v>4426</v>
      </c>
      <c r="Z28" t="s">
        <v>62</v>
      </c>
      <c r="AA28" t="e">
        <f>_xlfn.XLOOKUP(Table6[[#This Row],[Computer Name]],'[4]export-2025-06-12-00-20-38'!$A:$A,'[4]export-2025-06-12-00-20-38'!$D:$D)</f>
        <v>#N/A</v>
      </c>
    </row>
    <row r="29" spans="1:27" x14ac:dyDescent="0.35">
      <c r="A29" t="s">
        <v>1209</v>
      </c>
      <c r="B29" t="s">
        <v>1210</v>
      </c>
      <c r="C29" t="s">
        <v>114</v>
      </c>
      <c r="D29" t="s">
        <v>50</v>
      </c>
      <c r="E29" t="s">
        <v>51</v>
      </c>
      <c r="F29" t="s">
        <v>67</v>
      </c>
      <c r="G29" t="s">
        <v>53</v>
      </c>
      <c r="H29">
        <v>1</v>
      </c>
      <c r="I29" t="e">
        <f>_xlfn.XLOOKUP(Table6[[#This Row],[ShortName]],'[2]Java-Usage-JG-Report'!$H:$H,'[2]Java-Usage-JG-Report'!$J:$J)</f>
        <v>#N/A</v>
      </c>
      <c r="J29" s="4" t="e">
        <f>_xlfn.XLOOKUP(Table6[[#This Row],[ShortName]],'[2]Java-Usage-JG-Report'!$H:$H,'[2]Java-Usage-JG-Report'!$K:$K)</f>
        <v>#N/A</v>
      </c>
      <c r="K29" t="s">
        <v>4427</v>
      </c>
      <c r="L29" t="s">
        <v>56</v>
      </c>
      <c r="M29" t="s">
        <v>57</v>
      </c>
      <c r="N29" t="s">
        <v>937</v>
      </c>
      <c r="O29" t="str">
        <f>_xlfn.XLOOKUP(Table6[[#This Row],[Computer Name]],'[3]export-2025-06-13-05-14-04'!$A:$A,'[3]export-2025-06-13-05-14-04'!$E:$E)</f>
        <v>Complete</v>
      </c>
      <c r="P29" t="s">
        <v>50</v>
      </c>
      <c r="R29" t="s">
        <v>4370</v>
      </c>
      <c r="S29">
        <v>8363</v>
      </c>
      <c r="T29" t="s">
        <v>4428</v>
      </c>
      <c r="U29" t="s">
        <v>4422</v>
      </c>
      <c r="V29" t="s">
        <v>61</v>
      </c>
      <c r="W29" t="s">
        <v>61</v>
      </c>
      <c r="X29" t="s">
        <v>1196</v>
      </c>
      <c r="Y29" t="s">
        <v>2005</v>
      </c>
      <c r="Z29" t="s">
        <v>62</v>
      </c>
      <c r="AA29" t="e">
        <f>_xlfn.XLOOKUP(Table6[[#This Row],[Computer Name]],'[4]export-2025-06-12-00-20-38'!$A:$A,'[4]export-2025-06-12-00-20-38'!$D:$D)</f>
        <v>#N/A</v>
      </c>
    </row>
    <row r="30" spans="1:27" x14ac:dyDescent="0.35">
      <c r="A30" t="s">
        <v>1211</v>
      </c>
      <c r="B30" t="s">
        <v>1212</v>
      </c>
      <c r="C30" t="s">
        <v>114</v>
      </c>
      <c r="D30" t="s">
        <v>50</v>
      </c>
      <c r="E30" t="s">
        <v>51</v>
      </c>
      <c r="F30" t="s">
        <v>67</v>
      </c>
      <c r="G30" t="s">
        <v>53</v>
      </c>
      <c r="H30">
        <v>1</v>
      </c>
      <c r="I30" t="e">
        <f>_xlfn.XLOOKUP(Table6[[#This Row],[ShortName]],'[2]Java-Usage-JG-Report'!$H:$H,'[2]Java-Usage-JG-Report'!$J:$J)</f>
        <v>#N/A</v>
      </c>
      <c r="J30" s="4" t="e">
        <f>_xlfn.XLOOKUP(Table6[[#This Row],[ShortName]],'[2]Java-Usage-JG-Report'!$H:$H,'[2]Java-Usage-JG-Report'!$K:$K)</f>
        <v>#N/A</v>
      </c>
      <c r="K30" t="s">
        <v>4429</v>
      </c>
      <c r="L30" t="s">
        <v>56</v>
      </c>
      <c r="M30" t="s">
        <v>57</v>
      </c>
      <c r="N30" t="s">
        <v>937</v>
      </c>
      <c r="O30" t="str">
        <f>_xlfn.XLOOKUP(Table6[[#This Row],[Computer Name]],'[3]export-2025-06-13-05-14-04'!$A:$A,'[3]export-2025-06-13-05-14-04'!$E:$E)</f>
        <v>Complete</v>
      </c>
      <c r="P30" t="s">
        <v>50</v>
      </c>
      <c r="R30" t="s">
        <v>4370</v>
      </c>
      <c r="S30">
        <v>8363</v>
      </c>
      <c r="T30" t="s">
        <v>4428</v>
      </c>
      <c r="U30" t="s">
        <v>4422</v>
      </c>
      <c r="V30" t="s">
        <v>61</v>
      </c>
      <c r="W30" t="s">
        <v>61</v>
      </c>
      <c r="X30" t="s">
        <v>1196</v>
      </c>
      <c r="Y30" t="s">
        <v>2005</v>
      </c>
      <c r="Z30" t="s">
        <v>62</v>
      </c>
      <c r="AA30" t="e">
        <f>_xlfn.XLOOKUP(Table6[[#This Row],[Computer Name]],'[4]export-2025-06-12-00-20-38'!$A:$A,'[4]export-2025-06-12-00-20-38'!$D:$D)</f>
        <v>#N/A</v>
      </c>
    </row>
    <row r="31" spans="1:27" x14ac:dyDescent="0.35">
      <c r="A31" t="s">
        <v>1213</v>
      </c>
      <c r="B31" t="s">
        <v>1214</v>
      </c>
      <c r="C31" t="s">
        <v>114</v>
      </c>
      <c r="D31" t="s">
        <v>50</v>
      </c>
      <c r="E31" t="s">
        <v>51</v>
      </c>
      <c r="F31" t="s">
        <v>67</v>
      </c>
      <c r="G31" t="s">
        <v>53</v>
      </c>
      <c r="H31">
        <v>1</v>
      </c>
      <c r="I31" t="e">
        <f>_xlfn.XLOOKUP(Table6[[#This Row],[ShortName]],'[2]Java-Usage-JG-Report'!$H:$H,'[2]Java-Usage-JG-Report'!$J:$J)</f>
        <v>#N/A</v>
      </c>
      <c r="J31" s="4" t="e">
        <f>_xlfn.XLOOKUP(Table6[[#This Row],[ShortName]],'[2]Java-Usage-JG-Report'!$H:$H,'[2]Java-Usage-JG-Report'!$K:$K)</f>
        <v>#N/A</v>
      </c>
      <c r="K31" t="s">
        <v>4430</v>
      </c>
      <c r="L31" t="s">
        <v>56</v>
      </c>
      <c r="M31" t="s">
        <v>57</v>
      </c>
      <c r="N31" t="s">
        <v>937</v>
      </c>
      <c r="O31" t="str">
        <f>_xlfn.XLOOKUP(Table6[[#This Row],[Computer Name]],'[3]export-2025-06-13-05-14-04'!$A:$A,'[3]export-2025-06-13-05-14-04'!$E:$E)</f>
        <v>Complete</v>
      </c>
      <c r="P31" t="s">
        <v>50</v>
      </c>
      <c r="R31" t="s">
        <v>4370</v>
      </c>
      <c r="S31">
        <v>20698</v>
      </c>
      <c r="T31" t="s">
        <v>4421</v>
      </c>
      <c r="U31" t="s">
        <v>4422</v>
      </c>
      <c r="V31" t="s">
        <v>61</v>
      </c>
      <c r="W31" t="s">
        <v>61</v>
      </c>
      <c r="X31" t="s">
        <v>1196</v>
      </c>
      <c r="Y31" t="s">
        <v>2005</v>
      </c>
      <c r="Z31" t="s">
        <v>62</v>
      </c>
      <c r="AA31" t="e">
        <f>_xlfn.XLOOKUP(Table6[[#This Row],[Computer Name]],'[4]export-2025-06-12-00-20-38'!$A:$A,'[4]export-2025-06-12-00-20-38'!$D:$D)</f>
        <v>#N/A</v>
      </c>
    </row>
    <row r="32" spans="1:27" x14ac:dyDescent="0.35">
      <c r="A32" t="s">
        <v>1612</v>
      </c>
      <c r="B32" t="s">
        <v>1612</v>
      </c>
      <c r="C32" t="s">
        <v>66</v>
      </c>
      <c r="D32" t="s">
        <v>50</v>
      </c>
      <c r="E32" t="s">
        <v>51</v>
      </c>
      <c r="F32" t="s">
        <v>92</v>
      </c>
      <c r="G32" t="s">
        <v>53</v>
      </c>
      <c r="H32">
        <v>1</v>
      </c>
      <c r="I32" t="e">
        <f>_xlfn.XLOOKUP(Table6[[#This Row],[ShortName]],'[2]Java-Usage-JG-Report'!$H:$H,'[2]Java-Usage-JG-Report'!$J:$J)</f>
        <v>#N/A</v>
      </c>
      <c r="J32" s="4" t="e">
        <f>_xlfn.XLOOKUP(Table6[[#This Row],[ShortName]],'[2]Java-Usage-JG-Report'!$H:$H,'[2]Java-Usage-JG-Report'!$K:$K)</f>
        <v>#N/A</v>
      </c>
      <c r="K32" t="s">
        <v>4431</v>
      </c>
      <c r="L32" t="s">
        <v>56</v>
      </c>
      <c r="M32" t="s">
        <v>57</v>
      </c>
      <c r="N32" t="s">
        <v>937</v>
      </c>
      <c r="O32" t="str">
        <f>_xlfn.XLOOKUP(Table6[[#This Row],[Computer Name]],'[3]export-2025-06-13-05-14-04'!$A:$A,'[3]export-2025-06-13-05-14-04'!$E:$E)</f>
        <v>Complete</v>
      </c>
      <c r="P32" t="s">
        <v>50</v>
      </c>
      <c r="R32" t="s">
        <v>4370</v>
      </c>
      <c r="S32">
        <v>3143</v>
      </c>
      <c r="T32" t="s">
        <v>4432</v>
      </c>
      <c r="U32" t="s">
        <v>4425</v>
      </c>
      <c r="V32" t="s">
        <v>61</v>
      </c>
      <c r="W32" t="s">
        <v>61</v>
      </c>
      <c r="Y32" t="s">
        <v>4426</v>
      </c>
      <c r="Z32" t="s">
        <v>62</v>
      </c>
      <c r="AA32" t="e">
        <f>_xlfn.XLOOKUP(Table6[[#This Row],[Computer Name]],'[4]export-2025-06-12-00-20-38'!$A:$A,'[4]export-2025-06-12-00-20-38'!$D:$D)</f>
        <v>#N/A</v>
      </c>
    </row>
    <row r="33" spans="1:27" x14ac:dyDescent="0.35">
      <c r="A33" t="s">
        <v>1075</v>
      </c>
      <c r="B33" t="s">
        <v>1076</v>
      </c>
      <c r="C33" t="s">
        <v>66</v>
      </c>
      <c r="D33" t="s">
        <v>50</v>
      </c>
      <c r="E33" t="s">
        <v>287</v>
      </c>
      <c r="F33" t="s">
        <v>67</v>
      </c>
      <c r="G33" t="s">
        <v>53</v>
      </c>
      <c r="H33">
        <v>1</v>
      </c>
      <c r="I33" t="e">
        <f>_xlfn.XLOOKUP(Table6[[#This Row],[ShortName]],'[2]Java-Usage-JG-Report'!$H:$H,'[2]Java-Usage-JG-Report'!$J:$J)</f>
        <v>#N/A</v>
      </c>
      <c r="J33" s="4" t="e">
        <f>_xlfn.XLOOKUP(Table6[[#This Row],[ShortName]],'[2]Java-Usage-JG-Report'!$H:$H,'[2]Java-Usage-JG-Report'!$K:$K)</f>
        <v>#N/A</v>
      </c>
      <c r="K33" t="s">
        <v>4433</v>
      </c>
      <c r="L33" t="s">
        <v>109</v>
      </c>
      <c r="M33" t="s">
        <v>57</v>
      </c>
      <c r="N33" t="s">
        <v>937</v>
      </c>
      <c r="O33" t="e">
        <f>_xlfn.XLOOKUP(Table6[[#This Row],[Computer Name]],'[3]export-2025-06-13-05-14-04'!$A:$A,'[3]export-2025-06-13-05-14-04'!$E:$E)</f>
        <v>#N/A</v>
      </c>
      <c r="P33" t="s">
        <v>50</v>
      </c>
      <c r="R33" t="s">
        <v>4370</v>
      </c>
      <c r="S33">
        <v>5041892</v>
      </c>
      <c r="T33" t="s">
        <v>4434</v>
      </c>
      <c r="U33" t="s">
        <v>4400</v>
      </c>
      <c r="V33" t="s">
        <v>61</v>
      </c>
      <c r="W33" t="s">
        <v>61</v>
      </c>
      <c r="Y33" t="s">
        <v>4401</v>
      </c>
      <c r="Z33" t="s">
        <v>62</v>
      </c>
      <c r="AA33" t="str">
        <f>_xlfn.XLOOKUP(Table6[[#This Row],[Computer Name]],'[4]export-2025-06-12-00-20-38'!$A:$A,'[4]export-2025-06-12-00-20-38'!$D:$D)</f>
        <v>[no results]</v>
      </c>
    </row>
    <row r="34" spans="1:27" x14ac:dyDescent="0.35">
      <c r="A34" t="s">
        <v>1079</v>
      </c>
      <c r="B34" t="s">
        <v>1080</v>
      </c>
      <c r="C34" t="s">
        <v>66</v>
      </c>
      <c r="D34" t="s">
        <v>50</v>
      </c>
      <c r="E34" t="s">
        <v>51</v>
      </c>
      <c r="F34" t="s">
        <v>67</v>
      </c>
      <c r="G34" t="s">
        <v>53</v>
      </c>
      <c r="H34">
        <v>1</v>
      </c>
      <c r="I34" t="e">
        <f>_xlfn.XLOOKUP(Table6[[#This Row],[ShortName]],'[2]Java-Usage-JG-Report'!$H:$H,'[2]Java-Usage-JG-Report'!$J:$J)</f>
        <v>#N/A</v>
      </c>
      <c r="J34" s="4" t="e">
        <f>_xlfn.XLOOKUP(Table6[[#This Row],[ShortName]],'[2]Java-Usage-JG-Report'!$H:$H,'[2]Java-Usage-JG-Report'!$K:$K)</f>
        <v>#N/A</v>
      </c>
      <c r="K34" t="s">
        <v>4435</v>
      </c>
      <c r="L34" t="s">
        <v>232</v>
      </c>
      <c r="M34" t="s">
        <v>57</v>
      </c>
      <c r="N34" t="s">
        <v>937</v>
      </c>
      <c r="O34" t="e">
        <f>_xlfn.XLOOKUP(Table6[[#This Row],[Computer Name]],'[3]export-2025-06-13-05-14-04'!$A:$A,'[3]export-2025-06-13-05-14-04'!$E:$E)</f>
        <v>#N/A</v>
      </c>
      <c r="P34" t="s">
        <v>50</v>
      </c>
      <c r="R34" t="s">
        <v>4370</v>
      </c>
      <c r="S34">
        <v>5041892</v>
      </c>
      <c r="T34" t="s">
        <v>4436</v>
      </c>
      <c r="U34" t="s">
        <v>4400</v>
      </c>
      <c r="V34" t="s">
        <v>61</v>
      </c>
      <c r="W34" t="s">
        <v>61</v>
      </c>
      <c r="Y34" t="s">
        <v>4401</v>
      </c>
      <c r="Z34" t="s">
        <v>62</v>
      </c>
      <c r="AA34" t="str">
        <f>_xlfn.XLOOKUP(Table6[[#This Row],[Computer Name]],'[4]export-2025-06-12-00-20-38'!$A:$A,'[4]export-2025-06-12-00-20-38'!$D:$D)</f>
        <v>[no results]</v>
      </c>
    </row>
    <row r="35" spans="1:27" x14ac:dyDescent="0.35">
      <c r="A35" t="s">
        <v>1232</v>
      </c>
      <c r="B35" t="s">
        <v>1233</v>
      </c>
      <c r="C35" t="s">
        <v>114</v>
      </c>
      <c r="D35" t="s">
        <v>50</v>
      </c>
      <c r="E35" t="s">
        <v>51</v>
      </c>
      <c r="F35" t="s">
        <v>115</v>
      </c>
      <c r="G35" t="s">
        <v>53</v>
      </c>
      <c r="H35">
        <v>1</v>
      </c>
      <c r="I35" t="e">
        <f>_xlfn.XLOOKUP(Table6[[#This Row],[ShortName]],'[2]Java-Usage-JG-Report'!$H:$H,'[2]Java-Usage-JG-Report'!$J:$J)</f>
        <v>#N/A</v>
      </c>
      <c r="J35" s="4" t="e">
        <f>_xlfn.XLOOKUP(Table6[[#This Row],[ShortName]],'[2]Java-Usage-JG-Report'!$H:$H,'[2]Java-Usage-JG-Report'!$K:$K)</f>
        <v>#N/A</v>
      </c>
      <c r="K35" t="s">
        <v>4437</v>
      </c>
      <c r="L35" t="s">
        <v>56</v>
      </c>
      <c r="M35" t="s">
        <v>57</v>
      </c>
      <c r="N35" t="s">
        <v>937</v>
      </c>
      <c r="O35" t="str">
        <f>_xlfn.XLOOKUP(Table6[[#This Row],[Computer Name]],'[3]export-2025-06-13-05-14-04'!$A:$A,'[3]export-2025-06-13-05-14-04'!$E:$E)</f>
        <v>Complete</v>
      </c>
      <c r="P35" t="s">
        <v>50</v>
      </c>
      <c r="R35" t="s">
        <v>4370</v>
      </c>
      <c r="S35">
        <v>20698</v>
      </c>
      <c r="T35" t="s">
        <v>4421</v>
      </c>
      <c r="U35" t="s">
        <v>4422</v>
      </c>
      <c r="V35" t="s">
        <v>61</v>
      </c>
      <c r="W35" t="s">
        <v>61</v>
      </c>
      <c r="X35" t="s">
        <v>1196</v>
      </c>
      <c r="Y35" t="s">
        <v>2005</v>
      </c>
      <c r="Z35" t="s">
        <v>62</v>
      </c>
      <c r="AA35" t="e">
        <f>_xlfn.XLOOKUP(Table6[[#This Row],[Computer Name]],'[4]export-2025-06-12-00-20-38'!$A:$A,'[4]export-2025-06-12-00-20-38'!$D:$D)</f>
        <v>#N/A</v>
      </c>
    </row>
    <row r="36" spans="1:27" x14ac:dyDescent="0.35">
      <c r="A36" t="s">
        <v>1234</v>
      </c>
      <c r="B36" t="s">
        <v>1235</v>
      </c>
      <c r="C36" t="s">
        <v>114</v>
      </c>
      <c r="D36" t="s">
        <v>50</v>
      </c>
      <c r="E36" t="s">
        <v>51</v>
      </c>
      <c r="F36" t="s">
        <v>67</v>
      </c>
      <c r="G36" t="s">
        <v>53</v>
      </c>
      <c r="H36">
        <v>1</v>
      </c>
      <c r="I36" t="e">
        <f>_xlfn.XLOOKUP(Table6[[#This Row],[ShortName]],'[2]Java-Usage-JG-Report'!$H:$H,'[2]Java-Usage-JG-Report'!$J:$J)</f>
        <v>#N/A</v>
      </c>
      <c r="J36" s="4" t="e">
        <f>_xlfn.XLOOKUP(Table6[[#This Row],[ShortName]],'[2]Java-Usage-JG-Report'!$H:$H,'[2]Java-Usage-JG-Report'!$K:$K)</f>
        <v>#N/A</v>
      </c>
      <c r="K36" t="s">
        <v>4438</v>
      </c>
      <c r="L36" t="s">
        <v>56</v>
      </c>
      <c r="M36" t="s">
        <v>57</v>
      </c>
      <c r="N36" t="s">
        <v>937</v>
      </c>
      <c r="O36" t="str">
        <f>_xlfn.XLOOKUP(Table6[[#This Row],[Computer Name]],'[3]export-2025-06-13-05-14-04'!$A:$A,'[3]export-2025-06-13-05-14-04'!$E:$E)</f>
        <v>Complete</v>
      </c>
      <c r="P36" t="s">
        <v>50</v>
      </c>
      <c r="R36" t="s">
        <v>4370</v>
      </c>
      <c r="S36">
        <v>20698</v>
      </c>
      <c r="T36" t="s">
        <v>4421</v>
      </c>
      <c r="U36" t="s">
        <v>4422</v>
      </c>
      <c r="V36" t="s">
        <v>61</v>
      </c>
      <c r="W36" t="s">
        <v>61</v>
      </c>
      <c r="X36" t="s">
        <v>1196</v>
      </c>
      <c r="Y36" t="s">
        <v>2005</v>
      </c>
      <c r="Z36" t="s">
        <v>62</v>
      </c>
      <c r="AA36" t="e">
        <f>_xlfn.XLOOKUP(Table6[[#This Row],[Computer Name]],'[4]export-2025-06-12-00-20-38'!$A:$A,'[4]export-2025-06-12-00-20-38'!$D:$D)</f>
        <v>#N/A</v>
      </c>
    </row>
    <row r="37" spans="1:27" x14ac:dyDescent="0.35">
      <c r="A37" t="s">
        <v>1242</v>
      </c>
      <c r="B37" t="s">
        <v>1243</v>
      </c>
      <c r="C37" t="s">
        <v>49</v>
      </c>
      <c r="D37" t="s">
        <v>50</v>
      </c>
      <c r="E37" t="s">
        <v>51</v>
      </c>
      <c r="F37" t="s">
        <v>115</v>
      </c>
      <c r="G37" t="s">
        <v>53</v>
      </c>
      <c r="H37">
        <v>1</v>
      </c>
      <c r="I37" t="e">
        <f>_xlfn.XLOOKUP(Table6[[#This Row],[ShortName]],'[2]Java-Usage-JG-Report'!$H:$H,'[2]Java-Usage-JG-Report'!$J:$J)</f>
        <v>#N/A</v>
      </c>
      <c r="J37" s="4" t="e">
        <f>_xlfn.XLOOKUP(Table6[[#This Row],[ShortName]],'[2]Java-Usage-JG-Report'!$H:$H,'[2]Java-Usage-JG-Report'!$K:$K)</f>
        <v>#N/A</v>
      </c>
      <c r="K37" t="s">
        <v>4439</v>
      </c>
      <c r="L37" t="s">
        <v>56</v>
      </c>
      <c r="M37" t="s">
        <v>57</v>
      </c>
      <c r="N37" t="s">
        <v>937</v>
      </c>
      <c r="O37" t="str">
        <f>_xlfn.XLOOKUP(Table6[[#This Row],[Computer Name]],'[3]export-2025-06-13-05-14-04'!$A:$A,'[3]export-2025-06-13-05-14-04'!$E:$E)</f>
        <v>Complete</v>
      </c>
      <c r="P37" t="s">
        <v>50</v>
      </c>
      <c r="R37" t="s">
        <v>4370</v>
      </c>
      <c r="S37">
        <v>8363</v>
      </c>
      <c r="T37" t="s">
        <v>4428</v>
      </c>
      <c r="U37" t="s">
        <v>4422</v>
      </c>
      <c r="V37" t="s">
        <v>61</v>
      </c>
      <c r="W37" t="s">
        <v>61</v>
      </c>
      <c r="X37" t="s">
        <v>1196</v>
      </c>
      <c r="Y37" t="s">
        <v>2005</v>
      </c>
      <c r="Z37" t="s">
        <v>62</v>
      </c>
      <c r="AA37" t="e">
        <f>_xlfn.XLOOKUP(Table6[[#This Row],[Computer Name]],'[4]export-2025-06-12-00-20-38'!$A:$A,'[4]export-2025-06-12-00-20-38'!$D:$D)</f>
        <v>#N/A</v>
      </c>
    </row>
    <row r="38" spans="1:27" x14ac:dyDescent="0.35">
      <c r="A38" t="s">
        <v>1244</v>
      </c>
      <c r="B38" t="s">
        <v>1245</v>
      </c>
      <c r="C38" t="s">
        <v>49</v>
      </c>
      <c r="D38" t="s">
        <v>50</v>
      </c>
      <c r="E38" t="s">
        <v>51</v>
      </c>
      <c r="F38" t="s">
        <v>67</v>
      </c>
      <c r="G38" t="s">
        <v>53</v>
      </c>
      <c r="H38">
        <v>1</v>
      </c>
      <c r="I38" t="e">
        <f>_xlfn.XLOOKUP(Table6[[#This Row],[ShortName]],'[2]Java-Usage-JG-Report'!$H:$H,'[2]Java-Usage-JG-Report'!$J:$J)</f>
        <v>#N/A</v>
      </c>
      <c r="J38" s="4" t="e">
        <f>_xlfn.XLOOKUP(Table6[[#This Row],[ShortName]],'[2]Java-Usage-JG-Report'!$H:$H,'[2]Java-Usage-JG-Report'!$K:$K)</f>
        <v>#N/A</v>
      </c>
      <c r="K38" t="s">
        <v>4440</v>
      </c>
      <c r="L38" t="s">
        <v>56</v>
      </c>
      <c r="M38" t="s">
        <v>57</v>
      </c>
      <c r="N38" t="s">
        <v>937</v>
      </c>
      <c r="O38" t="str">
        <f>_xlfn.XLOOKUP(Table6[[#This Row],[Computer Name]],'[3]export-2025-06-13-05-14-04'!$A:$A,'[3]export-2025-06-13-05-14-04'!$E:$E)</f>
        <v>Complete</v>
      </c>
      <c r="P38" t="s">
        <v>50</v>
      </c>
      <c r="R38" t="s">
        <v>4370</v>
      </c>
      <c r="S38">
        <v>8363</v>
      </c>
      <c r="T38" t="s">
        <v>4428</v>
      </c>
      <c r="U38" t="s">
        <v>4422</v>
      </c>
      <c r="V38" t="s">
        <v>61</v>
      </c>
      <c r="W38" t="s">
        <v>61</v>
      </c>
      <c r="X38" t="s">
        <v>1196</v>
      </c>
      <c r="Y38" t="s">
        <v>2005</v>
      </c>
      <c r="Z38" t="s">
        <v>62</v>
      </c>
      <c r="AA38" t="e">
        <f>_xlfn.XLOOKUP(Table6[[#This Row],[Computer Name]],'[4]export-2025-06-12-00-20-38'!$A:$A,'[4]export-2025-06-12-00-20-38'!$D:$D)</f>
        <v>#N/A</v>
      </c>
    </row>
    <row r="39" spans="1:27" x14ac:dyDescent="0.35">
      <c r="A39" t="s">
        <v>1253</v>
      </c>
      <c r="B39" t="s">
        <v>1254</v>
      </c>
      <c r="C39" t="s">
        <v>114</v>
      </c>
      <c r="D39" t="s">
        <v>50</v>
      </c>
      <c r="E39" t="s">
        <v>51</v>
      </c>
      <c r="F39" t="s">
        <v>115</v>
      </c>
      <c r="G39" t="s">
        <v>53</v>
      </c>
      <c r="H39">
        <v>1</v>
      </c>
      <c r="I39" t="e">
        <f>_xlfn.XLOOKUP(Table6[[#This Row],[ShortName]],'[2]Java-Usage-JG-Report'!$H:$H,'[2]Java-Usage-JG-Report'!$J:$J)</f>
        <v>#N/A</v>
      </c>
      <c r="J39" s="4" t="e">
        <f>_xlfn.XLOOKUP(Table6[[#This Row],[ShortName]],'[2]Java-Usage-JG-Report'!$H:$H,'[2]Java-Usage-JG-Report'!$K:$K)</f>
        <v>#N/A</v>
      </c>
      <c r="K39" t="s">
        <v>4441</v>
      </c>
      <c r="L39" t="s">
        <v>56</v>
      </c>
      <c r="M39" t="s">
        <v>57</v>
      </c>
      <c r="N39" t="s">
        <v>937</v>
      </c>
      <c r="O39" t="str">
        <f>_xlfn.XLOOKUP(Table6[[#This Row],[Computer Name]],'[3]export-2025-06-13-05-14-04'!$A:$A,'[3]export-2025-06-13-05-14-04'!$E:$E)</f>
        <v>Complete</v>
      </c>
      <c r="P39" t="s">
        <v>50</v>
      </c>
      <c r="R39" t="s">
        <v>4370</v>
      </c>
      <c r="S39">
        <v>5045636</v>
      </c>
      <c r="T39" t="s">
        <v>4442</v>
      </c>
      <c r="U39" t="s">
        <v>4443</v>
      </c>
      <c r="V39" t="s">
        <v>61</v>
      </c>
      <c r="W39" t="s">
        <v>61</v>
      </c>
      <c r="X39" t="s">
        <v>1196</v>
      </c>
      <c r="Y39" t="s">
        <v>4444</v>
      </c>
      <c r="Z39" t="s">
        <v>62</v>
      </c>
      <c r="AA39" t="e">
        <f>_xlfn.XLOOKUP(Table6[[#This Row],[Computer Name]],'[4]export-2025-06-12-00-20-38'!$A:$A,'[4]export-2025-06-12-00-20-38'!$D:$D)</f>
        <v>#N/A</v>
      </c>
    </row>
    <row r="40" spans="1:27" x14ac:dyDescent="0.35">
      <c r="A40" t="s">
        <v>1255</v>
      </c>
      <c r="B40" t="s">
        <v>1256</v>
      </c>
      <c r="C40" t="s">
        <v>114</v>
      </c>
      <c r="D40" t="s">
        <v>50</v>
      </c>
      <c r="E40" t="s">
        <v>51</v>
      </c>
      <c r="F40" t="s">
        <v>115</v>
      </c>
      <c r="G40" t="s">
        <v>53</v>
      </c>
      <c r="H40">
        <v>1</v>
      </c>
      <c r="I40" t="e">
        <f>_xlfn.XLOOKUP(Table6[[#This Row],[ShortName]],'[2]Java-Usage-JG-Report'!$H:$H,'[2]Java-Usage-JG-Report'!$J:$J)</f>
        <v>#N/A</v>
      </c>
      <c r="J40" s="4" t="e">
        <f>_xlfn.XLOOKUP(Table6[[#This Row],[ShortName]],'[2]Java-Usage-JG-Report'!$H:$H,'[2]Java-Usage-JG-Report'!$K:$K)</f>
        <v>#N/A</v>
      </c>
      <c r="K40" t="s">
        <v>4445</v>
      </c>
      <c r="L40" t="s">
        <v>56</v>
      </c>
      <c r="M40" t="s">
        <v>57</v>
      </c>
      <c r="N40" t="s">
        <v>937</v>
      </c>
      <c r="O40" t="str">
        <f>_xlfn.XLOOKUP(Table6[[#This Row],[Computer Name]],'[3]export-2025-06-13-05-14-04'!$A:$A,'[3]export-2025-06-13-05-14-04'!$E:$E)</f>
        <v>Complete</v>
      </c>
      <c r="P40" t="s">
        <v>50</v>
      </c>
      <c r="R40" t="s">
        <v>4370</v>
      </c>
      <c r="S40">
        <v>5045636</v>
      </c>
      <c r="T40" t="s">
        <v>4442</v>
      </c>
      <c r="U40" t="s">
        <v>4443</v>
      </c>
      <c r="V40" t="s">
        <v>61</v>
      </c>
      <c r="W40" t="s">
        <v>61</v>
      </c>
      <c r="X40" t="s">
        <v>1196</v>
      </c>
      <c r="Y40" t="s">
        <v>4444</v>
      </c>
      <c r="Z40" t="s">
        <v>62</v>
      </c>
      <c r="AA40" t="e">
        <f>_xlfn.XLOOKUP(Table6[[#This Row],[Computer Name]],'[4]export-2025-06-12-00-20-38'!$A:$A,'[4]export-2025-06-12-00-20-38'!$D:$D)</f>
        <v>#N/A</v>
      </c>
    </row>
    <row r="41" spans="1:27" x14ac:dyDescent="0.35">
      <c r="A41" t="s">
        <v>1613</v>
      </c>
      <c r="B41" t="s">
        <v>1614</v>
      </c>
      <c r="C41" t="s">
        <v>49</v>
      </c>
      <c r="D41" t="s">
        <v>50</v>
      </c>
      <c r="E41" t="s">
        <v>51</v>
      </c>
      <c r="F41" t="s">
        <v>67</v>
      </c>
      <c r="G41" t="s">
        <v>53</v>
      </c>
      <c r="H41">
        <v>1</v>
      </c>
      <c r="I41" t="e">
        <f>_xlfn.XLOOKUP(Table6[[#This Row],[ShortName]],'[2]Java-Usage-JG-Report'!$H:$H,'[2]Java-Usage-JG-Report'!$J:$J)</f>
        <v>#N/A</v>
      </c>
      <c r="J41" s="4" t="e">
        <f>_xlfn.XLOOKUP(Table6[[#This Row],[ShortName]],'[2]Java-Usage-JG-Report'!$H:$H,'[2]Java-Usage-JG-Report'!$K:$K)</f>
        <v>#N/A</v>
      </c>
      <c r="K41" t="s">
        <v>4446</v>
      </c>
      <c r="L41" t="s">
        <v>56</v>
      </c>
      <c r="M41" t="s">
        <v>57</v>
      </c>
      <c r="N41" t="s">
        <v>937</v>
      </c>
      <c r="O41" t="str">
        <f>_xlfn.XLOOKUP(Table6[[#This Row],[Computer Name]],'[3]export-2025-06-13-05-14-04'!$A:$A,'[3]export-2025-06-13-05-14-04'!$E:$E)</f>
        <v>Complete</v>
      </c>
      <c r="P41" t="s">
        <v>50</v>
      </c>
      <c r="R41" t="s">
        <v>4370</v>
      </c>
      <c r="S41">
        <v>3071354</v>
      </c>
      <c r="T41" t="s">
        <v>4424</v>
      </c>
      <c r="U41" t="s">
        <v>4425</v>
      </c>
      <c r="V41" t="s">
        <v>61</v>
      </c>
      <c r="W41" t="s">
        <v>61</v>
      </c>
      <c r="Y41" t="s">
        <v>4426</v>
      </c>
      <c r="Z41" t="s">
        <v>62</v>
      </c>
      <c r="AA41" t="e">
        <f>_xlfn.XLOOKUP(Table6[[#This Row],[Computer Name]],'[4]export-2025-06-12-00-20-38'!$A:$A,'[4]export-2025-06-12-00-20-38'!$D:$D)</f>
        <v>#N/A</v>
      </c>
    </row>
    <row r="42" spans="1:27" hidden="1" x14ac:dyDescent="0.35">
      <c r="A42" t="s">
        <v>1240</v>
      </c>
      <c r="B42" t="s">
        <v>1241</v>
      </c>
      <c r="C42" t="s">
        <v>49</v>
      </c>
      <c r="D42" t="s">
        <v>50</v>
      </c>
      <c r="E42" t="s">
        <v>119</v>
      </c>
      <c r="F42" t="s">
        <v>67</v>
      </c>
      <c r="G42" t="s">
        <v>53</v>
      </c>
      <c r="H42">
        <v>1</v>
      </c>
      <c r="I42" t="e">
        <f>_xlfn.XLOOKUP(Table6[[#This Row],[ShortName]],'[2]Java-Usage-JG-Report'!$H:$H,'[2]Java-Usage-JG-Report'!$J:$J)</f>
        <v>#N/A</v>
      </c>
      <c r="J42" s="4" t="e">
        <f>_xlfn.XLOOKUP(Table6[[#This Row],[ShortName]],'[2]Java-Usage-JG-Report'!$H:$H,'[2]Java-Usage-JG-Report'!$K:$K)</f>
        <v>#N/A</v>
      </c>
      <c r="K42" t="s">
        <v>4447</v>
      </c>
      <c r="L42" t="s">
        <v>56</v>
      </c>
      <c r="M42" t="s">
        <v>1620</v>
      </c>
      <c r="N42" t="s">
        <v>514</v>
      </c>
      <c r="O42" t="e">
        <f>_xlfn.XLOOKUP(Table6[[#This Row],[Computer Name]],'[3]export-2025-06-13-05-14-04'!$A:$A,'[3]export-2025-06-13-05-14-04'!$E:$E)</f>
        <v>#N/A</v>
      </c>
      <c r="P42" t="e">
        <v>#N/A</v>
      </c>
      <c r="R42" t="s">
        <v>4370</v>
      </c>
      <c r="S42">
        <v>1500000418</v>
      </c>
      <c r="T42" t="s">
        <v>4448</v>
      </c>
      <c r="U42" t="s">
        <v>4449</v>
      </c>
      <c r="V42" t="s">
        <v>61</v>
      </c>
      <c r="W42" t="s">
        <v>61</v>
      </c>
      <c r="Y42" t="s">
        <v>60</v>
      </c>
      <c r="Z42" t="s">
        <v>62</v>
      </c>
      <c r="AA42" t="e">
        <f>_xlfn.XLOOKUP(Table6[[#This Row],[Computer Name]],'[4]export-2025-06-12-00-20-38'!$A:$A,'[4]export-2025-06-12-00-20-38'!$D:$D)</f>
        <v>#N/A</v>
      </c>
    </row>
    <row r="43" spans="1:27" x14ac:dyDescent="0.35">
      <c r="A43" t="s">
        <v>1236</v>
      </c>
      <c r="B43" t="s">
        <v>1237</v>
      </c>
      <c r="C43" t="s">
        <v>49</v>
      </c>
      <c r="D43" t="s">
        <v>50</v>
      </c>
      <c r="E43" t="s">
        <v>51</v>
      </c>
      <c r="F43" t="s">
        <v>67</v>
      </c>
      <c r="G43" t="s">
        <v>53</v>
      </c>
      <c r="H43">
        <v>1</v>
      </c>
      <c r="I43" t="e">
        <f>_xlfn.XLOOKUP(Table6[[#This Row],[ShortName]],'[2]Java-Usage-JG-Report'!$H:$H,'[2]Java-Usage-JG-Report'!$J:$J)</f>
        <v>#N/A</v>
      </c>
      <c r="J43" s="4" t="e">
        <f>_xlfn.XLOOKUP(Table6[[#This Row],[ShortName]],'[2]Java-Usage-JG-Report'!$H:$H,'[2]Java-Usage-JG-Report'!$K:$K)</f>
        <v>#N/A</v>
      </c>
      <c r="K43" t="s">
        <v>4450</v>
      </c>
      <c r="L43" t="s">
        <v>109</v>
      </c>
      <c r="M43" t="s">
        <v>57</v>
      </c>
      <c r="N43" t="s">
        <v>937</v>
      </c>
      <c r="O43" t="e">
        <f>_xlfn.XLOOKUP(Table6[[#This Row],[Computer Name]],'[3]export-2025-06-13-05-14-04'!$A:$A,'[3]export-2025-06-13-05-14-04'!$E:$E)</f>
        <v>#N/A</v>
      </c>
      <c r="P43" t="s">
        <v>50</v>
      </c>
      <c r="R43" t="s">
        <v>4370</v>
      </c>
      <c r="S43">
        <v>3073679</v>
      </c>
      <c r="T43" t="s">
        <v>4451</v>
      </c>
      <c r="U43" t="s">
        <v>4449</v>
      </c>
      <c r="V43" t="s">
        <v>61</v>
      </c>
      <c r="W43" t="s">
        <v>61</v>
      </c>
      <c r="Y43" t="e">
        <v>#VALUE!</v>
      </c>
      <c r="Z43" t="s">
        <v>62</v>
      </c>
      <c r="AA43" t="str">
        <f>_xlfn.XLOOKUP(Table6[[#This Row],[Computer Name]],'[4]export-2025-06-12-00-20-38'!$A:$A,'[4]export-2025-06-12-00-20-38'!$D:$D)</f>
        <v>[no results]</v>
      </c>
    </row>
    <row r="44" spans="1:27" x14ac:dyDescent="0.35">
      <c r="A44" t="s">
        <v>1238</v>
      </c>
      <c r="B44" t="s">
        <v>1239</v>
      </c>
      <c r="C44" t="s">
        <v>49</v>
      </c>
      <c r="D44" t="s">
        <v>50</v>
      </c>
      <c r="E44" t="s">
        <v>51</v>
      </c>
      <c r="F44" t="s">
        <v>67</v>
      </c>
      <c r="G44" t="s">
        <v>53</v>
      </c>
      <c r="H44">
        <v>1</v>
      </c>
      <c r="I44" t="e">
        <f>_xlfn.XLOOKUP(Table6[[#This Row],[ShortName]],'[2]Java-Usage-JG-Report'!$H:$H,'[2]Java-Usage-JG-Report'!$J:$J)</f>
        <v>#N/A</v>
      </c>
      <c r="J44" s="4" t="e">
        <f>_xlfn.XLOOKUP(Table6[[#This Row],[ShortName]],'[2]Java-Usage-JG-Report'!$H:$H,'[2]Java-Usage-JG-Report'!$K:$K)</f>
        <v>#N/A</v>
      </c>
      <c r="K44" t="s">
        <v>4452</v>
      </c>
      <c r="L44" t="s">
        <v>109</v>
      </c>
      <c r="M44" t="s">
        <v>57</v>
      </c>
      <c r="N44" t="s">
        <v>937</v>
      </c>
      <c r="O44" t="e">
        <f>_xlfn.XLOOKUP(Table6[[#This Row],[Computer Name]],'[3]export-2025-06-13-05-14-04'!$A:$A,'[3]export-2025-06-13-05-14-04'!$E:$E)</f>
        <v>#N/A</v>
      </c>
      <c r="P44" t="s">
        <v>50</v>
      </c>
      <c r="R44" t="s">
        <v>4370</v>
      </c>
      <c r="S44">
        <v>3073679</v>
      </c>
      <c r="T44" t="s">
        <v>4451</v>
      </c>
      <c r="U44" t="s">
        <v>4449</v>
      </c>
      <c r="V44" t="s">
        <v>61</v>
      </c>
      <c r="W44" t="s">
        <v>61</v>
      </c>
      <c r="Y44" t="e">
        <v>#VALUE!</v>
      </c>
      <c r="Z44" t="s">
        <v>62</v>
      </c>
      <c r="AA44" t="str">
        <f>_xlfn.XLOOKUP(Table6[[#This Row],[Computer Name]],'[4]export-2025-06-12-00-20-38'!$A:$A,'[4]export-2025-06-12-00-20-38'!$D:$D)</f>
        <v>[no results]</v>
      </c>
    </row>
    <row r="45" spans="1:27" x14ac:dyDescent="0.35">
      <c r="A45" t="s">
        <v>1271</v>
      </c>
      <c r="B45" t="s">
        <v>1272</v>
      </c>
      <c r="C45" t="s">
        <v>114</v>
      </c>
      <c r="D45" t="s">
        <v>50</v>
      </c>
      <c r="E45" t="s">
        <v>51</v>
      </c>
      <c r="F45" t="s">
        <v>67</v>
      </c>
      <c r="G45" t="s">
        <v>53</v>
      </c>
      <c r="H45">
        <v>1</v>
      </c>
      <c r="I45" t="e">
        <f>_xlfn.XLOOKUP(Table6[[#This Row],[ShortName]],'[2]Java-Usage-JG-Report'!$H:$H,'[2]Java-Usage-JG-Report'!$J:$J)</f>
        <v>#N/A</v>
      </c>
      <c r="J45" s="4" t="e">
        <f>_xlfn.XLOOKUP(Table6[[#This Row],[ShortName]],'[2]Java-Usage-JG-Report'!$H:$H,'[2]Java-Usage-JG-Report'!$K:$K)</f>
        <v>#N/A</v>
      </c>
      <c r="K45" t="s">
        <v>4453</v>
      </c>
      <c r="L45" t="s">
        <v>56</v>
      </c>
      <c r="M45" t="s">
        <v>57</v>
      </c>
      <c r="N45" t="s">
        <v>937</v>
      </c>
      <c r="O45" t="str">
        <f>_xlfn.XLOOKUP(Table6[[#This Row],[Computer Name]],'[3]export-2025-06-13-05-14-04'!$A:$A,'[3]export-2025-06-13-05-14-04'!$E:$E)</f>
        <v>Complete</v>
      </c>
      <c r="P45" t="s">
        <v>50</v>
      </c>
      <c r="R45" t="s">
        <v>4370</v>
      </c>
      <c r="S45">
        <v>20698</v>
      </c>
      <c r="T45" t="s">
        <v>4421</v>
      </c>
      <c r="U45" t="s">
        <v>4422</v>
      </c>
      <c r="V45" t="s">
        <v>61</v>
      </c>
      <c r="W45" t="s">
        <v>61</v>
      </c>
      <c r="X45" t="s">
        <v>1196</v>
      </c>
      <c r="Y45" t="s">
        <v>2005</v>
      </c>
      <c r="Z45" t="s">
        <v>62</v>
      </c>
      <c r="AA45" t="e">
        <f>_xlfn.XLOOKUP(Table6[[#This Row],[Computer Name]],'[4]export-2025-06-12-00-20-38'!$A:$A,'[4]export-2025-06-12-00-20-38'!$D:$D)</f>
        <v>#N/A</v>
      </c>
    </row>
    <row r="46" spans="1:27" x14ac:dyDescent="0.35">
      <c r="A46" t="s">
        <v>1285</v>
      </c>
      <c r="B46" t="s">
        <v>1286</v>
      </c>
      <c r="C46" t="s">
        <v>114</v>
      </c>
      <c r="D46" t="s">
        <v>50</v>
      </c>
      <c r="E46" t="s">
        <v>51</v>
      </c>
      <c r="F46" t="s">
        <v>115</v>
      </c>
      <c r="G46" t="s">
        <v>53</v>
      </c>
      <c r="H46">
        <v>1</v>
      </c>
      <c r="I46" t="e">
        <f>_xlfn.XLOOKUP(Table6[[#This Row],[ShortName]],'[2]Java-Usage-JG-Report'!$H:$H,'[2]Java-Usage-JG-Report'!$J:$J)</f>
        <v>#N/A</v>
      </c>
      <c r="J46" s="4" t="e">
        <f>_xlfn.XLOOKUP(Table6[[#This Row],[ShortName]],'[2]Java-Usage-JG-Report'!$H:$H,'[2]Java-Usage-JG-Report'!$K:$K)</f>
        <v>#N/A</v>
      </c>
      <c r="K46" t="s">
        <v>4454</v>
      </c>
      <c r="L46" t="s">
        <v>109</v>
      </c>
      <c r="M46" t="s">
        <v>57</v>
      </c>
      <c r="N46" t="s">
        <v>937</v>
      </c>
      <c r="O46" t="e">
        <f>_xlfn.XLOOKUP(Table6[[#This Row],[Computer Name]],'[3]export-2025-06-13-05-14-04'!$A:$A,'[3]export-2025-06-13-05-14-04'!$E:$E)</f>
        <v>#N/A</v>
      </c>
      <c r="P46" t="s">
        <v>50</v>
      </c>
      <c r="R46" t="s">
        <v>4370</v>
      </c>
      <c r="S46">
        <v>5045636</v>
      </c>
      <c r="T46" t="s">
        <v>4442</v>
      </c>
      <c r="U46" t="s">
        <v>4443</v>
      </c>
      <c r="V46" t="s">
        <v>61</v>
      </c>
      <c r="W46" t="s">
        <v>61</v>
      </c>
      <c r="X46" t="s">
        <v>1196</v>
      </c>
      <c r="Y46" t="s">
        <v>4444</v>
      </c>
      <c r="Z46" t="s">
        <v>62</v>
      </c>
      <c r="AA46" t="str">
        <f>_xlfn.XLOOKUP(Table6[[#This Row],[Computer Name]],'[4]export-2025-06-12-00-20-38'!$A:$A,'[4]export-2025-06-12-00-20-38'!$D:$D)</f>
        <v>[no results]</v>
      </c>
    </row>
    <row r="47" spans="1:27" x14ac:dyDescent="0.35">
      <c r="A47" t="s">
        <v>1287</v>
      </c>
      <c r="B47" t="s">
        <v>1288</v>
      </c>
      <c r="C47" t="s">
        <v>114</v>
      </c>
      <c r="D47" t="s">
        <v>50</v>
      </c>
      <c r="E47" t="s">
        <v>51</v>
      </c>
      <c r="F47" t="s">
        <v>115</v>
      </c>
      <c r="G47" t="s">
        <v>53</v>
      </c>
      <c r="H47">
        <v>1</v>
      </c>
      <c r="I47" t="e">
        <f>_xlfn.XLOOKUP(Table6[[#This Row],[ShortName]],'[2]Java-Usage-JG-Report'!$H:$H,'[2]Java-Usage-JG-Report'!$J:$J)</f>
        <v>#N/A</v>
      </c>
      <c r="J47" s="4" t="e">
        <f>_xlfn.XLOOKUP(Table6[[#This Row],[ShortName]],'[2]Java-Usage-JG-Report'!$H:$H,'[2]Java-Usage-JG-Report'!$K:$K)</f>
        <v>#N/A</v>
      </c>
      <c r="K47" t="s">
        <v>4455</v>
      </c>
      <c r="L47" t="s">
        <v>56</v>
      </c>
      <c r="M47" t="s">
        <v>57</v>
      </c>
      <c r="N47" t="s">
        <v>937</v>
      </c>
      <c r="O47" t="str">
        <f>_xlfn.XLOOKUP(Table6[[#This Row],[Computer Name]],'[3]export-2025-06-13-05-14-04'!$A:$A,'[3]export-2025-06-13-05-14-04'!$E:$E)</f>
        <v>Complete</v>
      </c>
      <c r="P47" t="s">
        <v>50</v>
      </c>
      <c r="R47" t="s">
        <v>4370</v>
      </c>
      <c r="S47">
        <v>5045636</v>
      </c>
      <c r="T47" t="s">
        <v>4442</v>
      </c>
      <c r="U47" t="s">
        <v>4422</v>
      </c>
      <c r="V47" t="s">
        <v>61</v>
      </c>
      <c r="W47" t="s">
        <v>61</v>
      </c>
      <c r="X47" t="s">
        <v>1196</v>
      </c>
      <c r="Y47" t="s">
        <v>63</v>
      </c>
      <c r="Z47" t="s">
        <v>62</v>
      </c>
      <c r="AA47" t="e">
        <f>_xlfn.XLOOKUP(Table6[[#This Row],[Computer Name]],'[4]export-2025-06-12-00-20-38'!$A:$A,'[4]export-2025-06-12-00-20-38'!$D:$D)</f>
        <v>#N/A</v>
      </c>
    </row>
    <row r="48" spans="1:27" x14ac:dyDescent="0.35">
      <c r="A48" t="s">
        <v>1289</v>
      </c>
      <c r="B48" t="s">
        <v>1290</v>
      </c>
      <c r="C48" t="s">
        <v>114</v>
      </c>
      <c r="D48" t="s">
        <v>50</v>
      </c>
      <c r="E48" t="s">
        <v>51</v>
      </c>
      <c r="F48" t="s">
        <v>133</v>
      </c>
      <c r="G48" t="s">
        <v>53</v>
      </c>
      <c r="H48">
        <v>1</v>
      </c>
      <c r="I48" t="e">
        <f>_xlfn.XLOOKUP(Table6[[#This Row],[ShortName]],'[2]Java-Usage-JG-Report'!$H:$H,'[2]Java-Usage-JG-Report'!$J:$J)</f>
        <v>#N/A</v>
      </c>
      <c r="J48" s="4" t="e">
        <f>_xlfn.XLOOKUP(Table6[[#This Row],[ShortName]],'[2]Java-Usage-JG-Report'!$H:$H,'[2]Java-Usage-JG-Report'!$K:$K)</f>
        <v>#N/A</v>
      </c>
      <c r="K48" t="s">
        <v>4456</v>
      </c>
      <c r="L48" t="s">
        <v>56</v>
      </c>
      <c r="M48" t="s">
        <v>57</v>
      </c>
      <c r="N48" t="s">
        <v>937</v>
      </c>
      <c r="O48" t="str">
        <f>_xlfn.XLOOKUP(Table6[[#This Row],[Computer Name]],'[3]export-2025-06-13-05-14-04'!$A:$A,'[3]export-2025-06-13-05-14-04'!$E:$E)</f>
        <v>Complete</v>
      </c>
      <c r="P48" t="s">
        <v>50</v>
      </c>
      <c r="R48" t="s">
        <v>4370</v>
      </c>
      <c r="S48">
        <v>8363</v>
      </c>
      <c r="T48" t="s">
        <v>4428</v>
      </c>
      <c r="U48" t="s">
        <v>4422</v>
      </c>
      <c r="V48" t="s">
        <v>61</v>
      </c>
      <c r="W48" t="s">
        <v>61</v>
      </c>
      <c r="X48" t="s">
        <v>1196</v>
      </c>
      <c r="Y48" t="s">
        <v>2005</v>
      </c>
      <c r="Z48" t="s">
        <v>62</v>
      </c>
      <c r="AA48" t="e">
        <f>_xlfn.XLOOKUP(Table6[[#This Row],[Computer Name]],'[4]export-2025-06-12-00-20-38'!$A:$A,'[4]export-2025-06-12-00-20-38'!$D:$D)</f>
        <v>#N/A</v>
      </c>
    </row>
    <row r="49" spans="1:27" x14ac:dyDescent="0.35">
      <c r="A49" t="s">
        <v>1291</v>
      </c>
      <c r="B49" t="s">
        <v>1292</v>
      </c>
      <c r="C49" t="s">
        <v>114</v>
      </c>
      <c r="D49" t="s">
        <v>50</v>
      </c>
      <c r="E49" t="s">
        <v>51</v>
      </c>
      <c r="F49" t="s">
        <v>67</v>
      </c>
      <c r="G49" t="s">
        <v>53</v>
      </c>
      <c r="H49">
        <v>1</v>
      </c>
      <c r="I49" t="e">
        <f>_xlfn.XLOOKUP(Table6[[#This Row],[ShortName]],'[2]Java-Usage-JG-Report'!$H:$H,'[2]Java-Usage-JG-Report'!$J:$J)</f>
        <v>#N/A</v>
      </c>
      <c r="J49" s="4" t="e">
        <f>_xlfn.XLOOKUP(Table6[[#This Row],[ShortName]],'[2]Java-Usage-JG-Report'!$H:$H,'[2]Java-Usage-JG-Report'!$K:$K)</f>
        <v>#N/A</v>
      </c>
      <c r="K49" t="s">
        <v>4457</v>
      </c>
      <c r="L49" t="s">
        <v>232</v>
      </c>
      <c r="M49" t="s">
        <v>57</v>
      </c>
      <c r="N49" t="s">
        <v>937</v>
      </c>
      <c r="O49" t="e">
        <f>_xlfn.XLOOKUP(Table6[[#This Row],[Computer Name]],'[3]export-2025-06-13-05-14-04'!$A:$A,'[3]export-2025-06-13-05-14-04'!$E:$E)</f>
        <v>#N/A</v>
      </c>
      <c r="P49" t="s">
        <v>50</v>
      </c>
      <c r="R49" t="s">
        <v>4370</v>
      </c>
      <c r="S49">
        <v>8363</v>
      </c>
      <c r="T49" t="s">
        <v>4428</v>
      </c>
      <c r="U49" t="s">
        <v>4422</v>
      </c>
      <c r="V49" t="s">
        <v>61</v>
      </c>
      <c r="W49" t="s">
        <v>61</v>
      </c>
      <c r="X49" t="s">
        <v>1196</v>
      </c>
      <c r="Y49" t="s">
        <v>2005</v>
      </c>
      <c r="Z49" t="s">
        <v>62</v>
      </c>
      <c r="AA49" t="str">
        <f>_xlfn.XLOOKUP(Table6[[#This Row],[Computer Name]],'[4]export-2025-06-12-00-20-38'!$A:$A,'[4]export-2025-06-12-00-20-38'!$D:$D)</f>
        <v>[no results]</v>
      </c>
    </row>
    <row r="50" spans="1:27" x14ac:dyDescent="0.35">
      <c r="A50" t="s">
        <v>1297</v>
      </c>
      <c r="B50" t="s">
        <v>1298</v>
      </c>
      <c r="C50" t="s">
        <v>114</v>
      </c>
      <c r="D50" t="s">
        <v>50</v>
      </c>
      <c r="E50" t="s">
        <v>51</v>
      </c>
      <c r="F50" t="s">
        <v>67</v>
      </c>
      <c r="G50" t="s">
        <v>53</v>
      </c>
      <c r="H50">
        <v>1</v>
      </c>
      <c r="I50" t="e">
        <f>_xlfn.XLOOKUP(Table6[[#This Row],[ShortName]],'[2]Java-Usage-JG-Report'!$H:$H,'[2]Java-Usage-JG-Report'!$J:$J)</f>
        <v>#N/A</v>
      </c>
      <c r="J50" s="4" t="e">
        <f>_xlfn.XLOOKUP(Table6[[#This Row],[ShortName]],'[2]Java-Usage-JG-Report'!$H:$H,'[2]Java-Usage-JG-Report'!$K:$K)</f>
        <v>#N/A</v>
      </c>
      <c r="K50" t="s">
        <v>4458</v>
      </c>
      <c r="L50" t="s">
        <v>109</v>
      </c>
      <c r="M50" t="s">
        <v>57</v>
      </c>
      <c r="N50" t="s">
        <v>937</v>
      </c>
      <c r="O50" t="e">
        <f>_xlfn.XLOOKUP(Table6[[#This Row],[Computer Name]],'[3]export-2025-06-13-05-14-04'!$A:$A,'[3]export-2025-06-13-05-14-04'!$E:$E)</f>
        <v>#N/A</v>
      </c>
      <c r="P50" t="s">
        <v>50</v>
      </c>
      <c r="R50" t="s">
        <v>4370</v>
      </c>
      <c r="S50">
        <v>8363</v>
      </c>
      <c r="T50" t="s">
        <v>4428</v>
      </c>
      <c r="U50" t="s">
        <v>4422</v>
      </c>
      <c r="V50" t="s">
        <v>61</v>
      </c>
      <c r="W50" t="s">
        <v>61</v>
      </c>
      <c r="X50" t="s">
        <v>1196</v>
      </c>
      <c r="Y50" t="s">
        <v>2005</v>
      </c>
      <c r="Z50" t="s">
        <v>62</v>
      </c>
      <c r="AA50" t="str">
        <f>_xlfn.XLOOKUP(Table6[[#This Row],[Computer Name]],'[4]export-2025-06-12-00-20-38'!$A:$A,'[4]export-2025-06-12-00-20-38'!$D:$D)</f>
        <v>[no results]</v>
      </c>
    </row>
    <row r="51" spans="1:27" x14ac:dyDescent="0.35">
      <c r="A51" t="s">
        <v>1299</v>
      </c>
      <c r="B51" t="s">
        <v>1300</v>
      </c>
      <c r="C51" t="s">
        <v>114</v>
      </c>
      <c r="D51" t="s">
        <v>50</v>
      </c>
      <c r="E51" t="s">
        <v>51</v>
      </c>
      <c r="F51" t="s">
        <v>133</v>
      </c>
      <c r="G51" t="s">
        <v>53</v>
      </c>
      <c r="H51">
        <v>1</v>
      </c>
      <c r="I51" t="e">
        <f>_xlfn.XLOOKUP(Table6[[#This Row],[ShortName]],'[2]Java-Usage-JG-Report'!$H:$H,'[2]Java-Usage-JG-Report'!$J:$J)</f>
        <v>#N/A</v>
      </c>
      <c r="J51" s="4" t="e">
        <f>_xlfn.XLOOKUP(Table6[[#This Row],[ShortName]],'[2]Java-Usage-JG-Report'!$H:$H,'[2]Java-Usage-JG-Report'!$K:$K)</f>
        <v>#N/A</v>
      </c>
      <c r="K51" t="s">
        <v>4459</v>
      </c>
      <c r="L51" t="s">
        <v>56</v>
      </c>
      <c r="M51" t="s">
        <v>57</v>
      </c>
      <c r="N51" t="s">
        <v>937</v>
      </c>
      <c r="O51" t="str">
        <f>_xlfn.XLOOKUP(Table6[[#This Row],[Computer Name]],'[3]export-2025-06-13-05-14-04'!$A:$A,'[3]export-2025-06-13-05-14-04'!$E:$E)</f>
        <v>Not Applicable</v>
      </c>
      <c r="P51" t="s">
        <v>50</v>
      </c>
      <c r="R51" t="s">
        <v>4370</v>
      </c>
      <c r="S51">
        <v>8363</v>
      </c>
      <c r="T51" t="s">
        <v>4428</v>
      </c>
      <c r="U51" t="s">
        <v>4422</v>
      </c>
      <c r="V51" t="s">
        <v>61</v>
      </c>
      <c r="W51" t="s">
        <v>61</v>
      </c>
      <c r="X51" t="s">
        <v>1196</v>
      </c>
      <c r="Y51" t="s">
        <v>2005</v>
      </c>
      <c r="Z51" t="s">
        <v>62</v>
      </c>
      <c r="AA51" t="e">
        <f>_xlfn.XLOOKUP(Table6[[#This Row],[Computer Name]],'[4]export-2025-06-12-00-20-38'!$A:$A,'[4]export-2025-06-12-00-20-38'!$D:$D)</f>
        <v>#N/A</v>
      </c>
    </row>
    <row r="52" spans="1:27" x14ac:dyDescent="0.35">
      <c r="A52" t="s">
        <v>1301</v>
      </c>
      <c r="B52" t="s">
        <v>1302</v>
      </c>
      <c r="C52" t="s">
        <v>114</v>
      </c>
      <c r="D52" t="s">
        <v>50</v>
      </c>
      <c r="E52" t="s">
        <v>287</v>
      </c>
      <c r="F52" t="s">
        <v>115</v>
      </c>
      <c r="G52" t="s">
        <v>53</v>
      </c>
      <c r="H52">
        <v>1</v>
      </c>
      <c r="I52" t="e">
        <f>_xlfn.XLOOKUP(Table6[[#This Row],[ShortName]],'[2]Java-Usage-JG-Report'!$H:$H,'[2]Java-Usage-JG-Report'!$J:$J)</f>
        <v>#N/A</v>
      </c>
      <c r="J52" s="4" t="e">
        <f>_xlfn.XLOOKUP(Table6[[#This Row],[ShortName]],'[2]Java-Usage-JG-Report'!$H:$H,'[2]Java-Usage-JG-Report'!$K:$K)</f>
        <v>#N/A</v>
      </c>
      <c r="K52" t="s">
        <v>4460</v>
      </c>
      <c r="L52" t="s">
        <v>56</v>
      </c>
      <c r="M52" t="s">
        <v>57</v>
      </c>
      <c r="N52" t="s">
        <v>937</v>
      </c>
      <c r="O52" t="str">
        <f>_xlfn.XLOOKUP(Table6[[#This Row],[Computer Name]],'[3]export-2025-06-13-05-14-04'!$A:$A,'[3]export-2025-06-13-05-14-04'!$E:$E)</f>
        <v>Complete</v>
      </c>
      <c r="P52" t="s">
        <v>50</v>
      </c>
      <c r="R52" t="s">
        <v>4370</v>
      </c>
      <c r="S52">
        <v>8363</v>
      </c>
      <c r="T52" t="s">
        <v>4428</v>
      </c>
      <c r="U52" t="s">
        <v>4422</v>
      </c>
      <c r="V52" t="s">
        <v>61</v>
      </c>
      <c r="W52" t="s">
        <v>61</v>
      </c>
      <c r="X52" t="s">
        <v>1196</v>
      </c>
      <c r="Y52" t="s">
        <v>2005</v>
      </c>
      <c r="Z52" t="s">
        <v>62</v>
      </c>
      <c r="AA52" t="e">
        <f>_xlfn.XLOOKUP(Table6[[#This Row],[Computer Name]],'[4]export-2025-06-12-00-20-38'!$A:$A,'[4]export-2025-06-12-00-20-38'!$D:$D)</f>
        <v>#N/A</v>
      </c>
    </row>
    <row r="53" spans="1:27" x14ac:dyDescent="0.35">
      <c r="A53" t="s">
        <v>1303</v>
      </c>
      <c r="B53" t="s">
        <v>1304</v>
      </c>
      <c r="C53" t="s">
        <v>114</v>
      </c>
      <c r="D53" t="s">
        <v>50</v>
      </c>
      <c r="E53" t="s">
        <v>51</v>
      </c>
      <c r="F53" t="s">
        <v>67</v>
      </c>
      <c r="G53" t="s">
        <v>53</v>
      </c>
      <c r="H53">
        <v>1</v>
      </c>
      <c r="I53" t="e">
        <f>_xlfn.XLOOKUP(Table6[[#This Row],[ShortName]],'[2]Java-Usage-JG-Report'!$H:$H,'[2]Java-Usage-JG-Report'!$J:$J)</f>
        <v>#N/A</v>
      </c>
      <c r="J53" s="4" t="e">
        <f>_xlfn.XLOOKUP(Table6[[#This Row],[ShortName]],'[2]Java-Usage-JG-Report'!$H:$H,'[2]Java-Usage-JG-Report'!$K:$K)</f>
        <v>#N/A</v>
      </c>
      <c r="K53" t="s">
        <v>4461</v>
      </c>
      <c r="L53" t="s">
        <v>56</v>
      </c>
      <c r="M53" t="s">
        <v>57</v>
      </c>
      <c r="N53" t="s">
        <v>937</v>
      </c>
      <c r="O53" t="str">
        <f>_xlfn.XLOOKUP(Table6[[#This Row],[Computer Name]],'[3]export-2025-06-13-05-14-04'!$A:$A,'[3]export-2025-06-13-05-14-04'!$E:$E)</f>
        <v>Complete</v>
      </c>
      <c r="P53" t="s">
        <v>50</v>
      </c>
      <c r="R53" t="s">
        <v>4370</v>
      </c>
      <c r="S53">
        <v>8363</v>
      </c>
      <c r="T53" t="s">
        <v>4428</v>
      </c>
      <c r="U53" t="s">
        <v>4422</v>
      </c>
      <c r="V53" t="s">
        <v>61</v>
      </c>
      <c r="W53" t="s">
        <v>61</v>
      </c>
      <c r="X53" t="s">
        <v>1196</v>
      </c>
      <c r="Y53" t="s">
        <v>2005</v>
      </c>
      <c r="Z53" t="s">
        <v>62</v>
      </c>
      <c r="AA53" t="e">
        <f>_xlfn.XLOOKUP(Table6[[#This Row],[Computer Name]],'[4]export-2025-06-12-00-20-38'!$A:$A,'[4]export-2025-06-12-00-20-38'!$D:$D)</f>
        <v>#N/A</v>
      </c>
    </row>
    <row r="54" spans="1:27" x14ac:dyDescent="0.35">
      <c r="A54" t="s">
        <v>1305</v>
      </c>
      <c r="B54" t="s">
        <v>1306</v>
      </c>
      <c r="C54" t="s">
        <v>114</v>
      </c>
      <c r="D54" t="s">
        <v>50</v>
      </c>
      <c r="E54" t="s">
        <v>51</v>
      </c>
      <c r="F54" t="s">
        <v>67</v>
      </c>
      <c r="G54" t="s">
        <v>53</v>
      </c>
      <c r="H54">
        <v>1</v>
      </c>
      <c r="I54" t="e">
        <f>_xlfn.XLOOKUP(Table6[[#This Row],[ShortName]],'[2]Java-Usage-JG-Report'!$H:$H,'[2]Java-Usage-JG-Report'!$J:$J)</f>
        <v>#N/A</v>
      </c>
      <c r="J54" s="4" t="e">
        <f>_xlfn.XLOOKUP(Table6[[#This Row],[ShortName]],'[2]Java-Usage-JG-Report'!$H:$H,'[2]Java-Usage-JG-Report'!$K:$K)</f>
        <v>#N/A</v>
      </c>
      <c r="K54" t="s">
        <v>4462</v>
      </c>
      <c r="L54" t="s">
        <v>109</v>
      </c>
      <c r="M54" t="s">
        <v>57</v>
      </c>
      <c r="N54" t="s">
        <v>937</v>
      </c>
      <c r="O54" t="e">
        <f>_xlfn.XLOOKUP(Table6[[#This Row],[Computer Name]],'[3]export-2025-06-13-05-14-04'!$A:$A,'[3]export-2025-06-13-05-14-04'!$E:$E)</f>
        <v>#N/A</v>
      </c>
      <c r="P54" t="s">
        <v>50</v>
      </c>
      <c r="R54" t="s">
        <v>4370</v>
      </c>
      <c r="S54">
        <v>8363</v>
      </c>
      <c r="T54" t="s">
        <v>4428</v>
      </c>
      <c r="U54" t="s">
        <v>4422</v>
      </c>
      <c r="V54" t="s">
        <v>61</v>
      </c>
      <c r="W54" t="s">
        <v>61</v>
      </c>
      <c r="X54" t="s">
        <v>1196</v>
      </c>
      <c r="Y54" t="s">
        <v>2005</v>
      </c>
      <c r="Z54" t="s">
        <v>62</v>
      </c>
      <c r="AA54" t="str">
        <f>_xlfn.XLOOKUP(Table6[[#This Row],[Computer Name]],'[4]export-2025-06-12-00-20-38'!$A:$A,'[4]export-2025-06-12-00-20-38'!$D:$D)</f>
        <v>[no results]</v>
      </c>
    </row>
    <row r="55" spans="1:27" x14ac:dyDescent="0.35">
      <c r="A55" t="s">
        <v>1826</v>
      </c>
      <c r="B55" t="s">
        <v>1827</v>
      </c>
      <c r="C55" t="s">
        <v>66</v>
      </c>
      <c r="D55" t="s">
        <v>50</v>
      </c>
      <c r="E55" t="s">
        <v>51</v>
      </c>
      <c r="F55" t="s">
        <v>67</v>
      </c>
      <c r="G55" t="s">
        <v>53</v>
      </c>
      <c r="H55">
        <v>1</v>
      </c>
      <c r="I55" t="e">
        <f>_xlfn.XLOOKUP(Table6[[#This Row],[ShortName]],'[2]Java-Usage-JG-Report'!$H:$H,'[2]Java-Usage-JG-Report'!$J:$J)</f>
        <v>#N/A</v>
      </c>
      <c r="J55" s="4" t="e">
        <f>_xlfn.XLOOKUP(Table6[[#This Row],[ShortName]],'[2]Java-Usage-JG-Report'!$H:$H,'[2]Java-Usage-JG-Report'!$K:$K)</f>
        <v>#N/A</v>
      </c>
      <c r="K55" t="s">
        <v>4463</v>
      </c>
      <c r="L55" t="s">
        <v>232</v>
      </c>
      <c r="M55" t="s">
        <v>57</v>
      </c>
      <c r="N55" t="s">
        <v>937</v>
      </c>
      <c r="O55" t="e">
        <f>_xlfn.XLOOKUP(Table6[[#This Row],[Computer Name]],'[3]export-2025-06-13-05-14-04'!$A:$A,'[3]export-2025-06-13-05-14-04'!$E:$E)</f>
        <v>#N/A</v>
      </c>
      <c r="P55" t="s">
        <v>50</v>
      </c>
      <c r="R55" t="s">
        <v>4370</v>
      </c>
      <c r="S55">
        <v>7221</v>
      </c>
      <c r="T55" t="s">
        <v>4464</v>
      </c>
      <c r="U55" t="s">
        <v>4465</v>
      </c>
      <c r="V55" t="s">
        <v>61</v>
      </c>
      <c r="W55" t="s">
        <v>61</v>
      </c>
      <c r="Y55" t="s">
        <v>4466</v>
      </c>
      <c r="Z55" t="s">
        <v>62</v>
      </c>
      <c r="AA55" t="str">
        <f>_xlfn.XLOOKUP(Table6[[#This Row],[Computer Name]],'[4]export-2025-06-12-00-20-38'!$A:$A,'[4]export-2025-06-12-00-20-38'!$D:$D)</f>
        <v>[no results]</v>
      </c>
    </row>
    <row r="56" spans="1:27" hidden="1" x14ac:dyDescent="0.35">
      <c r="A56" t="s">
        <v>2749</v>
      </c>
      <c r="B56" t="s">
        <v>2750</v>
      </c>
      <c r="C56" t="s">
        <v>49</v>
      </c>
      <c r="D56" t="s">
        <v>50</v>
      </c>
      <c r="E56" t="s">
        <v>119</v>
      </c>
      <c r="F56" t="s">
        <v>67</v>
      </c>
      <c r="G56" t="s">
        <v>53</v>
      </c>
      <c r="H56">
        <v>1</v>
      </c>
      <c r="I56" t="e">
        <f>_xlfn.XLOOKUP(Table6[[#This Row],[ShortName]],'[2]Java-Usage-JG-Report'!$H:$H,'[2]Java-Usage-JG-Report'!$J:$J)</f>
        <v>#N/A</v>
      </c>
      <c r="J56" s="4" t="e">
        <f>_xlfn.XLOOKUP(Table6[[#This Row],[ShortName]],'[2]Java-Usage-JG-Report'!$H:$H,'[2]Java-Usage-JG-Report'!$K:$K)</f>
        <v>#N/A</v>
      </c>
      <c r="K56" t="s">
        <v>4467</v>
      </c>
      <c r="L56" t="s">
        <v>56</v>
      </c>
      <c r="M56" t="s">
        <v>94</v>
      </c>
      <c r="N56" t="s">
        <v>938</v>
      </c>
      <c r="O56" t="e">
        <f>_xlfn.XLOOKUP(Table6[[#This Row],[Computer Name]],'[3]export-2025-06-13-05-14-04'!$A:$A,'[3]export-2025-06-13-05-14-04'!$E:$E)</f>
        <v>#N/A</v>
      </c>
      <c r="P56" t="e">
        <v>#N/A</v>
      </c>
      <c r="R56" t="s">
        <v>4370</v>
      </c>
      <c r="S56">
        <v>20225059221</v>
      </c>
      <c r="T56" t="s">
        <v>4468</v>
      </c>
      <c r="U56" t="s">
        <v>4469</v>
      </c>
      <c r="V56" t="s">
        <v>61</v>
      </c>
      <c r="W56" t="s">
        <v>61</v>
      </c>
      <c r="Y56" t="s">
        <v>63</v>
      </c>
      <c r="Z56" t="s">
        <v>62</v>
      </c>
      <c r="AA56" t="e">
        <f>_xlfn.XLOOKUP(Table6[[#This Row],[Computer Name]],'[4]export-2025-06-12-00-20-38'!$A:$A,'[4]export-2025-06-12-00-20-38'!$D:$D)</f>
        <v>#N/A</v>
      </c>
    </row>
    <row r="57" spans="1:27" x14ac:dyDescent="0.35">
      <c r="A57" t="s">
        <v>1322</v>
      </c>
      <c r="B57" t="s">
        <v>1323</v>
      </c>
      <c r="C57" t="s">
        <v>114</v>
      </c>
      <c r="D57" t="s">
        <v>50</v>
      </c>
      <c r="E57" t="s">
        <v>51</v>
      </c>
      <c r="F57" t="s">
        <v>92</v>
      </c>
      <c r="G57" t="s">
        <v>53</v>
      </c>
      <c r="H57">
        <v>1</v>
      </c>
      <c r="I57" t="e">
        <f>_xlfn.XLOOKUP(Table6[[#This Row],[ShortName]],'[2]Java-Usage-JG-Report'!$H:$H,'[2]Java-Usage-JG-Report'!$J:$J)</f>
        <v>#N/A</v>
      </c>
      <c r="J57" s="4" t="e">
        <f>_xlfn.XLOOKUP(Table6[[#This Row],[ShortName]],'[2]Java-Usage-JG-Report'!$H:$H,'[2]Java-Usage-JG-Report'!$K:$K)</f>
        <v>#N/A</v>
      </c>
      <c r="K57" t="s">
        <v>4470</v>
      </c>
      <c r="L57" t="s">
        <v>56</v>
      </c>
      <c r="M57" t="s">
        <v>57</v>
      </c>
      <c r="N57" t="s">
        <v>937</v>
      </c>
      <c r="O57" t="str">
        <f>_xlfn.XLOOKUP(Table6[[#This Row],[Computer Name]],'[3]export-2025-06-13-05-14-04'!$A:$A,'[3]export-2025-06-13-05-14-04'!$E:$E)</f>
        <v>Complete</v>
      </c>
      <c r="P57" t="s">
        <v>50</v>
      </c>
      <c r="R57" t="s">
        <v>4370</v>
      </c>
      <c r="S57">
        <v>1500001716</v>
      </c>
      <c r="T57" t="s">
        <v>4471</v>
      </c>
      <c r="U57" t="s">
        <v>4422</v>
      </c>
      <c r="V57" t="s">
        <v>61</v>
      </c>
      <c r="W57" t="s">
        <v>61</v>
      </c>
      <c r="X57" t="s">
        <v>1196</v>
      </c>
      <c r="Y57" t="s">
        <v>2005</v>
      </c>
      <c r="Z57" t="s">
        <v>62</v>
      </c>
      <c r="AA57" t="e">
        <f>_xlfn.XLOOKUP(Table6[[#This Row],[Computer Name]],'[4]export-2025-06-12-00-20-38'!$A:$A,'[4]export-2025-06-12-00-20-38'!$D:$D)</f>
        <v>#N/A</v>
      </c>
    </row>
    <row r="58" spans="1:27" x14ac:dyDescent="0.35">
      <c r="A58" t="s">
        <v>2415</v>
      </c>
      <c r="B58" t="s">
        <v>2416</v>
      </c>
      <c r="C58" t="s">
        <v>114</v>
      </c>
      <c r="D58" t="s">
        <v>50</v>
      </c>
      <c r="E58" t="s">
        <v>51</v>
      </c>
      <c r="F58" t="s">
        <v>67</v>
      </c>
      <c r="G58" t="s">
        <v>53</v>
      </c>
      <c r="H58">
        <v>1</v>
      </c>
      <c r="I58" t="e">
        <f>_xlfn.XLOOKUP(Table6[[#This Row],[ShortName]],'[2]Java-Usage-JG-Report'!$H:$H,'[2]Java-Usage-JG-Report'!$J:$J)</f>
        <v>#N/A</v>
      </c>
      <c r="J58" s="4" t="e">
        <f>_xlfn.XLOOKUP(Table6[[#This Row],[ShortName]],'[2]Java-Usage-JG-Report'!$H:$H,'[2]Java-Usage-JG-Report'!$K:$K)</f>
        <v>#N/A</v>
      </c>
      <c r="K58" t="s">
        <v>4472</v>
      </c>
      <c r="L58" t="s">
        <v>56</v>
      </c>
      <c r="M58" t="s">
        <v>57</v>
      </c>
      <c r="N58" t="s">
        <v>937</v>
      </c>
      <c r="O58" t="str">
        <f>_xlfn.XLOOKUP(Table6[[#This Row],[Computer Name]],'[3]export-2025-06-13-05-14-04'!$A:$A,'[3]export-2025-06-13-05-14-04'!$E:$E)</f>
        <v>Complete</v>
      </c>
      <c r="P58" t="s">
        <v>50</v>
      </c>
      <c r="R58" t="s">
        <v>4370</v>
      </c>
      <c r="S58">
        <v>3059608</v>
      </c>
      <c r="T58" t="s">
        <v>4473</v>
      </c>
      <c r="U58" t="s">
        <v>4474</v>
      </c>
      <c r="V58" t="s">
        <v>61</v>
      </c>
      <c r="W58" t="s">
        <v>61</v>
      </c>
      <c r="Y58" t="s">
        <v>4475</v>
      </c>
      <c r="Z58" t="s">
        <v>62</v>
      </c>
      <c r="AA58" t="e">
        <f>_xlfn.XLOOKUP(Table6[[#This Row],[Computer Name]],'[4]export-2025-06-12-00-20-38'!$A:$A,'[4]export-2025-06-12-00-20-38'!$D:$D)</f>
        <v>#N/A</v>
      </c>
    </row>
    <row r="59" spans="1:27" x14ac:dyDescent="0.35">
      <c r="A59" t="s">
        <v>2417</v>
      </c>
      <c r="B59" t="s">
        <v>2418</v>
      </c>
      <c r="C59" t="s">
        <v>114</v>
      </c>
      <c r="D59" t="s">
        <v>50</v>
      </c>
      <c r="E59" t="s">
        <v>51</v>
      </c>
      <c r="F59" t="s">
        <v>67</v>
      </c>
      <c r="G59" t="s">
        <v>53</v>
      </c>
      <c r="H59">
        <v>1</v>
      </c>
      <c r="I59" t="e">
        <f>_xlfn.XLOOKUP(Table6[[#This Row],[ShortName]],'[2]Java-Usage-JG-Report'!$H:$H,'[2]Java-Usage-JG-Report'!$J:$J)</f>
        <v>#N/A</v>
      </c>
      <c r="J59" s="4" t="e">
        <f>_xlfn.XLOOKUP(Table6[[#This Row],[ShortName]],'[2]Java-Usage-JG-Report'!$H:$H,'[2]Java-Usage-JG-Report'!$K:$K)</f>
        <v>#N/A</v>
      </c>
      <c r="K59" t="s">
        <v>4476</v>
      </c>
      <c r="L59" t="s">
        <v>109</v>
      </c>
      <c r="M59" t="s">
        <v>57</v>
      </c>
      <c r="N59" t="s">
        <v>937</v>
      </c>
      <c r="O59" t="e">
        <f>_xlfn.XLOOKUP(Table6[[#This Row],[Computer Name]],'[3]export-2025-06-13-05-14-04'!$A:$A,'[3]export-2025-06-13-05-14-04'!$E:$E)</f>
        <v>#N/A</v>
      </c>
      <c r="P59" t="s">
        <v>50</v>
      </c>
      <c r="R59" t="s">
        <v>4370</v>
      </c>
      <c r="S59">
        <v>23988</v>
      </c>
      <c r="T59" t="s">
        <v>4477</v>
      </c>
      <c r="U59" t="s">
        <v>4474</v>
      </c>
      <c r="V59" t="s">
        <v>61</v>
      </c>
      <c r="W59" t="s">
        <v>61</v>
      </c>
      <c r="Y59" t="s">
        <v>4475</v>
      </c>
      <c r="Z59" t="s">
        <v>62</v>
      </c>
      <c r="AA59" t="str">
        <f>_xlfn.XLOOKUP(Table6[[#This Row],[Computer Name]],'[4]export-2025-06-12-00-20-38'!$A:$A,'[4]export-2025-06-12-00-20-38'!$D:$D)</f>
        <v>[no results]</v>
      </c>
    </row>
    <row r="60" spans="1:27" x14ac:dyDescent="0.35">
      <c r="A60" t="s">
        <v>1347</v>
      </c>
      <c r="B60" t="s">
        <v>1348</v>
      </c>
      <c r="C60" t="s">
        <v>114</v>
      </c>
      <c r="D60" t="s">
        <v>50</v>
      </c>
      <c r="E60" t="s">
        <v>51</v>
      </c>
      <c r="F60" t="s">
        <v>67</v>
      </c>
      <c r="G60" t="s">
        <v>53</v>
      </c>
      <c r="H60">
        <v>1</v>
      </c>
      <c r="I60" t="e">
        <f>_xlfn.XLOOKUP(Table6[[#This Row],[ShortName]],'[2]Java-Usage-JG-Report'!$H:$H,'[2]Java-Usage-JG-Report'!$J:$J)</f>
        <v>#N/A</v>
      </c>
      <c r="J60" s="4" t="e">
        <f>_xlfn.XLOOKUP(Table6[[#This Row],[ShortName]],'[2]Java-Usage-JG-Report'!$H:$H,'[2]Java-Usage-JG-Report'!$K:$K)</f>
        <v>#N/A</v>
      </c>
      <c r="K60" t="s">
        <v>4478</v>
      </c>
      <c r="L60" t="s">
        <v>56</v>
      </c>
      <c r="M60" t="s">
        <v>57</v>
      </c>
      <c r="N60" t="s">
        <v>937</v>
      </c>
      <c r="O60" t="str">
        <f>_xlfn.XLOOKUP(Table6[[#This Row],[Computer Name]],'[3]export-2025-06-13-05-14-04'!$A:$A,'[3]export-2025-06-13-05-14-04'!$E:$E)</f>
        <v>Complete</v>
      </c>
      <c r="P60" t="s">
        <v>50</v>
      </c>
      <c r="R60" t="s">
        <v>4370</v>
      </c>
      <c r="S60">
        <v>20698</v>
      </c>
      <c r="T60" t="s">
        <v>4421</v>
      </c>
      <c r="U60" t="s">
        <v>4422</v>
      </c>
      <c r="V60" t="s">
        <v>61</v>
      </c>
      <c r="W60" t="s">
        <v>61</v>
      </c>
      <c r="X60" t="s">
        <v>1196</v>
      </c>
      <c r="Y60" t="s">
        <v>2005</v>
      </c>
      <c r="Z60" t="s">
        <v>62</v>
      </c>
      <c r="AA60" t="e">
        <f>_xlfn.XLOOKUP(Table6[[#This Row],[Computer Name]],'[4]export-2025-06-12-00-20-38'!$A:$A,'[4]export-2025-06-12-00-20-38'!$D:$D)</f>
        <v>#N/A</v>
      </c>
    </row>
    <row r="61" spans="1:27" x14ac:dyDescent="0.35">
      <c r="A61" t="s">
        <v>2539</v>
      </c>
      <c r="B61" t="s">
        <v>2540</v>
      </c>
      <c r="C61" t="s">
        <v>49</v>
      </c>
      <c r="D61" t="s">
        <v>50</v>
      </c>
      <c r="E61" t="s">
        <v>51</v>
      </c>
      <c r="F61" t="s">
        <v>67</v>
      </c>
      <c r="G61" t="s">
        <v>53</v>
      </c>
      <c r="H61">
        <v>1</v>
      </c>
      <c r="I61" t="e">
        <f>_xlfn.XLOOKUP(Table6[[#This Row],[ShortName]],'[2]Java-Usage-JG-Report'!$H:$H,'[2]Java-Usage-JG-Report'!$J:$J)</f>
        <v>#N/A</v>
      </c>
      <c r="J61" s="4" t="e">
        <f>_xlfn.XLOOKUP(Table6[[#This Row],[ShortName]],'[2]Java-Usage-JG-Report'!$H:$H,'[2]Java-Usage-JG-Report'!$K:$K)</f>
        <v>#N/A</v>
      </c>
      <c r="K61" t="s">
        <v>4479</v>
      </c>
      <c r="L61" t="s">
        <v>56</v>
      </c>
      <c r="M61" t="s">
        <v>57</v>
      </c>
      <c r="N61" t="s">
        <v>937</v>
      </c>
      <c r="O61" t="str">
        <f>_xlfn.XLOOKUP(Table6[[#This Row],[Computer Name]],'[3]export-2025-06-13-05-14-04'!$A:$A,'[3]export-2025-06-13-05-14-04'!$E:$E)</f>
        <v>Complete</v>
      </c>
      <c r="P61" t="s">
        <v>50</v>
      </c>
      <c r="R61" t="s">
        <v>4370</v>
      </c>
      <c r="S61">
        <v>23216</v>
      </c>
      <c r="T61" t="s">
        <v>4480</v>
      </c>
      <c r="U61" t="s">
        <v>4481</v>
      </c>
      <c r="V61" t="s">
        <v>61</v>
      </c>
      <c r="W61" t="s">
        <v>61</v>
      </c>
      <c r="Y61" t="s">
        <v>4482</v>
      </c>
      <c r="Z61" t="s">
        <v>62</v>
      </c>
      <c r="AA61" t="e">
        <f>_xlfn.XLOOKUP(Table6[[#This Row],[Computer Name]],'[4]export-2025-06-12-00-20-38'!$A:$A,'[4]export-2025-06-12-00-20-38'!$D:$D)</f>
        <v>#N/A</v>
      </c>
    </row>
    <row r="62" spans="1:27" x14ac:dyDescent="0.35">
      <c r="A62" t="s">
        <v>2541</v>
      </c>
      <c r="B62" t="s">
        <v>2542</v>
      </c>
      <c r="C62" t="s">
        <v>49</v>
      </c>
      <c r="D62" t="s">
        <v>50</v>
      </c>
      <c r="E62" t="s">
        <v>577</v>
      </c>
      <c r="F62" t="s">
        <v>133</v>
      </c>
      <c r="G62" t="s">
        <v>53</v>
      </c>
      <c r="H62">
        <v>1</v>
      </c>
      <c r="I62" t="e">
        <f>_xlfn.XLOOKUP(Table6[[#This Row],[ShortName]],'[2]Java-Usage-JG-Report'!$H:$H,'[2]Java-Usage-JG-Report'!$J:$J)</f>
        <v>#N/A</v>
      </c>
      <c r="J62" s="4" t="e">
        <f>_xlfn.XLOOKUP(Table6[[#This Row],[ShortName]],'[2]Java-Usage-JG-Report'!$H:$H,'[2]Java-Usage-JG-Report'!$K:$K)</f>
        <v>#N/A</v>
      </c>
      <c r="K62" t="s">
        <v>4483</v>
      </c>
      <c r="L62" t="s">
        <v>109</v>
      </c>
      <c r="M62" t="s">
        <v>94</v>
      </c>
      <c r="N62" t="s">
        <v>937</v>
      </c>
      <c r="O62" t="e">
        <f>_xlfn.XLOOKUP(Table6[[#This Row],[Computer Name]],'[3]export-2025-06-13-05-14-04'!$A:$A,'[3]export-2025-06-13-05-14-04'!$E:$E)</f>
        <v>#N/A</v>
      </c>
      <c r="P62" t="e">
        <f>_xlfn.XLOOKUP(Table6[[#This Row],[ShortName]],#REF!,#REF!)</f>
        <v>#REF!</v>
      </c>
      <c r="R62" t="s">
        <v>4370</v>
      </c>
      <c r="S62">
        <v>5045174</v>
      </c>
      <c r="T62" t="s">
        <v>4480</v>
      </c>
      <c r="U62" t="s">
        <v>4481</v>
      </c>
      <c r="V62" t="s">
        <v>61</v>
      </c>
      <c r="W62" t="s">
        <v>61</v>
      </c>
      <c r="Y62" t="s">
        <v>4482</v>
      </c>
      <c r="Z62" t="s">
        <v>62</v>
      </c>
      <c r="AA62" t="e">
        <f>_xlfn.XLOOKUP(Table6[[#This Row],[Computer Name]],'[4]export-2025-06-12-00-20-38'!$A:$A,'[4]export-2025-06-12-00-20-38'!$D:$D)</f>
        <v>#N/A</v>
      </c>
    </row>
    <row r="63" spans="1:27" x14ac:dyDescent="0.35">
      <c r="A63" t="s">
        <v>1257</v>
      </c>
      <c r="B63" t="s">
        <v>1258</v>
      </c>
      <c r="C63" t="s">
        <v>66</v>
      </c>
      <c r="D63" t="s">
        <v>50</v>
      </c>
      <c r="E63" t="s">
        <v>51</v>
      </c>
      <c r="F63" t="s">
        <v>115</v>
      </c>
      <c r="G63" t="s">
        <v>53</v>
      </c>
      <c r="H63">
        <v>1</v>
      </c>
      <c r="I63" t="e">
        <f>_xlfn.XLOOKUP(Table6[[#This Row],[ShortName]],'[2]Java-Usage-JG-Report'!$H:$H,'[2]Java-Usage-JG-Report'!$J:$J)</f>
        <v>#N/A</v>
      </c>
      <c r="J63" s="4" t="e">
        <f>_xlfn.XLOOKUP(Table6[[#This Row],[ShortName]],'[2]Java-Usage-JG-Report'!$H:$H,'[2]Java-Usage-JG-Report'!$K:$K)</f>
        <v>#N/A</v>
      </c>
      <c r="K63" t="s">
        <v>4484</v>
      </c>
      <c r="L63" t="s">
        <v>56</v>
      </c>
      <c r="M63" t="s">
        <v>57</v>
      </c>
      <c r="N63" t="s">
        <v>937</v>
      </c>
      <c r="O63" t="str">
        <f>_xlfn.XLOOKUP(Table6[[#This Row],[Computer Name]],'[3]export-2025-06-13-05-14-04'!$A:$A,'[3]export-2025-06-13-05-14-04'!$E:$E)</f>
        <v>Complete</v>
      </c>
      <c r="P63" t="s">
        <v>50</v>
      </c>
      <c r="R63" t="s">
        <v>4370</v>
      </c>
      <c r="S63">
        <v>1500000616</v>
      </c>
      <c r="T63" t="s">
        <v>4485</v>
      </c>
      <c r="U63" t="s">
        <v>4486</v>
      </c>
      <c r="V63" t="s">
        <v>61</v>
      </c>
      <c r="W63" t="s">
        <v>61</v>
      </c>
      <c r="Y63" t="s">
        <v>4487</v>
      </c>
      <c r="Z63" t="s">
        <v>62</v>
      </c>
      <c r="AA63" t="e">
        <f>_xlfn.XLOOKUP(Table6[[#This Row],[Computer Name]],'[4]export-2025-06-12-00-20-38'!$A:$A,'[4]export-2025-06-12-00-20-38'!$D:$D)</f>
        <v>#N/A</v>
      </c>
    </row>
    <row r="64" spans="1:27" x14ac:dyDescent="0.35">
      <c r="A64" t="s">
        <v>1645</v>
      </c>
      <c r="B64" t="s">
        <v>1646</v>
      </c>
      <c r="C64" t="s">
        <v>66</v>
      </c>
      <c r="D64" t="s">
        <v>50</v>
      </c>
      <c r="E64" t="s">
        <v>51</v>
      </c>
      <c r="F64" t="s">
        <v>522</v>
      </c>
      <c r="G64" t="s">
        <v>53</v>
      </c>
      <c r="H64">
        <v>1</v>
      </c>
      <c r="I64" t="e">
        <f>_xlfn.XLOOKUP(Table6[[#This Row],[ShortName]],'[2]Java-Usage-JG-Report'!$H:$H,'[2]Java-Usage-JG-Report'!$J:$J)</f>
        <v>#N/A</v>
      </c>
      <c r="J64" s="4" t="e">
        <f>_xlfn.XLOOKUP(Table6[[#This Row],[ShortName]],'[2]Java-Usage-JG-Report'!$H:$H,'[2]Java-Usage-JG-Report'!$K:$K)</f>
        <v>#N/A</v>
      </c>
      <c r="K64" t="s">
        <v>4488</v>
      </c>
      <c r="L64" t="s">
        <v>56</v>
      </c>
      <c r="M64" t="s">
        <v>57</v>
      </c>
      <c r="N64" t="s">
        <v>937</v>
      </c>
      <c r="O64" t="str">
        <f>_xlfn.XLOOKUP(Table6[[#This Row],[Computer Name]],'[3]export-2025-06-13-05-14-04'!$A:$A,'[3]export-2025-06-13-05-14-04'!$E:$E)</f>
        <v>Complete</v>
      </c>
      <c r="P64" t="s">
        <v>50</v>
      </c>
      <c r="R64" t="s">
        <v>4370</v>
      </c>
      <c r="S64">
        <v>3071354</v>
      </c>
      <c r="T64" t="s">
        <v>4424</v>
      </c>
      <c r="U64" t="s">
        <v>4425</v>
      </c>
      <c r="V64" t="s">
        <v>61</v>
      </c>
      <c r="W64" t="s">
        <v>61</v>
      </c>
      <c r="Y64" t="s">
        <v>4426</v>
      </c>
      <c r="Z64" t="s">
        <v>62</v>
      </c>
      <c r="AA64" t="e">
        <f>_xlfn.XLOOKUP(Table6[[#This Row],[Computer Name]],'[4]export-2025-06-12-00-20-38'!$A:$A,'[4]export-2025-06-12-00-20-38'!$D:$D)</f>
        <v>#N/A</v>
      </c>
    </row>
    <row r="65" spans="1:27" hidden="1" x14ac:dyDescent="0.35">
      <c r="A65" t="s">
        <v>2668</v>
      </c>
      <c r="B65" t="s">
        <v>2669</v>
      </c>
      <c r="C65" t="s">
        <v>114</v>
      </c>
      <c r="D65" t="s">
        <v>50</v>
      </c>
      <c r="E65" t="s">
        <v>119</v>
      </c>
      <c r="F65" t="s">
        <v>67</v>
      </c>
      <c r="G65" t="s">
        <v>53</v>
      </c>
      <c r="H65">
        <v>1</v>
      </c>
      <c r="I65" t="e">
        <f>_xlfn.XLOOKUP(Table6[[#This Row],[ShortName]],'[2]Java-Usage-JG-Report'!$H:$H,'[2]Java-Usage-JG-Report'!$J:$J)</f>
        <v>#N/A</v>
      </c>
      <c r="J65" s="4" t="e">
        <f>_xlfn.XLOOKUP(Table6[[#This Row],[ShortName]],'[2]Java-Usage-JG-Report'!$H:$H,'[2]Java-Usage-JG-Report'!$K:$K)</f>
        <v>#N/A</v>
      </c>
      <c r="K65" t="e">
        <v>#N/A</v>
      </c>
      <c r="L65" t="e">
        <v>#N/A</v>
      </c>
      <c r="M65" t="e">
        <v>#N/A</v>
      </c>
      <c r="N65" t="s">
        <v>514</v>
      </c>
      <c r="O65" t="e">
        <f>_xlfn.XLOOKUP(Table6[[#This Row],[Computer Name]],'[3]export-2025-06-13-05-14-04'!$A:$A,'[3]export-2025-06-13-05-14-04'!$E:$E)</f>
        <v>#N/A</v>
      </c>
      <c r="P65" t="e">
        <f>_xlfn.XLOOKUP(Table6[[#This Row],[ShortName]],#REF!,#REF!)</f>
        <v>#REF!</v>
      </c>
      <c r="R65" t="s">
        <v>4370</v>
      </c>
      <c r="S65">
        <v>3</v>
      </c>
      <c r="T65" t="s">
        <v>4489</v>
      </c>
      <c r="U65" t="s">
        <v>4490</v>
      </c>
      <c r="V65" t="s">
        <v>61</v>
      </c>
      <c r="W65" t="s">
        <v>61</v>
      </c>
      <c r="Y65" t="s">
        <v>60</v>
      </c>
      <c r="Z65" t="s">
        <v>62</v>
      </c>
      <c r="AA65" t="e">
        <f>_xlfn.XLOOKUP(Table6[[#This Row],[Computer Name]],'[4]export-2025-06-12-00-20-38'!$A:$A,'[4]export-2025-06-12-00-20-38'!$D:$D)</f>
        <v>#N/A</v>
      </c>
    </row>
    <row r="66" spans="1:27" x14ac:dyDescent="0.35">
      <c r="A66" t="s">
        <v>1081</v>
      </c>
      <c r="B66" t="s">
        <v>1082</v>
      </c>
      <c r="C66" t="s">
        <v>49</v>
      </c>
      <c r="D66" t="s">
        <v>50</v>
      </c>
      <c r="E66" t="s">
        <v>51</v>
      </c>
      <c r="F66" t="s">
        <v>67</v>
      </c>
      <c r="G66" t="s">
        <v>53</v>
      </c>
      <c r="H66">
        <v>1</v>
      </c>
      <c r="I66" t="e">
        <f>_xlfn.XLOOKUP(Table6[[#This Row],[ShortName]],'[2]Java-Usage-JG-Report'!$H:$H,'[2]Java-Usage-JG-Report'!$J:$J)</f>
        <v>#N/A</v>
      </c>
      <c r="J66" s="4" t="e">
        <f>_xlfn.XLOOKUP(Table6[[#This Row],[ShortName]],'[2]Java-Usage-JG-Report'!$H:$H,'[2]Java-Usage-JG-Report'!$K:$K)</f>
        <v>#N/A</v>
      </c>
      <c r="K66" t="s">
        <v>4491</v>
      </c>
      <c r="L66" t="s">
        <v>149</v>
      </c>
      <c r="M66" t="s">
        <v>57</v>
      </c>
      <c r="N66" t="s">
        <v>937</v>
      </c>
      <c r="O66" t="e">
        <f>_xlfn.XLOOKUP(Table6[[#This Row],[Computer Name]],'[3]export-2025-06-13-05-14-04'!$A:$A,'[3]export-2025-06-13-05-14-04'!$E:$E)</f>
        <v>#N/A</v>
      </c>
      <c r="P66" t="s">
        <v>50</v>
      </c>
      <c r="R66" t="s">
        <v>4370</v>
      </c>
      <c r="S66">
        <v>5039436</v>
      </c>
      <c r="T66" t="s">
        <v>4492</v>
      </c>
      <c r="U66" t="s">
        <v>4400</v>
      </c>
      <c r="V66" t="s">
        <v>61</v>
      </c>
      <c r="W66" t="s">
        <v>61</v>
      </c>
      <c r="Y66" t="s">
        <v>4401</v>
      </c>
      <c r="Z66" t="s">
        <v>62</v>
      </c>
      <c r="AA66" t="str">
        <f>_xlfn.XLOOKUP(Table6[[#This Row],[Computer Name]],'[4]export-2025-06-12-00-20-38'!$A:$A,'[4]export-2025-06-12-00-20-38'!$D:$D)</f>
        <v>[no results]</v>
      </c>
    </row>
    <row r="67" spans="1:27" x14ac:dyDescent="0.35">
      <c r="A67" t="s">
        <v>1089</v>
      </c>
      <c r="B67" t="s">
        <v>1090</v>
      </c>
      <c r="C67" t="s">
        <v>49</v>
      </c>
      <c r="D67" t="s">
        <v>50</v>
      </c>
      <c r="E67" t="s">
        <v>1070</v>
      </c>
      <c r="F67" t="s">
        <v>578</v>
      </c>
      <c r="G67" t="s">
        <v>53</v>
      </c>
      <c r="H67">
        <v>1</v>
      </c>
      <c r="I67" t="e">
        <f>_xlfn.XLOOKUP(Table6[[#This Row],[ShortName]],'[2]Java-Usage-JG-Report'!$H:$H,'[2]Java-Usage-JG-Report'!$J:$J)</f>
        <v>#N/A</v>
      </c>
      <c r="J67" s="4" t="e">
        <f>_xlfn.XLOOKUP(Table6[[#This Row],[ShortName]],'[2]Java-Usage-JG-Report'!$H:$H,'[2]Java-Usage-JG-Report'!$K:$K)</f>
        <v>#N/A</v>
      </c>
      <c r="K67" t="s">
        <v>4493</v>
      </c>
      <c r="L67" t="s">
        <v>109</v>
      </c>
      <c r="M67" t="s">
        <v>57</v>
      </c>
      <c r="N67" t="s">
        <v>937</v>
      </c>
      <c r="O67" t="e">
        <f>_xlfn.XLOOKUP(Table6[[#This Row],[Computer Name]],'[3]export-2025-06-13-05-14-04'!$A:$A,'[3]export-2025-06-13-05-14-04'!$E:$E)</f>
        <v>#N/A</v>
      </c>
      <c r="P67" t="s">
        <v>50</v>
      </c>
      <c r="R67" t="s">
        <v>4370</v>
      </c>
      <c r="S67">
        <v>76827</v>
      </c>
      <c r="T67" t="s">
        <v>4494</v>
      </c>
      <c r="U67" t="s">
        <v>4495</v>
      </c>
      <c r="V67" t="s">
        <v>61</v>
      </c>
      <c r="W67" t="s">
        <v>61</v>
      </c>
      <c r="Y67" t="s">
        <v>60</v>
      </c>
      <c r="Z67" t="s">
        <v>62</v>
      </c>
      <c r="AA67" t="str">
        <f>_xlfn.XLOOKUP(Table6[[#This Row],[Computer Name]],'[4]export-2025-06-12-00-20-38'!$A:$A,'[4]export-2025-06-12-00-20-38'!$D:$D)</f>
        <v>[no results]</v>
      </c>
    </row>
    <row r="68" spans="1:27" x14ac:dyDescent="0.35">
      <c r="A68" t="s">
        <v>1092</v>
      </c>
      <c r="B68" t="s">
        <v>1093</v>
      </c>
      <c r="C68" t="s">
        <v>49</v>
      </c>
      <c r="D68" t="s">
        <v>50</v>
      </c>
      <c r="E68" t="s">
        <v>577</v>
      </c>
      <c r="F68" t="s">
        <v>1094</v>
      </c>
      <c r="G68" t="s">
        <v>53</v>
      </c>
      <c r="H68">
        <v>1</v>
      </c>
      <c r="I68" t="e">
        <f>_xlfn.XLOOKUP(Table6[[#This Row],[ShortName]],'[2]Java-Usage-JG-Report'!$H:$H,'[2]Java-Usage-JG-Report'!$J:$J)</f>
        <v>#N/A</v>
      </c>
      <c r="J68" s="4" t="e">
        <f>_xlfn.XLOOKUP(Table6[[#This Row],[ShortName]],'[2]Java-Usage-JG-Report'!$H:$H,'[2]Java-Usage-JG-Report'!$K:$K)</f>
        <v>#N/A</v>
      </c>
      <c r="K68" t="s">
        <v>4496</v>
      </c>
      <c r="L68" t="s">
        <v>232</v>
      </c>
      <c r="M68" t="s">
        <v>94</v>
      </c>
      <c r="N68" t="s">
        <v>937</v>
      </c>
      <c r="O68" t="e">
        <f>_xlfn.XLOOKUP(Table6[[#This Row],[Computer Name]],'[3]export-2025-06-13-05-14-04'!$A:$A,'[3]export-2025-06-13-05-14-04'!$E:$E)</f>
        <v>#N/A</v>
      </c>
      <c r="P68" t="e">
        <f>_xlfn.XLOOKUP(Table6[[#This Row],[ShortName]],#REF!,#REF!)</f>
        <v>#REF!</v>
      </c>
      <c r="R68" t="s">
        <v>4370</v>
      </c>
      <c r="S68">
        <v>76827</v>
      </c>
      <c r="T68" t="s">
        <v>4494</v>
      </c>
      <c r="U68" t="s">
        <v>4495</v>
      </c>
      <c r="V68" t="s">
        <v>61</v>
      </c>
      <c r="W68" t="s">
        <v>61</v>
      </c>
      <c r="Y68" t="s">
        <v>60</v>
      </c>
      <c r="Z68" t="s">
        <v>62</v>
      </c>
      <c r="AA68" t="e">
        <f>_xlfn.XLOOKUP(Table6[[#This Row],[Computer Name]],'[4]export-2025-06-12-00-20-38'!$A:$A,'[4]export-2025-06-12-00-20-38'!$D:$D)</f>
        <v>#N/A</v>
      </c>
    </row>
    <row r="69" spans="1:27" x14ac:dyDescent="0.35">
      <c r="A69" t="s">
        <v>1217</v>
      </c>
      <c r="B69" t="s">
        <v>1218</v>
      </c>
      <c r="C69" t="s">
        <v>49</v>
      </c>
      <c r="D69" t="s">
        <v>50</v>
      </c>
      <c r="E69" t="s">
        <v>51</v>
      </c>
      <c r="F69" t="s">
        <v>67</v>
      </c>
      <c r="G69" t="s">
        <v>53</v>
      </c>
      <c r="H69">
        <v>1</v>
      </c>
      <c r="I69" t="e">
        <f>_xlfn.XLOOKUP(Table6[[#This Row],[ShortName]],'[2]Java-Usage-JG-Report'!$H:$H,'[2]Java-Usage-JG-Report'!$J:$J)</f>
        <v>#N/A</v>
      </c>
      <c r="J69" s="4" t="e">
        <f>_xlfn.XLOOKUP(Table6[[#This Row],[ShortName]],'[2]Java-Usage-JG-Report'!$H:$H,'[2]Java-Usage-JG-Report'!$K:$K)</f>
        <v>#N/A</v>
      </c>
      <c r="K69" t="s">
        <v>4497</v>
      </c>
      <c r="L69" t="s">
        <v>56</v>
      </c>
      <c r="M69" t="s">
        <v>57</v>
      </c>
      <c r="N69" t="s">
        <v>937</v>
      </c>
      <c r="O69" t="str">
        <f>_xlfn.XLOOKUP(Table6[[#This Row],[Computer Name]],'[3]export-2025-06-13-05-14-04'!$A:$A,'[3]export-2025-06-13-05-14-04'!$E:$E)</f>
        <v>Complete</v>
      </c>
      <c r="P69" t="s">
        <v>50</v>
      </c>
      <c r="R69" t="s">
        <v>4370</v>
      </c>
      <c r="S69">
        <v>5060911</v>
      </c>
      <c r="T69" t="s">
        <v>4498</v>
      </c>
      <c r="U69" t="s">
        <v>4499</v>
      </c>
      <c r="V69" t="s">
        <v>61</v>
      </c>
      <c r="W69" t="s">
        <v>61</v>
      </c>
      <c r="Y69" t="s">
        <v>4500</v>
      </c>
      <c r="Z69" t="s">
        <v>62</v>
      </c>
      <c r="AA69" t="e">
        <f>_xlfn.XLOOKUP(Table6[[#This Row],[Computer Name]],'[4]export-2025-06-12-00-20-38'!$A:$A,'[4]export-2025-06-12-00-20-38'!$D:$D)</f>
        <v>#N/A</v>
      </c>
    </row>
    <row r="70" spans="1:27" x14ac:dyDescent="0.35">
      <c r="A70" t="s">
        <v>1460</v>
      </c>
      <c r="B70" t="s">
        <v>1461</v>
      </c>
      <c r="C70" t="s">
        <v>114</v>
      </c>
      <c r="D70" t="s">
        <v>50</v>
      </c>
      <c r="E70" t="s">
        <v>51</v>
      </c>
      <c r="F70" t="s">
        <v>67</v>
      </c>
      <c r="G70" t="s">
        <v>53</v>
      </c>
      <c r="H70">
        <v>1</v>
      </c>
      <c r="I70" t="e">
        <f>_xlfn.XLOOKUP(Table6[[#This Row],[ShortName]],'[2]Java-Usage-JG-Report'!$H:$H,'[2]Java-Usage-JG-Report'!$J:$J)</f>
        <v>#N/A</v>
      </c>
      <c r="J70" s="4" t="e">
        <f>_xlfn.XLOOKUP(Table6[[#This Row],[ShortName]],'[2]Java-Usage-JG-Report'!$H:$H,'[2]Java-Usage-JG-Report'!$K:$K)</f>
        <v>#N/A</v>
      </c>
      <c r="K70" t="s">
        <v>4501</v>
      </c>
      <c r="L70" t="s">
        <v>56</v>
      </c>
      <c r="M70" t="s">
        <v>57</v>
      </c>
      <c r="N70" t="s">
        <v>937</v>
      </c>
      <c r="O70" t="str">
        <f>_xlfn.XLOOKUP(Table6[[#This Row],[Computer Name]],'[3]export-2025-06-13-05-14-04'!$A:$A,'[3]export-2025-06-13-05-14-04'!$E:$E)</f>
        <v>Complete</v>
      </c>
      <c r="P70" t="s">
        <v>50</v>
      </c>
      <c r="R70" t="s">
        <v>4370</v>
      </c>
      <c r="S70">
        <v>20698</v>
      </c>
      <c r="T70" t="s">
        <v>4421</v>
      </c>
      <c r="U70" t="s">
        <v>4422</v>
      </c>
      <c r="V70" t="s">
        <v>61</v>
      </c>
      <c r="W70" t="s">
        <v>61</v>
      </c>
      <c r="X70" t="s">
        <v>1196</v>
      </c>
      <c r="Y70" t="s">
        <v>2005</v>
      </c>
      <c r="Z70" t="s">
        <v>62</v>
      </c>
      <c r="AA70" t="e">
        <f>_xlfn.XLOOKUP(Table6[[#This Row],[Computer Name]],'[4]export-2025-06-12-00-20-38'!$A:$A,'[4]export-2025-06-12-00-20-38'!$D:$D)</f>
        <v>#N/A</v>
      </c>
    </row>
    <row r="71" spans="1:27" x14ac:dyDescent="0.35">
      <c r="A71" t="s">
        <v>1649</v>
      </c>
      <c r="B71" t="s">
        <v>1650</v>
      </c>
      <c r="C71" t="s">
        <v>49</v>
      </c>
      <c r="D71" t="s">
        <v>50</v>
      </c>
      <c r="E71" t="s">
        <v>287</v>
      </c>
      <c r="F71" t="s">
        <v>133</v>
      </c>
      <c r="G71" t="s">
        <v>53</v>
      </c>
      <c r="H71">
        <v>1</v>
      </c>
      <c r="I71" t="e">
        <f>_xlfn.XLOOKUP(Table6[[#This Row],[ShortName]],'[2]Java-Usage-JG-Report'!$H:$H,'[2]Java-Usage-JG-Report'!$J:$J)</f>
        <v>#N/A</v>
      </c>
      <c r="J71" s="4" t="e">
        <f>_xlfn.XLOOKUP(Table6[[#This Row],[ShortName]],'[2]Java-Usage-JG-Report'!$H:$H,'[2]Java-Usage-JG-Report'!$K:$K)</f>
        <v>#N/A</v>
      </c>
      <c r="K71" t="s">
        <v>4502</v>
      </c>
      <c r="L71" t="s">
        <v>56</v>
      </c>
      <c r="M71" t="s">
        <v>57</v>
      </c>
      <c r="N71" t="s">
        <v>937</v>
      </c>
      <c r="O71" t="str">
        <f>_xlfn.XLOOKUP(Table6[[#This Row],[Computer Name]],'[3]export-2025-06-13-05-14-04'!$A:$A,'[3]export-2025-06-13-05-14-04'!$E:$E)</f>
        <v>Complete</v>
      </c>
      <c r="P71" t="s">
        <v>50</v>
      </c>
      <c r="R71" t="s">
        <v>4370</v>
      </c>
      <c r="S71">
        <v>3143</v>
      </c>
      <c r="T71" t="s">
        <v>4432</v>
      </c>
      <c r="U71" t="s">
        <v>4425</v>
      </c>
      <c r="V71" t="s">
        <v>61</v>
      </c>
      <c r="W71" t="s">
        <v>61</v>
      </c>
      <c r="Y71" t="s">
        <v>4426</v>
      </c>
      <c r="Z71" t="s">
        <v>62</v>
      </c>
      <c r="AA71" t="e">
        <f>_xlfn.XLOOKUP(Table6[[#This Row],[Computer Name]],'[4]export-2025-06-12-00-20-38'!$A:$A,'[4]export-2025-06-12-00-20-38'!$D:$D)</f>
        <v>#N/A</v>
      </c>
    </row>
    <row r="72" spans="1:27" x14ac:dyDescent="0.35">
      <c r="A72" t="s">
        <v>1538</v>
      </c>
      <c r="B72" t="s">
        <v>1539</v>
      </c>
      <c r="C72" t="s">
        <v>49</v>
      </c>
      <c r="D72" t="s">
        <v>50</v>
      </c>
      <c r="E72" t="s">
        <v>51</v>
      </c>
      <c r="F72" t="s">
        <v>67</v>
      </c>
      <c r="G72" t="s">
        <v>53</v>
      </c>
      <c r="H72">
        <v>1</v>
      </c>
      <c r="I72" t="e">
        <f>_xlfn.XLOOKUP(Table6[[#This Row],[ShortName]],'[2]Java-Usage-JG-Report'!$H:$H,'[2]Java-Usage-JG-Report'!$J:$J)</f>
        <v>#N/A</v>
      </c>
      <c r="J72" s="4" t="e">
        <f>_xlfn.XLOOKUP(Table6[[#This Row],[ShortName]],'[2]Java-Usage-JG-Report'!$H:$H,'[2]Java-Usage-JG-Report'!$K:$K)</f>
        <v>#N/A</v>
      </c>
      <c r="K72" t="s">
        <v>4503</v>
      </c>
      <c r="L72" t="s">
        <v>56</v>
      </c>
      <c r="M72" t="s">
        <v>57</v>
      </c>
      <c r="N72" t="s">
        <v>937</v>
      </c>
      <c r="O72" t="str">
        <f>_xlfn.XLOOKUP(Table6[[#This Row],[Computer Name]],'[3]export-2025-06-13-05-14-04'!$A:$A,'[3]export-2025-06-13-05-14-04'!$E:$E)</f>
        <v>Complete</v>
      </c>
      <c r="P72" t="s">
        <v>50</v>
      </c>
      <c r="R72" t="s">
        <v>4370</v>
      </c>
      <c r="S72">
        <v>5062443</v>
      </c>
      <c r="T72" t="s">
        <v>4504</v>
      </c>
      <c r="U72" t="s">
        <v>4505</v>
      </c>
      <c r="V72" t="s">
        <v>61</v>
      </c>
      <c r="W72" t="s">
        <v>61</v>
      </c>
      <c r="Y72" t="s">
        <v>4506</v>
      </c>
      <c r="Z72" t="s">
        <v>62</v>
      </c>
      <c r="AA72" t="e">
        <f>_xlfn.XLOOKUP(Table6[[#This Row],[Computer Name]],'[4]export-2025-06-12-00-20-38'!$A:$A,'[4]export-2025-06-12-00-20-38'!$D:$D)</f>
        <v>#N/A</v>
      </c>
    </row>
    <row r="73" spans="1:27" x14ac:dyDescent="0.35">
      <c r="A73" t="s">
        <v>1651</v>
      </c>
      <c r="B73" t="s">
        <v>1652</v>
      </c>
      <c r="C73" t="s">
        <v>66</v>
      </c>
      <c r="D73" t="s">
        <v>50</v>
      </c>
      <c r="E73" t="s">
        <v>51</v>
      </c>
      <c r="F73" t="s">
        <v>133</v>
      </c>
      <c r="G73" t="s">
        <v>53</v>
      </c>
      <c r="H73">
        <v>1</v>
      </c>
      <c r="I73" t="e">
        <f>_xlfn.XLOOKUP(Table6[[#This Row],[ShortName]],'[2]Java-Usage-JG-Report'!$H:$H,'[2]Java-Usage-JG-Report'!$J:$J)</f>
        <v>#N/A</v>
      </c>
      <c r="J73" s="4" t="e">
        <f>_xlfn.XLOOKUP(Table6[[#This Row],[ShortName]],'[2]Java-Usage-JG-Report'!$H:$H,'[2]Java-Usage-JG-Report'!$K:$K)</f>
        <v>#N/A</v>
      </c>
      <c r="K73" t="s">
        <v>4507</v>
      </c>
      <c r="L73" t="s">
        <v>56</v>
      </c>
      <c r="M73" t="s">
        <v>57</v>
      </c>
      <c r="N73" t="s">
        <v>937</v>
      </c>
      <c r="O73" t="str">
        <f>_xlfn.XLOOKUP(Table6[[#This Row],[Computer Name]],'[3]export-2025-06-13-05-14-04'!$A:$A,'[3]export-2025-06-13-05-14-04'!$E:$E)</f>
        <v>Complete</v>
      </c>
      <c r="P73" t="s">
        <v>50</v>
      </c>
      <c r="R73" t="s">
        <v>4370</v>
      </c>
      <c r="S73">
        <v>3143</v>
      </c>
      <c r="T73" t="s">
        <v>4432</v>
      </c>
      <c r="U73" t="s">
        <v>4425</v>
      </c>
      <c r="V73" t="s">
        <v>61</v>
      </c>
      <c r="W73" t="s">
        <v>61</v>
      </c>
      <c r="Y73" t="s">
        <v>4426</v>
      </c>
      <c r="Z73" t="s">
        <v>62</v>
      </c>
      <c r="AA73" t="e">
        <f>_xlfn.XLOOKUP(Table6[[#This Row],[Computer Name]],'[4]export-2025-06-12-00-20-38'!$A:$A,'[4]export-2025-06-12-00-20-38'!$D:$D)</f>
        <v>#N/A</v>
      </c>
    </row>
    <row r="74" spans="1:27" x14ac:dyDescent="0.35">
      <c r="A74" t="s">
        <v>1653</v>
      </c>
      <c r="B74" t="s">
        <v>1654</v>
      </c>
      <c r="C74" t="s">
        <v>114</v>
      </c>
      <c r="D74" t="s">
        <v>50</v>
      </c>
      <c r="E74" t="s">
        <v>51</v>
      </c>
      <c r="F74" t="s">
        <v>67</v>
      </c>
      <c r="G74" t="s">
        <v>53</v>
      </c>
      <c r="H74">
        <v>1</v>
      </c>
      <c r="I74" t="e">
        <f>_xlfn.XLOOKUP(Table6[[#This Row],[ShortName]],'[2]Java-Usage-JG-Report'!$H:$H,'[2]Java-Usage-JG-Report'!$J:$J)</f>
        <v>#N/A</v>
      </c>
      <c r="J74" s="4" t="e">
        <f>_xlfn.XLOOKUP(Table6[[#This Row],[ShortName]],'[2]Java-Usage-JG-Report'!$H:$H,'[2]Java-Usage-JG-Report'!$K:$K)</f>
        <v>#N/A</v>
      </c>
      <c r="K74" t="s">
        <v>4508</v>
      </c>
      <c r="L74" t="s">
        <v>56</v>
      </c>
      <c r="M74" t="s">
        <v>57</v>
      </c>
      <c r="N74" t="s">
        <v>937</v>
      </c>
      <c r="O74" t="str">
        <f>_xlfn.XLOOKUP(Table6[[#This Row],[Computer Name]],'[3]export-2025-06-13-05-14-04'!$A:$A,'[3]export-2025-06-13-05-14-04'!$E:$E)</f>
        <v>Complete</v>
      </c>
      <c r="P74" t="s">
        <v>50</v>
      </c>
      <c r="R74" t="s">
        <v>4370</v>
      </c>
      <c r="S74">
        <v>3143</v>
      </c>
      <c r="T74" t="s">
        <v>4432</v>
      </c>
      <c r="U74" t="s">
        <v>4425</v>
      </c>
      <c r="V74" t="s">
        <v>61</v>
      </c>
      <c r="W74" t="s">
        <v>61</v>
      </c>
      <c r="Y74" t="s">
        <v>4426</v>
      </c>
      <c r="Z74" t="s">
        <v>62</v>
      </c>
      <c r="AA74" t="e">
        <f>_xlfn.XLOOKUP(Table6[[#This Row],[Computer Name]],'[4]export-2025-06-12-00-20-38'!$A:$A,'[4]export-2025-06-12-00-20-38'!$D:$D)</f>
        <v>#N/A</v>
      </c>
    </row>
    <row r="75" spans="1:27" x14ac:dyDescent="0.35">
      <c r="A75" t="s">
        <v>1500</v>
      </c>
      <c r="B75" t="s">
        <v>1501</v>
      </c>
      <c r="C75" t="s">
        <v>114</v>
      </c>
      <c r="D75" t="s">
        <v>50</v>
      </c>
      <c r="E75" t="s">
        <v>51</v>
      </c>
      <c r="F75" t="s">
        <v>133</v>
      </c>
      <c r="G75" t="s">
        <v>53</v>
      </c>
      <c r="H75">
        <v>1</v>
      </c>
      <c r="I75" t="e">
        <f>_xlfn.XLOOKUP(Table6[[#This Row],[ShortName]],'[2]Java-Usage-JG-Report'!$H:$H,'[2]Java-Usage-JG-Report'!$J:$J)</f>
        <v>#N/A</v>
      </c>
      <c r="J75" s="4" t="e">
        <f>_xlfn.XLOOKUP(Table6[[#This Row],[ShortName]],'[2]Java-Usage-JG-Report'!$H:$H,'[2]Java-Usage-JG-Report'!$K:$K)</f>
        <v>#N/A</v>
      </c>
      <c r="K75" t="s">
        <v>4509</v>
      </c>
      <c r="L75" t="s">
        <v>56</v>
      </c>
      <c r="M75" t="s">
        <v>57</v>
      </c>
      <c r="N75" t="s">
        <v>937</v>
      </c>
      <c r="O75" t="str">
        <f>_xlfn.XLOOKUP(Table6[[#This Row],[Computer Name]],'[3]export-2025-06-13-05-14-04'!$A:$A,'[3]export-2025-06-13-05-14-04'!$E:$E)</f>
        <v>Complete</v>
      </c>
      <c r="P75" t="s">
        <v>50</v>
      </c>
      <c r="R75" t="s">
        <v>4370</v>
      </c>
      <c r="S75">
        <v>20698</v>
      </c>
      <c r="T75" t="s">
        <v>4421</v>
      </c>
      <c r="U75" t="s">
        <v>4422</v>
      </c>
      <c r="V75" t="s">
        <v>61</v>
      </c>
      <c r="W75" t="s">
        <v>61</v>
      </c>
      <c r="X75" t="s">
        <v>1196</v>
      </c>
      <c r="Y75" t="s">
        <v>2005</v>
      </c>
      <c r="Z75" t="s">
        <v>62</v>
      </c>
      <c r="AA75" t="e">
        <f>_xlfn.XLOOKUP(Table6[[#This Row],[Computer Name]],'[4]export-2025-06-12-00-20-38'!$A:$A,'[4]export-2025-06-12-00-20-38'!$D:$D)</f>
        <v>#N/A</v>
      </c>
    </row>
    <row r="76" spans="1:27" x14ac:dyDescent="0.35">
      <c r="A76" t="s">
        <v>1691</v>
      </c>
      <c r="B76" t="s">
        <v>1692</v>
      </c>
      <c r="C76" t="s">
        <v>114</v>
      </c>
      <c r="D76" t="s">
        <v>50</v>
      </c>
      <c r="E76" t="s">
        <v>51</v>
      </c>
      <c r="F76" t="s">
        <v>67</v>
      </c>
      <c r="G76" t="s">
        <v>53</v>
      </c>
      <c r="H76">
        <v>1</v>
      </c>
      <c r="I76" t="e">
        <f>_xlfn.XLOOKUP(Table6[[#This Row],[ShortName]],'[2]Java-Usage-JG-Report'!$H:$H,'[2]Java-Usage-JG-Report'!$J:$J)</f>
        <v>#N/A</v>
      </c>
      <c r="J76" s="4" t="e">
        <f>_xlfn.XLOOKUP(Table6[[#This Row],[ShortName]],'[2]Java-Usage-JG-Report'!$H:$H,'[2]Java-Usage-JG-Report'!$K:$K)</f>
        <v>#N/A</v>
      </c>
      <c r="K76" t="s">
        <v>4510</v>
      </c>
      <c r="L76" t="s">
        <v>56</v>
      </c>
      <c r="M76" t="s">
        <v>57</v>
      </c>
      <c r="N76" t="s">
        <v>937</v>
      </c>
      <c r="O76" t="str">
        <f>_xlfn.XLOOKUP(Table6[[#This Row],[Computer Name]],'[3]export-2025-06-13-05-14-04'!$A:$A,'[3]export-2025-06-13-05-14-04'!$E:$E)</f>
        <v>Complete</v>
      </c>
      <c r="P76" t="s">
        <v>50</v>
      </c>
      <c r="R76" t="s">
        <v>4370</v>
      </c>
      <c r="S76">
        <v>4973</v>
      </c>
      <c r="T76" t="s">
        <v>4511</v>
      </c>
      <c r="U76" t="s">
        <v>4512</v>
      </c>
      <c r="V76" t="s">
        <v>61</v>
      </c>
      <c r="W76" t="s">
        <v>61</v>
      </c>
      <c r="Y76" t="s">
        <v>4513</v>
      </c>
      <c r="Z76" t="s">
        <v>62</v>
      </c>
      <c r="AA76" t="e">
        <f>_xlfn.XLOOKUP(Table6[[#This Row],[Computer Name]],'[4]export-2025-06-12-00-20-38'!$A:$A,'[4]export-2025-06-12-00-20-38'!$D:$D)</f>
        <v>#N/A</v>
      </c>
    </row>
    <row r="77" spans="1:27" x14ac:dyDescent="0.35">
      <c r="A77" t="s">
        <v>1512</v>
      </c>
      <c r="B77" t="s">
        <v>1513</v>
      </c>
      <c r="C77" t="s">
        <v>114</v>
      </c>
      <c r="D77" t="s">
        <v>50</v>
      </c>
      <c r="E77" t="s">
        <v>51</v>
      </c>
      <c r="F77" t="s">
        <v>67</v>
      </c>
      <c r="G77" t="s">
        <v>53</v>
      </c>
      <c r="H77">
        <v>1</v>
      </c>
      <c r="I77" t="e">
        <f>_xlfn.XLOOKUP(Table6[[#This Row],[ShortName]],'[2]Java-Usage-JG-Report'!$H:$H,'[2]Java-Usage-JG-Report'!$J:$J)</f>
        <v>#N/A</v>
      </c>
      <c r="J77" s="4" t="e">
        <f>_xlfn.XLOOKUP(Table6[[#This Row],[ShortName]],'[2]Java-Usage-JG-Report'!$H:$H,'[2]Java-Usage-JG-Report'!$K:$K)</f>
        <v>#N/A</v>
      </c>
      <c r="K77" t="s">
        <v>4514</v>
      </c>
      <c r="L77" t="s">
        <v>56</v>
      </c>
      <c r="M77" t="s">
        <v>57</v>
      </c>
      <c r="N77" t="s">
        <v>937</v>
      </c>
      <c r="O77" t="str">
        <f>_xlfn.XLOOKUP(Table6[[#This Row],[Computer Name]],'[3]export-2025-06-13-05-14-04'!$A:$A,'[3]export-2025-06-13-05-14-04'!$E:$E)</f>
        <v>Complete</v>
      </c>
      <c r="P77" t="s">
        <v>50</v>
      </c>
      <c r="R77" t="s">
        <v>4370</v>
      </c>
      <c r="S77">
        <v>20698</v>
      </c>
      <c r="T77" t="s">
        <v>4421</v>
      </c>
      <c r="U77" t="s">
        <v>4422</v>
      </c>
      <c r="V77" t="s">
        <v>61</v>
      </c>
      <c r="W77" t="s">
        <v>61</v>
      </c>
      <c r="X77" t="s">
        <v>1196</v>
      </c>
      <c r="Y77" t="s">
        <v>2005</v>
      </c>
      <c r="Z77" t="s">
        <v>62</v>
      </c>
      <c r="AA77" t="e">
        <f>_xlfn.XLOOKUP(Table6[[#This Row],[Computer Name]],'[4]export-2025-06-12-00-20-38'!$A:$A,'[4]export-2025-06-12-00-20-38'!$D:$D)</f>
        <v>#N/A</v>
      </c>
    </row>
    <row r="78" spans="1:27" x14ac:dyDescent="0.35">
      <c r="A78" t="s">
        <v>1514</v>
      </c>
      <c r="B78" t="s">
        <v>1515</v>
      </c>
      <c r="C78" t="s">
        <v>114</v>
      </c>
      <c r="D78" t="s">
        <v>50</v>
      </c>
      <c r="E78" t="s">
        <v>51</v>
      </c>
      <c r="F78" t="s">
        <v>133</v>
      </c>
      <c r="G78" t="s">
        <v>53</v>
      </c>
      <c r="H78">
        <v>1</v>
      </c>
      <c r="I78" t="e">
        <f>_xlfn.XLOOKUP(Table6[[#This Row],[ShortName]],'[2]Java-Usage-JG-Report'!$H:$H,'[2]Java-Usage-JG-Report'!$J:$J)</f>
        <v>#N/A</v>
      </c>
      <c r="J78" s="4" t="e">
        <f>_xlfn.XLOOKUP(Table6[[#This Row],[ShortName]],'[2]Java-Usage-JG-Report'!$H:$H,'[2]Java-Usage-JG-Report'!$K:$K)</f>
        <v>#N/A</v>
      </c>
      <c r="K78" t="s">
        <v>4515</v>
      </c>
      <c r="L78" t="s">
        <v>56</v>
      </c>
      <c r="M78" t="s">
        <v>57</v>
      </c>
      <c r="N78" t="s">
        <v>937</v>
      </c>
      <c r="O78" t="str">
        <f>_xlfn.XLOOKUP(Table6[[#This Row],[Computer Name]],'[3]export-2025-06-13-05-14-04'!$A:$A,'[3]export-2025-06-13-05-14-04'!$E:$E)</f>
        <v>Complete</v>
      </c>
      <c r="P78" t="s">
        <v>50</v>
      </c>
      <c r="R78" t="s">
        <v>4370</v>
      </c>
      <c r="S78">
        <v>20698</v>
      </c>
      <c r="T78" t="s">
        <v>4421</v>
      </c>
      <c r="U78" t="s">
        <v>4422</v>
      </c>
      <c r="V78" t="s">
        <v>61</v>
      </c>
      <c r="W78" t="s">
        <v>61</v>
      </c>
      <c r="X78" t="s">
        <v>1196</v>
      </c>
      <c r="Y78" t="s">
        <v>2005</v>
      </c>
      <c r="Z78" t="s">
        <v>62</v>
      </c>
      <c r="AA78" t="e">
        <f>_xlfn.XLOOKUP(Table6[[#This Row],[Computer Name]],'[4]export-2025-06-12-00-20-38'!$A:$A,'[4]export-2025-06-12-00-20-38'!$D:$D)</f>
        <v>#N/A</v>
      </c>
    </row>
    <row r="79" spans="1:27" x14ac:dyDescent="0.35">
      <c r="A79" t="s">
        <v>1518</v>
      </c>
      <c r="B79" t="s">
        <v>1519</v>
      </c>
      <c r="C79" t="s">
        <v>114</v>
      </c>
      <c r="D79" t="s">
        <v>50</v>
      </c>
      <c r="E79" t="s">
        <v>51</v>
      </c>
      <c r="F79" t="s">
        <v>67</v>
      </c>
      <c r="G79" t="s">
        <v>53</v>
      </c>
      <c r="H79">
        <v>1</v>
      </c>
      <c r="I79" t="e">
        <f>_xlfn.XLOOKUP(Table6[[#This Row],[ShortName]],'[2]Java-Usage-JG-Report'!$H:$H,'[2]Java-Usage-JG-Report'!$J:$J)</f>
        <v>#N/A</v>
      </c>
      <c r="J79" s="4" t="e">
        <f>_xlfn.XLOOKUP(Table6[[#This Row],[ShortName]],'[2]Java-Usage-JG-Report'!$H:$H,'[2]Java-Usage-JG-Report'!$K:$K)</f>
        <v>#N/A</v>
      </c>
      <c r="K79" t="s">
        <v>4516</v>
      </c>
      <c r="L79" t="s">
        <v>56</v>
      </c>
      <c r="M79" t="s">
        <v>57</v>
      </c>
      <c r="N79" t="s">
        <v>937</v>
      </c>
      <c r="O79" t="str">
        <f>_xlfn.XLOOKUP(Table6[[#This Row],[Computer Name]],'[3]export-2025-06-13-05-14-04'!$A:$A,'[3]export-2025-06-13-05-14-04'!$E:$E)</f>
        <v>Complete</v>
      </c>
      <c r="P79" t="s">
        <v>50</v>
      </c>
      <c r="R79" t="s">
        <v>4370</v>
      </c>
      <c r="S79">
        <v>20698</v>
      </c>
      <c r="T79" t="s">
        <v>4421</v>
      </c>
      <c r="U79" t="s">
        <v>4422</v>
      </c>
      <c r="V79" t="s">
        <v>61</v>
      </c>
      <c r="W79" t="s">
        <v>61</v>
      </c>
      <c r="X79" t="s">
        <v>1196</v>
      </c>
      <c r="Y79" t="s">
        <v>2005</v>
      </c>
      <c r="Z79" t="s">
        <v>62</v>
      </c>
      <c r="AA79" t="e">
        <f>_xlfn.XLOOKUP(Table6[[#This Row],[Computer Name]],'[4]export-2025-06-12-00-20-38'!$A:$A,'[4]export-2025-06-12-00-20-38'!$D:$D)</f>
        <v>#N/A</v>
      </c>
    </row>
    <row r="80" spans="1:27" x14ac:dyDescent="0.35">
      <c r="A80" t="s">
        <v>1520</v>
      </c>
      <c r="B80" t="s">
        <v>1521</v>
      </c>
      <c r="C80" t="s">
        <v>114</v>
      </c>
      <c r="D80" t="s">
        <v>50</v>
      </c>
      <c r="E80" t="s">
        <v>51</v>
      </c>
      <c r="F80" t="s">
        <v>67</v>
      </c>
      <c r="G80" t="s">
        <v>53</v>
      </c>
      <c r="H80">
        <v>1</v>
      </c>
      <c r="I80" t="e">
        <f>_xlfn.XLOOKUP(Table6[[#This Row],[ShortName]],'[2]Java-Usage-JG-Report'!$H:$H,'[2]Java-Usage-JG-Report'!$J:$J)</f>
        <v>#N/A</v>
      </c>
      <c r="J80" s="4" t="e">
        <f>_xlfn.XLOOKUP(Table6[[#This Row],[ShortName]],'[2]Java-Usage-JG-Report'!$H:$H,'[2]Java-Usage-JG-Report'!$K:$K)</f>
        <v>#N/A</v>
      </c>
      <c r="K80" t="s">
        <v>4517</v>
      </c>
      <c r="L80" t="s">
        <v>56</v>
      </c>
      <c r="M80" t="s">
        <v>57</v>
      </c>
      <c r="N80" t="s">
        <v>937</v>
      </c>
      <c r="O80" t="str">
        <f>_xlfn.XLOOKUP(Table6[[#This Row],[Computer Name]],'[3]export-2025-06-13-05-14-04'!$A:$A,'[3]export-2025-06-13-05-14-04'!$E:$E)</f>
        <v>Complete</v>
      </c>
      <c r="P80" t="s">
        <v>50</v>
      </c>
      <c r="R80" t="s">
        <v>4370</v>
      </c>
      <c r="S80">
        <v>1500001716</v>
      </c>
      <c r="T80" t="s">
        <v>4471</v>
      </c>
      <c r="U80" t="s">
        <v>4422</v>
      </c>
      <c r="V80" t="s">
        <v>61</v>
      </c>
      <c r="W80" t="s">
        <v>61</v>
      </c>
      <c r="X80" t="s">
        <v>1196</v>
      </c>
      <c r="Y80" t="s">
        <v>2005</v>
      </c>
      <c r="Z80" t="s">
        <v>62</v>
      </c>
      <c r="AA80" t="e">
        <f>_xlfn.XLOOKUP(Table6[[#This Row],[Computer Name]],'[4]export-2025-06-12-00-20-38'!$A:$A,'[4]export-2025-06-12-00-20-38'!$D:$D)</f>
        <v>#N/A</v>
      </c>
    </row>
    <row r="81" spans="1:27" x14ac:dyDescent="0.35">
      <c r="A81" t="s">
        <v>1655</v>
      </c>
      <c r="B81" t="s">
        <v>1656</v>
      </c>
      <c r="C81" t="s">
        <v>49</v>
      </c>
      <c r="D81" t="s">
        <v>50</v>
      </c>
      <c r="E81" t="s">
        <v>51</v>
      </c>
      <c r="F81" t="s">
        <v>67</v>
      </c>
      <c r="G81" t="s">
        <v>53</v>
      </c>
      <c r="H81">
        <v>1</v>
      </c>
      <c r="I81" t="e">
        <f>_xlfn.XLOOKUP(Table6[[#This Row],[ShortName]],'[2]Java-Usage-JG-Report'!$H:$H,'[2]Java-Usage-JG-Report'!$J:$J)</f>
        <v>#N/A</v>
      </c>
      <c r="J81" s="4" t="e">
        <f>_xlfn.XLOOKUP(Table6[[#This Row],[ShortName]],'[2]Java-Usage-JG-Report'!$H:$H,'[2]Java-Usage-JG-Report'!$K:$K)</f>
        <v>#N/A</v>
      </c>
      <c r="K81" t="s">
        <v>4518</v>
      </c>
      <c r="L81" t="s">
        <v>56</v>
      </c>
      <c r="M81" t="s">
        <v>57</v>
      </c>
      <c r="N81" t="s">
        <v>937</v>
      </c>
      <c r="O81" t="str">
        <f>_xlfn.XLOOKUP(Table6[[#This Row],[Computer Name]],'[3]export-2025-06-13-05-14-04'!$A:$A,'[3]export-2025-06-13-05-14-04'!$E:$E)</f>
        <v>Complete</v>
      </c>
      <c r="P81" t="s">
        <v>50</v>
      </c>
      <c r="R81" t="s">
        <v>4370</v>
      </c>
      <c r="S81">
        <v>3071354</v>
      </c>
      <c r="T81" t="s">
        <v>4424</v>
      </c>
      <c r="U81" t="s">
        <v>4425</v>
      </c>
      <c r="V81" t="s">
        <v>61</v>
      </c>
      <c r="W81" t="s">
        <v>61</v>
      </c>
      <c r="Y81" t="s">
        <v>4426</v>
      </c>
      <c r="Z81" t="s">
        <v>62</v>
      </c>
      <c r="AA81" t="e">
        <f>_xlfn.XLOOKUP(Table6[[#This Row],[Computer Name]],'[4]export-2025-06-12-00-20-38'!$A:$A,'[4]export-2025-06-12-00-20-38'!$D:$D)</f>
        <v>#N/A</v>
      </c>
    </row>
    <row r="82" spans="1:27" x14ac:dyDescent="0.35">
      <c r="A82" t="s">
        <v>1526</v>
      </c>
      <c r="B82" t="s">
        <v>1527</v>
      </c>
      <c r="C82" t="s">
        <v>114</v>
      </c>
      <c r="D82" t="s">
        <v>50</v>
      </c>
      <c r="E82" t="s">
        <v>51</v>
      </c>
      <c r="F82" t="s">
        <v>230</v>
      </c>
      <c r="G82" t="s">
        <v>53</v>
      </c>
      <c r="H82">
        <v>1</v>
      </c>
      <c r="I82" t="e">
        <f>_xlfn.XLOOKUP(Table6[[#This Row],[ShortName]],'[2]Java-Usage-JG-Report'!$H:$H,'[2]Java-Usage-JG-Report'!$J:$J)</f>
        <v>#N/A</v>
      </c>
      <c r="J82" s="4" t="e">
        <f>_xlfn.XLOOKUP(Table6[[#This Row],[ShortName]],'[2]Java-Usage-JG-Report'!$H:$H,'[2]Java-Usage-JG-Report'!$K:$K)</f>
        <v>#N/A</v>
      </c>
      <c r="K82" t="s">
        <v>4519</v>
      </c>
      <c r="L82" t="s">
        <v>56</v>
      </c>
      <c r="M82" t="s">
        <v>57</v>
      </c>
      <c r="N82" t="s">
        <v>937</v>
      </c>
      <c r="O82" t="str">
        <f>_xlfn.XLOOKUP(Table6[[#This Row],[Computer Name]],'[3]export-2025-06-13-05-14-04'!$A:$A,'[3]export-2025-06-13-05-14-04'!$E:$E)</f>
        <v>Complete</v>
      </c>
      <c r="P82" t="s">
        <v>50</v>
      </c>
      <c r="R82" t="s">
        <v>4370</v>
      </c>
      <c r="S82">
        <v>20698</v>
      </c>
      <c r="T82" t="s">
        <v>4421</v>
      </c>
      <c r="U82" t="s">
        <v>4422</v>
      </c>
      <c r="V82" t="s">
        <v>61</v>
      </c>
      <c r="W82" t="s">
        <v>61</v>
      </c>
      <c r="X82" t="s">
        <v>1196</v>
      </c>
      <c r="Y82" t="s">
        <v>2005</v>
      </c>
      <c r="Z82" t="s">
        <v>62</v>
      </c>
      <c r="AA82" t="e">
        <f>_xlfn.XLOOKUP(Table6[[#This Row],[Computer Name]],'[4]export-2025-06-12-00-20-38'!$A:$A,'[4]export-2025-06-12-00-20-38'!$D:$D)</f>
        <v>#N/A</v>
      </c>
    </row>
    <row r="83" spans="1:27" x14ac:dyDescent="0.35">
      <c r="A83" t="s">
        <v>1528</v>
      </c>
      <c r="B83" t="s">
        <v>1529</v>
      </c>
      <c r="C83" t="s">
        <v>114</v>
      </c>
      <c r="D83" t="s">
        <v>50</v>
      </c>
      <c r="E83" t="s">
        <v>51</v>
      </c>
      <c r="F83" t="s">
        <v>67</v>
      </c>
      <c r="G83" t="s">
        <v>53</v>
      </c>
      <c r="H83">
        <v>1</v>
      </c>
      <c r="I83" t="e">
        <f>_xlfn.XLOOKUP(Table6[[#This Row],[ShortName]],'[2]Java-Usage-JG-Report'!$H:$H,'[2]Java-Usage-JG-Report'!$J:$J)</f>
        <v>#N/A</v>
      </c>
      <c r="J83" s="4" t="e">
        <f>_xlfn.XLOOKUP(Table6[[#This Row],[ShortName]],'[2]Java-Usage-JG-Report'!$H:$H,'[2]Java-Usage-JG-Report'!$K:$K)</f>
        <v>#N/A</v>
      </c>
      <c r="K83" t="s">
        <v>4520</v>
      </c>
      <c r="L83" t="s">
        <v>56</v>
      </c>
      <c r="M83" t="s">
        <v>57</v>
      </c>
      <c r="N83" t="s">
        <v>937</v>
      </c>
      <c r="O83" t="str">
        <f>_xlfn.XLOOKUP(Table6[[#This Row],[Computer Name]],'[3]export-2025-06-13-05-14-04'!$A:$A,'[3]export-2025-06-13-05-14-04'!$E:$E)</f>
        <v>Complete</v>
      </c>
      <c r="P83" t="s">
        <v>50</v>
      </c>
      <c r="R83" t="s">
        <v>4370</v>
      </c>
      <c r="S83">
        <v>1500001716</v>
      </c>
      <c r="T83" t="s">
        <v>4471</v>
      </c>
      <c r="U83" t="s">
        <v>4422</v>
      </c>
      <c r="V83" t="s">
        <v>61</v>
      </c>
      <c r="W83" t="s">
        <v>61</v>
      </c>
      <c r="X83" t="s">
        <v>1196</v>
      </c>
      <c r="Y83" t="s">
        <v>2005</v>
      </c>
      <c r="Z83" t="s">
        <v>62</v>
      </c>
      <c r="AA83" t="e">
        <f>_xlfn.XLOOKUP(Table6[[#This Row],[Computer Name]],'[4]export-2025-06-12-00-20-38'!$A:$A,'[4]export-2025-06-12-00-20-38'!$D:$D)</f>
        <v>#N/A</v>
      </c>
    </row>
    <row r="84" spans="1:27" x14ac:dyDescent="0.35">
      <c r="A84" t="s">
        <v>1659</v>
      </c>
      <c r="B84" t="s">
        <v>1660</v>
      </c>
      <c r="C84" t="s">
        <v>66</v>
      </c>
      <c r="D84" t="s">
        <v>50</v>
      </c>
      <c r="E84" t="s">
        <v>287</v>
      </c>
      <c r="F84" t="s">
        <v>133</v>
      </c>
      <c r="G84" t="s">
        <v>53</v>
      </c>
      <c r="H84">
        <v>1</v>
      </c>
      <c r="I84" t="e">
        <f>_xlfn.XLOOKUP(Table6[[#This Row],[ShortName]],'[2]Java-Usage-JG-Report'!$H:$H,'[2]Java-Usage-JG-Report'!$J:$J)</f>
        <v>#N/A</v>
      </c>
      <c r="J84" s="4" t="e">
        <f>_xlfn.XLOOKUP(Table6[[#This Row],[ShortName]],'[2]Java-Usage-JG-Report'!$H:$H,'[2]Java-Usage-JG-Report'!$K:$K)</f>
        <v>#N/A</v>
      </c>
      <c r="K84" t="s">
        <v>4521</v>
      </c>
      <c r="L84" t="s">
        <v>56</v>
      </c>
      <c r="M84" t="s">
        <v>57</v>
      </c>
      <c r="N84" t="s">
        <v>937</v>
      </c>
      <c r="O84" t="str">
        <f>_xlfn.XLOOKUP(Table6[[#This Row],[Computer Name]],'[3]export-2025-06-13-05-14-04'!$A:$A,'[3]export-2025-06-13-05-14-04'!$E:$E)</f>
        <v>Complete</v>
      </c>
      <c r="P84" t="s">
        <v>50</v>
      </c>
      <c r="R84" t="s">
        <v>4370</v>
      </c>
      <c r="S84">
        <v>3143</v>
      </c>
      <c r="T84" t="s">
        <v>4432</v>
      </c>
      <c r="U84" t="s">
        <v>4425</v>
      </c>
      <c r="V84" t="s">
        <v>61</v>
      </c>
      <c r="W84" t="s">
        <v>61</v>
      </c>
      <c r="Y84" t="s">
        <v>4426</v>
      </c>
      <c r="Z84" t="s">
        <v>62</v>
      </c>
      <c r="AA84" t="e">
        <f>_xlfn.XLOOKUP(Table6[[#This Row],[Computer Name]],'[4]export-2025-06-12-00-20-38'!$A:$A,'[4]export-2025-06-12-00-20-38'!$D:$D)</f>
        <v>#N/A</v>
      </c>
    </row>
    <row r="85" spans="1:27" x14ac:dyDescent="0.35">
      <c r="A85" t="s">
        <v>1661</v>
      </c>
      <c r="B85" t="s">
        <v>1662</v>
      </c>
      <c r="C85" t="s">
        <v>66</v>
      </c>
      <c r="D85" t="s">
        <v>50</v>
      </c>
      <c r="E85" t="s">
        <v>51</v>
      </c>
      <c r="F85" t="s">
        <v>522</v>
      </c>
      <c r="G85" t="s">
        <v>53</v>
      </c>
      <c r="H85">
        <v>1</v>
      </c>
      <c r="I85" t="e">
        <f>_xlfn.XLOOKUP(Table6[[#This Row],[ShortName]],'[2]Java-Usage-JG-Report'!$H:$H,'[2]Java-Usage-JG-Report'!$J:$J)</f>
        <v>#N/A</v>
      </c>
      <c r="J85" s="4" t="e">
        <f>_xlfn.XLOOKUP(Table6[[#This Row],[ShortName]],'[2]Java-Usage-JG-Report'!$H:$H,'[2]Java-Usage-JG-Report'!$K:$K)</f>
        <v>#N/A</v>
      </c>
      <c r="K85" t="s">
        <v>4522</v>
      </c>
      <c r="L85" t="s">
        <v>56</v>
      </c>
      <c r="M85" t="s">
        <v>57</v>
      </c>
      <c r="N85" t="s">
        <v>937</v>
      </c>
      <c r="O85" t="str">
        <f>_xlfn.XLOOKUP(Table6[[#This Row],[Computer Name]],'[3]export-2025-06-13-05-14-04'!$A:$A,'[3]export-2025-06-13-05-14-04'!$E:$E)</f>
        <v>Complete</v>
      </c>
      <c r="P85" t="s">
        <v>50</v>
      </c>
      <c r="R85" t="s">
        <v>4370</v>
      </c>
      <c r="S85">
        <v>3071354</v>
      </c>
      <c r="T85" t="s">
        <v>4424</v>
      </c>
      <c r="U85" t="s">
        <v>4425</v>
      </c>
      <c r="V85" t="s">
        <v>61</v>
      </c>
      <c r="W85" t="s">
        <v>61</v>
      </c>
      <c r="Y85" t="s">
        <v>4426</v>
      </c>
      <c r="Z85" t="s">
        <v>62</v>
      </c>
      <c r="AA85" t="e">
        <f>_xlfn.XLOOKUP(Table6[[#This Row],[Computer Name]],'[4]export-2025-06-12-00-20-38'!$A:$A,'[4]export-2025-06-12-00-20-38'!$D:$D)</f>
        <v>#N/A</v>
      </c>
    </row>
    <row r="86" spans="1:27" x14ac:dyDescent="0.35">
      <c r="A86" t="s">
        <v>1782</v>
      </c>
      <c r="B86" t="s">
        <v>1783</v>
      </c>
      <c r="C86" t="s">
        <v>49</v>
      </c>
      <c r="D86" t="s">
        <v>50</v>
      </c>
      <c r="E86" t="s">
        <v>51</v>
      </c>
      <c r="F86" t="s">
        <v>67</v>
      </c>
      <c r="G86" t="s">
        <v>53</v>
      </c>
      <c r="H86">
        <v>1</v>
      </c>
      <c r="I86" t="e">
        <f>_xlfn.XLOOKUP(Table6[[#This Row],[ShortName]],'[2]Java-Usage-JG-Report'!$H:$H,'[2]Java-Usage-JG-Report'!$J:$J)</f>
        <v>#N/A</v>
      </c>
      <c r="J86" s="4" t="e">
        <f>_xlfn.XLOOKUP(Table6[[#This Row],[ShortName]],'[2]Java-Usage-JG-Report'!$H:$H,'[2]Java-Usage-JG-Report'!$K:$K)</f>
        <v>#N/A</v>
      </c>
      <c r="K86" t="s">
        <v>4523</v>
      </c>
      <c r="L86" t="s">
        <v>56</v>
      </c>
      <c r="M86" t="s">
        <v>57</v>
      </c>
      <c r="N86" t="s">
        <v>937</v>
      </c>
      <c r="O86" t="str">
        <f>_xlfn.XLOOKUP(Table6[[#This Row],[Computer Name]],'[3]export-2025-06-13-05-14-04'!$A:$A,'[3]export-2025-06-13-05-14-04'!$E:$E)</f>
        <v>Complete</v>
      </c>
      <c r="P86" t="s">
        <v>50</v>
      </c>
      <c r="R86" t="s">
        <v>4370</v>
      </c>
      <c r="S86">
        <v>1500001245</v>
      </c>
      <c r="T86" t="s">
        <v>4524</v>
      </c>
      <c r="U86" t="s">
        <v>4378</v>
      </c>
      <c r="V86" t="s">
        <v>61</v>
      </c>
      <c r="W86" t="s">
        <v>61</v>
      </c>
      <c r="Y86" t="s">
        <v>4379</v>
      </c>
      <c r="Z86" t="s">
        <v>62</v>
      </c>
      <c r="AA86" t="e">
        <f>_xlfn.XLOOKUP(Table6[[#This Row],[Computer Name]],'[4]export-2025-06-12-00-20-38'!$A:$A,'[4]export-2025-06-12-00-20-38'!$D:$D)</f>
        <v>#N/A</v>
      </c>
    </row>
    <row r="87" spans="1:27" x14ac:dyDescent="0.35">
      <c r="A87" t="s">
        <v>1784</v>
      </c>
      <c r="B87" t="s">
        <v>1785</v>
      </c>
      <c r="C87" t="s">
        <v>49</v>
      </c>
      <c r="D87" t="s">
        <v>50</v>
      </c>
      <c r="E87" t="s">
        <v>51</v>
      </c>
      <c r="F87" t="s">
        <v>133</v>
      </c>
      <c r="G87" t="s">
        <v>53</v>
      </c>
      <c r="H87">
        <v>1</v>
      </c>
      <c r="I87" t="e">
        <f>_xlfn.XLOOKUP(Table6[[#This Row],[ShortName]],'[2]Java-Usage-JG-Report'!$H:$H,'[2]Java-Usage-JG-Report'!$J:$J)</f>
        <v>#N/A</v>
      </c>
      <c r="J87" s="4" t="e">
        <f>_xlfn.XLOOKUP(Table6[[#This Row],[ShortName]],'[2]Java-Usage-JG-Report'!$H:$H,'[2]Java-Usage-JG-Report'!$K:$K)</f>
        <v>#N/A</v>
      </c>
      <c r="K87" t="s">
        <v>4525</v>
      </c>
      <c r="L87" t="s">
        <v>56</v>
      </c>
      <c r="M87" t="s">
        <v>57</v>
      </c>
      <c r="N87" t="s">
        <v>937</v>
      </c>
      <c r="O87" t="str">
        <f>_xlfn.XLOOKUP(Table6[[#This Row],[Computer Name]],'[3]export-2025-06-13-05-14-04'!$A:$A,'[3]export-2025-06-13-05-14-04'!$E:$E)</f>
        <v>Complete</v>
      </c>
      <c r="P87" t="s">
        <v>50</v>
      </c>
      <c r="R87" t="s">
        <v>4370</v>
      </c>
      <c r="S87">
        <v>1500001245</v>
      </c>
      <c r="T87" t="s">
        <v>4524</v>
      </c>
      <c r="U87" t="s">
        <v>4378</v>
      </c>
      <c r="V87" t="s">
        <v>61</v>
      </c>
      <c r="W87" t="s">
        <v>61</v>
      </c>
      <c r="Y87" t="s">
        <v>4379</v>
      </c>
      <c r="Z87" t="s">
        <v>62</v>
      </c>
      <c r="AA87" t="e">
        <f>_xlfn.XLOOKUP(Table6[[#This Row],[Computer Name]],'[4]export-2025-06-12-00-20-38'!$A:$A,'[4]export-2025-06-12-00-20-38'!$D:$D)</f>
        <v>#N/A</v>
      </c>
    </row>
    <row r="88" spans="1:27" x14ac:dyDescent="0.35">
      <c r="A88" t="s">
        <v>1790</v>
      </c>
      <c r="B88" t="s">
        <v>1791</v>
      </c>
      <c r="C88" t="s">
        <v>49</v>
      </c>
      <c r="D88" t="s">
        <v>50</v>
      </c>
      <c r="E88" t="s">
        <v>51</v>
      </c>
      <c r="F88" t="s">
        <v>67</v>
      </c>
      <c r="G88" t="s">
        <v>53</v>
      </c>
      <c r="H88">
        <v>1</v>
      </c>
      <c r="I88" t="e">
        <f>_xlfn.XLOOKUP(Table6[[#This Row],[ShortName]],'[2]Java-Usage-JG-Report'!$H:$H,'[2]Java-Usage-JG-Report'!$J:$J)</f>
        <v>#N/A</v>
      </c>
      <c r="J88" s="4" t="e">
        <f>_xlfn.XLOOKUP(Table6[[#This Row],[ShortName]],'[2]Java-Usage-JG-Report'!$H:$H,'[2]Java-Usage-JG-Report'!$K:$K)</f>
        <v>#N/A</v>
      </c>
      <c r="K88" t="s">
        <v>4526</v>
      </c>
      <c r="L88" t="s">
        <v>56</v>
      </c>
      <c r="M88" t="s">
        <v>57</v>
      </c>
      <c r="N88" t="s">
        <v>937</v>
      </c>
      <c r="O88" t="str">
        <f>_xlfn.XLOOKUP(Table6[[#This Row],[Computer Name]],'[3]export-2025-06-13-05-14-04'!$A:$A,'[3]export-2025-06-13-05-14-04'!$E:$E)</f>
        <v>Complete</v>
      </c>
      <c r="P88" t="s">
        <v>50</v>
      </c>
      <c r="R88" t="s">
        <v>4370</v>
      </c>
      <c r="S88">
        <v>1500001618</v>
      </c>
      <c r="T88" t="s">
        <v>4527</v>
      </c>
      <c r="U88" t="s">
        <v>4378</v>
      </c>
      <c r="V88" t="s">
        <v>61</v>
      </c>
      <c r="W88" t="s">
        <v>61</v>
      </c>
      <c r="Y88" t="s">
        <v>4379</v>
      </c>
      <c r="Z88" t="s">
        <v>62</v>
      </c>
      <c r="AA88" t="e">
        <f>_xlfn.XLOOKUP(Table6[[#This Row],[Computer Name]],'[4]export-2025-06-12-00-20-38'!$A:$A,'[4]export-2025-06-12-00-20-38'!$D:$D)</f>
        <v>#N/A</v>
      </c>
    </row>
    <row r="89" spans="1:27" x14ac:dyDescent="0.35">
      <c r="A89" t="s">
        <v>1770</v>
      </c>
      <c r="B89" t="s">
        <v>1771</v>
      </c>
      <c r="C89" t="s">
        <v>66</v>
      </c>
      <c r="D89" t="s">
        <v>50</v>
      </c>
      <c r="E89" t="s">
        <v>119</v>
      </c>
      <c r="F89" t="s">
        <v>115</v>
      </c>
      <c r="G89" t="s">
        <v>53</v>
      </c>
      <c r="H89">
        <v>1</v>
      </c>
      <c r="I89" t="e">
        <f>_xlfn.XLOOKUP(Table6[[#This Row],[ShortName]],'[2]Java-Usage-JG-Report'!$H:$H,'[2]Java-Usage-JG-Report'!$J:$J)</f>
        <v>#N/A</v>
      </c>
      <c r="J89" s="4" t="e">
        <f>_xlfn.XLOOKUP(Table6[[#This Row],[ShortName]],'[2]Java-Usage-JG-Report'!$H:$H,'[2]Java-Usage-JG-Report'!$K:$K)</f>
        <v>#N/A</v>
      </c>
      <c r="K89" t="s">
        <v>4528</v>
      </c>
      <c r="L89" t="s">
        <v>56</v>
      </c>
      <c r="M89" t="s">
        <v>57</v>
      </c>
      <c r="N89" t="s">
        <v>937</v>
      </c>
      <c r="O89" t="str">
        <f>_xlfn.XLOOKUP(Table6[[#This Row],[Computer Name]],'[3]export-2025-06-13-05-14-04'!$A:$A,'[3]export-2025-06-13-05-14-04'!$E:$E)</f>
        <v>Complete</v>
      </c>
      <c r="P89" t="s">
        <v>50</v>
      </c>
      <c r="R89" t="s">
        <v>4370</v>
      </c>
      <c r="S89">
        <v>21504</v>
      </c>
      <c r="T89" t="s">
        <v>4529</v>
      </c>
      <c r="U89" t="s">
        <v>4378</v>
      </c>
      <c r="V89" t="s">
        <v>61</v>
      </c>
      <c r="W89" t="s">
        <v>61</v>
      </c>
      <c r="Y89" t="s">
        <v>4530</v>
      </c>
      <c r="Z89" t="s">
        <v>62</v>
      </c>
      <c r="AA89" t="e">
        <f>_xlfn.XLOOKUP(Table6[[#This Row],[Computer Name]],'[4]export-2025-06-12-00-20-38'!$A:$A,'[4]export-2025-06-12-00-20-38'!$D:$D)</f>
        <v>#N/A</v>
      </c>
    </row>
    <row r="90" spans="1:27" x14ac:dyDescent="0.35">
      <c r="A90" t="s">
        <v>1792</v>
      </c>
      <c r="B90" t="s">
        <v>1793</v>
      </c>
      <c r="C90" t="s">
        <v>66</v>
      </c>
      <c r="D90" t="s">
        <v>50</v>
      </c>
      <c r="E90" t="s">
        <v>51</v>
      </c>
      <c r="F90" t="s">
        <v>230</v>
      </c>
      <c r="G90" t="s">
        <v>53</v>
      </c>
      <c r="H90">
        <v>1</v>
      </c>
      <c r="I90" t="e">
        <f>_xlfn.XLOOKUP(Table6[[#This Row],[ShortName]],'[2]Java-Usage-JG-Report'!$H:$H,'[2]Java-Usage-JG-Report'!$J:$J)</f>
        <v>#N/A</v>
      </c>
      <c r="J90" s="4" t="e">
        <f>_xlfn.XLOOKUP(Table6[[#This Row],[ShortName]],'[2]Java-Usage-JG-Report'!$H:$H,'[2]Java-Usage-JG-Report'!$K:$K)</f>
        <v>#N/A</v>
      </c>
      <c r="K90" t="s">
        <v>4531</v>
      </c>
      <c r="L90" t="s">
        <v>232</v>
      </c>
      <c r="M90" t="s">
        <v>57</v>
      </c>
      <c r="N90" t="s">
        <v>937</v>
      </c>
      <c r="O90" t="e">
        <f>_xlfn.XLOOKUP(Table6[[#This Row],[Computer Name]],'[3]export-2025-06-13-05-14-04'!$A:$A,'[3]export-2025-06-13-05-14-04'!$E:$E)</f>
        <v>#N/A</v>
      </c>
      <c r="P90" t="s">
        <v>50</v>
      </c>
      <c r="R90" t="s">
        <v>4370</v>
      </c>
      <c r="S90">
        <v>21504</v>
      </c>
      <c r="T90" t="s">
        <v>4529</v>
      </c>
      <c r="U90" t="s">
        <v>4378</v>
      </c>
      <c r="V90" t="s">
        <v>61</v>
      </c>
      <c r="W90" t="s">
        <v>61</v>
      </c>
      <c r="Y90" t="s">
        <v>4530</v>
      </c>
      <c r="Z90" t="s">
        <v>62</v>
      </c>
      <c r="AA90" t="str">
        <f>_xlfn.XLOOKUP(Table6[[#This Row],[Computer Name]],'[4]export-2025-06-12-00-20-38'!$A:$A,'[4]export-2025-06-12-00-20-38'!$D:$D)</f>
        <v>[no results]</v>
      </c>
    </row>
    <row r="91" spans="1:27" x14ac:dyDescent="0.35">
      <c r="A91" t="s">
        <v>1556</v>
      </c>
      <c r="B91" t="s">
        <v>1557</v>
      </c>
      <c r="C91" t="s">
        <v>49</v>
      </c>
      <c r="D91" t="s">
        <v>50</v>
      </c>
      <c r="E91" t="s">
        <v>51</v>
      </c>
      <c r="F91" t="s">
        <v>67</v>
      </c>
      <c r="G91" t="s">
        <v>53</v>
      </c>
      <c r="H91">
        <v>1</v>
      </c>
      <c r="I91" t="e">
        <f>_xlfn.XLOOKUP(Table6[[#This Row],[ShortName]],'[2]Java-Usage-JG-Report'!$H:$H,'[2]Java-Usage-JG-Report'!$J:$J)</f>
        <v>#N/A</v>
      </c>
      <c r="J91" s="4" t="e">
        <f>_xlfn.XLOOKUP(Table6[[#This Row],[ShortName]],'[2]Java-Usage-JG-Report'!$H:$H,'[2]Java-Usage-JG-Report'!$K:$K)</f>
        <v>#N/A</v>
      </c>
      <c r="K91" t="s">
        <v>4532</v>
      </c>
      <c r="L91" t="s">
        <v>56</v>
      </c>
      <c r="M91" t="s">
        <v>57</v>
      </c>
      <c r="N91" t="s">
        <v>937</v>
      </c>
      <c r="O91" t="str">
        <f>_xlfn.XLOOKUP(Table6[[#This Row],[Computer Name]],'[3]export-2025-06-13-05-14-04'!$A:$A,'[3]export-2025-06-13-05-14-04'!$E:$E)</f>
        <v>Complete</v>
      </c>
      <c r="P91" t="s">
        <v>50</v>
      </c>
      <c r="R91" t="s">
        <v>4370</v>
      </c>
      <c r="S91">
        <v>25739</v>
      </c>
      <c r="T91" t="s">
        <v>4533</v>
      </c>
      <c r="U91" t="s">
        <v>4534</v>
      </c>
      <c r="V91" t="s">
        <v>61</v>
      </c>
      <c r="W91" t="s">
        <v>61</v>
      </c>
      <c r="Y91" t="s">
        <v>4482</v>
      </c>
      <c r="Z91" t="s">
        <v>62</v>
      </c>
      <c r="AA91" t="e">
        <f>_xlfn.XLOOKUP(Table6[[#This Row],[Computer Name]],'[4]export-2025-06-12-00-20-38'!$A:$A,'[4]export-2025-06-12-00-20-38'!$D:$D)</f>
        <v>#N/A</v>
      </c>
    </row>
    <row r="92" spans="1:27" x14ac:dyDescent="0.35">
      <c r="A92" t="s">
        <v>1574</v>
      </c>
      <c r="B92" t="s">
        <v>1575</v>
      </c>
      <c r="C92" t="s">
        <v>114</v>
      </c>
      <c r="D92" t="s">
        <v>50</v>
      </c>
      <c r="E92" t="s">
        <v>51</v>
      </c>
      <c r="F92" t="s">
        <v>67</v>
      </c>
      <c r="G92" t="s">
        <v>53</v>
      </c>
      <c r="H92">
        <v>1</v>
      </c>
      <c r="I92" t="e">
        <f>_xlfn.XLOOKUP(Table6[[#This Row],[ShortName]],'[2]Java-Usage-JG-Report'!$H:$H,'[2]Java-Usage-JG-Report'!$J:$J)</f>
        <v>#N/A</v>
      </c>
      <c r="J92" s="4" t="e">
        <f>_xlfn.XLOOKUP(Table6[[#This Row],[ShortName]],'[2]Java-Usage-JG-Report'!$H:$H,'[2]Java-Usage-JG-Report'!$K:$K)</f>
        <v>#N/A</v>
      </c>
      <c r="K92" t="s">
        <v>4535</v>
      </c>
      <c r="L92" t="s">
        <v>56</v>
      </c>
      <c r="M92" t="s">
        <v>57</v>
      </c>
      <c r="N92" t="s">
        <v>937</v>
      </c>
      <c r="O92" t="str">
        <f>_xlfn.XLOOKUP(Table6[[#This Row],[Computer Name]],'[3]export-2025-06-13-05-14-04'!$A:$A,'[3]export-2025-06-13-05-14-04'!$E:$E)</f>
        <v>Complete</v>
      </c>
      <c r="P92" t="s">
        <v>50</v>
      </c>
      <c r="R92" t="s">
        <v>4370</v>
      </c>
      <c r="S92">
        <v>5045636</v>
      </c>
      <c r="T92" t="s">
        <v>4442</v>
      </c>
      <c r="U92" t="s">
        <v>4443</v>
      </c>
      <c r="V92" t="s">
        <v>61</v>
      </c>
      <c r="W92" t="s">
        <v>61</v>
      </c>
      <c r="X92" t="s">
        <v>1196</v>
      </c>
      <c r="Y92" t="s">
        <v>4444</v>
      </c>
      <c r="Z92" t="s">
        <v>62</v>
      </c>
      <c r="AA92" t="e">
        <f>_xlfn.XLOOKUP(Table6[[#This Row],[Computer Name]],'[4]export-2025-06-12-00-20-38'!$A:$A,'[4]export-2025-06-12-00-20-38'!$D:$D)</f>
        <v>#N/A</v>
      </c>
    </row>
    <row r="93" spans="1:27" x14ac:dyDescent="0.35">
      <c r="A93" t="s">
        <v>1441</v>
      </c>
      <c r="B93" t="s">
        <v>1442</v>
      </c>
      <c r="C93" t="s">
        <v>49</v>
      </c>
      <c r="D93" t="s">
        <v>50</v>
      </c>
      <c r="E93" t="s">
        <v>51</v>
      </c>
      <c r="F93" t="s">
        <v>67</v>
      </c>
      <c r="G93" t="s">
        <v>53</v>
      </c>
      <c r="H93">
        <v>1</v>
      </c>
      <c r="I93" t="e">
        <f>_xlfn.XLOOKUP(Table6[[#This Row],[ShortName]],'[2]Java-Usage-JG-Report'!$H:$H,'[2]Java-Usage-JG-Report'!$J:$J)</f>
        <v>#N/A</v>
      </c>
      <c r="J93" s="4" t="e">
        <f>_xlfn.XLOOKUP(Table6[[#This Row],[ShortName]],'[2]Java-Usage-JG-Report'!$H:$H,'[2]Java-Usage-JG-Report'!$K:$K)</f>
        <v>#N/A</v>
      </c>
      <c r="K93" t="s">
        <v>4536</v>
      </c>
      <c r="L93" t="s">
        <v>109</v>
      </c>
      <c r="M93" t="s">
        <v>57</v>
      </c>
      <c r="N93" t="s">
        <v>937</v>
      </c>
      <c r="O93" t="e">
        <f>_xlfn.XLOOKUP(Table6[[#This Row],[Computer Name]],'[3]export-2025-06-13-05-14-04'!$A:$A,'[3]export-2025-06-13-05-14-04'!$E:$E)</f>
        <v>#N/A</v>
      </c>
      <c r="P93" t="s">
        <v>50</v>
      </c>
      <c r="R93" t="s">
        <v>4370</v>
      </c>
      <c r="S93">
        <v>1500000388</v>
      </c>
      <c r="T93" t="s">
        <v>4537</v>
      </c>
      <c r="U93" t="s">
        <v>4538</v>
      </c>
      <c r="V93" t="s">
        <v>61</v>
      </c>
      <c r="W93" t="s">
        <v>61</v>
      </c>
      <c r="Y93" t="s">
        <v>4539</v>
      </c>
      <c r="Z93" t="s">
        <v>62</v>
      </c>
      <c r="AA93" t="str">
        <f>_xlfn.XLOOKUP(Table6[[#This Row],[Computer Name]],'[4]export-2025-06-12-00-20-38'!$A:$A,'[4]export-2025-06-12-00-20-38'!$D:$D)</f>
        <v>[no results]</v>
      </c>
    </row>
    <row r="94" spans="1:27" x14ac:dyDescent="0.35">
      <c r="A94" t="s">
        <v>1447</v>
      </c>
      <c r="B94" t="s">
        <v>1448</v>
      </c>
      <c r="C94" t="s">
        <v>49</v>
      </c>
      <c r="D94" t="s">
        <v>50</v>
      </c>
      <c r="E94" t="s">
        <v>51</v>
      </c>
      <c r="F94" t="s">
        <v>67</v>
      </c>
      <c r="G94" t="s">
        <v>53</v>
      </c>
      <c r="H94">
        <v>1</v>
      </c>
      <c r="I94" t="e">
        <f>_xlfn.XLOOKUP(Table6[[#This Row],[ShortName]],'[2]Java-Usage-JG-Report'!$H:$H,'[2]Java-Usage-JG-Report'!$J:$J)</f>
        <v>#N/A</v>
      </c>
      <c r="J94" s="4" t="e">
        <f>_xlfn.XLOOKUP(Table6[[#This Row],[ShortName]],'[2]Java-Usage-JG-Report'!$H:$H,'[2]Java-Usage-JG-Report'!$K:$K)</f>
        <v>#N/A</v>
      </c>
      <c r="K94" t="s">
        <v>4540</v>
      </c>
      <c r="L94" t="s">
        <v>109</v>
      </c>
      <c r="M94" t="s">
        <v>57</v>
      </c>
      <c r="N94" t="s">
        <v>937</v>
      </c>
      <c r="O94" t="e">
        <f>_xlfn.XLOOKUP(Table6[[#This Row],[Computer Name]],'[3]export-2025-06-13-05-14-04'!$A:$A,'[3]export-2025-06-13-05-14-04'!$E:$E)</f>
        <v>#N/A</v>
      </c>
      <c r="P94" t="s">
        <v>50</v>
      </c>
      <c r="R94" t="s">
        <v>4370</v>
      </c>
      <c r="S94">
        <v>1500000388</v>
      </c>
      <c r="T94" t="s">
        <v>4537</v>
      </c>
      <c r="U94" t="s">
        <v>4538</v>
      </c>
      <c r="V94" t="s">
        <v>61</v>
      </c>
      <c r="W94" t="s">
        <v>61</v>
      </c>
      <c r="Y94" t="s">
        <v>4539</v>
      </c>
      <c r="Z94" t="s">
        <v>62</v>
      </c>
      <c r="AA94" t="str">
        <f>_xlfn.XLOOKUP(Table6[[#This Row],[Computer Name]],'[4]export-2025-06-12-00-20-38'!$A:$A,'[4]export-2025-06-12-00-20-38'!$D:$D)</f>
        <v>[no results]</v>
      </c>
    </row>
    <row r="95" spans="1:27" x14ac:dyDescent="0.35">
      <c r="A95" t="s">
        <v>1449</v>
      </c>
      <c r="B95" t="s">
        <v>1450</v>
      </c>
      <c r="C95" t="s">
        <v>49</v>
      </c>
      <c r="D95" t="s">
        <v>50</v>
      </c>
      <c r="E95" t="s">
        <v>51</v>
      </c>
      <c r="F95" t="s">
        <v>67</v>
      </c>
      <c r="G95" t="s">
        <v>53</v>
      </c>
      <c r="H95">
        <v>1</v>
      </c>
      <c r="I95" t="e">
        <f>_xlfn.XLOOKUP(Table6[[#This Row],[ShortName]],'[2]Java-Usage-JG-Report'!$H:$H,'[2]Java-Usage-JG-Report'!$J:$J)</f>
        <v>#N/A</v>
      </c>
      <c r="J95" s="4" t="e">
        <f>_xlfn.XLOOKUP(Table6[[#This Row],[ShortName]],'[2]Java-Usage-JG-Report'!$H:$H,'[2]Java-Usage-JG-Report'!$K:$K)</f>
        <v>#N/A</v>
      </c>
      <c r="K95" t="s">
        <v>4541</v>
      </c>
      <c r="L95" t="s">
        <v>109</v>
      </c>
      <c r="M95" t="s">
        <v>57</v>
      </c>
      <c r="N95" t="s">
        <v>937</v>
      </c>
      <c r="O95" t="e">
        <f>_xlfn.XLOOKUP(Table6[[#This Row],[Computer Name]],'[3]export-2025-06-13-05-14-04'!$A:$A,'[3]export-2025-06-13-05-14-04'!$E:$E)</f>
        <v>#N/A</v>
      </c>
      <c r="P95" t="s">
        <v>50</v>
      </c>
      <c r="R95" t="s">
        <v>4370</v>
      </c>
      <c r="S95">
        <v>1500000388</v>
      </c>
      <c r="T95" t="s">
        <v>4537</v>
      </c>
      <c r="U95" t="s">
        <v>4538</v>
      </c>
      <c r="V95" t="s">
        <v>61</v>
      </c>
      <c r="W95" t="s">
        <v>61</v>
      </c>
      <c r="Y95" t="s">
        <v>4539</v>
      </c>
      <c r="Z95" t="s">
        <v>62</v>
      </c>
      <c r="AA95" t="str">
        <f>_xlfn.XLOOKUP(Table6[[#This Row],[Computer Name]],'[4]export-2025-06-12-00-20-38'!$A:$A,'[4]export-2025-06-12-00-20-38'!$D:$D)</f>
        <v>[no results]</v>
      </c>
    </row>
    <row r="96" spans="1:27" x14ac:dyDescent="0.35">
      <c r="A96" t="s">
        <v>1259</v>
      </c>
      <c r="B96" t="s">
        <v>1260</v>
      </c>
      <c r="C96" t="s">
        <v>49</v>
      </c>
      <c r="D96" t="s">
        <v>50</v>
      </c>
      <c r="E96" t="s">
        <v>51</v>
      </c>
      <c r="F96" t="s">
        <v>67</v>
      </c>
      <c r="G96" t="s">
        <v>53</v>
      </c>
      <c r="H96">
        <v>1</v>
      </c>
      <c r="I96" t="e">
        <f>_xlfn.XLOOKUP(Table6[[#This Row],[ShortName]],'[2]Java-Usage-JG-Report'!$H:$H,'[2]Java-Usage-JG-Report'!$J:$J)</f>
        <v>#N/A</v>
      </c>
      <c r="J96" s="4" t="e">
        <f>_xlfn.XLOOKUP(Table6[[#This Row],[ShortName]],'[2]Java-Usage-JG-Report'!$H:$H,'[2]Java-Usage-JG-Report'!$K:$K)</f>
        <v>#N/A</v>
      </c>
      <c r="K96" t="s">
        <v>4542</v>
      </c>
      <c r="L96" t="s">
        <v>56</v>
      </c>
      <c r="M96" t="s">
        <v>57</v>
      </c>
      <c r="N96" t="s">
        <v>937</v>
      </c>
      <c r="O96" t="str">
        <f>_xlfn.XLOOKUP(Table6[[#This Row],[Computer Name]],'[3]export-2025-06-13-05-14-04'!$A:$A,'[3]export-2025-06-13-05-14-04'!$E:$E)</f>
        <v>Complete</v>
      </c>
      <c r="P96" t="s">
        <v>50</v>
      </c>
      <c r="R96" t="s">
        <v>4370</v>
      </c>
      <c r="S96">
        <v>1500000616</v>
      </c>
      <c r="T96" t="s">
        <v>4485</v>
      </c>
      <c r="U96" t="s">
        <v>4486</v>
      </c>
      <c r="V96" t="s">
        <v>61</v>
      </c>
      <c r="W96" t="s">
        <v>61</v>
      </c>
      <c r="Y96" t="s">
        <v>63</v>
      </c>
      <c r="Z96" t="s">
        <v>62</v>
      </c>
      <c r="AA96" t="e">
        <f>_xlfn.XLOOKUP(Table6[[#This Row],[Computer Name]],'[4]export-2025-06-12-00-20-38'!$A:$A,'[4]export-2025-06-12-00-20-38'!$D:$D)</f>
        <v>#N/A</v>
      </c>
    </row>
    <row r="97" spans="1:27" x14ac:dyDescent="0.35">
      <c r="A97" t="s">
        <v>1454</v>
      </c>
      <c r="B97" t="s">
        <v>1455</v>
      </c>
      <c r="C97" t="s">
        <v>49</v>
      </c>
      <c r="D97" t="s">
        <v>50</v>
      </c>
      <c r="E97" t="s">
        <v>51</v>
      </c>
      <c r="F97" t="s">
        <v>67</v>
      </c>
      <c r="G97" t="s">
        <v>53</v>
      </c>
      <c r="H97">
        <v>1</v>
      </c>
      <c r="I97" t="e">
        <f>_xlfn.XLOOKUP(Table6[[#This Row],[ShortName]],'[2]Java-Usage-JG-Report'!$H:$H,'[2]Java-Usage-JG-Report'!$J:$J)</f>
        <v>#N/A</v>
      </c>
      <c r="J97" s="4" t="e">
        <f>_xlfn.XLOOKUP(Table6[[#This Row],[ShortName]],'[2]Java-Usage-JG-Report'!$H:$H,'[2]Java-Usage-JG-Report'!$K:$K)</f>
        <v>#N/A</v>
      </c>
      <c r="K97" t="s">
        <v>4543</v>
      </c>
      <c r="L97" t="s">
        <v>56</v>
      </c>
      <c r="M97" t="s">
        <v>57</v>
      </c>
      <c r="N97" t="s">
        <v>937</v>
      </c>
      <c r="O97" t="str">
        <f>_xlfn.XLOOKUP(Table6[[#This Row],[Computer Name]],'[3]export-2025-06-13-05-14-04'!$A:$A,'[3]export-2025-06-13-05-14-04'!$E:$E)</f>
        <v>Complete</v>
      </c>
      <c r="P97" t="s">
        <v>50</v>
      </c>
      <c r="R97" t="s">
        <v>4370</v>
      </c>
      <c r="S97">
        <v>1500000862</v>
      </c>
      <c r="T97" t="s">
        <v>4537</v>
      </c>
      <c r="U97" t="s">
        <v>4538</v>
      </c>
      <c r="V97" t="s">
        <v>61</v>
      </c>
      <c r="W97" t="s">
        <v>61</v>
      </c>
      <c r="Y97" t="s">
        <v>4539</v>
      </c>
      <c r="Z97" t="s">
        <v>62</v>
      </c>
      <c r="AA97" t="e">
        <f>_xlfn.XLOOKUP(Table6[[#This Row],[Computer Name]],'[4]export-2025-06-12-00-20-38'!$A:$A,'[4]export-2025-06-12-00-20-38'!$D:$D)</f>
        <v>#N/A</v>
      </c>
    </row>
    <row r="98" spans="1:27" x14ac:dyDescent="0.35">
      <c r="A98" t="s">
        <v>1456</v>
      </c>
      <c r="B98" t="s">
        <v>1457</v>
      </c>
      <c r="C98" t="s">
        <v>49</v>
      </c>
      <c r="D98" t="s">
        <v>50</v>
      </c>
      <c r="E98" t="s">
        <v>51</v>
      </c>
      <c r="F98" t="s">
        <v>67</v>
      </c>
      <c r="G98" t="s">
        <v>53</v>
      </c>
      <c r="H98">
        <v>1</v>
      </c>
      <c r="I98" t="e">
        <f>_xlfn.XLOOKUP(Table6[[#This Row],[ShortName]],'[2]Java-Usage-JG-Report'!$H:$H,'[2]Java-Usage-JG-Report'!$J:$J)</f>
        <v>#N/A</v>
      </c>
      <c r="J98" s="4" t="e">
        <f>_xlfn.XLOOKUP(Table6[[#This Row],[ShortName]],'[2]Java-Usage-JG-Report'!$H:$H,'[2]Java-Usage-JG-Report'!$K:$K)</f>
        <v>#N/A</v>
      </c>
      <c r="K98" t="s">
        <v>4544</v>
      </c>
      <c r="L98" t="s">
        <v>56</v>
      </c>
      <c r="M98" t="s">
        <v>57</v>
      </c>
      <c r="N98" t="s">
        <v>937</v>
      </c>
      <c r="O98" t="str">
        <f>_xlfn.XLOOKUP(Table6[[#This Row],[Computer Name]],'[3]export-2025-06-13-05-14-04'!$A:$A,'[3]export-2025-06-13-05-14-04'!$E:$E)</f>
        <v>Complete</v>
      </c>
      <c r="P98" t="s">
        <v>50</v>
      </c>
      <c r="R98" t="s">
        <v>4370</v>
      </c>
      <c r="S98">
        <v>1500000862</v>
      </c>
      <c r="T98" t="s">
        <v>4537</v>
      </c>
      <c r="U98" t="s">
        <v>4538</v>
      </c>
      <c r="V98" t="s">
        <v>61</v>
      </c>
      <c r="W98" t="s">
        <v>61</v>
      </c>
      <c r="Y98" t="s">
        <v>4539</v>
      </c>
      <c r="Z98" t="s">
        <v>62</v>
      </c>
      <c r="AA98" t="e">
        <f>_xlfn.XLOOKUP(Table6[[#This Row],[Computer Name]],'[4]export-2025-06-12-00-20-38'!$A:$A,'[4]export-2025-06-12-00-20-38'!$D:$D)</f>
        <v>#N/A</v>
      </c>
    </row>
    <row r="99" spans="1:27" x14ac:dyDescent="0.35">
      <c r="A99" t="s">
        <v>1458</v>
      </c>
      <c r="B99" t="s">
        <v>1459</v>
      </c>
      <c r="C99" t="s">
        <v>49</v>
      </c>
      <c r="D99" t="s">
        <v>50</v>
      </c>
      <c r="E99" t="s">
        <v>51</v>
      </c>
      <c r="F99" t="s">
        <v>67</v>
      </c>
      <c r="G99" t="s">
        <v>53</v>
      </c>
      <c r="H99">
        <v>1</v>
      </c>
      <c r="I99" t="e">
        <f>_xlfn.XLOOKUP(Table6[[#This Row],[ShortName]],'[2]Java-Usage-JG-Report'!$H:$H,'[2]Java-Usage-JG-Report'!$J:$J)</f>
        <v>#N/A</v>
      </c>
      <c r="J99" s="4" t="e">
        <f>_xlfn.XLOOKUP(Table6[[#This Row],[ShortName]],'[2]Java-Usage-JG-Report'!$H:$H,'[2]Java-Usage-JG-Report'!$K:$K)</f>
        <v>#N/A</v>
      </c>
      <c r="K99" t="s">
        <v>4545</v>
      </c>
      <c r="L99" t="s">
        <v>56</v>
      </c>
      <c r="M99" t="s">
        <v>57</v>
      </c>
      <c r="N99" t="s">
        <v>937</v>
      </c>
      <c r="O99" t="str">
        <f>_xlfn.XLOOKUP(Table6[[#This Row],[Computer Name]],'[3]export-2025-06-13-05-14-04'!$A:$A,'[3]export-2025-06-13-05-14-04'!$E:$E)</f>
        <v>Complete</v>
      </c>
      <c r="P99" t="s">
        <v>50</v>
      </c>
      <c r="R99" t="s">
        <v>4370</v>
      </c>
      <c r="S99">
        <v>1500000862</v>
      </c>
      <c r="T99" t="s">
        <v>4537</v>
      </c>
      <c r="U99" t="s">
        <v>4538</v>
      </c>
      <c r="V99" t="s">
        <v>61</v>
      </c>
      <c r="W99" t="s">
        <v>61</v>
      </c>
      <c r="Y99" t="s">
        <v>4539</v>
      </c>
      <c r="Z99" t="s">
        <v>62</v>
      </c>
      <c r="AA99" t="e">
        <f>_xlfn.XLOOKUP(Table6[[#This Row],[Computer Name]],'[4]export-2025-06-12-00-20-38'!$A:$A,'[4]export-2025-06-12-00-20-38'!$D:$D)</f>
        <v>#N/A</v>
      </c>
    </row>
    <row r="100" spans="1:27" x14ac:dyDescent="0.35">
      <c r="A100" t="s">
        <v>1462</v>
      </c>
      <c r="B100" t="s">
        <v>1463</v>
      </c>
      <c r="C100" t="s">
        <v>49</v>
      </c>
      <c r="D100" t="s">
        <v>50</v>
      </c>
      <c r="E100" t="s">
        <v>51</v>
      </c>
      <c r="F100" t="s">
        <v>67</v>
      </c>
      <c r="G100" t="s">
        <v>53</v>
      </c>
      <c r="H100">
        <v>1</v>
      </c>
      <c r="I100" t="e">
        <f>_xlfn.XLOOKUP(Table6[[#This Row],[ShortName]],'[2]Java-Usage-JG-Report'!$H:$H,'[2]Java-Usage-JG-Report'!$J:$J)</f>
        <v>#N/A</v>
      </c>
      <c r="J100" s="4" t="e">
        <f>_xlfn.XLOOKUP(Table6[[#This Row],[ShortName]],'[2]Java-Usage-JG-Report'!$H:$H,'[2]Java-Usage-JG-Report'!$K:$K)</f>
        <v>#N/A</v>
      </c>
      <c r="K100" t="s">
        <v>4546</v>
      </c>
      <c r="L100" t="s">
        <v>56</v>
      </c>
      <c r="M100" t="s">
        <v>57</v>
      </c>
      <c r="N100" t="s">
        <v>937</v>
      </c>
      <c r="O100" t="str">
        <f>_xlfn.XLOOKUP(Table6[[#This Row],[Computer Name]],'[3]export-2025-06-13-05-14-04'!$A:$A,'[3]export-2025-06-13-05-14-04'!$E:$E)</f>
        <v>Complete</v>
      </c>
      <c r="P100" t="s">
        <v>50</v>
      </c>
      <c r="R100" t="s">
        <v>4370</v>
      </c>
      <c r="S100">
        <v>1500000862</v>
      </c>
      <c r="T100" t="s">
        <v>4537</v>
      </c>
      <c r="U100" t="s">
        <v>4538</v>
      </c>
      <c r="V100" t="s">
        <v>61</v>
      </c>
      <c r="W100" t="s">
        <v>61</v>
      </c>
      <c r="Y100" t="s">
        <v>4539</v>
      </c>
      <c r="Z100" t="s">
        <v>62</v>
      </c>
      <c r="AA100" t="e">
        <f>_xlfn.XLOOKUP(Table6[[#This Row],[Computer Name]],'[4]export-2025-06-12-00-20-38'!$A:$A,'[4]export-2025-06-12-00-20-38'!$D:$D)</f>
        <v>#N/A</v>
      </c>
    </row>
    <row r="101" spans="1:27" x14ac:dyDescent="0.35">
      <c r="A101" t="s">
        <v>1470</v>
      </c>
      <c r="B101" t="s">
        <v>1471</v>
      </c>
      <c r="C101" t="s">
        <v>49</v>
      </c>
      <c r="D101" t="s">
        <v>50</v>
      </c>
      <c r="E101" t="s">
        <v>51</v>
      </c>
      <c r="F101" t="s">
        <v>67</v>
      </c>
      <c r="G101" t="s">
        <v>53</v>
      </c>
      <c r="H101">
        <v>1</v>
      </c>
      <c r="I101" t="e">
        <f>_xlfn.XLOOKUP(Table6[[#This Row],[ShortName]],'[2]Java-Usage-JG-Report'!$H:$H,'[2]Java-Usage-JG-Report'!$J:$J)</f>
        <v>#N/A</v>
      </c>
      <c r="J101" s="4" t="e">
        <f>_xlfn.XLOOKUP(Table6[[#This Row],[ShortName]],'[2]Java-Usage-JG-Report'!$H:$H,'[2]Java-Usage-JG-Report'!$K:$K)</f>
        <v>#N/A</v>
      </c>
      <c r="K101" t="s">
        <v>4547</v>
      </c>
      <c r="L101" t="s">
        <v>56</v>
      </c>
      <c r="M101" t="s">
        <v>57</v>
      </c>
      <c r="N101" t="s">
        <v>937</v>
      </c>
      <c r="O101" t="str">
        <f>_xlfn.XLOOKUP(Table6[[#This Row],[Computer Name]],'[3]export-2025-06-13-05-14-04'!$A:$A,'[3]export-2025-06-13-05-14-04'!$E:$E)</f>
        <v>Complete</v>
      </c>
      <c r="P101" t="s">
        <v>50</v>
      </c>
      <c r="R101" t="s">
        <v>4370</v>
      </c>
      <c r="S101">
        <v>1500000862</v>
      </c>
      <c r="T101" t="s">
        <v>4537</v>
      </c>
      <c r="U101" t="s">
        <v>4538</v>
      </c>
      <c r="V101" t="s">
        <v>61</v>
      </c>
      <c r="W101" t="s">
        <v>61</v>
      </c>
      <c r="Y101" t="s">
        <v>4539</v>
      </c>
      <c r="Z101" t="s">
        <v>62</v>
      </c>
      <c r="AA101" t="e">
        <f>_xlfn.XLOOKUP(Table6[[#This Row],[Computer Name]],'[4]export-2025-06-12-00-20-38'!$A:$A,'[4]export-2025-06-12-00-20-38'!$D:$D)</f>
        <v>#N/A</v>
      </c>
    </row>
    <row r="102" spans="1:27" x14ac:dyDescent="0.35">
      <c r="A102" t="s">
        <v>1474</v>
      </c>
      <c r="B102" t="s">
        <v>1475</v>
      </c>
      <c r="C102" t="s">
        <v>49</v>
      </c>
      <c r="D102" t="s">
        <v>50</v>
      </c>
      <c r="E102" t="s">
        <v>51</v>
      </c>
      <c r="F102" t="s">
        <v>67</v>
      </c>
      <c r="G102" t="s">
        <v>53</v>
      </c>
      <c r="H102">
        <v>1</v>
      </c>
      <c r="I102" t="e">
        <f>_xlfn.XLOOKUP(Table6[[#This Row],[ShortName]],'[2]Java-Usage-JG-Report'!$H:$H,'[2]Java-Usage-JG-Report'!$J:$J)</f>
        <v>#N/A</v>
      </c>
      <c r="J102" s="4" t="e">
        <f>_xlfn.XLOOKUP(Table6[[#This Row],[ShortName]],'[2]Java-Usage-JG-Report'!$H:$H,'[2]Java-Usage-JG-Report'!$K:$K)</f>
        <v>#N/A</v>
      </c>
      <c r="K102" t="s">
        <v>4548</v>
      </c>
      <c r="L102" t="s">
        <v>56</v>
      </c>
      <c r="M102" t="s">
        <v>57</v>
      </c>
      <c r="N102" t="s">
        <v>937</v>
      </c>
      <c r="O102" t="str">
        <f>_xlfn.XLOOKUP(Table6[[#This Row],[Computer Name]],'[3]export-2025-06-13-05-14-04'!$A:$A,'[3]export-2025-06-13-05-14-04'!$E:$E)</f>
        <v>Complete</v>
      </c>
      <c r="P102" t="s">
        <v>50</v>
      </c>
      <c r="R102" t="s">
        <v>4370</v>
      </c>
      <c r="S102">
        <v>1500000862</v>
      </c>
      <c r="T102" t="s">
        <v>4537</v>
      </c>
      <c r="U102" t="s">
        <v>4538</v>
      </c>
      <c r="V102" t="s">
        <v>61</v>
      </c>
      <c r="W102" t="s">
        <v>61</v>
      </c>
      <c r="Y102" t="s">
        <v>4539</v>
      </c>
      <c r="Z102" t="s">
        <v>62</v>
      </c>
      <c r="AA102" t="e">
        <f>_xlfn.XLOOKUP(Table6[[#This Row],[Computer Name]],'[4]export-2025-06-12-00-20-38'!$A:$A,'[4]export-2025-06-12-00-20-38'!$D:$D)</f>
        <v>#N/A</v>
      </c>
    </row>
    <row r="103" spans="1:27" x14ac:dyDescent="0.35">
      <c r="A103" t="s">
        <v>1476</v>
      </c>
      <c r="B103" t="s">
        <v>1477</v>
      </c>
      <c r="C103" t="s">
        <v>49</v>
      </c>
      <c r="D103" t="s">
        <v>50</v>
      </c>
      <c r="E103" t="s">
        <v>51</v>
      </c>
      <c r="F103" t="s">
        <v>67</v>
      </c>
      <c r="G103" t="s">
        <v>53</v>
      </c>
      <c r="H103">
        <v>1</v>
      </c>
      <c r="I103" t="e">
        <f>_xlfn.XLOOKUP(Table6[[#This Row],[ShortName]],'[2]Java-Usage-JG-Report'!$H:$H,'[2]Java-Usage-JG-Report'!$J:$J)</f>
        <v>#N/A</v>
      </c>
      <c r="J103" s="4" t="e">
        <f>_xlfn.XLOOKUP(Table6[[#This Row],[ShortName]],'[2]Java-Usage-JG-Report'!$H:$H,'[2]Java-Usage-JG-Report'!$K:$K)</f>
        <v>#N/A</v>
      </c>
      <c r="K103" t="s">
        <v>4549</v>
      </c>
      <c r="L103" t="s">
        <v>56</v>
      </c>
      <c r="M103" t="s">
        <v>57</v>
      </c>
      <c r="N103" t="s">
        <v>937</v>
      </c>
      <c r="O103" t="str">
        <f>_xlfn.XLOOKUP(Table6[[#This Row],[Computer Name]],'[3]export-2025-06-13-05-14-04'!$A:$A,'[3]export-2025-06-13-05-14-04'!$E:$E)</f>
        <v>Complete</v>
      </c>
      <c r="P103" t="s">
        <v>50</v>
      </c>
      <c r="R103" t="s">
        <v>4370</v>
      </c>
      <c r="S103">
        <v>1500000862</v>
      </c>
      <c r="T103" t="s">
        <v>4537</v>
      </c>
      <c r="U103" t="s">
        <v>4538</v>
      </c>
      <c r="V103" t="s">
        <v>61</v>
      </c>
      <c r="W103" t="s">
        <v>61</v>
      </c>
      <c r="Y103" t="s">
        <v>4539</v>
      </c>
      <c r="Z103" t="s">
        <v>62</v>
      </c>
      <c r="AA103" t="e">
        <f>_xlfn.XLOOKUP(Table6[[#This Row],[Computer Name]],'[4]export-2025-06-12-00-20-38'!$A:$A,'[4]export-2025-06-12-00-20-38'!$D:$D)</f>
        <v>#N/A</v>
      </c>
    </row>
    <row r="104" spans="1:27" x14ac:dyDescent="0.35">
      <c r="A104" t="s">
        <v>1478</v>
      </c>
      <c r="B104" t="s">
        <v>1479</v>
      </c>
      <c r="C104" t="s">
        <v>49</v>
      </c>
      <c r="D104" t="s">
        <v>50</v>
      </c>
      <c r="E104" t="s">
        <v>1101</v>
      </c>
      <c r="F104" t="s">
        <v>67</v>
      </c>
      <c r="G104" t="s">
        <v>53</v>
      </c>
      <c r="H104">
        <v>1</v>
      </c>
      <c r="I104" t="e">
        <f>_xlfn.XLOOKUP(Table6[[#This Row],[ShortName]],'[2]Java-Usage-JG-Report'!$H:$H,'[2]Java-Usage-JG-Report'!$J:$J)</f>
        <v>#N/A</v>
      </c>
      <c r="J104" s="4" t="e">
        <f>_xlfn.XLOOKUP(Table6[[#This Row],[ShortName]],'[2]Java-Usage-JG-Report'!$H:$H,'[2]Java-Usage-JG-Report'!$K:$K)</f>
        <v>#N/A</v>
      </c>
      <c r="K104" t="s">
        <v>4550</v>
      </c>
      <c r="L104" t="s">
        <v>56</v>
      </c>
      <c r="M104" t="s">
        <v>57</v>
      </c>
      <c r="N104" t="s">
        <v>937</v>
      </c>
      <c r="O104" t="str">
        <f>_xlfn.XLOOKUP(Table6[[#This Row],[Computer Name]],'[3]export-2025-06-13-05-14-04'!$A:$A,'[3]export-2025-06-13-05-14-04'!$E:$E)</f>
        <v>Complete</v>
      </c>
      <c r="P104" t="s">
        <v>50</v>
      </c>
      <c r="R104" t="s">
        <v>4370</v>
      </c>
      <c r="S104">
        <v>1500000388</v>
      </c>
      <c r="T104" t="s">
        <v>4537</v>
      </c>
      <c r="U104" t="s">
        <v>4538</v>
      </c>
      <c r="V104" t="s">
        <v>61</v>
      </c>
      <c r="W104" t="s">
        <v>61</v>
      </c>
      <c r="Y104" t="s">
        <v>4539</v>
      </c>
      <c r="Z104" t="s">
        <v>62</v>
      </c>
      <c r="AA104" t="e">
        <f>_xlfn.XLOOKUP(Table6[[#This Row],[Computer Name]],'[4]export-2025-06-12-00-20-38'!$A:$A,'[4]export-2025-06-12-00-20-38'!$D:$D)</f>
        <v>#N/A</v>
      </c>
    </row>
    <row r="105" spans="1:27" x14ac:dyDescent="0.35">
      <c r="A105" t="s">
        <v>1359</v>
      </c>
      <c r="B105" t="s">
        <v>1360</v>
      </c>
      <c r="C105" t="s">
        <v>49</v>
      </c>
      <c r="D105" t="s">
        <v>50</v>
      </c>
      <c r="E105" t="s">
        <v>51</v>
      </c>
      <c r="F105" t="s">
        <v>67</v>
      </c>
      <c r="G105" t="s">
        <v>53</v>
      </c>
      <c r="H105">
        <v>1</v>
      </c>
      <c r="I105" t="e">
        <f>_xlfn.XLOOKUP(Table6[[#This Row],[ShortName]],'[2]Java-Usage-JG-Report'!$H:$H,'[2]Java-Usage-JG-Report'!$J:$J)</f>
        <v>#N/A</v>
      </c>
      <c r="J105" s="4" t="e">
        <f>_xlfn.XLOOKUP(Table6[[#This Row],[ShortName]],'[2]Java-Usage-JG-Report'!$H:$H,'[2]Java-Usage-JG-Report'!$K:$K)</f>
        <v>#N/A</v>
      </c>
      <c r="K105" t="s">
        <v>4551</v>
      </c>
      <c r="L105" t="s">
        <v>109</v>
      </c>
      <c r="M105" t="s">
        <v>57</v>
      </c>
      <c r="N105" t="s">
        <v>937</v>
      </c>
      <c r="O105" t="e">
        <f>_xlfn.XLOOKUP(Table6[[#This Row],[Computer Name]],'[3]export-2025-06-13-05-14-04'!$A:$A,'[3]export-2025-06-13-05-14-04'!$E:$E)</f>
        <v>#N/A</v>
      </c>
      <c r="P105" t="s">
        <v>50</v>
      </c>
      <c r="R105" t="s">
        <v>4370</v>
      </c>
      <c r="S105">
        <v>1500001023</v>
      </c>
      <c r="T105" t="s">
        <v>4552</v>
      </c>
      <c r="U105" t="s">
        <v>4553</v>
      </c>
      <c r="V105" t="s">
        <v>61</v>
      </c>
      <c r="W105" t="s">
        <v>61</v>
      </c>
      <c r="Y105" t="s">
        <v>4554</v>
      </c>
      <c r="Z105" t="s">
        <v>62</v>
      </c>
      <c r="AA105" t="str">
        <f>_xlfn.XLOOKUP(Table6[[#This Row],[Computer Name]],'[4]export-2025-06-12-00-20-38'!$A:$A,'[4]export-2025-06-12-00-20-38'!$D:$D)</f>
        <v>[no results]</v>
      </c>
    </row>
    <row r="106" spans="1:27" x14ac:dyDescent="0.35">
      <c r="A106" t="s">
        <v>1615</v>
      </c>
      <c r="B106" t="s">
        <v>1616</v>
      </c>
      <c r="C106" t="s">
        <v>49</v>
      </c>
      <c r="D106" t="s">
        <v>50</v>
      </c>
      <c r="E106" t="s">
        <v>51</v>
      </c>
      <c r="F106" t="s">
        <v>115</v>
      </c>
      <c r="G106" t="s">
        <v>53</v>
      </c>
      <c r="H106">
        <v>1</v>
      </c>
      <c r="I106" t="e">
        <f>_xlfn.XLOOKUP(Table6[[#This Row],[ShortName]],'[2]Java-Usage-JG-Report'!$H:$H,'[2]Java-Usage-JG-Report'!$J:$J)</f>
        <v>#N/A</v>
      </c>
      <c r="J106" s="4" t="e">
        <f>_xlfn.XLOOKUP(Table6[[#This Row],[ShortName]],'[2]Java-Usage-JG-Report'!$H:$H,'[2]Java-Usage-JG-Report'!$K:$K)</f>
        <v>#N/A</v>
      </c>
      <c r="K106" t="s">
        <v>4555</v>
      </c>
      <c r="L106" t="s">
        <v>109</v>
      </c>
      <c r="M106" t="s">
        <v>57</v>
      </c>
      <c r="N106" t="s">
        <v>937</v>
      </c>
      <c r="O106" t="e">
        <f>_xlfn.XLOOKUP(Table6[[#This Row],[Computer Name]],'[3]export-2025-06-13-05-14-04'!$A:$A,'[3]export-2025-06-13-05-14-04'!$E:$E)</f>
        <v>#N/A</v>
      </c>
      <c r="P106" t="s">
        <v>50</v>
      </c>
      <c r="R106" t="s">
        <v>4370</v>
      </c>
      <c r="S106">
        <v>1500000524</v>
      </c>
      <c r="T106" t="s">
        <v>4556</v>
      </c>
      <c r="U106" t="s">
        <v>4557</v>
      </c>
      <c r="V106" t="s">
        <v>61</v>
      </c>
      <c r="W106" t="s">
        <v>61</v>
      </c>
      <c r="X106" t="s">
        <v>1617</v>
      </c>
      <c r="Y106" t="s">
        <v>63</v>
      </c>
      <c r="Z106" t="s">
        <v>62</v>
      </c>
      <c r="AA106" t="str">
        <f>_xlfn.XLOOKUP(Table6[[#This Row],[Computer Name]],'[4]export-2025-06-12-00-20-38'!$A:$A,'[4]export-2025-06-12-00-20-38'!$D:$D)</f>
        <v>[no results]</v>
      </c>
    </row>
    <row r="107" spans="1:27" x14ac:dyDescent="0.35">
      <c r="A107" t="s">
        <v>1361</v>
      </c>
      <c r="B107" t="s">
        <v>1362</v>
      </c>
      <c r="C107" t="s">
        <v>49</v>
      </c>
      <c r="D107" t="s">
        <v>50</v>
      </c>
      <c r="E107" t="s">
        <v>287</v>
      </c>
      <c r="F107" t="s">
        <v>67</v>
      </c>
      <c r="G107" t="s">
        <v>53</v>
      </c>
      <c r="H107">
        <v>1</v>
      </c>
      <c r="I107" t="e">
        <f>_xlfn.XLOOKUP(Table6[[#This Row],[ShortName]],'[2]Java-Usage-JG-Report'!$H:$H,'[2]Java-Usage-JG-Report'!$J:$J)</f>
        <v>#N/A</v>
      </c>
      <c r="J107" s="4" t="e">
        <f>_xlfn.XLOOKUP(Table6[[#This Row],[ShortName]],'[2]Java-Usage-JG-Report'!$H:$H,'[2]Java-Usage-JG-Report'!$K:$K)</f>
        <v>#N/A</v>
      </c>
      <c r="K107" t="s">
        <v>4558</v>
      </c>
      <c r="L107" t="s">
        <v>109</v>
      </c>
      <c r="M107" t="s">
        <v>57</v>
      </c>
      <c r="N107" t="s">
        <v>937</v>
      </c>
      <c r="O107" t="e">
        <f>_xlfn.XLOOKUP(Table6[[#This Row],[Computer Name]],'[3]export-2025-06-13-05-14-04'!$A:$A,'[3]export-2025-06-13-05-14-04'!$E:$E)</f>
        <v>#N/A</v>
      </c>
      <c r="P107" t="s">
        <v>50</v>
      </c>
      <c r="R107" t="s">
        <v>4370</v>
      </c>
      <c r="S107">
        <v>5048970</v>
      </c>
      <c r="T107" t="s">
        <v>4559</v>
      </c>
      <c r="U107" t="s">
        <v>4553</v>
      </c>
      <c r="V107" t="s">
        <v>61</v>
      </c>
      <c r="W107" t="s">
        <v>61</v>
      </c>
      <c r="Y107" t="s">
        <v>4554</v>
      </c>
      <c r="Z107" t="s">
        <v>62</v>
      </c>
      <c r="AA107" t="str">
        <f>_xlfn.XLOOKUP(Table6[[#This Row],[Computer Name]],'[4]export-2025-06-12-00-20-38'!$A:$A,'[4]export-2025-06-12-00-20-38'!$D:$D)</f>
        <v>[no results]</v>
      </c>
    </row>
    <row r="108" spans="1:27" x14ac:dyDescent="0.35">
      <c r="A108" t="s">
        <v>1550</v>
      </c>
      <c r="B108" t="s">
        <v>1551</v>
      </c>
      <c r="C108" t="s">
        <v>49</v>
      </c>
      <c r="D108" t="s">
        <v>50</v>
      </c>
      <c r="E108" t="s">
        <v>51</v>
      </c>
      <c r="F108" t="s">
        <v>67</v>
      </c>
      <c r="G108" t="s">
        <v>53</v>
      </c>
      <c r="H108">
        <v>1</v>
      </c>
      <c r="I108" t="e">
        <f>_xlfn.XLOOKUP(Table6[[#This Row],[ShortName]],'[2]Java-Usage-JG-Report'!$H:$H,'[2]Java-Usage-JG-Report'!$J:$J)</f>
        <v>#N/A</v>
      </c>
      <c r="J108" s="4" t="e">
        <f>_xlfn.XLOOKUP(Table6[[#This Row],[ShortName]],'[2]Java-Usage-JG-Report'!$H:$H,'[2]Java-Usage-JG-Report'!$K:$K)</f>
        <v>#N/A</v>
      </c>
      <c r="K108" t="s">
        <v>4560</v>
      </c>
      <c r="L108" t="s">
        <v>109</v>
      </c>
      <c r="M108" t="s">
        <v>57</v>
      </c>
      <c r="N108" t="s">
        <v>937</v>
      </c>
      <c r="O108" t="e">
        <f>_xlfn.XLOOKUP(Table6[[#This Row],[Computer Name]],'[3]export-2025-06-13-05-14-04'!$A:$A,'[3]export-2025-06-13-05-14-04'!$E:$E)</f>
        <v>#N/A</v>
      </c>
      <c r="P108" t="s">
        <v>50</v>
      </c>
      <c r="R108" t="s">
        <v>4370</v>
      </c>
      <c r="S108">
        <v>21018</v>
      </c>
      <c r="T108" t="s">
        <v>4561</v>
      </c>
      <c r="U108" t="s">
        <v>4562</v>
      </c>
      <c r="V108" t="s">
        <v>61</v>
      </c>
      <c r="W108" t="s">
        <v>61</v>
      </c>
      <c r="Y108" t="s">
        <v>4563</v>
      </c>
      <c r="Z108" t="s">
        <v>62</v>
      </c>
      <c r="AA108" t="str">
        <f>_xlfn.XLOOKUP(Table6[[#This Row],[Computer Name]],'[4]export-2025-06-12-00-20-38'!$A:$A,'[4]export-2025-06-12-00-20-38'!$D:$D)</f>
        <v>[no results]</v>
      </c>
    </row>
    <row r="109" spans="1:27" x14ac:dyDescent="0.35">
      <c r="A109" t="s">
        <v>1227</v>
      </c>
      <c r="B109" t="s">
        <v>1228</v>
      </c>
      <c r="C109" t="s">
        <v>49</v>
      </c>
      <c r="D109" t="s">
        <v>50</v>
      </c>
      <c r="E109" t="s">
        <v>51</v>
      </c>
      <c r="F109" t="s">
        <v>133</v>
      </c>
      <c r="G109" t="s">
        <v>53</v>
      </c>
      <c r="H109">
        <v>1</v>
      </c>
      <c r="I109" t="e">
        <f>_xlfn.XLOOKUP(Table6[[#This Row],[ShortName]],'[2]Java-Usage-JG-Report'!$H:$H,'[2]Java-Usage-JG-Report'!$J:$J)</f>
        <v>#N/A</v>
      </c>
      <c r="J109" s="4" t="e">
        <f>_xlfn.XLOOKUP(Table6[[#This Row],[ShortName]],'[2]Java-Usage-JG-Report'!$H:$H,'[2]Java-Usage-JG-Report'!$K:$K)</f>
        <v>#N/A</v>
      </c>
      <c r="K109" t="s">
        <v>4564</v>
      </c>
      <c r="L109" t="s">
        <v>109</v>
      </c>
      <c r="M109" t="s">
        <v>57</v>
      </c>
      <c r="N109" t="s">
        <v>937</v>
      </c>
      <c r="O109" t="e">
        <f>_xlfn.XLOOKUP(Table6[[#This Row],[Computer Name]],'[3]export-2025-06-13-05-14-04'!$A:$A,'[3]export-2025-06-13-05-14-04'!$E:$E)</f>
        <v>#N/A</v>
      </c>
      <c r="P109" t="s">
        <v>50</v>
      </c>
      <c r="R109" t="s">
        <v>4370</v>
      </c>
      <c r="S109">
        <v>5048674</v>
      </c>
      <c r="T109" t="s">
        <v>4565</v>
      </c>
      <c r="U109" t="s">
        <v>4566</v>
      </c>
      <c r="V109" t="s">
        <v>61</v>
      </c>
      <c r="W109" t="s">
        <v>61</v>
      </c>
      <c r="Y109" t="s">
        <v>4567</v>
      </c>
      <c r="Z109" t="s">
        <v>62</v>
      </c>
      <c r="AA109" t="str">
        <f>_xlfn.XLOOKUP(Table6[[#This Row],[Computer Name]],'[4]export-2025-06-12-00-20-38'!$A:$A,'[4]export-2025-06-12-00-20-38'!$D:$D)</f>
        <v>[no results]</v>
      </c>
    </row>
    <row r="110" spans="1:27" x14ac:dyDescent="0.35">
      <c r="A110" t="s">
        <v>2193</v>
      </c>
      <c r="B110" t="s">
        <v>2194</v>
      </c>
      <c r="C110" t="s">
        <v>49</v>
      </c>
      <c r="D110" t="s">
        <v>50</v>
      </c>
      <c r="E110" t="s">
        <v>51</v>
      </c>
      <c r="F110" t="s">
        <v>67</v>
      </c>
      <c r="G110" t="s">
        <v>53</v>
      </c>
      <c r="H110">
        <v>1</v>
      </c>
      <c r="I110" t="e">
        <f>_xlfn.XLOOKUP(Table6[[#This Row],[ShortName]],'[2]Java-Usage-JG-Report'!$H:$H,'[2]Java-Usage-JG-Report'!$J:$J)</f>
        <v>#N/A</v>
      </c>
      <c r="J110" s="4" t="e">
        <f>_xlfn.XLOOKUP(Table6[[#This Row],[ShortName]],'[2]Java-Usage-JG-Report'!$H:$H,'[2]Java-Usage-JG-Report'!$K:$K)</f>
        <v>#N/A</v>
      </c>
      <c r="K110" t="s">
        <v>4568</v>
      </c>
      <c r="L110" t="s">
        <v>109</v>
      </c>
      <c r="M110" t="s">
        <v>57</v>
      </c>
      <c r="N110" t="s">
        <v>937</v>
      </c>
      <c r="O110" t="e">
        <f>_xlfn.XLOOKUP(Table6[[#This Row],[Computer Name]],'[3]export-2025-06-13-05-14-04'!$A:$A,'[3]export-2025-06-13-05-14-04'!$E:$E)</f>
        <v>#N/A</v>
      </c>
      <c r="P110" t="s">
        <v>50</v>
      </c>
      <c r="R110" t="s">
        <v>4370</v>
      </c>
      <c r="S110">
        <v>5042024</v>
      </c>
      <c r="T110" t="s">
        <v>4569</v>
      </c>
      <c r="U110" t="s">
        <v>4570</v>
      </c>
      <c r="V110" t="s">
        <v>61</v>
      </c>
      <c r="W110" t="s">
        <v>61</v>
      </c>
      <c r="Y110" t="s">
        <v>4571</v>
      </c>
      <c r="Z110" t="s">
        <v>62</v>
      </c>
      <c r="AA110" t="str">
        <f>_xlfn.XLOOKUP(Table6[[#This Row],[Computer Name]],'[4]export-2025-06-12-00-20-38'!$A:$A,'[4]export-2025-06-12-00-20-38'!$D:$D)</f>
        <v>[no results]</v>
      </c>
    </row>
    <row r="111" spans="1:27" x14ac:dyDescent="0.35">
      <c r="A111" t="s">
        <v>1552</v>
      </c>
      <c r="B111" t="s">
        <v>1553</v>
      </c>
      <c r="C111" t="s">
        <v>49</v>
      </c>
      <c r="D111" t="s">
        <v>50</v>
      </c>
      <c r="E111" t="s">
        <v>51</v>
      </c>
      <c r="F111" t="s">
        <v>67</v>
      </c>
      <c r="G111" t="s">
        <v>53</v>
      </c>
      <c r="H111">
        <v>1</v>
      </c>
      <c r="I111" t="e">
        <f>_xlfn.XLOOKUP(Table6[[#This Row],[ShortName]],'[2]Java-Usage-JG-Report'!$H:$H,'[2]Java-Usage-JG-Report'!$J:$J)</f>
        <v>#N/A</v>
      </c>
      <c r="J111" s="4" t="e">
        <f>_xlfn.XLOOKUP(Table6[[#This Row],[ShortName]],'[2]Java-Usage-JG-Report'!$H:$H,'[2]Java-Usage-JG-Report'!$K:$K)</f>
        <v>#N/A</v>
      </c>
      <c r="K111" t="s">
        <v>4572</v>
      </c>
      <c r="L111" t="s">
        <v>109</v>
      </c>
      <c r="M111" t="s">
        <v>57</v>
      </c>
      <c r="N111" t="s">
        <v>937</v>
      </c>
      <c r="O111" t="e">
        <f>_xlfn.XLOOKUP(Table6[[#This Row],[Computer Name]],'[3]export-2025-06-13-05-14-04'!$A:$A,'[3]export-2025-06-13-05-14-04'!$E:$E)</f>
        <v>#N/A</v>
      </c>
      <c r="P111" t="s">
        <v>50</v>
      </c>
      <c r="R111" t="s">
        <v>4370</v>
      </c>
      <c r="S111">
        <v>21018</v>
      </c>
      <c r="T111" t="s">
        <v>4561</v>
      </c>
      <c r="U111" t="s">
        <v>4562</v>
      </c>
      <c r="V111" t="s">
        <v>61</v>
      </c>
      <c r="W111" t="s">
        <v>61</v>
      </c>
      <c r="Y111" t="s">
        <v>4563</v>
      </c>
      <c r="Z111" t="s">
        <v>62</v>
      </c>
      <c r="AA111" t="str">
        <f>_xlfn.XLOOKUP(Table6[[#This Row],[Computer Name]],'[4]export-2025-06-12-00-20-38'!$A:$A,'[4]export-2025-06-12-00-20-38'!$D:$D)</f>
        <v>[no results]</v>
      </c>
    </row>
    <row r="112" spans="1:27" x14ac:dyDescent="0.35">
      <c r="A112" t="s">
        <v>1657</v>
      </c>
      <c r="B112" t="s">
        <v>1658</v>
      </c>
      <c r="C112" t="s">
        <v>49</v>
      </c>
      <c r="D112" t="s">
        <v>50</v>
      </c>
      <c r="E112" t="s">
        <v>51</v>
      </c>
      <c r="F112" t="s">
        <v>67</v>
      </c>
      <c r="G112" t="s">
        <v>53</v>
      </c>
      <c r="H112">
        <v>1</v>
      </c>
      <c r="I112" t="e">
        <f>_xlfn.XLOOKUP(Table6[[#This Row],[ShortName]],'[2]Java-Usage-JG-Report'!$H:$H,'[2]Java-Usage-JG-Report'!$J:$J)</f>
        <v>#N/A</v>
      </c>
      <c r="J112" s="4" t="e">
        <f>_xlfn.XLOOKUP(Table6[[#This Row],[ShortName]],'[2]Java-Usage-JG-Report'!$H:$H,'[2]Java-Usage-JG-Report'!$K:$K)</f>
        <v>#N/A</v>
      </c>
      <c r="K112" t="s">
        <v>4573</v>
      </c>
      <c r="L112" t="s">
        <v>109</v>
      </c>
      <c r="M112" t="s">
        <v>57</v>
      </c>
      <c r="N112" t="s">
        <v>937</v>
      </c>
      <c r="O112" t="e">
        <f>_xlfn.XLOOKUP(Table6[[#This Row],[Computer Name]],'[3]export-2025-06-13-05-14-04'!$A:$A,'[3]export-2025-06-13-05-14-04'!$E:$E)</f>
        <v>#N/A</v>
      </c>
      <c r="P112" t="s">
        <v>50</v>
      </c>
      <c r="R112" t="s">
        <v>4370</v>
      </c>
      <c r="S112">
        <v>1500000524</v>
      </c>
      <c r="T112" t="s">
        <v>4574</v>
      </c>
      <c r="U112" t="s">
        <v>4557</v>
      </c>
      <c r="V112" t="s">
        <v>61</v>
      </c>
      <c r="W112" t="s">
        <v>61</v>
      </c>
      <c r="X112" t="s">
        <v>1617</v>
      </c>
      <c r="Y112" t="s">
        <v>4575</v>
      </c>
      <c r="Z112" t="s">
        <v>62</v>
      </c>
      <c r="AA112" t="str">
        <f>_xlfn.XLOOKUP(Table6[[#This Row],[Computer Name]],'[4]export-2025-06-12-00-20-38'!$A:$A,'[4]export-2025-06-12-00-20-38'!$D:$D)</f>
        <v>[no results]</v>
      </c>
    </row>
    <row r="113" spans="1:27" x14ac:dyDescent="0.35">
      <c r="A113" t="s">
        <v>1554</v>
      </c>
      <c r="B113" t="s">
        <v>1555</v>
      </c>
      <c r="C113" t="s">
        <v>49</v>
      </c>
      <c r="D113" t="s">
        <v>50</v>
      </c>
      <c r="E113" t="s">
        <v>51</v>
      </c>
      <c r="F113" t="s">
        <v>67</v>
      </c>
      <c r="G113" t="s">
        <v>53</v>
      </c>
      <c r="H113">
        <v>1</v>
      </c>
      <c r="I113" t="e">
        <f>_xlfn.XLOOKUP(Table6[[#This Row],[ShortName]],'[2]Java-Usage-JG-Report'!$H:$H,'[2]Java-Usage-JG-Report'!$J:$J)</f>
        <v>#N/A</v>
      </c>
      <c r="J113" s="4" t="e">
        <f>_xlfn.XLOOKUP(Table6[[#This Row],[ShortName]],'[2]Java-Usage-JG-Report'!$H:$H,'[2]Java-Usage-JG-Report'!$K:$K)</f>
        <v>#N/A</v>
      </c>
      <c r="K113" t="s">
        <v>4576</v>
      </c>
      <c r="L113" t="s">
        <v>109</v>
      </c>
      <c r="M113" t="s">
        <v>57</v>
      </c>
      <c r="N113" t="s">
        <v>937</v>
      </c>
      <c r="O113" t="e">
        <f>_xlfn.XLOOKUP(Table6[[#This Row],[Computer Name]],'[3]export-2025-06-13-05-14-04'!$A:$A,'[3]export-2025-06-13-05-14-04'!$E:$E)</f>
        <v>#N/A</v>
      </c>
      <c r="P113" t="s">
        <v>50</v>
      </c>
      <c r="R113" t="s">
        <v>4370</v>
      </c>
      <c r="S113">
        <v>21018</v>
      </c>
      <c r="T113" t="s">
        <v>4561</v>
      </c>
      <c r="U113" t="s">
        <v>4562</v>
      </c>
      <c r="V113" t="s">
        <v>61</v>
      </c>
      <c r="W113" t="s">
        <v>61</v>
      </c>
      <c r="Y113" t="s">
        <v>4563</v>
      </c>
      <c r="Z113" t="s">
        <v>62</v>
      </c>
      <c r="AA113" t="str">
        <f>_xlfn.XLOOKUP(Table6[[#This Row],[Computer Name]],'[4]export-2025-06-12-00-20-38'!$A:$A,'[4]export-2025-06-12-00-20-38'!$D:$D)</f>
        <v>[no results]</v>
      </c>
    </row>
    <row r="114" spans="1:27" x14ac:dyDescent="0.35">
      <c r="A114" t="s">
        <v>1261</v>
      </c>
      <c r="B114" t="s">
        <v>1262</v>
      </c>
      <c r="C114" t="s">
        <v>114</v>
      </c>
      <c r="D114" t="s">
        <v>50</v>
      </c>
      <c r="E114" t="s">
        <v>51</v>
      </c>
      <c r="F114" t="s">
        <v>67</v>
      </c>
      <c r="G114" t="s">
        <v>53</v>
      </c>
      <c r="H114">
        <v>1</v>
      </c>
      <c r="I114" t="e">
        <f>_xlfn.XLOOKUP(Table6[[#This Row],[ShortName]],'[2]Java-Usage-JG-Report'!$H:$H,'[2]Java-Usage-JG-Report'!$J:$J)</f>
        <v>#N/A</v>
      </c>
      <c r="J114" s="4" t="e">
        <f>_xlfn.XLOOKUP(Table6[[#This Row],[ShortName]],'[2]Java-Usage-JG-Report'!$H:$H,'[2]Java-Usage-JG-Report'!$K:$K)</f>
        <v>#N/A</v>
      </c>
      <c r="K114" t="s">
        <v>4577</v>
      </c>
      <c r="L114" t="s">
        <v>56</v>
      </c>
      <c r="M114" t="s">
        <v>57</v>
      </c>
      <c r="N114" t="s">
        <v>937</v>
      </c>
      <c r="O114" t="str">
        <f>_xlfn.XLOOKUP(Table6[[#This Row],[Computer Name]],'[3]export-2025-06-13-05-14-04'!$A:$A,'[3]export-2025-06-13-05-14-04'!$E:$E)</f>
        <v>Complete</v>
      </c>
      <c r="P114" t="s">
        <v>50</v>
      </c>
      <c r="R114" t="s">
        <v>4370</v>
      </c>
      <c r="S114">
        <v>1500000616</v>
      </c>
      <c r="T114" t="s">
        <v>4485</v>
      </c>
      <c r="U114" t="s">
        <v>4486</v>
      </c>
      <c r="V114" t="s">
        <v>61</v>
      </c>
      <c r="W114" t="s">
        <v>61</v>
      </c>
      <c r="Y114" t="s">
        <v>4487</v>
      </c>
      <c r="Z114" t="s">
        <v>62</v>
      </c>
      <c r="AA114" t="e">
        <f>_xlfn.XLOOKUP(Table6[[#This Row],[Computer Name]],'[4]export-2025-06-12-00-20-38'!$A:$A,'[4]export-2025-06-12-00-20-38'!$D:$D)</f>
        <v>#N/A</v>
      </c>
    </row>
    <row r="115" spans="1:27" x14ac:dyDescent="0.35">
      <c r="A115" t="s">
        <v>1267</v>
      </c>
      <c r="B115" t="s">
        <v>1268</v>
      </c>
      <c r="C115" t="s">
        <v>114</v>
      </c>
      <c r="D115" t="s">
        <v>50</v>
      </c>
      <c r="E115" t="s">
        <v>51</v>
      </c>
      <c r="F115" t="s">
        <v>67</v>
      </c>
      <c r="G115" t="s">
        <v>53</v>
      </c>
      <c r="H115">
        <v>1</v>
      </c>
      <c r="I115" t="e">
        <f>_xlfn.XLOOKUP(Table6[[#This Row],[ShortName]],'[2]Java-Usage-JG-Report'!$H:$H,'[2]Java-Usage-JG-Report'!$J:$J)</f>
        <v>#N/A</v>
      </c>
      <c r="J115" s="4" t="e">
        <f>_xlfn.XLOOKUP(Table6[[#This Row],[ShortName]],'[2]Java-Usage-JG-Report'!$H:$H,'[2]Java-Usage-JG-Report'!$K:$K)</f>
        <v>#N/A</v>
      </c>
      <c r="K115" t="s">
        <v>4578</v>
      </c>
      <c r="L115" t="s">
        <v>56</v>
      </c>
      <c r="M115" t="s">
        <v>57</v>
      </c>
      <c r="N115" t="s">
        <v>937</v>
      </c>
      <c r="O115" t="str">
        <f>_xlfn.XLOOKUP(Table6[[#This Row],[Computer Name]],'[3]export-2025-06-13-05-14-04'!$A:$A,'[3]export-2025-06-13-05-14-04'!$E:$E)</f>
        <v>Complete</v>
      </c>
      <c r="P115" t="s">
        <v>50</v>
      </c>
      <c r="R115" t="s">
        <v>4370</v>
      </c>
      <c r="S115">
        <v>1500000616</v>
      </c>
      <c r="T115" t="s">
        <v>4485</v>
      </c>
      <c r="U115" t="s">
        <v>4486</v>
      </c>
      <c r="V115" t="s">
        <v>61</v>
      </c>
      <c r="W115" t="s">
        <v>61</v>
      </c>
      <c r="Y115" t="s">
        <v>4487</v>
      </c>
      <c r="Z115" t="s">
        <v>62</v>
      </c>
      <c r="AA115" t="e">
        <f>_xlfn.XLOOKUP(Table6[[#This Row],[Computer Name]],'[4]export-2025-06-12-00-20-38'!$A:$A,'[4]export-2025-06-12-00-20-38'!$D:$D)</f>
        <v>#N/A</v>
      </c>
    </row>
    <row r="116" spans="1:27" x14ac:dyDescent="0.35">
      <c r="A116" t="s">
        <v>1269</v>
      </c>
      <c r="B116" t="s">
        <v>1270</v>
      </c>
      <c r="C116" t="s">
        <v>49</v>
      </c>
      <c r="D116" t="s">
        <v>50</v>
      </c>
      <c r="E116" t="s">
        <v>51</v>
      </c>
      <c r="F116" t="s">
        <v>67</v>
      </c>
      <c r="G116" t="s">
        <v>53</v>
      </c>
      <c r="H116">
        <v>1</v>
      </c>
      <c r="I116" t="e">
        <f>_xlfn.XLOOKUP(Table6[[#This Row],[ShortName]],'[2]Java-Usage-JG-Report'!$H:$H,'[2]Java-Usage-JG-Report'!$J:$J)</f>
        <v>#N/A</v>
      </c>
      <c r="J116" s="4" t="e">
        <f>_xlfn.XLOOKUP(Table6[[#This Row],[ShortName]],'[2]Java-Usage-JG-Report'!$H:$H,'[2]Java-Usage-JG-Report'!$K:$K)</f>
        <v>#N/A</v>
      </c>
      <c r="K116" t="s">
        <v>4579</v>
      </c>
      <c r="L116" t="s">
        <v>56</v>
      </c>
      <c r="M116" t="s">
        <v>57</v>
      </c>
      <c r="N116" t="s">
        <v>937</v>
      </c>
      <c r="O116" t="str">
        <f>_xlfn.XLOOKUP(Table6[[#This Row],[Computer Name]],'[3]export-2025-06-13-05-14-04'!$A:$A,'[3]export-2025-06-13-05-14-04'!$E:$E)</f>
        <v>Complete</v>
      </c>
      <c r="P116" t="s">
        <v>50</v>
      </c>
      <c r="R116" t="s">
        <v>4370</v>
      </c>
      <c r="S116">
        <v>1500000616</v>
      </c>
      <c r="T116" t="s">
        <v>4485</v>
      </c>
      <c r="U116" t="s">
        <v>4486</v>
      </c>
      <c r="V116" t="s">
        <v>61</v>
      </c>
      <c r="W116" t="s">
        <v>61</v>
      </c>
      <c r="Y116" t="s">
        <v>4487</v>
      </c>
      <c r="Z116" t="s">
        <v>62</v>
      </c>
      <c r="AA116" t="e">
        <f>_xlfn.XLOOKUP(Table6[[#This Row],[Computer Name]],'[4]export-2025-06-12-00-20-38'!$A:$A,'[4]export-2025-06-12-00-20-38'!$D:$D)</f>
        <v>#N/A</v>
      </c>
    </row>
    <row r="117" spans="1:27" x14ac:dyDescent="0.35">
      <c r="A117" t="s">
        <v>1273</v>
      </c>
      <c r="B117" t="s">
        <v>1274</v>
      </c>
      <c r="C117" t="s">
        <v>49</v>
      </c>
      <c r="D117" t="s">
        <v>50</v>
      </c>
      <c r="E117" t="s">
        <v>51</v>
      </c>
      <c r="F117" t="s">
        <v>67</v>
      </c>
      <c r="G117" t="s">
        <v>53</v>
      </c>
      <c r="H117">
        <v>1</v>
      </c>
      <c r="I117" t="e">
        <f>_xlfn.XLOOKUP(Table6[[#This Row],[ShortName]],'[2]Java-Usage-JG-Report'!$H:$H,'[2]Java-Usage-JG-Report'!$J:$J)</f>
        <v>#N/A</v>
      </c>
      <c r="J117" s="4" t="e">
        <f>_xlfn.XLOOKUP(Table6[[#This Row],[ShortName]],'[2]Java-Usage-JG-Report'!$H:$H,'[2]Java-Usage-JG-Report'!$K:$K)</f>
        <v>#N/A</v>
      </c>
      <c r="K117" t="s">
        <v>4580</v>
      </c>
      <c r="L117" t="s">
        <v>56</v>
      </c>
      <c r="M117" t="s">
        <v>57</v>
      </c>
      <c r="N117" t="s">
        <v>937</v>
      </c>
      <c r="O117" t="str">
        <f>_xlfn.XLOOKUP(Table6[[#This Row],[Computer Name]],'[3]export-2025-06-13-05-14-04'!$A:$A,'[3]export-2025-06-13-05-14-04'!$E:$E)</f>
        <v>Complete</v>
      </c>
      <c r="P117" t="s">
        <v>50</v>
      </c>
      <c r="R117" t="s">
        <v>4370</v>
      </c>
      <c r="S117">
        <v>1500000616</v>
      </c>
      <c r="T117" t="s">
        <v>4485</v>
      </c>
      <c r="U117" t="s">
        <v>4486</v>
      </c>
      <c r="V117" t="s">
        <v>61</v>
      </c>
      <c r="W117" t="s">
        <v>61</v>
      </c>
      <c r="Y117" t="s">
        <v>4487</v>
      </c>
      <c r="Z117" t="s">
        <v>62</v>
      </c>
      <c r="AA117" t="e">
        <f>_xlfn.XLOOKUP(Table6[[#This Row],[Computer Name]],'[4]export-2025-06-12-00-20-38'!$A:$A,'[4]export-2025-06-12-00-20-38'!$D:$D)</f>
        <v>#N/A</v>
      </c>
    </row>
    <row r="118" spans="1:27" x14ac:dyDescent="0.35">
      <c r="A118" t="s">
        <v>1275</v>
      </c>
      <c r="B118" t="s">
        <v>1276</v>
      </c>
      <c r="C118" t="s">
        <v>49</v>
      </c>
      <c r="D118" t="s">
        <v>50</v>
      </c>
      <c r="E118" t="s">
        <v>51</v>
      </c>
      <c r="F118" t="s">
        <v>67</v>
      </c>
      <c r="G118" t="s">
        <v>53</v>
      </c>
      <c r="H118">
        <v>1</v>
      </c>
      <c r="I118" t="e">
        <f>_xlfn.XLOOKUP(Table6[[#This Row],[ShortName]],'[2]Java-Usage-JG-Report'!$H:$H,'[2]Java-Usage-JG-Report'!$J:$J)</f>
        <v>#N/A</v>
      </c>
      <c r="J118" s="4" t="e">
        <f>_xlfn.XLOOKUP(Table6[[#This Row],[ShortName]],'[2]Java-Usage-JG-Report'!$H:$H,'[2]Java-Usage-JG-Report'!$K:$K)</f>
        <v>#N/A</v>
      </c>
      <c r="K118" t="s">
        <v>4581</v>
      </c>
      <c r="L118" t="s">
        <v>56</v>
      </c>
      <c r="M118" t="s">
        <v>57</v>
      </c>
      <c r="N118" t="s">
        <v>937</v>
      </c>
      <c r="O118" t="str">
        <f>_xlfn.XLOOKUP(Table6[[#This Row],[Computer Name]],'[3]export-2025-06-13-05-14-04'!$A:$A,'[3]export-2025-06-13-05-14-04'!$E:$E)</f>
        <v>Complete</v>
      </c>
      <c r="P118" t="s">
        <v>50</v>
      </c>
      <c r="R118" t="s">
        <v>4370</v>
      </c>
      <c r="S118">
        <v>1500000616</v>
      </c>
      <c r="T118" t="s">
        <v>4485</v>
      </c>
      <c r="U118" t="s">
        <v>4486</v>
      </c>
      <c r="V118" t="s">
        <v>61</v>
      </c>
      <c r="W118" t="s">
        <v>61</v>
      </c>
      <c r="Y118" t="s">
        <v>4487</v>
      </c>
      <c r="Z118" t="s">
        <v>62</v>
      </c>
      <c r="AA118" t="e">
        <f>_xlfn.XLOOKUP(Table6[[#This Row],[Computer Name]],'[4]export-2025-06-12-00-20-38'!$A:$A,'[4]export-2025-06-12-00-20-38'!$D:$D)</f>
        <v>#N/A</v>
      </c>
    </row>
    <row r="119" spans="1:27" hidden="1" x14ac:dyDescent="0.35">
      <c r="A119" t="s">
        <v>1056</v>
      </c>
      <c r="B119" t="s">
        <v>1057</v>
      </c>
      <c r="C119" t="s">
        <v>49</v>
      </c>
      <c r="D119" t="s">
        <v>50</v>
      </c>
      <c r="E119" t="s">
        <v>119</v>
      </c>
      <c r="F119" t="s">
        <v>67</v>
      </c>
      <c r="G119" t="s">
        <v>53</v>
      </c>
      <c r="H119">
        <v>1</v>
      </c>
      <c r="I119" t="e">
        <f>_xlfn.XLOOKUP(Table6[[#This Row],[ShortName]],'[2]Java-Usage-JG-Report'!$H:$H,'[2]Java-Usage-JG-Report'!$J:$J)</f>
        <v>#N/A</v>
      </c>
      <c r="J119" s="4" t="e">
        <f>_xlfn.XLOOKUP(Table6[[#This Row],[ShortName]],'[2]Java-Usage-JG-Report'!$H:$H,'[2]Java-Usage-JG-Report'!$K:$K)</f>
        <v>#N/A</v>
      </c>
      <c r="K119" t="s">
        <v>4582</v>
      </c>
      <c r="L119" t="s">
        <v>56</v>
      </c>
      <c r="M119" t="s">
        <v>1620</v>
      </c>
      <c r="N119" t="s">
        <v>514</v>
      </c>
      <c r="O119" t="e">
        <f>_xlfn.XLOOKUP(Table6[[#This Row],[Computer Name]],'[3]export-2025-06-13-05-14-04'!$A:$A,'[3]export-2025-06-13-05-14-04'!$E:$E)</f>
        <v>#N/A</v>
      </c>
      <c r="P119" t="e">
        <v>#N/A</v>
      </c>
      <c r="R119" t="s">
        <v>4370</v>
      </c>
      <c r="S119">
        <v>24136</v>
      </c>
      <c r="T119" t="s">
        <v>4583</v>
      </c>
      <c r="U119" t="s">
        <v>4584</v>
      </c>
      <c r="V119" t="s">
        <v>61</v>
      </c>
      <c r="W119" t="s">
        <v>61</v>
      </c>
      <c r="X119" t="s">
        <v>1058</v>
      </c>
      <c r="Y119" t="s">
        <v>4585</v>
      </c>
      <c r="Z119" t="s">
        <v>62</v>
      </c>
      <c r="AA119" t="e">
        <f>_xlfn.XLOOKUP(Table6[[#This Row],[Computer Name]],'[4]export-2025-06-12-00-20-38'!$A:$A,'[4]export-2025-06-12-00-20-38'!$D:$D)</f>
        <v>#N/A</v>
      </c>
    </row>
    <row r="120" spans="1:27" x14ac:dyDescent="0.35">
      <c r="A120" t="s">
        <v>1677</v>
      </c>
      <c r="B120" t="s">
        <v>1678</v>
      </c>
      <c r="C120" t="s">
        <v>49</v>
      </c>
      <c r="D120" t="s">
        <v>50</v>
      </c>
      <c r="E120" t="s">
        <v>51</v>
      </c>
      <c r="F120" t="s">
        <v>67</v>
      </c>
      <c r="G120" t="s">
        <v>53</v>
      </c>
      <c r="H120">
        <v>1</v>
      </c>
      <c r="I120" t="e">
        <f>_xlfn.XLOOKUP(Table6[[#This Row],[ShortName]],'[2]Java-Usage-JG-Report'!$H:$H,'[2]Java-Usage-JG-Report'!$J:$J)</f>
        <v>#N/A</v>
      </c>
      <c r="J120" s="4" t="e">
        <f>_xlfn.XLOOKUP(Table6[[#This Row],[ShortName]],'[2]Java-Usage-JG-Report'!$H:$H,'[2]Java-Usage-JG-Report'!$K:$K)</f>
        <v>#N/A</v>
      </c>
      <c r="K120" t="s">
        <v>4586</v>
      </c>
      <c r="L120" t="s">
        <v>56</v>
      </c>
      <c r="M120" t="s">
        <v>57</v>
      </c>
      <c r="N120" t="s">
        <v>937</v>
      </c>
      <c r="O120" t="str">
        <f>_xlfn.XLOOKUP(Table6[[#This Row],[Computer Name]],'[3]export-2025-06-13-05-14-04'!$A:$A,'[3]export-2025-06-13-05-14-04'!$E:$E)</f>
        <v>Complete</v>
      </c>
      <c r="P120" t="s">
        <v>50</v>
      </c>
      <c r="R120" t="s">
        <v>4370</v>
      </c>
      <c r="S120">
        <v>24136</v>
      </c>
      <c r="T120" t="s">
        <v>4583</v>
      </c>
      <c r="U120" t="s">
        <v>4584</v>
      </c>
      <c r="V120" t="s">
        <v>61</v>
      </c>
      <c r="W120" t="s">
        <v>61</v>
      </c>
      <c r="X120" t="s">
        <v>1058</v>
      </c>
      <c r="Y120" t="s">
        <v>4585</v>
      </c>
      <c r="Z120" t="s">
        <v>62</v>
      </c>
      <c r="AA120" t="e">
        <f>_xlfn.XLOOKUP(Table6[[#This Row],[Computer Name]],'[4]export-2025-06-12-00-20-38'!$A:$A,'[4]export-2025-06-12-00-20-38'!$D:$D)</f>
        <v>#N/A</v>
      </c>
    </row>
    <row r="121" spans="1:27" x14ac:dyDescent="0.35">
      <c r="A121" t="s">
        <v>1277</v>
      </c>
      <c r="B121" t="s">
        <v>1278</v>
      </c>
      <c r="C121" t="s">
        <v>66</v>
      </c>
      <c r="D121" t="s">
        <v>50</v>
      </c>
      <c r="E121" t="s">
        <v>1070</v>
      </c>
      <c r="F121" t="s">
        <v>92</v>
      </c>
      <c r="G121" t="s">
        <v>53</v>
      </c>
      <c r="H121">
        <v>1</v>
      </c>
      <c r="I121" t="e">
        <f>_xlfn.XLOOKUP(Table6[[#This Row],[ShortName]],'[2]Java-Usage-JG-Report'!$H:$H,'[2]Java-Usage-JG-Report'!$J:$J)</f>
        <v>#N/A</v>
      </c>
      <c r="J121" s="4" t="e">
        <f>_xlfn.XLOOKUP(Table6[[#This Row],[ShortName]],'[2]Java-Usage-JG-Report'!$H:$H,'[2]Java-Usage-JG-Report'!$K:$K)</f>
        <v>#N/A</v>
      </c>
      <c r="K121" t="s">
        <v>4587</v>
      </c>
      <c r="L121" t="s">
        <v>56</v>
      </c>
      <c r="M121" t="s">
        <v>57</v>
      </c>
      <c r="N121" t="s">
        <v>937</v>
      </c>
      <c r="O121" t="e">
        <f>_xlfn.XLOOKUP(Table6[[#This Row],[Computer Name]],'[3]export-2025-06-13-05-14-04'!$A:$A,'[3]export-2025-06-13-05-14-04'!$E:$E)</f>
        <v>#N/A</v>
      </c>
      <c r="P121" t="s">
        <v>50</v>
      </c>
      <c r="R121" t="s">
        <v>4370</v>
      </c>
      <c r="S121">
        <v>1500000616</v>
      </c>
      <c r="T121" t="s">
        <v>4485</v>
      </c>
      <c r="U121" t="s">
        <v>4486</v>
      </c>
      <c r="V121" t="s">
        <v>61</v>
      </c>
      <c r="W121" t="s">
        <v>61</v>
      </c>
      <c r="Y121" t="s">
        <v>4487</v>
      </c>
      <c r="Z121" t="s">
        <v>62</v>
      </c>
      <c r="AA121" t="e">
        <f>_xlfn.XLOOKUP(Table6[[#This Row],[Computer Name]],'[4]export-2025-06-12-00-20-38'!$A:$A,'[4]export-2025-06-12-00-20-38'!$D:$D)</f>
        <v>#N/A</v>
      </c>
    </row>
    <row r="122" spans="1:27" x14ac:dyDescent="0.35">
      <c r="A122" t="s">
        <v>1486</v>
      </c>
      <c r="B122" t="s">
        <v>1487</v>
      </c>
      <c r="C122" t="s">
        <v>49</v>
      </c>
      <c r="D122" t="s">
        <v>50</v>
      </c>
      <c r="E122" t="s">
        <v>51</v>
      </c>
      <c r="F122" t="s">
        <v>67</v>
      </c>
      <c r="G122" t="s">
        <v>53</v>
      </c>
      <c r="H122">
        <v>1</v>
      </c>
      <c r="I122" t="e">
        <f>_xlfn.XLOOKUP(Table6[[#This Row],[ShortName]],'[2]Java-Usage-JG-Report'!$H:$H,'[2]Java-Usage-JG-Report'!$J:$J)</f>
        <v>#N/A</v>
      </c>
      <c r="J122" s="4" t="e">
        <f>_xlfn.XLOOKUP(Table6[[#This Row],[ShortName]],'[2]Java-Usage-JG-Report'!$H:$H,'[2]Java-Usage-JG-Report'!$K:$K)</f>
        <v>#N/A</v>
      </c>
      <c r="K122" t="s">
        <v>4588</v>
      </c>
      <c r="L122" t="s">
        <v>109</v>
      </c>
      <c r="M122" t="s">
        <v>57</v>
      </c>
      <c r="N122" t="s">
        <v>937</v>
      </c>
      <c r="O122" t="e">
        <f>_xlfn.XLOOKUP(Table6[[#This Row],[Computer Name]],'[3]export-2025-06-13-05-14-04'!$A:$A,'[3]export-2025-06-13-05-14-04'!$E:$E)</f>
        <v>#N/A</v>
      </c>
      <c r="P122" t="s">
        <v>50</v>
      </c>
      <c r="R122" t="s">
        <v>4370</v>
      </c>
      <c r="S122">
        <v>19115</v>
      </c>
      <c r="T122" t="s">
        <v>4589</v>
      </c>
      <c r="U122" t="s">
        <v>4590</v>
      </c>
      <c r="V122" t="s">
        <v>61</v>
      </c>
      <c r="W122" t="s">
        <v>61</v>
      </c>
      <c r="Y122" t="s">
        <v>4591</v>
      </c>
      <c r="Z122" t="s">
        <v>62</v>
      </c>
      <c r="AA122" t="str">
        <f>_xlfn.XLOOKUP(Table6[[#This Row],[Computer Name]],'[4]export-2025-06-12-00-20-38'!$A:$A,'[4]export-2025-06-12-00-20-38'!$D:$D)</f>
        <v>[no results]</v>
      </c>
    </row>
    <row r="123" spans="1:27" x14ac:dyDescent="0.35">
      <c r="A123" t="s">
        <v>1095</v>
      </c>
      <c r="B123" t="s">
        <v>1096</v>
      </c>
      <c r="C123" t="s">
        <v>66</v>
      </c>
      <c r="D123" t="s">
        <v>50</v>
      </c>
      <c r="E123" t="s">
        <v>51</v>
      </c>
      <c r="F123" t="s">
        <v>67</v>
      </c>
      <c r="G123" t="s">
        <v>53</v>
      </c>
      <c r="H123">
        <v>1</v>
      </c>
      <c r="I123" t="e">
        <f>_xlfn.XLOOKUP(Table6[[#This Row],[ShortName]],'[2]Java-Usage-JG-Report'!$H:$H,'[2]Java-Usage-JG-Report'!$J:$J)</f>
        <v>#N/A</v>
      </c>
      <c r="J123" s="4" t="e">
        <f>_xlfn.XLOOKUP(Table6[[#This Row],[ShortName]],'[2]Java-Usage-JG-Report'!$H:$H,'[2]Java-Usage-JG-Report'!$K:$K)</f>
        <v>#N/A</v>
      </c>
      <c r="K123" t="s">
        <v>4592</v>
      </c>
      <c r="L123" t="s">
        <v>109</v>
      </c>
      <c r="M123" t="s">
        <v>57</v>
      </c>
      <c r="N123" t="s">
        <v>937</v>
      </c>
      <c r="O123" t="e">
        <f>_xlfn.XLOOKUP(Table6[[#This Row],[Computer Name]],'[3]export-2025-06-13-05-14-04'!$A:$A,'[3]export-2025-06-13-05-14-04'!$E:$E)</f>
        <v>#N/A</v>
      </c>
      <c r="P123" t="s">
        <v>50</v>
      </c>
      <c r="R123" t="s">
        <v>4370</v>
      </c>
      <c r="S123">
        <v>76827</v>
      </c>
      <c r="T123" t="s">
        <v>4494</v>
      </c>
      <c r="U123" t="s">
        <v>4495</v>
      </c>
      <c r="V123" t="s">
        <v>61</v>
      </c>
      <c r="W123" t="s">
        <v>61</v>
      </c>
      <c r="Y123" t="s">
        <v>60</v>
      </c>
      <c r="Z123" t="s">
        <v>62</v>
      </c>
      <c r="AA123" t="str">
        <f>_xlfn.XLOOKUP(Table6[[#This Row],[Computer Name]],'[4]export-2025-06-12-00-20-38'!$A:$A,'[4]export-2025-06-12-00-20-38'!$D:$D)</f>
        <v>[no results]</v>
      </c>
    </row>
    <row r="124" spans="1:27" x14ac:dyDescent="0.35">
      <c r="A124" t="s">
        <v>1097</v>
      </c>
      <c r="B124" t="s">
        <v>1098</v>
      </c>
      <c r="C124" t="s">
        <v>66</v>
      </c>
      <c r="D124" t="s">
        <v>50</v>
      </c>
      <c r="E124" t="s">
        <v>51</v>
      </c>
      <c r="F124" t="s">
        <v>67</v>
      </c>
      <c r="G124" t="s">
        <v>53</v>
      </c>
      <c r="H124">
        <v>1</v>
      </c>
      <c r="I124" t="e">
        <f>_xlfn.XLOOKUP(Table6[[#This Row],[ShortName]],'[2]Java-Usage-JG-Report'!$H:$H,'[2]Java-Usage-JG-Report'!$J:$J)</f>
        <v>#N/A</v>
      </c>
      <c r="J124" s="4" t="e">
        <f>_xlfn.XLOOKUP(Table6[[#This Row],[ShortName]],'[2]Java-Usage-JG-Report'!$H:$H,'[2]Java-Usage-JG-Report'!$K:$K)</f>
        <v>#N/A</v>
      </c>
      <c r="K124" t="s">
        <v>4593</v>
      </c>
      <c r="L124" t="s">
        <v>109</v>
      </c>
      <c r="M124" t="s">
        <v>57</v>
      </c>
      <c r="N124" t="s">
        <v>937</v>
      </c>
      <c r="O124" t="e">
        <f>_xlfn.XLOOKUP(Table6[[#This Row],[Computer Name]],'[3]export-2025-06-13-05-14-04'!$A:$A,'[3]export-2025-06-13-05-14-04'!$E:$E)</f>
        <v>#N/A</v>
      </c>
      <c r="P124" t="s">
        <v>50</v>
      </c>
      <c r="R124" t="s">
        <v>4370</v>
      </c>
      <c r="S124">
        <v>76827</v>
      </c>
      <c r="T124" t="s">
        <v>4494</v>
      </c>
      <c r="U124" t="s">
        <v>4495</v>
      </c>
      <c r="V124" t="s">
        <v>61</v>
      </c>
      <c r="W124" t="s">
        <v>61</v>
      </c>
      <c r="Y124" t="s">
        <v>60</v>
      </c>
      <c r="Z124" t="s">
        <v>62</v>
      </c>
      <c r="AA124" t="str">
        <f>_xlfn.XLOOKUP(Table6[[#This Row],[Computer Name]],'[4]export-2025-06-12-00-20-38'!$A:$A,'[4]export-2025-06-12-00-20-38'!$D:$D)</f>
        <v>[no results]</v>
      </c>
    </row>
    <row r="125" spans="1:27" x14ac:dyDescent="0.35">
      <c r="A125" t="s">
        <v>1102</v>
      </c>
      <c r="B125" t="s">
        <v>1103</v>
      </c>
      <c r="C125" t="s">
        <v>66</v>
      </c>
      <c r="D125" t="s">
        <v>50</v>
      </c>
      <c r="E125" t="s">
        <v>51</v>
      </c>
      <c r="F125" t="s">
        <v>67</v>
      </c>
      <c r="G125" t="s">
        <v>53</v>
      </c>
      <c r="H125">
        <v>1</v>
      </c>
      <c r="I125" t="e">
        <f>_xlfn.XLOOKUP(Table6[[#This Row],[ShortName]],'[2]Java-Usage-JG-Report'!$H:$H,'[2]Java-Usage-JG-Report'!$J:$J)</f>
        <v>#N/A</v>
      </c>
      <c r="J125" s="4" t="e">
        <f>_xlfn.XLOOKUP(Table6[[#This Row],[ShortName]],'[2]Java-Usage-JG-Report'!$H:$H,'[2]Java-Usage-JG-Report'!$K:$K)</f>
        <v>#N/A</v>
      </c>
      <c r="K125" t="s">
        <v>4594</v>
      </c>
      <c r="L125" t="s">
        <v>109</v>
      </c>
      <c r="M125" t="s">
        <v>57</v>
      </c>
      <c r="N125" t="s">
        <v>937</v>
      </c>
      <c r="O125" t="e">
        <f>_xlfn.XLOOKUP(Table6[[#This Row],[Computer Name]],'[3]export-2025-06-13-05-14-04'!$A:$A,'[3]export-2025-06-13-05-14-04'!$E:$E)</f>
        <v>#N/A</v>
      </c>
      <c r="P125" t="s">
        <v>50</v>
      </c>
      <c r="R125" t="s">
        <v>4370</v>
      </c>
      <c r="S125">
        <v>76827</v>
      </c>
      <c r="T125" t="s">
        <v>4494</v>
      </c>
      <c r="U125" t="s">
        <v>4495</v>
      </c>
      <c r="V125" t="s">
        <v>61</v>
      </c>
      <c r="W125" t="s">
        <v>61</v>
      </c>
      <c r="Y125" t="s">
        <v>60</v>
      </c>
      <c r="Z125" t="s">
        <v>62</v>
      </c>
      <c r="AA125" t="str">
        <f>_xlfn.XLOOKUP(Table6[[#This Row],[Computer Name]],'[4]export-2025-06-12-00-20-38'!$A:$A,'[4]export-2025-06-12-00-20-38'!$D:$D)</f>
        <v>[no results]</v>
      </c>
    </row>
    <row r="126" spans="1:27" x14ac:dyDescent="0.35">
      <c r="A126" t="s">
        <v>1488</v>
      </c>
      <c r="B126" t="s">
        <v>1489</v>
      </c>
      <c r="C126" t="s">
        <v>49</v>
      </c>
      <c r="D126" t="s">
        <v>50</v>
      </c>
      <c r="E126" t="s">
        <v>51</v>
      </c>
      <c r="F126" t="s">
        <v>115</v>
      </c>
      <c r="G126" t="s">
        <v>53</v>
      </c>
      <c r="H126">
        <v>1</v>
      </c>
      <c r="I126" t="e">
        <f>_xlfn.XLOOKUP(Table6[[#This Row],[ShortName]],'[2]Java-Usage-JG-Report'!$H:$H,'[2]Java-Usage-JG-Report'!$J:$J)</f>
        <v>#N/A</v>
      </c>
      <c r="J126" s="4" t="e">
        <f>_xlfn.XLOOKUP(Table6[[#This Row],[ShortName]],'[2]Java-Usage-JG-Report'!$H:$H,'[2]Java-Usage-JG-Report'!$K:$K)</f>
        <v>#N/A</v>
      </c>
      <c r="K126" t="s">
        <v>4595</v>
      </c>
      <c r="L126" t="s">
        <v>109</v>
      </c>
      <c r="M126" t="s">
        <v>57</v>
      </c>
      <c r="N126" t="s">
        <v>937</v>
      </c>
      <c r="O126" t="e">
        <f>_xlfn.XLOOKUP(Table6[[#This Row],[Computer Name]],'[3]export-2025-06-13-05-14-04'!$A:$A,'[3]export-2025-06-13-05-14-04'!$E:$E)</f>
        <v>#N/A</v>
      </c>
      <c r="P126" t="s">
        <v>50</v>
      </c>
      <c r="R126" t="s">
        <v>4370</v>
      </c>
      <c r="S126">
        <v>19115</v>
      </c>
      <c r="T126" t="s">
        <v>4589</v>
      </c>
      <c r="U126" t="s">
        <v>4590</v>
      </c>
      <c r="V126" t="s">
        <v>61</v>
      </c>
      <c r="W126" t="s">
        <v>61</v>
      </c>
      <c r="Y126" t="s">
        <v>4591</v>
      </c>
      <c r="Z126" t="s">
        <v>62</v>
      </c>
      <c r="AA126" t="str">
        <f>_xlfn.XLOOKUP(Table6[[#This Row],[Computer Name]],'[4]export-2025-06-12-00-20-38'!$A:$A,'[4]export-2025-06-12-00-20-38'!$D:$D)</f>
        <v>[no results]</v>
      </c>
    </row>
    <row r="127" spans="1:27" x14ac:dyDescent="0.35">
      <c r="A127" t="s">
        <v>1373</v>
      </c>
      <c r="B127" t="s">
        <v>1374</v>
      </c>
      <c r="C127" t="s">
        <v>49</v>
      </c>
      <c r="D127" t="s">
        <v>50</v>
      </c>
      <c r="E127" t="s">
        <v>51</v>
      </c>
      <c r="F127" t="s">
        <v>67</v>
      </c>
      <c r="G127" t="s">
        <v>53</v>
      </c>
      <c r="H127">
        <v>1</v>
      </c>
      <c r="I127" t="e">
        <f>_xlfn.XLOOKUP(Table6[[#This Row],[ShortName]],'[2]Java-Usage-JG-Report'!$H:$H,'[2]Java-Usage-JG-Report'!$J:$J)</f>
        <v>#N/A</v>
      </c>
      <c r="J127" s="4" t="e">
        <f>_xlfn.XLOOKUP(Table6[[#This Row],[ShortName]],'[2]Java-Usage-JG-Report'!$H:$H,'[2]Java-Usage-JG-Report'!$K:$K)</f>
        <v>#N/A</v>
      </c>
      <c r="K127" t="s">
        <v>4596</v>
      </c>
      <c r="L127" t="s">
        <v>109</v>
      </c>
      <c r="M127" t="s">
        <v>57</v>
      </c>
      <c r="N127" t="s">
        <v>937</v>
      </c>
      <c r="O127" t="e">
        <f>_xlfn.XLOOKUP(Table6[[#This Row],[Computer Name]],'[3]export-2025-06-13-05-14-04'!$A:$A,'[3]export-2025-06-13-05-14-04'!$E:$E)</f>
        <v>#N/A</v>
      </c>
      <c r="P127" t="s">
        <v>50</v>
      </c>
      <c r="R127" t="s">
        <v>4370</v>
      </c>
      <c r="S127">
        <v>16287</v>
      </c>
      <c r="T127" t="s">
        <v>4597</v>
      </c>
      <c r="U127" t="s">
        <v>4598</v>
      </c>
      <c r="V127" t="s">
        <v>61</v>
      </c>
      <c r="W127" t="s">
        <v>61</v>
      </c>
      <c r="Y127" t="s">
        <v>4599</v>
      </c>
      <c r="Z127" t="s">
        <v>62</v>
      </c>
      <c r="AA127" t="str">
        <f>_xlfn.XLOOKUP(Table6[[#This Row],[Computer Name]],'[4]export-2025-06-12-00-20-38'!$A:$A,'[4]export-2025-06-12-00-20-38'!$D:$D)</f>
        <v>[no results]</v>
      </c>
    </row>
    <row r="128" spans="1:27" x14ac:dyDescent="0.35">
      <c r="A128" t="s">
        <v>1375</v>
      </c>
      <c r="B128" t="s">
        <v>1376</v>
      </c>
      <c r="C128" t="s">
        <v>49</v>
      </c>
      <c r="D128" t="s">
        <v>50</v>
      </c>
      <c r="E128" t="s">
        <v>51</v>
      </c>
      <c r="F128" t="s">
        <v>67</v>
      </c>
      <c r="G128" t="s">
        <v>53</v>
      </c>
      <c r="H128">
        <v>1</v>
      </c>
      <c r="I128" t="e">
        <f>_xlfn.XLOOKUP(Table6[[#This Row],[ShortName]],'[2]Java-Usage-JG-Report'!$H:$H,'[2]Java-Usage-JG-Report'!$J:$J)</f>
        <v>#N/A</v>
      </c>
      <c r="J128" s="4" t="e">
        <f>_xlfn.XLOOKUP(Table6[[#This Row],[ShortName]],'[2]Java-Usage-JG-Report'!$H:$H,'[2]Java-Usage-JG-Report'!$K:$K)</f>
        <v>#N/A</v>
      </c>
      <c r="K128" t="s">
        <v>4600</v>
      </c>
      <c r="L128" t="s">
        <v>109</v>
      </c>
      <c r="M128" t="s">
        <v>57</v>
      </c>
      <c r="N128" t="s">
        <v>937</v>
      </c>
      <c r="O128" t="e">
        <f>_xlfn.XLOOKUP(Table6[[#This Row],[Computer Name]],'[3]export-2025-06-13-05-14-04'!$A:$A,'[3]export-2025-06-13-05-14-04'!$E:$E)</f>
        <v>#N/A</v>
      </c>
      <c r="P128" t="s">
        <v>50</v>
      </c>
      <c r="R128" t="s">
        <v>4370</v>
      </c>
      <c r="S128">
        <v>16287</v>
      </c>
      <c r="T128" t="s">
        <v>4597</v>
      </c>
      <c r="U128" t="s">
        <v>4598</v>
      </c>
      <c r="V128" t="s">
        <v>61</v>
      </c>
      <c r="W128" t="s">
        <v>61</v>
      </c>
      <c r="Y128" t="s">
        <v>4599</v>
      </c>
      <c r="Z128" t="s">
        <v>62</v>
      </c>
      <c r="AA128" t="str">
        <f>_xlfn.XLOOKUP(Table6[[#This Row],[Computer Name]],'[4]export-2025-06-12-00-20-38'!$A:$A,'[4]export-2025-06-12-00-20-38'!$D:$D)</f>
        <v>[no results]</v>
      </c>
    </row>
    <row r="129" spans="1:27" x14ac:dyDescent="0.35">
      <c r="A129" t="s">
        <v>1279</v>
      </c>
      <c r="B129" t="s">
        <v>1280</v>
      </c>
      <c r="C129" t="s">
        <v>114</v>
      </c>
      <c r="D129" t="s">
        <v>50</v>
      </c>
      <c r="E129" t="s">
        <v>287</v>
      </c>
      <c r="F129" t="s">
        <v>67</v>
      </c>
      <c r="G129" t="s">
        <v>53</v>
      </c>
      <c r="H129">
        <v>1</v>
      </c>
      <c r="I129" t="e">
        <f>_xlfn.XLOOKUP(Table6[[#This Row],[ShortName]],'[2]Java-Usage-JG-Report'!$H:$H,'[2]Java-Usage-JG-Report'!$J:$J)</f>
        <v>#N/A</v>
      </c>
      <c r="J129" s="4" t="e">
        <f>_xlfn.XLOOKUP(Table6[[#This Row],[ShortName]],'[2]Java-Usage-JG-Report'!$H:$H,'[2]Java-Usage-JG-Report'!$K:$K)</f>
        <v>#N/A</v>
      </c>
      <c r="K129" t="s">
        <v>4601</v>
      </c>
      <c r="L129" t="s">
        <v>56</v>
      </c>
      <c r="M129" t="s">
        <v>57</v>
      </c>
      <c r="N129" t="s">
        <v>937</v>
      </c>
      <c r="O129" t="str">
        <f>_xlfn.XLOOKUP(Table6[[#This Row],[Computer Name]],'[3]export-2025-06-13-05-14-04'!$A:$A,'[3]export-2025-06-13-05-14-04'!$E:$E)</f>
        <v>Complete</v>
      </c>
      <c r="P129" t="s">
        <v>50</v>
      </c>
      <c r="R129" t="s">
        <v>4370</v>
      </c>
      <c r="S129">
        <v>1500000616</v>
      </c>
      <c r="T129" t="s">
        <v>4485</v>
      </c>
      <c r="U129" t="s">
        <v>4486</v>
      </c>
      <c r="V129" t="s">
        <v>61</v>
      </c>
      <c r="W129" t="s">
        <v>61</v>
      </c>
      <c r="Y129" t="s">
        <v>4487</v>
      </c>
      <c r="Z129" t="s">
        <v>62</v>
      </c>
      <c r="AA129" t="e">
        <f>_xlfn.XLOOKUP(Table6[[#This Row],[Computer Name]],'[4]export-2025-06-12-00-20-38'!$A:$A,'[4]export-2025-06-12-00-20-38'!$D:$D)</f>
        <v>#N/A</v>
      </c>
    </row>
    <row r="130" spans="1:27" x14ac:dyDescent="0.35">
      <c r="A130" t="s">
        <v>1281</v>
      </c>
      <c r="B130" t="s">
        <v>1282</v>
      </c>
      <c r="C130" t="s">
        <v>114</v>
      </c>
      <c r="D130" t="s">
        <v>50</v>
      </c>
      <c r="E130" t="s">
        <v>51</v>
      </c>
      <c r="F130" t="s">
        <v>67</v>
      </c>
      <c r="G130" t="s">
        <v>53</v>
      </c>
      <c r="H130">
        <v>1</v>
      </c>
      <c r="I130" t="e">
        <f>_xlfn.XLOOKUP(Table6[[#This Row],[ShortName]],'[2]Java-Usage-JG-Report'!$H:$H,'[2]Java-Usage-JG-Report'!$J:$J)</f>
        <v>#N/A</v>
      </c>
      <c r="J130" s="4" t="e">
        <f>_xlfn.XLOOKUP(Table6[[#This Row],[ShortName]],'[2]Java-Usage-JG-Report'!$H:$H,'[2]Java-Usage-JG-Report'!$K:$K)</f>
        <v>#N/A</v>
      </c>
      <c r="K130" t="s">
        <v>4602</v>
      </c>
      <c r="L130" t="s">
        <v>56</v>
      </c>
      <c r="M130" t="s">
        <v>57</v>
      </c>
      <c r="N130" t="s">
        <v>937</v>
      </c>
      <c r="O130" t="str">
        <f>_xlfn.XLOOKUP(Table6[[#This Row],[Computer Name]],'[3]export-2025-06-13-05-14-04'!$A:$A,'[3]export-2025-06-13-05-14-04'!$E:$E)</f>
        <v>Complete</v>
      </c>
      <c r="P130" t="s">
        <v>50</v>
      </c>
      <c r="R130" t="s">
        <v>4370</v>
      </c>
      <c r="S130">
        <v>1500000616</v>
      </c>
      <c r="T130" t="s">
        <v>4485</v>
      </c>
      <c r="U130" t="s">
        <v>4486</v>
      </c>
      <c r="V130" t="s">
        <v>61</v>
      </c>
      <c r="W130" t="s">
        <v>61</v>
      </c>
      <c r="Y130" t="s">
        <v>63</v>
      </c>
      <c r="Z130" t="s">
        <v>62</v>
      </c>
      <c r="AA130" t="e">
        <f>_xlfn.XLOOKUP(Table6[[#This Row],[Computer Name]],'[4]export-2025-06-12-00-20-38'!$A:$A,'[4]export-2025-06-12-00-20-38'!$D:$D)</f>
        <v>#N/A</v>
      </c>
    </row>
    <row r="131" spans="1:27" x14ac:dyDescent="0.35">
      <c r="A131" t="s">
        <v>1295</v>
      </c>
      <c r="B131" t="s">
        <v>1296</v>
      </c>
      <c r="C131" t="s">
        <v>114</v>
      </c>
      <c r="D131" t="s">
        <v>50</v>
      </c>
      <c r="E131" t="s">
        <v>51</v>
      </c>
      <c r="F131" t="s">
        <v>67</v>
      </c>
      <c r="G131" t="s">
        <v>53</v>
      </c>
      <c r="H131">
        <v>1</v>
      </c>
      <c r="I131" t="e">
        <f>_xlfn.XLOOKUP(Table6[[#This Row],[ShortName]],'[2]Java-Usage-JG-Report'!$H:$H,'[2]Java-Usage-JG-Report'!$J:$J)</f>
        <v>#N/A</v>
      </c>
      <c r="J131" s="4" t="e">
        <f>_xlfn.XLOOKUP(Table6[[#This Row],[ShortName]],'[2]Java-Usage-JG-Report'!$H:$H,'[2]Java-Usage-JG-Report'!$K:$K)</f>
        <v>#N/A</v>
      </c>
      <c r="K131" t="s">
        <v>4603</v>
      </c>
      <c r="L131" t="s">
        <v>56</v>
      </c>
      <c r="M131" t="s">
        <v>57</v>
      </c>
      <c r="N131" t="s">
        <v>937</v>
      </c>
      <c r="O131" t="str">
        <f>_xlfn.XLOOKUP(Table6[[#This Row],[Computer Name]],'[3]export-2025-06-13-05-14-04'!$A:$A,'[3]export-2025-06-13-05-14-04'!$E:$E)</f>
        <v>Complete</v>
      </c>
      <c r="P131" t="s">
        <v>50</v>
      </c>
      <c r="R131" t="s">
        <v>4370</v>
      </c>
      <c r="S131">
        <v>1500000616</v>
      </c>
      <c r="T131" t="s">
        <v>4485</v>
      </c>
      <c r="U131" t="s">
        <v>4486</v>
      </c>
      <c r="V131" t="s">
        <v>61</v>
      </c>
      <c r="W131" t="s">
        <v>61</v>
      </c>
      <c r="Y131" t="s">
        <v>4604</v>
      </c>
      <c r="Z131" t="s">
        <v>62</v>
      </c>
      <c r="AA131" t="e">
        <f>_xlfn.XLOOKUP(Table6[[#This Row],[Computer Name]],'[4]export-2025-06-12-00-20-38'!$A:$A,'[4]export-2025-06-12-00-20-38'!$D:$D)</f>
        <v>#N/A</v>
      </c>
    </row>
    <row r="132" spans="1:27" x14ac:dyDescent="0.35">
      <c r="A132" t="s">
        <v>1328</v>
      </c>
      <c r="B132" t="s">
        <v>1328</v>
      </c>
      <c r="C132" t="s">
        <v>141</v>
      </c>
      <c r="D132" t="s">
        <v>50</v>
      </c>
      <c r="E132" t="s">
        <v>51</v>
      </c>
      <c r="F132" t="s">
        <v>133</v>
      </c>
      <c r="G132" t="s">
        <v>53</v>
      </c>
      <c r="H132">
        <v>1</v>
      </c>
      <c r="I132" t="e">
        <f>_xlfn.XLOOKUP(Table6[[#This Row],[ShortName]],'[2]Java-Usage-JG-Report'!$H:$H,'[2]Java-Usage-JG-Report'!$J:$J)</f>
        <v>#N/A</v>
      </c>
      <c r="J132" s="4" t="e">
        <f>_xlfn.XLOOKUP(Table6[[#This Row],[ShortName]],'[2]Java-Usage-JG-Report'!$H:$H,'[2]Java-Usage-JG-Report'!$K:$K)</f>
        <v>#N/A</v>
      </c>
      <c r="K132" t="s">
        <v>4605</v>
      </c>
      <c r="L132" t="s">
        <v>56</v>
      </c>
      <c r="M132" t="s">
        <v>57</v>
      </c>
      <c r="N132" t="s">
        <v>937</v>
      </c>
      <c r="O132" t="str">
        <f>_xlfn.XLOOKUP(Table6[[#This Row],[Computer Name]],'[3]export-2025-06-13-05-14-04'!$A:$A,'[3]export-2025-06-13-05-14-04'!$E:$E)</f>
        <v>Complete</v>
      </c>
      <c r="P132" t="s">
        <v>50</v>
      </c>
      <c r="R132" t="s">
        <v>4370</v>
      </c>
      <c r="S132">
        <v>1500000616</v>
      </c>
      <c r="T132" t="s">
        <v>4485</v>
      </c>
      <c r="U132" t="s">
        <v>4486</v>
      </c>
      <c r="V132" t="s">
        <v>61</v>
      </c>
      <c r="W132" t="s">
        <v>61</v>
      </c>
      <c r="Y132" t="s">
        <v>4487</v>
      </c>
      <c r="Z132" t="s">
        <v>62</v>
      </c>
      <c r="AA132" t="e">
        <f>_xlfn.XLOOKUP(Table6[[#This Row],[Computer Name]],'[4]export-2025-06-12-00-20-38'!$A:$A,'[4]export-2025-06-12-00-20-38'!$D:$D)</f>
        <v>#N/A</v>
      </c>
    </row>
    <row r="133" spans="1:27" x14ac:dyDescent="0.35">
      <c r="A133" t="s">
        <v>1490</v>
      </c>
      <c r="B133" t="s">
        <v>1491</v>
      </c>
      <c r="C133" t="s">
        <v>49</v>
      </c>
      <c r="D133" t="s">
        <v>50</v>
      </c>
      <c r="E133" t="s">
        <v>51</v>
      </c>
      <c r="F133" t="s">
        <v>67</v>
      </c>
      <c r="G133" t="s">
        <v>53</v>
      </c>
      <c r="H133">
        <v>1</v>
      </c>
      <c r="I133" t="e">
        <f>_xlfn.XLOOKUP(Table6[[#This Row],[ShortName]],'[2]Java-Usage-JG-Report'!$H:$H,'[2]Java-Usage-JG-Report'!$J:$J)</f>
        <v>#N/A</v>
      </c>
      <c r="J133" s="4" t="e">
        <f>_xlfn.XLOOKUP(Table6[[#This Row],[ShortName]],'[2]Java-Usage-JG-Report'!$H:$H,'[2]Java-Usage-JG-Report'!$K:$K)</f>
        <v>#N/A</v>
      </c>
      <c r="K133" t="s">
        <v>4606</v>
      </c>
      <c r="L133" t="s">
        <v>56</v>
      </c>
      <c r="M133" t="s">
        <v>57</v>
      </c>
      <c r="N133" t="s">
        <v>937</v>
      </c>
      <c r="O133" t="str">
        <f>_xlfn.XLOOKUP(Table6[[#This Row],[Computer Name]],'[3]export-2025-06-13-05-14-04'!$A:$A,'[3]export-2025-06-13-05-14-04'!$E:$E)</f>
        <v>Complete</v>
      </c>
      <c r="P133" t="s">
        <v>50</v>
      </c>
      <c r="R133" t="s">
        <v>4370</v>
      </c>
      <c r="S133">
        <v>19115</v>
      </c>
      <c r="T133" t="s">
        <v>4589</v>
      </c>
      <c r="U133" t="s">
        <v>4590</v>
      </c>
      <c r="V133" t="s">
        <v>61</v>
      </c>
      <c r="W133" t="s">
        <v>61</v>
      </c>
      <c r="Y133" t="s">
        <v>4591</v>
      </c>
      <c r="Z133" t="s">
        <v>62</v>
      </c>
      <c r="AA133" t="e">
        <f>_xlfn.XLOOKUP(Table6[[#This Row],[Computer Name]],'[4]export-2025-06-12-00-20-38'!$A:$A,'[4]export-2025-06-12-00-20-38'!$D:$D)</f>
        <v>#N/A</v>
      </c>
    </row>
    <row r="134" spans="1:27" x14ac:dyDescent="0.35">
      <c r="A134" t="s">
        <v>1733</v>
      </c>
      <c r="B134" t="s">
        <v>1734</v>
      </c>
      <c r="C134" t="s">
        <v>49</v>
      </c>
      <c r="D134" t="s">
        <v>50</v>
      </c>
      <c r="E134" t="s">
        <v>51</v>
      </c>
      <c r="F134" t="s">
        <v>67</v>
      </c>
      <c r="G134" t="s">
        <v>53</v>
      </c>
      <c r="H134">
        <v>1</v>
      </c>
      <c r="I134" t="e">
        <f>_xlfn.XLOOKUP(Table6[[#This Row],[ShortName]],'[2]Java-Usage-JG-Report'!$H:$H,'[2]Java-Usage-JG-Report'!$J:$J)</f>
        <v>#N/A</v>
      </c>
      <c r="J134" s="4" t="e">
        <f>_xlfn.XLOOKUP(Table6[[#This Row],[ShortName]],'[2]Java-Usage-JG-Report'!$H:$H,'[2]Java-Usage-JG-Report'!$K:$K)</f>
        <v>#N/A</v>
      </c>
      <c r="K134" t="s">
        <v>4607</v>
      </c>
      <c r="L134" t="s">
        <v>56</v>
      </c>
      <c r="M134" t="s">
        <v>57</v>
      </c>
      <c r="N134" t="s">
        <v>937</v>
      </c>
      <c r="O134" t="str">
        <f>_xlfn.XLOOKUP(Table6[[#This Row],[Computer Name]],'[3]export-2025-06-13-05-14-04'!$A:$A,'[3]export-2025-06-13-05-14-04'!$E:$E)</f>
        <v>Complete</v>
      </c>
      <c r="P134" t="s">
        <v>50</v>
      </c>
      <c r="R134" t="s">
        <v>4370</v>
      </c>
      <c r="S134">
        <v>8363</v>
      </c>
      <c r="T134" t="s">
        <v>4428</v>
      </c>
      <c r="U134" t="s">
        <v>4422</v>
      </c>
      <c r="V134" t="s">
        <v>61</v>
      </c>
      <c r="W134" t="s">
        <v>61</v>
      </c>
      <c r="X134" t="s">
        <v>1196</v>
      </c>
      <c r="Y134" t="s">
        <v>2005</v>
      </c>
      <c r="Z134" t="s">
        <v>62</v>
      </c>
      <c r="AA134" t="e">
        <f>_xlfn.XLOOKUP(Table6[[#This Row],[Computer Name]],'[4]export-2025-06-12-00-20-38'!$A:$A,'[4]export-2025-06-12-00-20-38'!$D:$D)</f>
        <v>#N/A</v>
      </c>
    </row>
    <row r="135" spans="1:27" x14ac:dyDescent="0.35">
      <c r="A135" t="s">
        <v>1737</v>
      </c>
      <c r="B135" t="s">
        <v>1738</v>
      </c>
      <c r="C135" t="s">
        <v>49</v>
      </c>
      <c r="D135" t="s">
        <v>50</v>
      </c>
      <c r="E135" t="s">
        <v>51</v>
      </c>
      <c r="F135" t="s">
        <v>67</v>
      </c>
      <c r="G135" t="s">
        <v>53</v>
      </c>
      <c r="H135">
        <v>1</v>
      </c>
      <c r="I135" t="e">
        <f>_xlfn.XLOOKUP(Table6[[#This Row],[ShortName]],'[2]Java-Usage-JG-Report'!$H:$H,'[2]Java-Usage-JG-Report'!$J:$J)</f>
        <v>#N/A</v>
      </c>
      <c r="J135" s="4" t="e">
        <f>_xlfn.XLOOKUP(Table6[[#This Row],[ShortName]],'[2]Java-Usage-JG-Report'!$H:$H,'[2]Java-Usage-JG-Report'!$K:$K)</f>
        <v>#N/A</v>
      </c>
      <c r="K135" t="s">
        <v>4608</v>
      </c>
      <c r="L135" t="s">
        <v>56</v>
      </c>
      <c r="M135" t="s">
        <v>57</v>
      </c>
      <c r="N135" t="s">
        <v>937</v>
      </c>
      <c r="O135" t="str">
        <f>_xlfn.XLOOKUP(Table6[[#This Row],[Computer Name]],'[3]export-2025-06-13-05-14-04'!$A:$A,'[3]export-2025-06-13-05-14-04'!$E:$E)</f>
        <v>Complete</v>
      </c>
      <c r="P135" t="s">
        <v>50</v>
      </c>
      <c r="R135" t="s">
        <v>4370</v>
      </c>
      <c r="S135">
        <v>33063190</v>
      </c>
      <c r="T135" t="s">
        <v>4609</v>
      </c>
      <c r="U135" t="s">
        <v>4610</v>
      </c>
      <c r="V135" t="s">
        <v>61</v>
      </c>
      <c r="W135" t="s">
        <v>61</v>
      </c>
      <c r="X135" t="s">
        <v>1617</v>
      </c>
      <c r="Y135" t="s">
        <v>60</v>
      </c>
      <c r="Z135" t="s">
        <v>62</v>
      </c>
      <c r="AA135" t="e">
        <f>_xlfn.XLOOKUP(Table6[[#This Row],[Computer Name]],'[4]export-2025-06-12-00-20-38'!$A:$A,'[4]export-2025-06-12-00-20-38'!$D:$D)</f>
        <v>#N/A</v>
      </c>
    </row>
    <row r="136" spans="1:27" x14ac:dyDescent="0.35">
      <c r="A136" t="s">
        <v>1480</v>
      </c>
      <c r="B136" t="s">
        <v>1481</v>
      </c>
      <c r="C136" t="s">
        <v>49</v>
      </c>
      <c r="D136" t="s">
        <v>50</v>
      </c>
      <c r="E136" t="s">
        <v>51</v>
      </c>
      <c r="F136" t="s">
        <v>67</v>
      </c>
      <c r="G136" t="s">
        <v>53</v>
      </c>
      <c r="H136">
        <v>1</v>
      </c>
      <c r="I136" t="e">
        <f>_xlfn.XLOOKUP(Table6[[#This Row],[ShortName]],'[2]Java-Usage-JG-Report'!$H:$H,'[2]Java-Usage-JG-Report'!$J:$J)</f>
        <v>#N/A</v>
      </c>
      <c r="J136" s="4" t="e">
        <f>_xlfn.XLOOKUP(Table6[[#This Row],[ShortName]],'[2]Java-Usage-JG-Report'!$H:$H,'[2]Java-Usage-JG-Report'!$K:$K)</f>
        <v>#N/A</v>
      </c>
      <c r="K136" t="s">
        <v>4611</v>
      </c>
      <c r="L136" t="s">
        <v>56</v>
      </c>
      <c r="M136" t="s">
        <v>57</v>
      </c>
      <c r="N136" t="s">
        <v>937</v>
      </c>
      <c r="O136" t="str">
        <f>_xlfn.XLOOKUP(Table6[[#This Row],[Computer Name]],'[3]export-2025-06-13-05-14-04'!$A:$A,'[3]export-2025-06-13-05-14-04'!$E:$E)</f>
        <v>Complete</v>
      </c>
      <c r="P136" t="s">
        <v>50</v>
      </c>
      <c r="R136" t="s">
        <v>4370</v>
      </c>
      <c r="S136">
        <v>1500000388</v>
      </c>
      <c r="T136" t="s">
        <v>4537</v>
      </c>
      <c r="U136" t="s">
        <v>4538</v>
      </c>
      <c r="V136" t="s">
        <v>61</v>
      </c>
      <c r="W136" t="s">
        <v>61</v>
      </c>
      <c r="Y136" t="s">
        <v>4539</v>
      </c>
      <c r="Z136" t="s">
        <v>62</v>
      </c>
      <c r="AA136" t="e">
        <f>_xlfn.XLOOKUP(Table6[[#This Row],[Computer Name]],'[4]export-2025-06-12-00-20-38'!$A:$A,'[4]export-2025-06-12-00-20-38'!$D:$D)</f>
        <v>#N/A</v>
      </c>
    </row>
    <row r="137" spans="1:27" x14ac:dyDescent="0.35">
      <c r="A137" t="s">
        <v>1750</v>
      </c>
      <c r="B137" t="s">
        <v>1751</v>
      </c>
      <c r="C137" t="s">
        <v>49</v>
      </c>
      <c r="D137" t="s">
        <v>50</v>
      </c>
      <c r="E137" t="s">
        <v>51</v>
      </c>
      <c r="F137" t="s">
        <v>67</v>
      </c>
      <c r="G137" t="s">
        <v>53</v>
      </c>
      <c r="H137">
        <v>1</v>
      </c>
      <c r="I137" t="e">
        <f>_xlfn.XLOOKUP(Table6[[#This Row],[ShortName]],'[2]Java-Usage-JG-Report'!$H:$H,'[2]Java-Usage-JG-Report'!$J:$J)</f>
        <v>#N/A</v>
      </c>
      <c r="J137" s="4" t="e">
        <f>_xlfn.XLOOKUP(Table6[[#This Row],[ShortName]],'[2]Java-Usage-JG-Report'!$H:$H,'[2]Java-Usage-JG-Report'!$K:$K)</f>
        <v>#N/A</v>
      </c>
      <c r="K137" t="s">
        <v>4612</v>
      </c>
      <c r="L137" t="s">
        <v>56</v>
      </c>
      <c r="M137" t="s">
        <v>57</v>
      </c>
      <c r="N137" t="s">
        <v>937</v>
      </c>
      <c r="O137" t="str">
        <f>_xlfn.XLOOKUP(Table6[[#This Row],[Computer Name]],'[3]export-2025-06-13-05-14-04'!$A:$A,'[3]export-2025-06-13-05-14-04'!$E:$E)</f>
        <v>Complete</v>
      </c>
      <c r="P137" t="s">
        <v>50</v>
      </c>
      <c r="R137" t="s">
        <v>4370</v>
      </c>
      <c r="S137">
        <v>24136</v>
      </c>
      <c r="T137" t="s">
        <v>4583</v>
      </c>
      <c r="U137" t="s">
        <v>4584</v>
      </c>
      <c r="V137" t="s">
        <v>61</v>
      </c>
      <c r="W137" t="s">
        <v>61</v>
      </c>
      <c r="X137" t="s">
        <v>1058</v>
      </c>
      <c r="Y137" t="s">
        <v>4585</v>
      </c>
      <c r="Z137" t="s">
        <v>62</v>
      </c>
      <c r="AA137" t="e">
        <f>_xlfn.XLOOKUP(Table6[[#This Row],[Computer Name]],'[4]export-2025-06-12-00-20-38'!$A:$A,'[4]export-2025-06-12-00-20-38'!$D:$D)</f>
        <v>#N/A</v>
      </c>
    </row>
    <row r="138" spans="1:27" x14ac:dyDescent="0.35">
      <c r="A138" t="s">
        <v>1752</v>
      </c>
      <c r="B138" t="s">
        <v>1753</v>
      </c>
      <c r="C138" t="s">
        <v>49</v>
      </c>
      <c r="D138" t="s">
        <v>50</v>
      </c>
      <c r="E138" t="s">
        <v>51</v>
      </c>
      <c r="F138" t="s">
        <v>67</v>
      </c>
      <c r="G138" t="s">
        <v>53</v>
      </c>
      <c r="H138">
        <v>1</v>
      </c>
      <c r="I138" t="e">
        <f>_xlfn.XLOOKUP(Table6[[#This Row],[ShortName]],'[2]Java-Usage-JG-Report'!$H:$H,'[2]Java-Usage-JG-Report'!$J:$J)</f>
        <v>#N/A</v>
      </c>
      <c r="J138" s="4" t="e">
        <f>_xlfn.XLOOKUP(Table6[[#This Row],[ShortName]],'[2]Java-Usage-JG-Report'!$H:$H,'[2]Java-Usage-JG-Report'!$K:$K)</f>
        <v>#N/A</v>
      </c>
      <c r="K138" t="s">
        <v>4613</v>
      </c>
      <c r="L138" t="s">
        <v>56</v>
      </c>
      <c r="M138" t="s">
        <v>57</v>
      </c>
      <c r="N138" t="s">
        <v>937</v>
      </c>
      <c r="O138" t="str">
        <f>_xlfn.XLOOKUP(Table6[[#This Row],[Computer Name]],'[3]export-2025-06-13-05-14-04'!$A:$A,'[3]export-2025-06-13-05-14-04'!$E:$E)</f>
        <v>Complete</v>
      </c>
      <c r="P138" t="s">
        <v>50</v>
      </c>
      <c r="R138" t="s">
        <v>4370</v>
      </c>
      <c r="S138">
        <v>24136</v>
      </c>
      <c r="T138" t="s">
        <v>4583</v>
      </c>
      <c r="U138" t="s">
        <v>4584</v>
      </c>
      <c r="V138" t="s">
        <v>61</v>
      </c>
      <c r="W138" t="s">
        <v>61</v>
      </c>
      <c r="X138" t="s">
        <v>1058</v>
      </c>
      <c r="Y138" t="s">
        <v>4585</v>
      </c>
      <c r="Z138" t="s">
        <v>62</v>
      </c>
      <c r="AA138" t="e">
        <f>_xlfn.XLOOKUP(Table6[[#This Row],[Computer Name]],'[4]export-2025-06-12-00-20-38'!$A:$A,'[4]export-2025-06-12-00-20-38'!$D:$D)</f>
        <v>#N/A</v>
      </c>
    </row>
    <row r="139" spans="1:27" x14ac:dyDescent="0.35">
      <c r="A139" t="s">
        <v>1754</v>
      </c>
      <c r="B139" t="s">
        <v>1755</v>
      </c>
      <c r="C139" t="s">
        <v>49</v>
      </c>
      <c r="D139" t="s">
        <v>50</v>
      </c>
      <c r="E139" t="s">
        <v>51</v>
      </c>
      <c r="F139" t="s">
        <v>67</v>
      </c>
      <c r="G139" t="s">
        <v>53</v>
      </c>
      <c r="H139">
        <v>1</v>
      </c>
      <c r="I139" t="e">
        <f>_xlfn.XLOOKUP(Table6[[#This Row],[ShortName]],'[2]Java-Usage-JG-Report'!$H:$H,'[2]Java-Usage-JG-Report'!$J:$J)</f>
        <v>#N/A</v>
      </c>
      <c r="J139" s="4" t="e">
        <f>_xlfn.XLOOKUP(Table6[[#This Row],[ShortName]],'[2]Java-Usage-JG-Report'!$H:$H,'[2]Java-Usage-JG-Report'!$K:$K)</f>
        <v>#N/A</v>
      </c>
      <c r="K139" t="s">
        <v>4614</v>
      </c>
      <c r="L139" t="s">
        <v>56</v>
      </c>
      <c r="M139" t="s">
        <v>57</v>
      </c>
      <c r="N139" t="s">
        <v>937</v>
      </c>
      <c r="O139" t="str">
        <f>_xlfn.XLOOKUP(Table6[[#This Row],[Computer Name]],'[3]export-2025-06-13-05-14-04'!$A:$A,'[3]export-2025-06-13-05-14-04'!$E:$E)</f>
        <v>Complete</v>
      </c>
      <c r="P139" t="s">
        <v>50</v>
      </c>
      <c r="R139" t="s">
        <v>4370</v>
      </c>
      <c r="S139">
        <v>24136</v>
      </c>
      <c r="T139" t="s">
        <v>4583</v>
      </c>
      <c r="U139" t="s">
        <v>4584</v>
      </c>
      <c r="V139" t="s">
        <v>61</v>
      </c>
      <c r="W139" t="s">
        <v>61</v>
      </c>
      <c r="X139" t="s">
        <v>1058</v>
      </c>
      <c r="Y139" t="s">
        <v>4585</v>
      </c>
      <c r="Z139" t="s">
        <v>62</v>
      </c>
      <c r="AA139" t="e">
        <f>_xlfn.XLOOKUP(Table6[[#This Row],[Computer Name]],'[4]export-2025-06-12-00-20-38'!$A:$A,'[4]export-2025-06-12-00-20-38'!$D:$D)</f>
        <v>#N/A</v>
      </c>
    </row>
    <row r="140" spans="1:27" x14ac:dyDescent="0.35">
      <c r="A140" t="s">
        <v>1756</v>
      </c>
      <c r="B140" t="s">
        <v>1757</v>
      </c>
      <c r="C140" t="s">
        <v>49</v>
      </c>
      <c r="D140" t="s">
        <v>50</v>
      </c>
      <c r="E140" t="s">
        <v>51</v>
      </c>
      <c r="F140" t="s">
        <v>67</v>
      </c>
      <c r="G140" t="s">
        <v>53</v>
      </c>
      <c r="H140">
        <v>1</v>
      </c>
      <c r="I140" t="e">
        <f>_xlfn.XLOOKUP(Table6[[#This Row],[ShortName]],'[2]Java-Usage-JG-Report'!$H:$H,'[2]Java-Usage-JG-Report'!$J:$J)</f>
        <v>#N/A</v>
      </c>
      <c r="J140" s="4" t="e">
        <f>_xlfn.XLOOKUP(Table6[[#This Row],[ShortName]],'[2]Java-Usage-JG-Report'!$H:$H,'[2]Java-Usage-JG-Report'!$K:$K)</f>
        <v>#N/A</v>
      </c>
      <c r="K140" t="s">
        <v>4615</v>
      </c>
      <c r="L140" t="s">
        <v>56</v>
      </c>
      <c r="M140" t="s">
        <v>57</v>
      </c>
      <c r="N140" t="s">
        <v>937</v>
      </c>
      <c r="O140" t="str">
        <f>_xlfn.XLOOKUP(Table6[[#This Row],[Computer Name]],'[3]export-2025-06-13-05-14-04'!$A:$A,'[3]export-2025-06-13-05-14-04'!$E:$E)</f>
        <v>Complete</v>
      </c>
      <c r="P140" t="s">
        <v>50</v>
      </c>
      <c r="R140" t="s">
        <v>4370</v>
      </c>
      <c r="S140">
        <v>24136</v>
      </c>
      <c r="T140" t="s">
        <v>4583</v>
      </c>
      <c r="U140" t="s">
        <v>4584</v>
      </c>
      <c r="V140" t="s">
        <v>61</v>
      </c>
      <c r="W140" t="s">
        <v>61</v>
      </c>
      <c r="X140" t="s">
        <v>1058</v>
      </c>
      <c r="Y140" t="s">
        <v>4585</v>
      </c>
      <c r="Z140" t="s">
        <v>62</v>
      </c>
      <c r="AA140" t="e">
        <f>_xlfn.XLOOKUP(Table6[[#This Row],[Computer Name]],'[4]export-2025-06-12-00-20-38'!$A:$A,'[4]export-2025-06-12-00-20-38'!$D:$D)</f>
        <v>#N/A</v>
      </c>
    </row>
    <row r="141" spans="1:27" x14ac:dyDescent="0.35">
      <c r="A141" t="s">
        <v>1758</v>
      </c>
      <c r="B141" t="s">
        <v>1759</v>
      </c>
      <c r="C141" t="s">
        <v>49</v>
      </c>
      <c r="D141" t="s">
        <v>50</v>
      </c>
      <c r="E141" t="s">
        <v>51</v>
      </c>
      <c r="F141" t="s">
        <v>67</v>
      </c>
      <c r="G141" t="s">
        <v>53</v>
      </c>
      <c r="H141">
        <v>1</v>
      </c>
      <c r="I141" t="e">
        <f>_xlfn.XLOOKUP(Table6[[#This Row],[ShortName]],'[2]Java-Usage-JG-Report'!$H:$H,'[2]Java-Usage-JG-Report'!$J:$J)</f>
        <v>#N/A</v>
      </c>
      <c r="J141" s="4" t="e">
        <f>_xlfn.XLOOKUP(Table6[[#This Row],[ShortName]],'[2]Java-Usage-JG-Report'!$H:$H,'[2]Java-Usage-JG-Report'!$K:$K)</f>
        <v>#N/A</v>
      </c>
      <c r="K141" t="s">
        <v>4616</v>
      </c>
      <c r="L141" t="s">
        <v>56</v>
      </c>
      <c r="M141" t="s">
        <v>57</v>
      </c>
      <c r="N141" t="s">
        <v>937</v>
      </c>
      <c r="O141" t="str">
        <f>_xlfn.XLOOKUP(Table6[[#This Row],[Computer Name]],'[3]export-2025-06-13-05-14-04'!$A:$A,'[3]export-2025-06-13-05-14-04'!$E:$E)</f>
        <v>Complete</v>
      </c>
      <c r="P141" t="s">
        <v>50</v>
      </c>
      <c r="R141" t="s">
        <v>4370</v>
      </c>
      <c r="S141">
        <v>24136</v>
      </c>
      <c r="T141" t="s">
        <v>4583</v>
      </c>
      <c r="U141" t="s">
        <v>4584</v>
      </c>
      <c r="V141" t="s">
        <v>61</v>
      </c>
      <c r="W141" t="s">
        <v>61</v>
      </c>
      <c r="X141" t="s">
        <v>1058</v>
      </c>
      <c r="Y141" t="s">
        <v>4585</v>
      </c>
      <c r="Z141" t="s">
        <v>62</v>
      </c>
      <c r="AA141" t="e">
        <f>_xlfn.XLOOKUP(Table6[[#This Row],[Computer Name]],'[4]export-2025-06-12-00-20-38'!$A:$A,'[4]export-2025-06-12-00-20-38'!$D:$D)</f>
        <v>#N/A</v>
      </c>
    </row>
    <row r="142" spans="1:27" x14ac:dyDescent="0.35">
      <c r="A142" t="s">
        <v>1766</v>
      </c>
      <c r="B142" t="s">
        <v>1767</v>
      </c>
      <c r="C142" t="s">
        <v>49</v>
      </c>
      <c r="D142" t="s">
        <v>50</v>
      </c>
      <c r="E142" t="s">
        <v>51</v>
      </c>
      <c r="F142" t="s">
        <v>67</v>
      </c>
      <c r="G142" t="s">
        <v>53</v>
      </c>
      <c r="H142">
        <v>1</v>
      </c>
      <c r="I142" t="e">
        <f>_xlfn.XLOOKUP(Table6[[#This Row],[ShortName]],'[2]Java-Usage-JG-Report'!$H:$H,'[2]Java-Usage-JG-Report'!$J:$J)</f>
        <v>#N/A</v>
      </c>
      <c r="J142" s="4" t="e">
        <f>_xlfn.XLOOKUP(Table6[[#This Row],[ShortName]],'[2]Java-Usage-JG-Report'!$H:$H,'[2]Java-Usage-JG-Report'!$K:$K)</f>
        <v>#N/A</v>
      </c>
      <c r="K142" t="s">
        <v>4617</v>
      </c>
      <c r="L142" t="s">
        <v>56</v>
      </c>
      <c r="M142" t="s">
        <v>57</v>
      </c>
      <c r="N142" t="s">
        <v>937</v>
      </c>
      <c r="O142" t="str">
        <f>_xlfn.XLOOKUP(Table6[[#This Row],[Computer Name]],'[3]export-2025-06-13-05-14-04'!$A:$A,'[3]export-2025-06-13-05-14-04'!$E:$E)</f>
        <v>Complete</v>
      </c>
      <c r="P142" t="s">
        <v>50</v>
      </c>
      <c r="R142" t="s">
        <v>4370</v>
      </c>
      <c r="S142">
        <v>24136</v>
      </c>
      <c r="T142" t="s">
        <v>4583</v>
      </c>
      <c r="U142" t="s">
        <v>4610</v>
      </c>
      <c r="V142" t="s">
        <v>61</v>
      </c>
      <c r="W142" t="s">
        <v>61</v>
      </c>
      <c r="X142" t="s">
        <v>1617</v>
      </c>
      <c r="Y142" t="s">
        <v>4585</v>
      </c>
      <c r="Z142" t="s">
        <v>62</v>
      </c>
      <c r="AA142" t="e">
        <f>_xlfn.XLOOKUP(Table6[[#This Row],[Computer Name]],'[4]export-2025-06-12-00-20-38'!$A:$A,'[4]export-2025-06-12-00-20-38'!$D:$D)</f>
        <v>#N/A</v>
      </c>
    </row>
    <row r="143" spans="1:27" x14ac:dyDescent="0.35">
      <c r="A143" t="s">
        <v>2714</v>
      </c>
      <c r="B143" t="s">
        <v>2715</v>
      </c>
      <c r="C143" t="s">
        <v>49</v>
      </c>
      <c r="D143" t="s">
        <v>50</v>
      </c>
      <c r="E143" t="s">
        <v>51</v>
      </c>
      <c r="F143" t="s">
        <v>67</v>
      </c>
      <c r="G143" t="s">
        <v>53</v>
      </c>
      <c r="H143">
        <v>1</v>
      </c>
      <c r="I143" t="e">
        <f>_xlfn.XLOOKUP(Table6[[#This Row],[ShortName]],'[2]Java-Usage-JG-Report'!$H:$H,'[2]Java-Usage-JG-Report'!$J:$J)</f>
        <v>#N/A</v>
      </c>
      <c r="J143" s="4" t="e">
        <f>_xlfn.XLOOKUP(Table6[[#This Row],[ShortName]],'[2]Java-Usage-JG-Report'!$H:$H,'[2]Java-Usage-JG-Report'!$K:$K)</f>
        <v>#N/A</v>
      </c>
      <c r="K143" t="s">
        <v>4618</v>
      </c>
      <c r="L143" t="s">
        <v>56</v>
      </c>
      <c r="M143" t="s">
        <v>57</v>
      </c>
      <c r="N143" t="s">
        <v>937</v>
      </c>
      <c r="O143" t="str">
        <f>_xlfn.XLOOKUP(Table6[[#This Row],[Computer Name]],'[3]export-2025-06-13-05-14-04'!$A:$A,'[3]export-2025-06-13-05-14-04'!$E:$E)</f>
        <v>Complete</v>
      </c>
      <c r="P143" t="s">
        <v>50</v>
      </c>
      <c r="R143" t="s">
        <v>4370</v>
      </c>
      <c r="S143">
        <v>15590</v>
      </c>
      <c r="T143" t="s">
        <v>4619</v>
      </c>
      <c r="U143" t="s">
        <v>4620</v>
      </c>
      <c r="V143" t="s">
        <v>61</v>
      </c>
      <c r="W143" t="s">
        <v>61</v>
      </c>
      <c r="Y143" t="s">
        <v>4621</v>
      </c>
      <c r="Z143" t="s">
        <v>62</v>
      </c>
      <c r="AA143" t="e">
        <f>_xlfn.XLOOKUP(Table6[[#This Row],[Computer Name]],'[4]export-2025-06-12-00-20-38'!$A:$A,'[4]export-2025-06-12-00-20-38'!$D:$D)</f>
        <v>#N/A</v>
      </c>
    </row>
    <row r="144" spans="1:27" x14ac:dyDescent="0.35">
      <c r="A144" t="s">
        <v>1329</v>
      </c>
      <c r="B144" t="s">
        <v>1330</v>
      </c>
      <c r="C144" t="s">
        <v>114</v>
      </c>
      <c r="D144" t="s">
        <v>50</v>
      </c>
      <c r="E144" t="s">
        <v>51</v>
      </c>
      <c r="F144" t="s">
        <v>67</v>
      </c>
      <c r="G144" t="s">
        <v>53</v>
      </c>
      <c r="H144">
        <v>1</v>
      </c>
      <c r="I144" t="e">
        <f>_xlfn.XLOOKUP(Table6[[#This Row],[ShortName]],'[2]Java-Usage-JG-Report'!$H:$H,'[2]Java-Usage-JG-Report'!$J:$J)</f>
        <v>#N/A</v>
      </c>
      <c r="J144" s="4" t="e">
        <f>_xlfn.XLOOKUP(Table6[[#This Row],[ShortName]],'[2]Java-Usage-JG-Report'!$H:$H,'[2]Java-Usage-JG-Report'!$K:$K)</f>
        <v>#N/A</v>
      </c>
      <c r="K144" t="s">
        <v>4622</v>
      </c>
      <c r="L144" t="s">
        <v>56</v>
      </c>
      <c r="M144" t="s">
        <v>57</v>
      </c>
      <c r="N144" t="s">
        <v>937</v>
      </c>
      <c r="O144" t="str">
        <f>_xlfn.XLOOKUP(Table6[[#This Row],[Computer Name]],'[3]export-2025-06-13-05-14-04'!$A:$A,'[3]export-2025-06-13-05-14-04'!$E:$E)</f>
        <v>Complete</v>
      </c>
      <c r="P144" t="s">
        <v>50</v>
      </c>
      <c r="R144" t="s">
        <v>4370</v>
      </c>
      <c r="S144">
        <v>1500000616</v>
      </c>
      <c r="T144" t="s">
        <v>4485</v>
      </c>
      <c r="U144" t="s">
        <v>4486</v>
      </c>
      <c r="V144" t="s">
        <v>61</v>
      </c>
      <c r="W144" t="s">
        <v>61</v>
      </c>
      <c r="Y144" t="s">
        <v>4487</v>
      </c>
      <c r="Z144" t="s">
        <v>62</v>
      </c>
      <c r="AA144" t="e">
        <f>_xlfn.XLOOKUP(Table6[[#This Row],[Computer Name]],'[4]export-2025-06-12-00-20-38'!$A:$A,'[4]export-2025-06-12-00-20-38'!$D:$D)</f>
        <v>#N/A</v>
      </c>
    </row>
    <row r="145" spans="1:27" x14ac:dyDescent="0.35">
      <c r="A145" t="s">
        <v>1663</v>
      </c>
      <c r="B145" t="s">
        <v>1664</v>
      </c>
      <c r="C145" t="s">
        <v>49</v>
      </c>
      <c r="D145" t="s">
        <v>50</v>
      </c>
      <c r="E145" t="s">
        <v>51</v>
      </c>
      <c r="F145" t="s">
        <v>67</v>
      </c>
      <c r="G145" t="s">
        <v>53</v>
      </c>
      <c r="H145">
        <v>1</v>
      </c>
      <c r="I145" t="e">
        <f>_xlfn.XLOOKUP(Table6[[#This Row],[ShortName]],'[2]Java-Usage-JG-Report'!$H:$H,'[2]Java-Usage-JG-Report'!$J:$J)</f>
        <v>#N/A</v>
      </c>
      <c r="J145" s="4" t="e">
        <f>_xlfn.XLOOKUP(Table6[[#This Row],[ShortName]],'[2]Java-Usage-JG-Report'!$H:$H,'[2]Java-Usage-JG-Report'!$K:$K)</f>
        <v>#N/A</v>
      </c>
      <c r="K145" t="s">
        <v>4623</v>
      </c>
      <c r="L145" t="s">
        <v>56</v>
      </c>
      <c r="M145" t="s">
        <v>57</v>
      </c>
      <c r="N145" t="s">
        <v>937</v>
      </c>
      <c r="O145" t="str">
        <f>_xlfn.XLOOKUP(Table6[[#This Row],[Computer Name]],'[3]export-2025-06-13-05-14-04'!$A:$A,'[3]export-2025-06-13-05-14-04'!$E:$E)</f>
        <v>Complete</v>
      </c>
      <c r="P145" t="s">
        <v>50</v>
      </c>
      <c r="R145" t="s">
        <v>4370</v>
      </c>
      <c r="S145">
        <v>3143</v>
      </c>
      <c r="T145" t="s">
        <v>4432</v>
      </c>
      <c r="U145" t="s">
        <v>4425</v>
      </c>
      <c r="V145" t="s">
        <v>61</v>
      </c>
      <c r="W145" t="s">
        <v>61</v>
      </c>
      <c r="Y145" t="s">
        <v>4426</v>
      </c>
      <c r="Z145" t="s">
        <v>62</v>
      </c>
      <c r="AA145" t="e">
        <f>_xlfn.XLOOKUP(Table6[[#This Row],[Computer Name]],'[4]export-2025-06-12-00-20-38'!$A:$A,'[4]export-2025-06-12-00-20-38'!$D:$D)</f>
        <v>#N/A</v>
      </c>
    </row>
    <row r="146" spans="1:27" x14ac:dyDescent="0.35">
      <c r="A146" t="s">
        <v>1104</v>
      </c>
      <c r="B146" t="s">
        <v>1105</v>
      </c>
      <c r="C146" t="s">
        <v>66</v>
      </c>
      <c r="D146" t="s">
        <v>50</v>
      </c>
      <c r="E146" t="s">
        <v>51</v>
      </c>
      <c r="F146" t="s">
        <v>67</v>
      </c>
      <c r="G146" t="s">
        <v>53</v>
      </c>
      <c r="H146">
        <v>1</v>
      </c>
      <c r="I146" t="e">
        <f>_xlfn.XLOOKUP(Table6[[#This Row],[ShortName]],'[2]Java-Usage-JG-Report'!$H:$H,'[2]Java-Usage-JG-Report'!$J:$J)</f>
        <v>#N/A</v>
      </c>
      <c r="J146" s="4" t="e">
        <f>_xlfn.XLOOKUP(Table6[[#This Row],[ShortName]],'[2]Java-Usage-JG-Report'!$H:$H,'[2]Java-Usage-JG-Report'!$K:$K)</f>
        <v>#N/A</v>
      </c>
      <c r="K146" t="s">
        <v>4624</v>
      </c>
      <c r="L146" t="s">
        <v>109</v>
      </c>
      <c r="M146" t="s">
        <v>57</v>
      </c>
      <c r="N146" t="s">
        <v>937</v>
      </c>
      <c r="O146" t="e">
        <f>_xlfn.XLOOKUP(Table6[[#This Row],[Computer Name]],'[3]export-2025-06-13-05-14-04'!$A:$A,'[3]export-2025-06-13-05-14-04'!$E:$E)</f>
        <v>#N/A</v>
      </c>
      <c r="P146" t="s">
        <v>50</v>
      </c>
      <c r="R146" t="s">
        <v>4370</v>
      </c>
      <c r="S146">
        <v>76827</v>
      </c>
      <c r="T146" t="s">
        <v>4494</v>
      </c>
      <c r="U146" t="s">
        <v>4495</v>
      </c>
      <c r="V146" t="s">
        <v>61</v>
      </c>
      <c r="W146" t="s">
        <v>61</v>
      </c>
      <c r="Y146" t="s">
        <v>60</v>
      </c>
      <c r="Z146" t="s">
        <v>62</v>
      </c>
      <c r="AA146" t="str">
        <f>_xlfn.XLOOKUP(Table6[[#This Row],[Computer Name]],'[4]export-2025-06-12-00-20-38'!$A:$A,'[4]export-2025-06-12-00-20-38'!$D:$D)</f>
        <v>[no results]</v>
      </c>
    </row>
    <row r="147" spans="1:27" x14ac:dyDescent="0.35">
      <c r="A147" t="s">
        <v>1106</v>
      </c>
      <c r="B147" t="s">
        <v>1107</v>
      </c>
      <c r="C147" t="s">
        <v>66</v>
      </c>
      <c r="D147" t="s">
        <v>50</v>
      </c>
      <c r="E147" t="s">
        <v>51</v>
      </c>
      <c r="F147" t="s">
        <v>67</v>
      </c>
      <c r="G147" t="s">
        <v>53</v>
      </c>
      <c r="H147">
        <v>1</v>
      </c>
      <c r="I147" t="e">
        <f>_xlfn.XLOOKUP(Table6[[#This Row],[ShortName]],'[2]Java-Usage-JG-Report'!$H:$H,'[2]Java-Usage-JG-Report'!$J:$J)</f>
        <v>#N/A</v>
      </c>
      <c r="J147" s="4" t="e">
        <f>_xlfn.XLOOKUP(Table6[[#This Row],[ShortName]],'[2]Java-Usage-JG-Report'!$H:$H,'[2]Java-Usage-JG-Report'!$K:$K)</f>
        <v>#N/A</v>
      </c>
      <c r="K147" t="s">
        <v>4625</v>
      </c>
      <c r="L147" t="s">
        <v>56</v>
      </c>
      <c r="M147" t="s">
        <v>57</v>
      </c>
      <c r="N147" t="s">
        <v>937</v>
      </c>
      <c r="O147" t="str">
        <f>_xlfn.XLOOKUP(Table6[[#This Row],[Computer Name]],'[3]export-2025-06-13-05-14-04'!$A:$A,'[3]export-2025-06-13-05-14-04'!$E:$E)</f>
        <v>Complete</v>
      </c>
      <c r="P147" t="s">
        <v>50</v>
      </c>
      <c r="R147" t="s">
        <v>4370</v>
      </c>
      <c r="S147">
        <v>76827</v>
      </c>
      <c r="T147" t="s">
        <v>4494</v>
      </c>
      <c r="U147" t="s">
        <v>4495</v>
      </c>
      <c r="V147" t="s">
        <v>61</v>
      </c>
      <c r="W147" t="s">
        <v>61</v>
      </c>
      <c r="Y147" t="s">
        <v>60</v>
      </c>
      <c r="Z147" t="s">
        <v>62</v>
      </c>
      <c r="AA147" t="e">
        <f>_xlfn.XLOOKUP(Table6[[#This Row],[Computer Name]],'[4]export-2025-06-12-00-20-38'!$A:$A,'[4]export-2025-06-12-00-20-38'!$D:$D)</f>
        <v>#N/A</v>
      </c>
    </row>
    <row r="148" spans="1:27" x14ac:dyDescent="0.35">
      <c r="A148" t="s">
        <v>1108</v>
      </c>
      <c r="B148" t="s">
        <v>1109</v>
      </c>
      <c r="C148" t="s">
        <v>66</v>
      </c>
      <c r="D148" t="s">
        <v>50</v>
      </c>
      <c r="E148" t="s">
        <v>51</v>
      </c>
      <c r="F148" t="s">
        <v>67</v>
      </c>
      <c r="G148" t="s">
        <v>53</v>
      </c>
      <c r="H148">
        <v>1</v>
      </c>
      <c r="I148" t="e">
        <f>_xlfn.XLOOKUP(Table6[[#This Row],[ShortName]],'[2]Java-Usage-JG-Report'!$H:$H,'[2]Java-Usage-JG-Report'!$J:$J)</f>
        <v>#N/A</v>
      </c>
      <c r="J148" s="4" t="e">
        <f>_xlfn.XLOOKUP(Table6[[#This Row],[ShortName]],'[2]Java-Usage-JG-Report'!$H:$H,'[2]Java-Usage-JG-Report'!$K:$K)</f>
        <v>#N/A</v>
      </c>
      <c r="K148" t="s">
        <v>4626</v>
      </c>
      <c r="L148" t="s">
        <v>56</v>
      </c>
      <c r="M148" t="s">
        <v>57</v>
      </c>
      <c r="N148" t="s">
        <v>937</v>
      </c>
      <c r="O148" t="str">
        <f>_xlfn.XLOOKUP(Table6[[#This Row],[Computer Name]],'[3]export-2025-06-13-05-14-04'!$A:$A,'[3]export-2025-06-13-05-14-04'!$E:$E)</f>
        <v>Complete</v>
      </c>
      <c r="P148" t="s">
        <v>50</v>
      </c>
      <c r="R148" t="s">
        <v>4370</v>
      </c>
      <c r="S148">
        <v>76827</v>
      </c>
      <c r="T148" t="s">
        <v>4494</v>
      </c>
      <c r="U148" t="s">
        <v>4495</v>
      </c>
      <c r="V148" t="s">
        <v>61</v>
      </c>
      <c r="W148" t="s">
        <v>61</v>
      </c>
      <c r="Y148" t="s">
        <v>60</v>
      </c>
      <c r="Z148" t="s">
        <v>62</v>
      </c>
      <c r="AA148" t="e">
        <f>_xlfn.XLOOKUP(Table6[[#This Row],[Computer Name]],'[4]export-2025-06-12-00-20-38'!$A:$A,'[4]export-2025-06-12-00-20-38'!$D:$D)</f>
        <v>#N/A</v>
      </c>
    </row>
    <row r="149" spans="1:27" x14ac:dyDescent="0.35">
      <c r="A149" t="s">
        <v>1725</v>
      </c>
      <c r="B149" t="s">
        <v>1726</v>
      </c>
      <c r="C149" t="s">
        <v>49</v>
      </c>
      <c r="D149" t="s">
        <v>50</v>
      </c>
      <c r="E149" t="s">
        <v>51</v>
      </c>
      <c r="F149" t="s">
        <v>67</v>
      </c>
      <c r="G149" t="s">
        <v>53</v>
      </c>
      <c r="H149">
        <v>1</v>
      </c>
      <c r="I149" t="e">
        <f>_xlfn.XLOOKUP(Table6[[#This Row],[ShortName]],'[2]Java-Usage-JG-Report'!$H:$H,'[2]Java-Usage-JG-Report'!$J:$J)</f>
        <v>#N/A</v>
      </c>
      <c r="J149" s="4" t="e">
        <f>_xlfn.XLOOKUP(Table6[[#This Row],[ShortName]],'[2]Java-Usage-JG-Report'!$H:$H,'[2]Java-Usage-JG-Report'!$K:$K)</f>
        <v>#N/A</v>
      </c>
      <c r="K149" t="s">
        <v>4627</v>
      </c>
      <c r="L149" t="s">
        <v>56</v>
      </c>
      <c r="M149" t="s">
        <v>57</v>
      </c>
      <c r="N149" t="s">
        <v>937</v>
      </c>
      <c r="O149" t="str">
        <f>_xlfn.XLOOKUP(Table6[[#This Row],[Computer Name]],'[3]export-2025-06-13-05-14-04'!$A:$A,'[3]export-2025-06-13-05-14-04'!$E:$E)</f>
        <v>Complete</v>
      </c>
      <c r="P149" t="s">
        <v>50</v>
      </c>
      <c r="R149" t="s">
        <v>4370</v>
      </c>
      <c r="S149">
        <v>10145</v>
      </c>
      <c r="T149" t="s">
        <v>4628</v>
      </c>
      <c r="U149" t="s">
        <v>4629</v>
      </c>
      <c r="V149" t="s">
        <v>61</v>
      </c>
      <c r="W149" t="s">
        <v>61</v>
      </c>
      <c r="Y149" t="s">
        <v>4630</v>
      </c>
      <c r="Z149" t="s">
        <v>62</v>
      </c>
      <c r="AA149" t="e">
        <f>_xlfn.XLOOKUP(Table6[[#This Row],[Computer Name]],'[4]export-2025-06-12-00-20-38'!$A:$A,'[4]export-2025-06-12-00-20-38'!$D:$D)</f>
        <v>#N/A</v>
      </c>
    </row>
    <row r="150" spans="1:27" x14ac:dyDescent="0.35">
      <c r="A150" t="s">
        <v>2666</v>
      </c>
      <c r="B150" t="s">
        <v>2667</v>
      </c>
      <c r="C150" t="s">
        <v>49</v>
      </c>
      <c r="D150" t="s">
        <v>50</v>
      </c>
      <c r="E150" t="s">
        <v>51</v>
      </c>
      <c r="F150" t="s">
        <v>67</v>
      </c>
      <c r="G150" t="s">
        <v>53</v>
      </c>
      <c r="H150">
        <v>1</v>
      </c>
      <c r="I150" t="e">
        <f>_xlfn.XLOOKUP(Table6[[#This Row],[ShortName]],'[2]Java-Usage-JG-Report'!$H:$H,'[2]Java-Usage-JG-Report'!$J:$J)</f>
        <v>#N/A</v>
      </c>
      <c r="J150" s="4" t="e">
        <f>_xlfn.XLOOKUP(Table6[[#This Row],[ShortName]],'[2]Java-Usage-JG-Report'!$H:$H,'[2]Java-Usage-JG-Report'!$K:$K)</f>
        <v>#N/A</v>
      </c>
      <c r="K150" t="s">
        <v>4631</v>
      </c>
      <c r="L150" t="s">
        <v>56</v>
      </c>
      <c r="M150" t="s">
        <v>57</v>
      </c>
      <c r="N150" t="s">
        <v>937</v>
      </c>
      <c r="O150" t="str">
        <f>_xlfn.XLOOKUP(Table6[[#This Row],[Computer Name]],'[3]export-2025-06-13-05-14-04'!$A:$A,'[3]export-2025-06-13-05-14-04'!$E:$E)</f>
        <v>Complete</v>
      </c>
      <c r="P150" t="s">
        <v>50</v>
      </c>
      <c r="R150" t="s">
        <v>4370</v>
      </c>
      <c r="S150">
        <v>3057510</v>
      </c>
      <c r="T150" t="s">
        <v>4632</v>
      </c>
      <c r="U150" t="s">
        <v>4490</v>
      </c>
      <c r="V150" t="s">
        <v>61</v>
      </c>
      <c r="W150" t="s">
        <v>61</v>
      </c>
      <c r="Y150" t="s">
        <v>60</v>
      </c>
      <c r="Z150" t="s">
        <v>62</v>
      </c>
      <c r="AA150" t="e">
        <f>_xlfn.XLOOKUP(Table6[[#This Row],[Computer Name]],'[4]export-2025-06-12-00-20-38'!$A:$A,'[4]export-2025-06-12-00-20-38'!$D:$D)</f>
        <v>#N/A</v>
      </c>
    </row>
    <row r="151" spans="1:27" x14ac:dyDescent="0.35">
      <c r="A151" t="s">
        <v>1731</v>
      </c>
      <c r="B151" t="s">
        <v>1732</v>
      </c>
      <c r="C151" t="s">
        <v>49</v>
      </c>
      <c r="D151" t="s">
        <v>50</v>
      </c>
      <c r="E151" t="s">
        <v>51</v>
      </c>
      <c r="F151" t="s">
        <v>67</v>
      </c>
      <c r="G151" t="s">
        <v>53</v>
      </c>
      <c r="H151">
        <v>1</v>
      </c>
      <c r="I151" t="e">
        <f>_xlfn.XLOOKUP(Table6[[#This Row],[ShortName]],'[2]Java-Usage-JG-Report'!$H:$H,'[2]Java-Usage-JG-Report'!$J:$J)</f>
        <v>#N/A</v>
      </c>
      <c r="J151" s="4" t="e">
        <f>_xlfn.XLOOKUP(Table6[[#This Row],[ShortName]],'[2]Java-Usage-JG-Report'!$H:$H,'[2]Java-Usage-JG-Report'!$K:$K)</f>
        <v>#N/A</v>
      </c>
      <c r="K151" t="s">
        <v>4633</v>
      </c>
      <c r="L151" t="s">
        <v>56</v>
      </c>
      <c r="M151" t="s">
        <v>57</v>
      </c>
      <c r="N151" t="s">
        <v>937</v>
      </c>
      <c r="O151" t="str">
        <f>_xlfn.XLOOKUP(Table6[[#This Row],[Computer Name]],'[3]export-2025-06-13-05-14-04'!$A:$A,'[3]export-2025-06-13-05-14-04'!$E:$E)</f>
        <v>Complete</v>
      </c>
      <c r="P151" t="s">
        <v>50</v>
      </c>
      <c r="R151" t="s">
        <v>4370</v>
      </c>
      <c r="S151">
        <v>10145</v>
      </c>
      <c r="T151" t="s">
        <v>4628</v>
      </c>
      <c r="U151" t="s">
        <v>4629</v>
      </c>
      <c r="V151" t="s">
        <v>61</v>
      </c>
      <c r="W151" t="s">
        <v>61</v>
      </c>
      <c r="Y151" t="s">
        <v>4630</v>
      </c>
      <c r="Z151" t="s">
        <v>62</v>
      </c>
      <c r="AA151" t="e">
        <f>_xlfn.XLOOKUP(Table6[[#This Row],[Computer Name]],'[4]export-2025-06-12-00-20-38'!$A:$A,'[4]export-2025-06-12-00-20-38'!$D:$D)</f>
        <v>#N/A</v>
      </c>
    </row>
    <row r="152" spans="1:27" x14ac:dyDescent="0.35">
      <c r="A152" t="s">
        <v>1377</v>
      </c>
      <c r="B152" t="s">
        <v>1378</v>
      </c>
      <c r="C152" t="s">
        <v>49</v>
      </c>
      <c r="D152" t="s">
        <v>50</v>
      </c>
      <c r="E152" t="s">
        <v>51</v>
      </c>
      <c r="F152" t="s">
        <v>67</v>
      </c>
      <c r="G152" t="s">
        <v>53</v>
      </c>
      <c r="H152">
        <v>1</v>
      </c>
      <c r="I152" t="e">
        <f>_xlfn.XLOOKUP(Table6[[#This Row],[ShortName]],'[2]Java-Usage-JG-Report'!$H:$H,'[2]Java-Usage-JG-Report'!$J:$J)</f>
        <v>#N/A</v>
      </c>
      <c r="J152" s="4" t="e">
        <f>_xlfn.XLOOKUP(Table6[[#This Row],[ShortName]],'[2]Java-Usage-JG-Report'!$H:$H,'[2]Java-Usage-JG-Report'!$K:$K)</f>
        <v>#N/A</v>
      </c>
      <c r="K152" t="s">
        <v>4634</v>
      </c>
      <c r="L152" t="s">
        <v>56</v>
      </c>
      <c r="M152" t="s">
        <v>57</v>
      </c>
      <c r="N152" t="s">
        <v>937</v>
      </c>
      <c r="O152" t="str">
        <f>_xlfn.XLOOKUP(Table6[[#This Row],[Computer Name]],'[3]export-2025-06-13-05-14-04'!$A:$A,'[3]export-2025-06-13-05-14-04'!$E:$E)</f>
        <v>Complete</v>
      </c>
      <c r="P152" t="s">
        <v>50</v>
      </c>
      <c r="R152" t="s">
        <v>4370</v>
      </c>
      <c r="S152">
        <v>16287</v>
      </c>
      <c r="T152" t="s">
        <v>4597</v>
      </c>
      <c r="U152" t="s">
        <v>4598</v>
      </c>
      <c r="V152" t="s">
        <v>61</v>
      </c>
      <c r="W152" t="s">
        <v>61</v>
      </c>
      <c r="Y152" t="s">
        <v>4599</v>
      </c>
      <c r="Z152" t="s">
        <v>62</v>
      </c>
      <c r="AA152" t="e">
        <f>_xlfn.XLOOKUP(Table6[[#This Row],[Computer Name]],'[4]export-2025-06-12-00-20-38'!$A:$A,'[4]export-2025-06-12-00-20-38'!$D:$D)</f>
        <v>#N/A</v>
      </c>
    </row>
    <row r="153" spans="1:27" x14ac:dyDescent="0.35">
      <c r="A153" t="s">
        <v>1379</v>
      </c>
      <c r="B153" t="s">
        <v>1380</v>
      </c>
      <c r="C153" t="s">
        <v>49</v>
      </c>
      <c r="D153" t="s">
        <v>50</v>
      </c>
      <c r="E153" t="s">
        <v>51</v>
      </c>
      <c r="F153" t="s">
        <v>67</v>
      </c>
      <c r="G153" t="s">
        <v>53</v>
      </c>
      <c r="H153">
        <v>1</v>
      </c>
      <c r="I153" t="e">
        <f>_xlfn.XLOOKUP(Table6[[#This Row],[ShortName]],'[2]Java-Usage-JG-Report'!$H:$H,'[2]Java-Usage-JG-Report'!$J:$J)</f>
        <v>#N/A</v>
      </c>
      <c r="J153" s="4" t="e">
        <f>_xlfn.XLOOKUP(Table6[[#This Row],[ShortName]],'[2]Java-Usage-JG-Report'!$H:$H,'[2]Java-Usage-JG-Report'!$K:$K)</f>
        <v>#N/A</v>
      </c>
      <c r="K153" t="e">
        <v>#N/A</v>
      </c>
      <c r="L153" t="e">
        <v>#N/A</v>
      </c>
      <c r="M153" t="e">
        <v>#N/A</v>
      </c>
      <c r="N153" t="s">
        <v>937</v>
      </c>
      <c r="O153" t="e">
        <f>_xlfn.XLOOKUP(Table6[[#This Row],[Computer Name]],'[3]export-2025-06-13-05-14-04'!$A:$A,'[3]export-2025-06-13-05-14-04'!$E:$E)</f>
        <v>#N/A</v>
      </c>
      <c r="P153" t="e">
        <f>_xlfn.XLOOKUP(Table6[[#This Row],[ShortName]],#REF!,#REF!)</f>
        <v>#REF!</v>
      </c>
      <c r="R153" t="s">
        <v>4370</v>
      </c>
      <c r="S153" t="s">
        <v>60</v>
      </c>
      <c r="T153" t="s">
        <v>60</v>
      </c>
      <c r="U153" t="s">
        <v>4598</v>
      </c>
      <c r="V153" t="s">
        <v>61</v>
      </c>
      <c r="W153" t="s">
        <v>61</v>
      </c>
      <c r="Y153" t="e">
        <v>#VALUE!</v>
      </c>
      <c r="Z153" t="s">
        <v>62</v>
      </c>
      <c r="AA153" t="e">
        <f>_xlfn.XLOOKUP(Table6[[#This Row],[Computer Name]],'[4]export-2025-06-12-00-20-38'!$A:$A,'[4]export-2025-06-12-00-20-38'!$D:$D)</f>
        <v>#N/A</v>
      </c>
    </row>
    <row r="154" spans="1:27" x14ac:dyDescent="0.35">
      <c r="A154" t="s">
        <v>2716</v>
      </c>
      <c r="B154" t="s">
        <v>2717</v>
      </c>
      <c r="C154" t="s">
        <v>49</v>
      </c>
      <c r="D154" t="s">
        <v>50</v>
      </c>
      <c r="E154" t="s">
        <v>51</v>
      </c>
      <c r="F154" t="s">
        <v>67</v>
      </c>
      <c r="G154" t="s">
        <v>53</v>
      </c>
      <c r="H154">
        <v>1</v>
      </c>
      <c r="I154" t="e">
        <f>_xlfn.XLOOKUP(Table6[[#This Row],[ShortName]],'[2]Java-Usage-JG-Report'!$H:$H,'[2]Java-Usage-JG-Report'!$J:$J)</f>
        <v>#N/A</v>
      </c>
      <c r="J154" s="4" t="e">
        <f>_xlfn.XLOOKUP(Table6[[#This Row],[ShortName]],'[2]Java-Usage-JG-Report'!$H:$H,'[2]Java-Usage-JG-Report'!$K:$K)</f>
        <v>#N/A</v>
      </c>
      <c r="K154" t="s">
        <v>4635</v>
      </c>
      <c r="L154" t="s">
        <v>56</v>
      </c>
      <c r="M154" t="s">
        <v>57</v>
      </c>
      <c r="N154" t="s">
        <v>937</v>
      </c>
      <c r="O154" t="str">
        <f>_xlfn.XLOOKUP(Table6[[#This Row],[Computer Name]],'[3]export-2025-06-13-05-14-04'!$A:$A,'[3]export-2025-06-13-05-14-04'!$E:$E)</f>
        <v>Complete</v>
      </c>
      <c r="P154" t="s">
        <v>50</v>
      </c>
      <c r="R154" t="s">
        <v>4370</v>
      </c>
      <c r="S154">
        <v>15590</v>
      </c>
      <c r="T154" t="s">
        <v>4619</v>
      </c>
      <c r="U154" t="s">
        <v>4620</v>
      </c>
      <c r="V154" t="s">
        <v>61</v>
      </c>
      <c r="W154" t="s">
        <v>61</v>
      </c>
      <c r="Y154" t="s">
        <v>4621</v>
      </c>
      <c r="Z154" t="s">
        <v>62</v>
      </c>
      <c r="AA154" t="e">
        <f>_xlfn.XLOOKUP(Table6[[#This Row],[Computer Name]],'[4]export-2025-06-12-00-20-38'!$A:$A,'[4]export-2025-06-12-00-20-38'!$D:$D)</f>
        <v>#N/A</v>
      </c>
    </row>
    <row r="155" spans="1:27" x14ac:dyDescent="0.35">
      <c r="A155" t="s">
        <v>2718</v>
      </c>
      <c r="B155" t="s">
        <v>2719</v>
      </c>
      <c r="C155" t="s">
        <v>49</v>
      </c>
      <c r="D155" t="s">
        <v>50</v>
      </c>
      <c r="E155" t="s">
        <v>51</v>
      </c>
      <c r="F155" t="s">
        <v>67</v>
      </c>
      <c r="G155" t="s">
        <v>53</v>
      </c>
      <c r="H155">
        <v>1</v>
      </c>
      <c r="I155" t="e">
        <f>_xlfn.XLOOKUP(Table6[[#This Row],[ShortName]],'[2]Java-Usage-JG-Report'!$H:$H,'[2]Java-Usage-JG-Report'!$J:$J)</f>
        <v>#N/A</v>
      </c>
      <c r="J155" s="4" t="e">
        <f>_xlfn.XLOOKUP(Table6[[#This Row],[ShortName]],'[2]Java-Usage-JG-Report'!$H:$H,'[2]Java-Usage-JG-Report'!$K:$K)</f>
        <v>#N/A</v>
      </c>
      <c r="K155" t="s">
        <v>4636</v>
      </c>
      <c r="L155" t="s">
        <v>56</v>
      </c>
      <c r="M155" t="s">
        <v>57</v>
      </c>
      <c r="N155" t="s">
        <v>937</v>
      </c>
      <c r="O155" t="str">
        <f>_xlfn.XLOOKUP(Table6[[#This Row],[Computer Name]],'[3]export-2025-06-13-05-14-04'!$A:$A,'[3]export-2025-06-13-05-14-04'!$E:$E)</f>
        <v>Complete</v>
      </c>
      <c r="P155" t="s">
        <v>50</v>
      </c>
      <c r="R155" t="s">
        <v>4370</v>
      </c>
      <c r="S155">
        <v>15590</v>
      </c>
      <c r="T155" t="s">
        <v>4619</v>
      </c>
      <c r="U155" t="s">
        <v>4620</v>
      </c>
      <c r="V155" t="s">
        <v>61</v>
      </c>
      <c r="W155" t="s">
        <v>61</v>
      </c>
      <c r="Y155" t="s">
        <v>4621</v>
      </c>
      <c r="Z155" t="s">
        <v>62</v>
      </c>
      <c r="AA155" t="e">
        <f>_xlfn.XLOOKUP(Table6[[#This Row],[Computer Name]],'[4]export-2025-06-12-00-20-38'!$A:$A,'[4]export-2025-06-12-00-20-38'!$D:$D)</f>
        <v>#N/A</v>
      </c>
    </row>
    <row r="156" spans="1:27" x14ac:dyDescent="0.35">
      <c r="A156" t="s">
        <v>1083</v>
      </c>
      <c r="B156" t="s">
        <v>1084</v>
      </c>
      <c r="C156" t="s">
        <v>49</v>
      </c>
      <c r="D156" t="s">
        <v>50</v>
      </c>
      <c r="E156" t="s">
        <v>51</v>
      </c>
      <c r="F156" t="s">
        <v>67</v>
      </c>
      <c r="G156" t="s">
        <v>53</v>
      </c>
      <c r="H156">
        <v>1</v>
      </c>
      <c r="I156" t="e">
        <f>_xlfn.XLOOKUP(Table6[[#This Row],[ShortName]],'[2]Java-Usage-JG-Report'!$H:$H,'[2]Java-Usage-JG-Report'!$J:$J)</f>
        <v>#N/A</v>
      </c>
      <c r="J156" s="4" t="e">
        <f>_xlfn.XLOOKUP(Table6[[#This Row],[ShortName]],'[2]Java-Usage-JG-Report'!$H:$H,'[2]Java-Usage-JG-Report'!$K:$K)</f>
        <v>#N/A</v>
      </c>
      <c r="K156" t="s">
        <v>4637</v>
      </c>
      <c r="L156" t="s">
        <v>56</v>
      </c>
      <c r="M156" t="s">
        <v>94</v>
      </c>
      <c r="N156" t="s">
        <v>937</v>
      </c>
      <c r="O156" t="str">
        <f>_xlfn.XLOOKUP(Table6[[#This Row],[Computer Name]],'[3]export-2025-06-13-05-14-04'!$A:$A,'[3]export-2025-06-13-05-14-04'!$E:$E)</f>
        <v>Complete</v>
      </c>
      <c r="P156" t="s">
        <v>50</v>
      </c>
      <c r="R156" t="s">
        <v>4370</v>
      </c>
      <c r="S156">
        <v>9427</v>
      </c>
      <c r="T156" t="s">
        <v>4638</v>
      </c>
      <c r="U156" t="s">
        <v>4400</v>
      </c>
      <c r="V156" t="s">
        <v>61</v>
      </c>
      <c r="W156" t="s">
        <v>61</v>
      </c>
      <c r="Y156" t="s">
        <v>4401</v>
      </c>
      <c r="Z156" t="s">
        <v>62</v>
      </c>
      <c r="AA156" t="e">
        <f>_xlfn.XLOOKUP(Table6[[#This Row],[Computer Name]],'[4]export-2025-06-12-00-20-38'!$A:$A,'[4]export-2025-06-12-00-20-38'!$D:$D)</f>
        <v>#N/A</v>
      </c>
    </row>
    <row r="157" spans="1:27" x14ac:dyDescent="0.35">
      <c r="A157" t="s">
        <v>1331</v>
      </c>
      <c r="B157" t="s">
        <v>1332</v>
      </c>
      <c r="C157" t="s">
        <v>49</v>
      </c>
      <c r="D157" t="s">
        <v>50</v>
      </c>
      <c r="E157" t="s">
        <v>51</v>
      </c>
      <c r="F157" t="s">
        <v>67</v>
      </c>
      <c r="G157" t="s">
        <v>53</v>
      </c>
      <c r="H157">
        <v>1</v>
      </c>
      <c r="I157" t="e">
        <f>_xlfn.XLOOKUP(Table6[[#This Row],[ShortName]],'[2]Java-Usage-JG-Report'!$H:$H,'[2]Java-Usage-JG-Report'!$J:$J)</f>
        <v>#N/A</v>
      </c>
      <c r="J157" s="4" t="e">
        <f>_xlfn.XLOOKUP(Table6[[#This Row],[ShortName]],'[2]Java-Usage-JG-Report'!$H:$H,'[2]Java-Usage-JG-Report'!$K:$K)</f>
        <v>#N/A</v>
      </c>
      <c r="K157" t="s">
        <v>4639</v>
      </c>
      <c r="L157" t="s">
        <v>56</v>
      </c>
      <c r="M157" t="s">
        <v>57</v>
      </c>
      <c r="N157" t="s">
        <v>937</v>
      </c>
      <c r="O157" t="str">
        <f>_xlfn.XLOOKUP(Table6[[#This Row],[Computer Name]],'[3]export-2025-06-13-05-14-04'!$A:$A,'[3]export-2025-06-13-05-14-04'!$E:$E)</f>
        <v>Complete</v>
      </c>
      <c r="P157" t="s">
        <v>50</v>
      </c>
      <c r="R157" t="s">
        <v>4370</v>
      </c>
      <c r="S157">
        <v>1500000616</v>
      </c>
      <c r="T157" t="s">
        <v>4485</v>
      </c>
      <c r="U157" t="s">
        <v>4486</v>
      </c>
      <c r="V157" t="s">
        <v>61</v>
      </c>
      <c r="W157" t="s">
        <v>61</v>
      </c>
      <c r="Y157" t="s">
        <v>4487</v>
      </c>
      <c r="Z157" t="s">
        <v>62</v>
      </c>
      <c r="AA157" t="e">
        <f>_xlfn.XLOOKUP(Table6[[#This Row],[Computer Name]],'[4]export-2025-06-12-00-20-38'!$A:$A,'[4]export-2025-06-12-00-20-38'!$D:$D)</f>
        <v>#N/A</v>
      </c>
    </row>
    <row r="158" spans="1:27" x14ac:dyDescent="0.35">
      <c r="A158" t="s">
        <v>1335</v>
      </c>
      <c r="B158" t="s">
        <v>1336</v>
      </c>
      <c r="C158" t="s">
        <v>49</v>
      </c>
      <c r="D158" t="s">
        <v>50</v>
      </c>
      <c r="E158" t="s">
        <v>287</v>
      </c>
      <c r="F158" t="s">
        <v>67</v>
      </c>
      <c r="G158" t="s">
        <v>53</v>
      </c>
      <c r="H158">
        <v>1</v>
      </c>
      <c r="I158" t="e">
        <f>_xlfn.XLOOKUP(Table6[[#This Row],[ShortName]],'[2]Java-Usage-JG-Report'!$H:$H,'[2]Java-Usage-JG-Report'!$J:$J)</f>
        <v>#N/A</v>
      </c>
      <c r="J158" s="4" t="e">
        <f>_xlfn.XLOOKUP(Table6[[#This Row],[ShortName]],'[2]Java-Usage-JG-Report'!$H:$H,'[2]Java-Usage-JG-Report'!$K:$K)</f>
        <v>#N/A</v>
      </c>
      <c r="K158" t="s">
        <v>4640</v>
      </c>
      <c r="L158" t="s">
        <v>56</v>
      </c>
      <c r="M158" t="s">
        <v>57</v>
      </c>
      <c r="N158" t="s">
        <v>937</v>
      </c>
      <c r="O158" t="str">
        <f>_xlfn.XLOOKUP(Table6[[#This Row],[Computer Name]],'[3]export-2025-06-13-05-14-04'!$A:$A,'[3]export-2025-06-13-05-14-04'!$E:$E)</f>
        <v>Complete</v>
      </c>
      <c r="P158" t="s">
        <v>50</v>
      </c>
      <c r="R158" t="s">
        <v>4370</v>
      </c>
      <c r="S158">
        <v>1500000616</v>
      </c>
      <c r="T158" t="s">
        <v>4485</v>
      </c>
      <c r="U158" t="s">
        <v>4486</v>
      </c>
      <c r="V158" t="s">
        <v>61</v>
      </c>
      <c r="W158" t="s">
        <v>61</v>
      </c>
      <c r="Y158" t="s">
        <v>4487</v>
      </c>
      <c r="Z158" t="s">
        <v>62</v>
      </c>
      <c r="AA158" t="e">
        <f>_xlfn.XLOOKUP(Table6[[#This Row],[Computer Name]],'[4]export-2025-06-12-00-20-38'!$A:$A,'[4]export-2025-06-12-00-20-38'!$D:$D)</f>
        <v>#N/A</v>
      </c>
    </row>
    <row r="159" spans="1:27" x14ac:dyDescent="0.35">
      <c r="A159" t="s">
        <v>1855</v>
      </c>
      <c r="B159" t="s">
        <v>1856</v>
      </c>
      <c r="C159" t="s">
        <v>114</v>
      </c>
      <c r="D159" t="s">
        <v>50</v>
      </c>
      <c r="E159" t="s">
        <v>51</v>
      </c>
      <c r="F159" t="s">
        <v>133</v>
      </c>
      <c r="G159" t="s">
        <v>53</v>
      </c>
      <c r="H159">
        <v>1</v>
      </c>
      <c r="I159" t="e">
        <f>_xlfn.XLOOKUP(Table6[[#This Row],[ShortName]],'[2]Java-Usage-JG-Report'!$H:$H,'[2]Java-Usage-JG-Report'!$J:$J)</f>
        <v>#N/A</v>
      </c>
      <c r="J159" s="4" t="e">
        <f>_xlfn.XLOOKUP(Table6[[#This Row],[ShortName]],'[2]Java-Usage-JG-Report'!$H:$H,'[2]Java-Usage-JG-Report'!$K:$K)</f>
        <v>#N/A</v>
      </c>
      <c r="K159" t="s">
        <v>4641</v>
      </c>
      <c r="L159" t="s">
        <v>56</v>
      </c>
      <c r="M159" t="s">
        <v>57</v>
      </c>
      <c r="N159" t="s">
        <v>937</v>
      </c>
      <c r="O159" t="str">
        <f>_xlfn.XLOOKUP(Table6[[#This Row],[Computer Name]],'[3]export-2025-06-13-05-14-04'!$A:$A,'[3]export-2025-06-13-05-14-04'!$E:$E)</f>
        <v>Complete</v>
      </c>
      <c r="P159" t="s">
        <v>50</v>
      </c>
      <c r="R159" t="s">
        <v>4370</v>
      </c>
      <c r="S159">
        <v>1500001716</v>
      </c>
      <c r="T159" t="s">
        <v>4471</v>
      </c>
      <c r="U159" t="s">
        <v>4422</v>
      </c>
      <c r="V159" t="s">
        <v>61</v>
      </c>
      <c r="W159" t="s">
        <v>61</v>
      </c>
      <c r="X159" t="s">
        <v>1196</v>
      </c>
      <c r="Y159" t="s">
        <v>2005</v>
      </c>
      <c r="Z159" t="s">
        <v>62</v>
      </c>
      <c r="AA159" t="e">
        <f>_xlfn.XLOOKUP(Table6[[#This Row],[Computer Name]],'[4]export-2025-06-12-00-20-38'!$A:$A,'[4]export-2025-06-12-00-20-38'!$D:$D)</f>
        <v>#N/A</v>
      </c>
    </row>
    <row r="160" spans="1:27" x14ac:dyDescent="0.35">
      <c r="A160" t="s">
        <v>1860</v>
      </c>
      <c r="B160" t="s">
        <v>1861</v>
      </c>
      <c r="C160" t="s">
        <v>114</v>
      </c>
      <c r="D160" t="s">
        <v>50</v>
      </c>
      <c r="E160" t="s">
        <v>51</v>
      </c>
      <c r="F160" t="s">
        <v>67</v>
      </c>
      <c r="G160" t="s">
        <v>53</v>
      </c>
      <c r="H160">
        <v>1</v>
      </c>
      <c r="I160" t="e">
        <f>_xlfn.XLOOKUP(Table6[[#This Row],[ShortName]],'[2]Java-Usage-JG-Report'!$H:$H,'[2]Java-Usage-JG-Report'!$J:$J)</f>
        <v>#N/A</v>
      </c>
      <c r="J160" s="4" t="e">
        <f>_xlfn.XLOOKUP(Table6[[#This Row],[ShortName]],'[2]Java-Usage-JG-Report'!$H:$H,'[2]Java-Usage-JG-Report'!$K:$K)</f>
        <v>#N/A</v>
      </c>
      <c r="K160" t="s">
        <v>4642</v>
      </c>
      <c r="L160" t="s">
        <v>56</v>
      </c>
      <c r="M160" t="s">
        <v>57</v>
      </c>
      <c r="N160" t="s">
        <v>937</v>
      </c>
      <c r="O160" t="str">
        <f>_xlfn.XLOOKUP(Table6[[#This Row],[Computer Name]],'[3]export-2025-06-13-05-14-04'!$A:$A,'[3]export-2025-06-13-05-14-04'!$E:$E)</f>
        <v>Complete</v>
      </c>
      <c r="P160" t="s">
        <v>50</v>
      </c>
      <c r="R160" t="s">
        <v>4370</v>
      </c>
      <c r="S160">
        <v>20698</v>
      </c>
      <c r="T160" t="s">
        <v>4421</v>
      </c>
      <c r="U160" t="s">
        <v>4422</v>
      </c>
      <c r="V160" t="s">
        <v>61</v>
      </c>
      <c r="W160" t="s">
        <v>61</v>
      </c>
      <c r="X160" t="s">
        <v>1196</v>
      </c>
      <c r="Y160" t="s">
        <v>2005</v>
      </c>
      <c r="Z160" t="s">
        <v>62</v>
      </c>
      <c r="AA160" t="e">
        <f>_xlfn.XLOOKUP(Table6[[#This Row],[Computer Name]],'[4]export-2025-06-12-00-20-38'!$A:$A,'[4]export-2025-06-12-00-20-38'!$D:$D)</f>
        <v>#N/A</v>
      </c>
    </row>
    <row r="161" spans="1:27" x14ac:dyDescent="0.35">
      <c r="A161" t="s">
        <v>1705</v>
      </c>
      <c r="B161" t="s">
        <v>1706</v>
      </c>
      <c r="C161" t="s">
        <v>141</v>
      </c>
      <c r="D161" t="s">
        <v>50</v>
      </c>
      <c r="E161" t="s">
        <v>51</v>
      </c>
      <c r="F161" t="s">
        <v>67</v>
      </c>
      <c r="G161" t="s">
        <v>53</v>
      </c>
      <c r="H161">
        <v>1</v>
      </c>
      <c r="I161" t="e">
        <f>_xlfn.XLOOKUP(Table6[[#This Row],[ShortName]],'[2]Java-Usage-JG-Report'!$H:$H,'[2]Java-Usage-JG-Report'!$J:$J)</f>
        <v>#N/A</v>
      </c>
      <c r="J161" s="4" t="e">
        <f>_xlfn.XLOOKUP(Table6[[#This Row],[ShortName]],'[2]Java-Usage-JG-Report'!$H:$H,'[2]Java-Usage-JG-Report'!$K:$K)</f>
        <v>#N/A</v>
      </c>
      <c r="K161" t="s">
        <v>4643</v>
      </c>
      <c r="L161" t="s">
        <v>56</v>
      </c>
      <c r="M161" t="s">
        <v>57</v>
      </c>
      <c r="N161" t="s">
        <v>937</v>
      </c>
      <c r="O161" t="str">
        <f>_xlfn.XLOOKUP(Table6[[#This Row],[Computer Name]],'[3]export-2025-06-13-05-14-04'!$A:$A,'[3]export-2025-06-13-05-14-04'!$E:$E)</f>
        <v>Complete</v>
      </c>
      <c r="P161" t="s">
        <v>50</v>
      </c>
      <c r="R161" t="s">
        <v>4370</v>
      </c>
      <c r="S161">
        <v>5057623</v>
      </c>
      <c r="T161" t="s">
        <v>143</v>
      </c>
      <c r="U161" t="s">
        <v>144</v>
      </c>
      <c r="V161" t="s">
        <v>61</v>
      </c>
      <c r="W161" t="s">
        <v>61</v>
      </c>
      <c r="Y161" t="s">
        <v>145</v>
      </c>
      <c r="Z161" t="s">
        <v>62</v>
      </c>
      <c r="AA161" t="e">
        <f>_xlfn.XLOOKUP(Table6[[#This Row],[Computer Name]],'[4]export-2025-06-12-00-20-38'!$A:$A,'[4]export-2025-06-12-00-20-38'!$D:$D)</f>
        <v>#N/A</v>
      </c>
    </row>
    <row r="162" spans="1:27" x14ac:dyDescent="0.35">
      <c r="A162" t="s">
        <v>1707</v>
      </c>
      <c r="B162" t="s">
        <v>1708</v>
      </c>
      <c r="C162" t="s">
        <v>141</v>
      </c>
      <c r="D162" t="s">
        <v>50</v>
      </c>
      <c r="E162" t="s">
        <v>287</v>
      </c>
      <c r="F162" t="s">
        <v>67</v>
      </c>
      <c r="G162" t="s">
        <v>53</v>
      </c>
      <c r="H162">
        <v>1</v>
      </c>
      <c r="I162" t="e">
        <f>_xlfn.XLOOKUP(Table6[[#This Row],[ShortName]],'[2]Java-Usage-JG-Report'!$H:$H,'[2]Java-Usage-JG-Report'!$J:$J)</f>
        <v>#N/A</v>
      </c>
      <c r="J162" s="4" t="e">
        <f>_xlfn.XLOOKUP(Table6[[#This Row],[ShortName]],'[2]Java-Usage-JG-Report'!$H:$H,'[2]Java-Usage-JG-Report'!$K:$K)</f>
        <v>#N/A</v>
      </c>
      <c r="K162" t="s">
        <v>4644</v>
      </c>
      <c r="L162" t="s">
        <v>56</v>
      </c>
      <c r="M162" t="s">
        <v>57</v>
      </c>
      <c r="N162" t="s">
        <v>937</v>
      </c>
      <c r="O162" t="str">
        <f>_xlfn.XLOOKUP(Table6[[#This Row],[Computer Name]],'[3]export-2025-06-13-05-14-04'!$A:$A,'[3]export-2025-06-13-05-14-04'!$E:$E)</f>
        <v>Complete</v>
      </c>
      <c r="P162" t="s">
        <v>50</v>
      </c>
      <c r="R162" t="s">
        <v>4370</v>
      </c>
      <c r="S162">
        <v>5057623</v>
      </c>
      <c r="T162" t="s">
        <v>143</v>
      </c>
      <c r="U162" t="s">
        <v>144</v>
      </c>
      <c r="V162" t="s">
        <v>61</v>
      </c>
      <c r="W162" t="s">
        <v>61</v>
      </c>
      <c r="Y162" t="s">
        <v>145</v>
      </c>
      <c r="Z162" t="s">
        <v>62</v>
      </c>
      <c r="AA162" t="e">
        <f>_xlfn.XLOOKUP(Table6[[#This Row],[Computer Name]],'[4]export-2025-06-12-00-20-38'!$A:$A,'[4]export-2025-06-12-00-20-38'!$D:$D)</f>
        <v>#N/A</v>
      </c>
    </row>
    <row r="163" spans="1:27" x14ac:dyDescent="0.35">
      <c r="A163" t="s">
        <v>1709</v>
      </c>
      <c r="B163" t="s">
        <v>1710</v>
      </c>
      <c r="C163" t="s">
        <v>141</v>
      </c>
      <c r="D163" t="s">
        <v>50</v>
      </c>
      <c r="E163" t="s">
        <v>51</v>
      </c>
      <c r="F163" t="s">
        <v>67</v>
      </c>
      <c r="G163" t="s">
        <v>53</v>
      </c>
      <c r="H163">
        <v>1</v>
      </c>
      <c r="I163" t="e">
        <f>_xlfn.XLOOKUP(Table6[[#This Row],[ShortName]],'[2]Java-Usage-JG-Report'!$H:$H,'[2]Java-Usage-JG-Report'!$J:$J)</f>
        <v>#N/A</v>
      </c>
      <c r="J163" s="4" t="e">
        <f>_xlfn.XLOOKUP(Table6[[#This Row],[ShortName]],'[2]Java-Usage-JG-Report'!$H:$H,'[2]Java-Usage-JG-Report'!$K:$K)</f>
        <v>#N/A</v>
      </c>
      <c r="K163" t="s">
        <v>4645</v>
      </c>
      <c r="L163" t="s">
        <v>56</v>
      </c>
      <c r="M163" t="s">
        <v>57</v>
      </c>
      <c r="N163" t="s">
        <v>937</v>
      </c>
      <c r="O163" t="str">
        <f>_xlfn.XLOOKUP(Table6[[#This Row],[Computer Name]],'[3]export-2025-06-13-05-14-04'!$A:$A,'[3]export-2025-06-13-05-14-04'!$E:$E)</f>
        <v>Complete</v>
      </c>
      <c r="P163" t="s">
        <v>50</v>
      </c>
      <c r="R163" t="s">
        <v>4370</v>
      </c>
      <c r="S163">
        <v>5057623</v>
      </c>
      <c r="T163" t="s">
        <v>143</v>
      </c>
      <c r="U163" t="s">
        <v>144</v>
      </c>
      <c r="V163" t="s">
        <v>61</v>
      </c>
      <c r="W163" t="s">
        <v>61</v>
      </c>
      <c r="Y163" t="s">
        <v>145</v>
      </c>
      <c r="Z163" t="s">
        <v>62</v>
      </c>
      <c r="AA163" t="e">
        <f>_xlfn.XLOOKUP(Table6[[#This Row],[Computer Name]],'[4]export-2025-06-12-00-20-38'!$A:$A,'[4]export-2025-06-12-00-20-38'!$D:$D)</f>
        <v>#N/A</v>
      </c>
    </row>
    <row r="164" spans="1:27" x14ac:dyDescent="0.35">
      <c r="A164" t="s">
        <v>1711</v>
      </c>
      <c r="B164" t="s">
        <v>1712</v>
      </c>
      <c r="C164" t="s">
        <v>141</v>
      </c>
      <c r="D164" t="s">
        <v>50</v>
      </c>
      <c r="E164" t="s">
        <v>51</v>
      </c>
      <c r="F164" t="s">
        <v>67</v>
      </c>
      <c r="G164" t="s">
        <v>53</v>
      </c>
      <c r="H164">
        <v>1</v>
      </c>
      <c r="I164" t="e">
        <f>_xlfn.XLOOKUP(Table6[[#This Row],[ShortName]],'[2]Java-Usage-JG-Report'!$H:$H,'[2]Java-Usage-JG-Report'!$J:$J)</f>
        <v>#N/A</v>
      </c>
      <c r="J164" s="4" t="e">
        <f>_xlfn.XLOOKUP(Table6[[#This Row],[ShortName]],'[2]Java-Usage-JG-Report'!$H:$H,'[2]Java-Usage-JG-Report'!$K:$K)</f>
        <v>#N/A</v>
      </c>
      <c r="K164" t="s">
        <v>4646</v>
      </c>
      <c r="L164" t="s">
        <v>56</v>
      </c>
      <c r="M164" t="s">
        <v>57</v>
      </c>
      <c r="N164" t="s">
        <v>937</v>
      </c>
      <c r="O164" t="str">
        <f>_xlfn.XLOOKUP(Table6[[#This Row],[Computer Name]],'[3]export-2025-06-13-05-14-04'!$A:$A,'[3]export-2025-06-13-05-14-04'!$E:$E)</f>
        <v>Complete</v>
      </c>
      <c r="P164" t="s">
        <v>50</v>
      </c>
      <c r="R164" t="s">
        <v>4370</v>
      </c>
      <c r="S164">
        <v>5057623</v>
      </c>
      <c r="T164" t="s">
        <v>143</v>
      </c>
      <c r="U164" t="s">
        <v>144</v>
      </c>
      <c r="V164" t="s">
        <v>61</v>
      </c>
      <c r="W164" t="s">
        <v>61</v>
      </c>
      <c r="Y164" t="s">
        <v>145</v>
      </c>
      <c r="Z164" t="s">
        <v>62</v>
      </c>
      <c r="AA164" t="e">
        <f>_xlfn.XLOOKUP(Table6[[#This Row],[Computer Name]],'[4]export-2025-06-12-00-20-38'!$A:$A,'[4]export-2025-06-12-00-20-38'!$D:$D)</f>
        <v>#N/A</v>
      </c>
    </row>
    <row r="165" spans="1:27" x14ac:dyDescent="0.35">
      <c r="A165" t="s">
        <v>1713</v>
      </c>
      <c r="B165" t="s">
        <v>1714</v>
      </c>
      <c r="C165" t="s">
        <v>141</v>
      </c>
      <c r="D165" t="s">
        <v>50</v>
      </c>
      <c r="E165" t="s">
        <v>51</v>
      </c>
      <c r="F165" t="s">
        <v>67</v>
      </c>
      <c r="G165" t="s">
        <v>53</v>
      </c>
      <c r="H165">
        <v>1</v>
      </c>
      <c r="I165" t="e">
        <f>_xlfn.XLOOKUP(Table6[[#This Row],[ShortName]],'[2]Java-Usage-JG-Report'!$H:$H,'[2]Java-Usage-JG-Report'!$J:$J)</f>
        <v>#N/A</v>
      </c>
      <c r="J165" s="4" t="e">
        <f>_xlfn.XLOOKUP(Table6[[#This Row],[ShortName]],'[2]Java-Usage-JG-Report'!$H:$H,'[2]Java-Usage-JG-Report'!$K:$K)</f>
        <v>#N/A</v>
      </c>
      <c r="K165" t="s">
        <v>4647</v>
      </c>
      <c r="L165" t="s">
        <v>56</v>
      </c>
      <c r="M165" t="s">
        <v>57</v>
      </c>
      <c r="N165" t="s">
        <v>937</v>
      </c>
      <c r="O165" t="str">
        <f>_xlfn.XLOOKUP(Table6[[#This Row],[Computer Name]],'[3]export-2025-06-13-05-14-04'!$A:$A,'[3]export-2025-06-13-05-14-04'!$E:$E)</f>
        <v>Complete</v>
      </c>
      <c r="P165" t="s">
        <v>50</v>
      </c>
      <c r="R165" t="s">
        <v>4370</v>
      </c>
      <c r="S165">
        <v>5057623</v>
      </c>
      <c r="T165" t="s">
        <v>143</v>
      </c>
      <c r="U165" t="s">
        <v>144</v>
      </c>
      <c r="V165" t="s">
        <v>61</v>
      </c>
      <c r="W165" t="s">
        <v>61</v>
      </c>
      <c r="Y165" t="s">
        <v>145</v>
      </c>
      <c r="Z165" t="s">
        <v>62</v>
      </c>
      <c r="AA165" t="e">
        <f>_xlfn.XLOOKUP(Table6[[#This Row],[Computer Name]],'[4]export-2025-06-12-00-20-38'!$A:$A,'[4]export-2025-06-12-00-20-38'!$D:$D)</f>
        <v>#N/A</v>
      </c>
    </row>
    <row r="166" spans="1:27" x14ac:dyDescent="0.35">
      <c r="A166" t="s">
        <v>1888</v>
      </c>
      <c r="B166" t="s">
        <v>1889</v>
      </c>
      <c r="C166" t="s">
        <v>114</v>
      </c>
      <c r="D166" t="s">
        <v>50</v>
      </c>
      <c r="E166" t="s">
        <v>51</v>
      </c>
      <c r="F166" t="s">
        <v>67</v>
      </c>
      <c r="G166" t="s">
        <v>53</v>
      </c>
      <c r="H166">
        <v>1</v>
      </c>
      <c r="I166" t="e">
        <f>_xlfn.XLOOKUP(Table6[[#This Row],[ShortName]],'[2]Java-Usage-JG-Report'!$H:$H,'[2]Java-Usage-JG-Report'!$J:$J)</f>
        <v>#N/A</v>
      </c>
      <c r="J166" s="4" t="e">
        <f>_xlfn.XLOOKUP(Table6[[#This Row],[ShortName]],'[2]Java-Usage-JG-Report'!$H:$H,'[2]Java-Usage-JG-Report'!$K:$K)</f>
        <v>#N/A</v>
      </c>
      <c r="K166" t="s">
        <v>4648</v>
      </c>
      <c r="L166" t="s">
        <v>56</v>
      </c>
      <c r="M166" t="s">
        <v>57</v>
      </c>
      <c r="N166" t="s">
        <v>937</v>
      </c>
      <c r="O166" t="str">
        <f>_xlfn.XLOOKUP(Table6[[#This Row],[Computer Name]],'[3]export-2025-06-13-05-14-04'!$A:$A,'[3]export-2025-06-13-05-14-04'!$E:$E)</f>
        <v>Complete</v>
      </c>
      <c r="P166" t="s">
        <v>50</v>
      </c>
      <c r="R166" t="s">
        <v>4370</v>
      </c>
      <c r="S166">
        <v>20698</v>
      </c>
      <c r="T166" t="s">
        <v>4421</v>
      </c>
      <c r="U166" t="s">
        <v>4422</v>
      </c>
      <c r="V166" t="s">
        <v>61</v>
      </c>
      <c r="W166" t="s">
        <v>61</v>
      </c>
      <c r="X166" t="s">
        <v>1196</v>
      </c>
      <c r="Y166" t="s">
        <v>2005</v>
      </c>
      <c r="Z166" t="s">
        <v>62</v>
      </c>
      <c r="AA166" t="e">
        <f>_xlfn.XLOOKUP(Table6[[#This Row],[Computer Name]],'[4]export-2025-06-12-00-20-38'!$A:$A,'[4]export-2025-06-12-00-20-38'!$D:$D)</f>
        <v>#N/A</v>
      </c>
    </row>
    <row r="167" spans="1:27" x14ac:dyDescent="0.35">
      <c r="A167" t="s">
        <v>2724</v>
      </c>
      <c r="B167" t="s">
        <v>2725</v>
      </c>
      <c r="C167" t="s">
        <v>114</v>
      </c>
      <c r="D167" t="s">
        <v>50</v>
      </c>
      <c r="E167" t="s">
        <v>51</v>
      </c>
      <c r="F167" t="s">
        <v>67</v>
      </c>
      <c r="G167" t="s">
        <v>53</v>
      </c>
      <c r="H167">
        <v>1</v>
      </c>
      <c r="I167" t="e">
        <f>_xlfn.XLOOKUP(Table6[[#This Row],[ShortName]],'[2]Java-Usage-JG-Report'!$H:$H,'[2]Java-Usage-JG-Report'!$J:$J)</f>
        <v>#N/A</v>
      </c>
      <c r="J167" s="4" t="e">
        <f>_xlfn.XLOOKUP(Table6[[#This Row],[ShortName]],'[2]Java-Usage-JG-Report'!$H:$H,'[2]Java-Usage-JG-Report'!$K:$K)</f>
        <v>#N/A</v>
      </c>
      <c r="K167" t="s">
        <v>4649</v>
      </c>
      <c r="L167" t="s">
        <v>56</v>
      </c>
      <c r="M167" t="s">
        <v>57</v>
      </c>
      <c r="N167" t="s">
        <v>937</v>
      </c>
      <c r="O167" t="str">
        <f>_xlfn.XLOOKUP(Table6[[#This Row],[Computer Name]],'[3]export-2025-06-13-05-14-04'!$A:$A,'[3]export-2025-06-13-05-14-04'!$E:$E)</f>
        <v>Complete</v>
      </c>
      <c r="P167" t="s">
        <v>50</v>
      </c>
      <c r="R167" t="s">
        <v>4370</v>
      </c>
      <c r="S167">
        <v>5055750</v>
      </c>
      <c r="T167" t="s">
        <v>4650</v>
      </c>
      <c r="U167" t="s">
        <v>4651</v>
      </c>
      <c r="V167" t="s">
        <v>61</v>
      </c>
      <c r="W167" t="s">
        <v>61</v>
      </c>
      <c r="Y167" t="s">
        <v>4652</v>
      </c>
      <c r="Z167" t="s">
        <v>62</v>
      </c>
      <c r="AA167" t="e">
        <f>_xlfn.XLOOKUP(Table6[[#This Row],[Computer Name]],'[4]export-2025-06-12-00-20-38'!$A:$A,'[4]export-2025-06-12-00-20-38'!$D:$D)</f>
        <v>#N/A</v>
      </c>
    </row>
    <row r="168" spans="1:27" x14ac:dyDescent="0.35">
      <c r="A168" t="s">
        <v>2726</v>
      </c>
      <c r="B168" t="s">
        <v>2727</v>
      </c>
      <c r="C168" t="s">
        <v>114</v>
      </c>
      <c r="D168" t="s">
        <v>50</v>
      </c>
      <c r="E168" t="s">
        <v>287</v>
      </c>
      <c r="F168" t="s">
        <v>67</v>
      </c>
      <c r="G168" t="s">
        <v>53</v>
      </c>
      <c r="H168">
        <v>1</v>
      </c>
      <c r="I168" t="e">
        <f>_xlfn.XLOOKUP(Table6[[#This Row],[ShortName]],'[2]Java-Usage-JG-Report'!$H:$H,'[2]Java-Usage-JG-Report'!$J:$J)</f>
        <v>#N/A</v>
      </c>
      <c r="J168" s="4" t="e">
        <f>_xlfn.XLOOKUP(Table6[[#This Row],[ShortName]],'[2]Java-Usage-JG-Report'!$H:$H,'[2]Java-Usage-JG-Report'!$K:$K)</f>
        <v>#N/A</v>
      </c>
      <c r="K168" t="s">
        <v>4653</v>
      </c>
      <c r="L168" t="s">
        <v>56</v>
      </c>
      <c r="M168" t="s">
        <v>57</v>
      </c>
      <c r="N168" t="s">
        <v>937</v>
      </c>
      <c r="O168" t="str">
        <f>_xlfn.XLOOKUP(Table6[[#This Row],[Computer Name]],'[3]export-2025-06-13-05-14-04'!$A:$A,'[3]export-2025-06-13-05-14-04'!$E:$E)</f>
        <v>Complete</v>
      </c>
      <c r="P168" t="s">
        <v>50</v>
      </c>
      <c r="R168" t="s">
        <v>4370</v>
      </c>
      <c r="S168">
        <v>5055750</v>
      </c>
      <c r="T168" t="s">
        <v>4650</v>
      </c>
      <c r="U168" t="s">
        <v>4651</v>
      </c>
      <c r="V168" t="s">
        <v>61</v>
      </c>
      <c r="W168" t="s">
        <v>61</v>
      </c>
      <c r="Y168" t="s">
        <v>4654</v>
      </c>
      <c r="Z168" t="s">
        <v>62</v>
      </c>
      <c r="AA168" t="e">
        <f>_xlfn.XLOOKUP(Table6[[#This Row],[Computer Name]],'[4]export-2025-06-12-00-20-38'!$A:$A,'[4]export-2025-06-12-00-20-38'!$D:$D)</f>
        <v>#N/A</v>
      </c>
    </row>
    <row r="169" spans="1:27" x14ac:dyDescent="0.35">
      <c r="A169" t="s">
        <v>1966</v>
      </c>
      <c r="B169" t="s">
        <v>1967</v>
      </c>
      <c r="C169" t="s">
        <v>114</v>
      </c>
      <c r="D169" t="s">
        <v>50</v>
      </c>
      <c r="E169" t="s">
        <v>51</v>
      </c>
      <c r="F169" t="s">
        <v>67</v>
      </c>
      <c r="G169" t="s">
        <v>53</v>
      </c>
      <c r="H169">
        <v>1</v>
      </c>
      <c r="I169" t="e">
        <f>_xlfn.XLOOKUP(Table6[[#This Row],[ShortName]],'[2]Java-Usage-JG-Report'!$H:$H,'[2]Java-Usage-JG-Report'!$J:$J)</f>
        <v>#N/A</v>
      </c>
      <c r="J169" s="4" t="e">
        <f>_xlfn.XLOOKUP(Table6[[#This Row],[ShortName]],'[2]Java-Usage-JG-Report'!$H:$H,'[2]Java-Usage-JG-Report'!$K:$K)</f>
        <v>#N/A</v>
      </c>
      <c r="K169" t="s">
        <v>4655</v>
      </c>
      <c r="L169" t="s">
        <v>56</v>
      </c>
      <c r="M169" t="s">
        <v>57</v>
      </c>
      <c r="N169" t="s">
        <v>937</v>
      </c>
      <c r="O169" t="str">
        <f>_xlfn.XLOOKUP(Table6[[#This Row],[Computer Name]],'[3]export-2025-06-13-05-14-04'!$A:$A,'[3]export-2025-06-13-05-14-04'!$E:$E)</f>
        <v>Complete</v>
      </c>
      <c r="P169" t="s">
        <v>50</v>
      </c>
      <c r="R169" t="s">
        <v>4370</v>
      </c>
      <c r="S169">
        <v>20698</v>
      </c>
      <c r="T169" t="s">
        <v>4421</v>
      </c>
      <c r="U169" t="s">
        <v>4422</v>
      </c>
      <c r="V169" t="s">
        <v>61</v>
      </c>
      <c r="W169" t="s">
        <v>61</v>
      </c>
      <c r="X169" t="s">
        <v>1196</v>
      </c>
      <c r="Y169" t="s">
        <v>2005</v>
      </c>
      <c r="Z169" t="s">
        <v>62</v>
      </c>
      <c r="AA169" t="e">
        <f>_xlfn.XLOOKUP(Table6[[#This Row],[Computer Name]],'[4]export-2025-06-12-00-20-38'!$A:$A,'[4]export-2025-06-12-00-20-38'!$D:$D)</f>
        <v>#N/A</v>
      </c>
    </row>
    <row r="170" spans="1:27" x14ac:dyDescent="0.35">
      <c r="A170" t="s">
        <v>1337</v>
      </c>
      <c r="B170" t="s">
        <v>1338</v>
      </c>
      <c r="C170" t="s">
        <v>114</v>
      </c>
      <c r="D170" t="s">
        <v>50</v>
      </c>
      <c r="E170" t="s">
        <v>51</v>
      </c>
      <c r="F170" t="s">
        <v>92</v>
      </c>
      <c r="G170" t="s">
        <v>53</v>
      </c>
      <c r="H170">
        <v>1</v>
      </c>
      <c r="I170" t="e">
        <f>_xlfn.XLOOKUP(Table6[[#This Row],[ShortName]],'[2]Java-Usage-JG-Report'!$H:$H,'[2]Java-Usage-JG-Report'!$J:$J)</f>
        <v>#N/A</v>
      </c>
      <c r="J170" s="4" t="e">
        <f>_xlfn.XLOOKUP(Table6[[#This Row],[ShortName]],'[2]Java-Usage-JG-Report'!$H:$H,'[2]Java-Usage-JG-Report'!$K:$K)</f>
        <v>#N/A</v>
      </c>
      <c r="K170" t="s">
        <v>4656</v>
      </c>
      <c r="L170" t="s">
        <v>109</v>
      </c>
      <c r="M170" t="s">
        <v>57</v>
      </c>
      <c r="N170" t="s">
        <v>937</v>
      </c>
      <c r="O170" t="e">
        <f>_xlfn.XLOOKUP(Table6[[#This Row],[Computer Name]],'[3]export-2025-06-13-05-14-04'!$A:$A,'[3]export-2025-06-13-05-14-04'!$E:$E)</f>
        <v>#N/A</v>
      </c>
      <c r="P170" t="s">
        <v>50</v>
      </c>
      <c r="R170" t="s">
        <v>4370</v>
      </c>
      <c r="S170">
        <v>1500000616</v>
      </c>
      <c r="T170" t="s">
        <v>4485</v>
      </c>
      <c r="U170" t="s">
        <v>4486</v>
      </c>
      <c r="V170" t="s">
        <v>61</v>
      </c>
      <c r="W170" t="s">
        <v>61</v>
      </c>
      <c r="Y170" t="s">
        <v>4487</v>
      </c>
      <c r="Z170" t="s">
        <v>62</v>
      </c>
      <c r="AA170" t="str">
        <f>_xlfn.XLOOKUP(Table6[[#This Row],[Computer Name]],'[4]export-2025-06-12-00-20-38'!$A:$A,'[4]export-2025-06-12-00-20-38'!$D:$D)</f>
        <v>[no results]</v>
      </c>
    </row>
    <row r="171" spans="1:27" x14ac:dyDescent="0.35">
      <c r="A171" t="s">
        <v>1667</v>
      </c>
      <c r="B171" t="s">
        <v>1668</v>
      </c>
      <c r="C171" t="s">
        <v>49</v>
      </c>
      <c r="D171" t="s">
        <v>50</v>
      </c>
      <c r="E171" t="s">
        <v>51</v>
      </c>
      <c r="F171" t="s">
        <v>133</v>
      </c>
      <c r="G171" t="s">
        <v>53</v>
      </c>
      <c r="H171">
        <v>1</v>
      </c>
      <c r="I171" t="e">
        <f>_xlfn.XLOOKUP(Table6[[#This Row],[ShortName]],'[2]Java-Usage-JG-Report'!$H:$H,'[2]Java-Usage-JG-Report'!$J:$J)</f>
        <v>#N/A</v>
      </c>
      <c r="J171" s="4" t="e">
        <f>_xlfn.XLOOKUP(Table6[[#This Row],[ShortName]],'[2]Java-Usage-JG-Report'!$H:$H,'[2]Java-Usage-JG-Report'!$K:$K)</f>
        <v>#N/A</v>
      </c>
      <c r="K171" t="s">
        <v>4657</v>
      </c>
      <c r="L171" t="s">
        <v>56</v>
      </c>
      <c r="M171" t="s">
        <v>57</v>
      </c>
      <c r="N171" t="s">
        <v>937</v>
      </c>
      <c r="O171" t="str">
        <f>_xlfn.XLOOKUP(Table6[[#This Row],[Computer Name]],'[3]export-2025-06-13-05-14-04'!$A:$A,'[3]export-2025-06-13-05-14-04'!$E:$E)</f>
        <v>Complete</v>
      </c>
      <c r="P171" t="s">
        <v>50</v>
      </c>
      <c r="R171" t="s">
        <v>4370</v>
      </c>
      <c r="S171">
        <v>3143</v>
      </c>
      <c r="T171" t="s">
        <v>4432</v>
      </c>
      <c r="U171" t="s">
        <v>4425</v>
      </c>
      <c r="V171" t="s">
        <v>61</v>
      </c>
      <c r="W171" t="s">
        <v>61</v>
      </c>
      <c r="Y171" t="s">
        <v>4426</v>
      </c>
      <c r="Z171" t="s">
        <v>62</v>
      </c>
      <c r="AA171" t="e">
        <f>_xlfn.XLOOKUP(Table6[[#This Row],[Computer Name]],'[4]export-2025-06-12-00-20-38'!$A:$A,'[4]export-2025-06-12-00-20-38'!$D:$D)</f>
        <v>#N/A</v>
      </c>
    </row>
    <row r="172" spans="1:27" x14ac:dyDescent="0.35">
      <c r="A172" t="s">
        <v>2020</v>
      </c>
      <c r="B172" t="s">
        <v>2021</v>
      </c>
      <c r="C172" t="s">
        <v>114</v>
      </c>
      <c r="D172" t="s">
        <v>50</v>
      </c>
      <c r="E172" t="s">
        <v>287</v>
      </c>
      <c r="F172" t="s">
        <v>67</v>
      </c>
      <c r="G172" t="s">
        <v>53</v>
      </c>
      <c r="H172">
        <v>1</v>
      </c>
      <c r="I172" t="e">
        <f>_xlfn.XLOOKUP(Table6[[#This Row],[ShortName]],'[2]Java-Usage-JG-Report'!$H:$H,'[2]Java-Usage-JG-Report'!$J:$J)</f>
        <v>#N/A</v>
      </c>
      <c r="J172" s="4" t="e">
        <f>_xlfn.XLOOKUP(Table6[[#This Row],[ShortName]],'[2]Java-Usage-JG-Report'!$H:$H,'[2]Java-Usage-JG-Report'!$K:$K)</f>
        <v>#N/A</v>
      </c>
      <c r="K172" t="s">
        <v>4658</v>
      </c>
      <c r="L172" t="s">
        <v>109</v>
      </c>
      <c r="M172" t="s">
        <v>57</v>
      </c>
      <c r="N172" t="s">
        <v>937</v>
      </c>
      <c r="O172" t="e">
        <f>_xlfn.XLOOKUP(Table6[[#This Row],[Computer Name]],'[3]export-2025-06-13-05-14-04'!$A:$A,'[3]export-2025-06-13-05-14-04'!$E:$E)</f>
        <v>#N/A</v>
      </c>
      <c r="P172" t="s">
        <v>50</v>
      </c>
      <c r="R172" t="s">
        <v>4370</v>
      </c>
      <c r="S172">
        <v>8363</v>
      </c>
      <c r="T172" t="s">
        <v>4428</v>
      </c>
      <c r="U172" t="s">
        <v>4422</v>
      </c>
      <c r="V172" t="s">
        <v>61</v>
      </c>
      <c r="W172" t="s">
        <v>61</v>
      </c>
      <c r="X172" t="s">
        <v>1196</v>
      </c>
      <c r="Y172" t="s">
        <v>2005</v>
      </c>
      <c r="Z172" t="s">
        <v>62</v>
      </c>
      <c r="AA172" t="str">
        <f>_xlfn.XLOOKUP(Table6[[#This Row],[Computer Name]],'[4]export-2025-06-12-00-20-38'!$A:$A,'[4]export-2025-06-12-00-20-38'!$D:$D)</f>
        <v>[no results]</v>
      </c>
    </row>
    <row r="173" spans="1:27" x14ac:dyDescent="0.35">
      <c r="A173" t="s">
        <v>2022</v>
      </c>
      <c r="B173" t="s">
        <v>2023</v>
      </c>
      <c r="C173" t="s">
        <v>114</v>
      </c>
      <c r="D173" t="s">
        <v>50</v>
      </c>
      <c r="E173" t="s">
        <v>1070</v>
      </c>
      <c r="F173" t="s">
        <v>67</v>
      </c>
      <c r="G173" t="s">
        <v>53</v>
      </c>
      <c r="H173">
        <v>1</v>
      </c>
      <c r="I173" t="e">
        <f>_xlfn.XLOOKUP(Table6[[#This Row],[ShortName]],'[2]Java-Usage-JG-Report'!$H:$H,'[2]Java-Usage-JG-Report'!$J:$J)</f>
        <v>#N/A</v>
      </c>
      <c r="J173" s="4" t="e">
        <f>_xlfn.XLOOKUP(Table6[[#This Row],[ShortName]],'[2]Java-Usage-JG-Report'!$H:$H,'[2]Java-Usage-JG-Report'!$K:$K)</f>
        <v>#N/A</v>
      </c>
      <c r="K173" t="s">
        <v>4659</v>
      </c>
      <c r="L173" t="s">
        <v>56</v>
      </c>
      <c r="M173" t="s">
        <v>57</v>
      </c>
      <c r="N173" t="s">
        <v>937</v>
      </c>
      <c r="O173" t="str">
        <f>_xlfn.XLOOKUP(Table6[[#This Row],[Computer Name]],'[3]export-2025-06-13-05-14-04'!$A:$A,'[3]export-2025-06-13-05-14-04'!$E:$E)</f>
        <v>Complete</v>
      </c>
      <c r="P173" t="s">
        <v>50</v>
      </c>
      <c r="R173" t="s">
        <v>4370</v>
      </c>
      <c r="S173">
        <v>8363</v>
      </c>
      <c r="T173" t="s">
        <v>4428</v>
      </c>
      <c r="U173" t="s">
        <v>4422</v>
      </c>
      <c r="V173" t="s">
        <v>61</v>
      </c>
      <c r="W173" t="s">
        <v>61</v>
      </c>
      <c r="X173" t="s">
        <v>1196</v>
      </c>
      <c r="Y173" t="s">
        <v>2005</v>
      </c>
      <c r="Z173" t="s">
        <v>62</v>
      </c>
      <c r="AA173" t="e">
        <f>_xlfn.XLOOKUP(Table6[[#This Row],[Computer Name]],'[4]export-2025-06-12-00-20-38'!$A:$A,'[4]export-2025-06-12-00-20-38'!$D:$D)</f>
        <v>#N/A</v>
      </c>
    </row>
    <row r="174" spans="1:27" x14ac:dyDescent="0.35">
      <c r="A174" t="s">
        <v>2024</v>
      </c>
      <c r="B174" t="s">
        <v>2025</v>
      </c>
      <c r="C174" t="s">
        <v>114</v>
      </c>
      <c r="D174" t="s">
        <v>50</v>
      </c>
      <c r="E174" t="s">
        <v>1070</v>
      </c>
      <c r="F174" t="s">
        <v>67</v>
      </c>
      <c r="G174" t="s">
        <v>53</v>
      </c>
      <c r="H174">
        <v>1</v>
      </c>
      <c r="I174" t="e">
        <f>_xlfn.XLOOKUP(Table6[[#This Row],[ShortName]],'[2]Java-Usage-JG-Report'!$H:$H,'[2]Java-Usage-JG-Report'!$J:$J)</f>
        <v>#N/A</v>
      </c>
      <c r="J174" s="4" t="e">
        <f>_xlfn.XLOOKUP(Table6[[#This Row],[ShortName]],'[2]Java-Usage-JG-Report'!$H:$H,'[2]Java-Usage-JG-Report'!$K:$K)</f>
        <v>#N/A</v>
      </c>
      <c r="K174" t="s">
        <v>4660</v>
      </c>
      <c r="L174" t="s">
        <v>56</v>
      </c>
      <c r="M174" t="s">
        <v>57</v>
      </c>
      <c r="N174" t="s">
        <v>937</v>
      </c>
      <c r="O174" t="str">
        <f>_xlfn.XLOOKUP(Table6[[#This Row],[Computer Name]],'[3]export-2025-06-13-05-14-04'!$A:$A,'[3]export-2025-06-13-05-14-04'!$E:$E)</f>
        <v>Complete</v>
      </c>
      <c r="P174" t="s">
        <v>50</v>
      </c>
      <c r="R174" t="s">
        <v>4370</v>
      </c>
      <c r="S174">
        <v>8363</v>
      </c>
      <c r="T174" t="s">
        <v>4428</v>
      </c>
      <c r="U174" t="s">
        <v>4422</v>
      </c>
      <c r="V174" t="s">
        <v>61</v>
      </c>
      <c r="W174" t="s">
        <v>61</v>
      </c>
      <c r="X174" t="s">
        <v>1196</v>
      </c>
      <c r="Y174" t="s">
        <v>2005</v>
      </c>
      <c r="Z174" t="s">
        <v>62</v>
      </c>
      <c r="AA174" t="e">
        <f>_xlfn.XLOOKUP(Table6[[#This Row],[Computer Name]],'[4]export-2025-06-12-00-20-38'!$A:$A,'[4]export-2025-06-12-00-20-38'!$D:$D)</f>
        <v>#N/A</v>
      </c>
    </row>
    <row r="175" spans="1:27" x14ac:dyDescent="0.35">
      <c r="A175" t="s">
        <v>2026</v>
      </c>
      <c r="B175" t="s">
        <v>2027</v>
      </c>
      <c r="C175" t="s">
        <v>114</v>
      </c>
      <c r="D175" t="s">
        <v>50</v>
      </c>
      <c r="E175" t="s">
        <v>1070</v>
      </c>
      <c r="F175" t="s">
        <v>67</v>
      </c>
      <c r="G175" t="s">
        <v>53</v>
      </c>
      <c r="H175">
        <v>1</v>
      </c>
      <c r="I175" t="e">
        <f>_xlfn.XLOOKUP(Table6[[#This Row],[ShortName]],'[2]Java-Usage-JG-Report'!$H:$H,'[2]Java-Usage-JG-Report'!$J:$J)</f>
        <v>#N/A</v>
      </c>
      <c r="J175" s="4" t="e">
        <f>_xlfn.XLOOKUP(Table6[[#This Row],[ShortName]],'[2]Java-Usage-JG-Report'!$H:$H,'[2]Java-Usage-JG-Report'!$K:$K)</f>
        <v>#N/A</v>
      </c>
      <c r="K175" t="s">
        <v>4661</v>
      </c>
      <c r="L175" t="s">
        <v>56</v>
      </c>
      <c r="M175" t="s">
        <v>57</v>
      </c>
      <c r="N175" t="s">
        <v>937</v>
      </c>
      <c r="O175" t="str">
        <f>_xlfn.XLOOKUP(Table6[[#This Row],[Computer Name]],'[3]export-2025-06-13-05-14-04'!$A:$A,'[3]export-2025-06-13-05-14-04'!$E:$E)</f>
        <v>Complete</v>
      </c>
      <c r="P175" t="s">
        <v>50</v>
      </c>
      <c r="R175" t="s">
        <v>4370</v>
      </c>
      <c r="S175">
        <v>8363</v>
      </c>
      <c r="T175" t="s">
        <v>4428</v>
      </c>
      <c r="U175" t="s">
        <v>4422</v>
      </c>
      <c r="V175" t="s">
        <v>61</v>
      </c>
      <c r="W175" t="s">
        <v>61</v>
      </c>
      <c r="X175" t="s">
        <v>1196</v>
      </c>
      <c r="Y175" t="s">
        <v>2005</v>
      </c>
      <c r="Z175" t="s">
        <v>62</v>
      </c>
      <c r="AA175" t="e">
        <f>_xlfn.XLOOKUP(Table6[[#This Row],[Computer Name]],'[4]export-2025-06-12-00-20-38'!$A:$A,'[4]export-2025-06-12-00-20-38'!$D:$D)</f>
        <v>#N/A</v>
      </c>
    </row>
    <row r="176" spans="1:27" x14ac:dyDescent="0.35">
      <c r="A176" t="s">
        <v>2028</v>
      </c>
      <c r="B176" t="s">
        <v>2029</v>
      </c>
      <c r="C176" t="s">
        <v>114</v>
      </c>
      <c r="D176" t="s">
        <v>50</v>
      </c>
      <c r="E176" t="s">
        <v>51</v>
      </c>
      <c r="F176" t="s">
        <v>230</v>
      </c>
      <c r="G176" t="s">
        <v>53</v>
      </c>
      <c r="H176">
        <v>1</v>
      </c>
      <c r="I176" t="e">
        <f>_xlfn.XLOOKUP(Table6[[#This Row],[ShortName]],'[2]Java-Usage-JG-Report'!$H:$H,'[2]Java-Usage-JG-Report'!$J:$J)</f>
        <v>#N/A</v>
      </c>
      <c r="J176" s="4" t="e">
        <f>_xlfn.XLOOKUP(Table6[[#This Row],[ShortName]],'[2]Java-Usage-JG-Report'!$H:$H,'[2]Java-Usage-JG-Report'!$K:$K)</f>
        <v>#N/A</v>
      </c>
      <c r="K176" t="s">
        <v>4662</v>
      </c>
      <c r="L176" t="s">
        <v>109</v>
      </c>
      <c r="M176" t="s">
        <v>57</v>
      </c>
      <c r="N176" t="s">
        <v>937</v>
      </c>
      <c r="O176" t="e">
        <f>_xlfn.XLOOKUP(Table6[[#This Row],[Computer Name]],'[3]export-2025-06-13-05-14-04'!$A:$A,'[3]export-2025-06-13-05-14-04'!$E:$E)</f>
        <v>#N/A</v>
      </c>
      <c r="P176" t="s">
        <v>50</v>
      </c>
      <c r="R176" t="s">
        <v>4370</v>
      </c>
      <c r="S176">
        <v>8363</v>
      </c>
      <c r="T176" t="s">
        <v>4428</v>
      </c>
      <c r="U176" t="s">
        <v>4422</v>
      </c>
      <c r="V176" t="s">
        <v>61</v>
      </c>
      <c r="W176" t="s">
        <v>61</v>
      </c>
      <c r="X176" t="s">
        <v>1196</v>
      </c>
      <c r="Y176" t="s">
        <v>2005</v>
      </c>
      <c r="Z176" t="s">
        <v>62</v>
      </c>
      <c r="AA176" t="str">
        <f>_xlfn.XLOOKUP(Table6[[#This Row],[Computer Name]],'[4]export-2025-06-12-00-20-38'!$A:$A,'[4]export-2025-06-12-00-20-38'!$D:$D)</f>
        <v>[no results]</v>
      </c>
    </row>
    <row r="177" spans="1:27" x14ac:dyDescent="0.35">
      <c r="A177" t="s">
        <v>2030</v>
      </c>
      <c r="B177" t="s">
        <v>2031</v>
      </c>
      <c r="C177" t="s">
        <v>114</v>
      </c>
      <c r="D177" t="s">
        <v>50</v>
      </c>
      <c r="E177" t="s">
        <v>1070</v>
      </c>
      <c r="F177" t="s">
        <v>115</v>
      </c>
      <c r="G177" t="s">
        <v>53</v>
      </c>
      <c r="H177">
        <v>1</v>
      </c>
      <c r="I177" t="e">
        <f>_xlfn.XLOOKUP(Table6[[#This Row],[ShortName]],'[2]Java-Usage-JG-Report'!$H:$H,'[2]Java-Usage-JG-Report'!$J:$J)</f>
        <v>#N/A</v>
      </c>
      <c r="J177" s="4" t="e">
        <f>_xlfn.XLOOKUP(Table6[[#This Row],[ShortName]],'[2]Java-Usage-JG-Report'!$H:$H,'[2]Java-Usage-JG-Report'!$K:$K)</f>
        <v>#N/A</v>
      </c>
      <c r="K177" t="s">
        <v>4663</v>
      </c>
      <c r="L177" t="s">
        <v>56</v>
      </c>
      <c r="M177" t="s">
        <v>57</v>
      </c>
      <c r="N177" t="s">
        <v>937</v>
      </c>
      <c r="O177" t="str">
        <f>_xlfn.XLOOKUP(Table6[[#This Row],[Computer Name]],'[3]export-2025-06-13-05-14-04'!$A:$A,'[3]export-2025-06-13-05-14-04'!$E:$E)</f>
        <v>Complete</v>
      </c>
      <c r="P177" t="s">
        <v>50</v>
      </c>
      <c r="R177" t="s">
        <v>4370</v>
      </c>
      <c r="S177">
        <v>5045636</v>
      </c>
      <c r="T177" t="s">
        <v>4442</v>
      </c>
      <c r="U177" t="s">
        <v>4443</v>
      </c>
      <c r="V177" t="s">
        <v>61</v>
      </c>
      <c r="W177" t="s">
        <v>61</v>
      </c>
      <c r="X177" t="s">
        <v>1196</v>
      </c>
      <c r="Y177" t="s">
        <v>4444</v>
      </c>
      <c r="Z177" t="s">
        <v>62</v>
      </c>
      <c r="AA177" t="e">
        <f>_xlfn.XLOOKUP(Table6[[#This Row],[Computer Name]],'[4]export-2025-06-12-00-20-38'!$A:$A,'[4]export-2025-06-12-00-20-38'!$D:$D)</f>
        <v>#N/A</v>
      </c>
    </row>
    <row r="178" spans="1:27" x14ac:dyDescent="0.35">
      <c r="A178" t="s">
        <v>2032</v>
      </c>
      <c r="B178" t="s">
        <v>2033</v>
      </c>
      <c r="C178" t="s">
        <v>114</v>
      </c>
      <c r="D178" t="s">
        <v>50</v>
      </c>
      <c r="E178" t="s">
        <v>1070</v>
      </c>
      <c r="F178" t="s">
        <v>115</v>
      </c>
      <c r="G178" t="s">
        <v>53</v>
      </c>
      <c r="H178">
        <v>1</v>
      </c>
      <c r="I178" t="e">
        <f>_xlfn.XLOOKUP(Table6[[#This Row],[ShortName]],'[2]Java-Usage-JG-Report'!$H:$H,'[2]Java-Usage-JG-Report'!$J:$J)</f>
        <v>#N/A</v>
      </c>
      <c r="J178" s="4" t="e">
        <f>_xlfn.XLOOKUP(Table6[[#This Row],[ShortName]],'[2]Java-Usage-JG-Report'!$H:$H,'[2]Java-Usage-JG-Report'!$K:$K)</f>
        <v>#N/A</v>
      </c>
      <c r="K178" t="s">
        <v>4664</v>
      </c>
      <c r="L178" t="s">
        <v>56</v>
      </c>
      <c r="M178" t="s">
        <v>57</v>
      </c>
      <c r="N178" t="s">
        <v>937</v>
      </c>
      <c r="O178" t="str">
        <f>_xlfn.XLOOKUP(Table6[[#This Row],[Computer Name]],'[3]export-2025-06-13-05-14-04'!$A:$A,'[3]export-2025-06-13-05-14-04'!$E:$E)</f>
        <v>Complete</v>
      </c>
      <c r="P178" t="s">
        <v>50</v>
      </c>
      <c r="R178" t="s">
        <v>4370</v>
      </c>
      <c r="S178">
        <v>8363</v>
      </c>
      <c r="T178" t="s">
        <v>4428</v>
      </c>
      <c r="U178" t="s">
        <v>4422</v>
      </c>
      <c r="V178" t="s">
        <v>61</v>
      </c>
      <c r="W178" t="s">
        <v>61</v>
      </c>
      <c r="X178" t="s">
        <v>1196</v>
      </c>
      <c r="Y178" t="s">
        <v>2005</v>
      </c>
      <c r="Z178" t="s">
        <v>62</v>
      </c>
      <c r="AA178" t="e">
        <f>_xlfn.XLOOKUP(Table6[[#This Row],[Computer Name]],'[4]export-2025-06-12-00-20-38'!$A:$A,'[4]export-2025-06-12-00-20-38'!$D:$D)</f>
        <v>#N/A</v>
      </c>
    </row>
    <row r="179" spans="1:27" x14ac:dyDescent="0.35">
      <c r="A179" t="s">
        <v>2034</v>
      </c>
      <c r="B179" t="s">
        <v>2035</v>
      </c>
      <c r="C179" t="s">
        <v>114</v>
      </c>
      <c r="D179" t="s">
        <v>50</v>
      </c>
      <c r="E179" t="s">
        <v>51</v>
      </c>
      <c r="F179" t="s">
        <v>67</v>
      </c>
      <c r="G179" t="s">
        <v>53</v>
      </c>
      <c r="H179">
        <v>1</v>
      </c>
      <c r="I179" t="e">
        <f>_xlfn.XLOOKUP(Table6[[#This Row],[ShortName]],'[2]Java-Usage-JG-Report'!$H:$H,'[2]Java-Usage-JG-Report'!$J:$J)</f>
        <v>#N/A</v>
      </c>
      <c r="J179" s="4" t="e">
        <f>_xlfn.XLOOKUP(Table6[[#This Row],[ShortName]],'[2]Java-Usage-JG-Report'!$H:$H,'[2]Java-Usage-JG-Report'!$K:$K)</f>
        <v>#N/A</v>
      </c>
      <c r="K179" t="s">
        <v>4665</v>
      </c>
      <c r="L179" t="s">
        <v>56</v>
      </c>
      <c r="M179" t="s">
        <v>57</v>
      </c>
      <c r="N179" t="s">
        <v>937</v>
      </c>
      <c r="O179" t="str">
        <f>_xlfn.XLOOKUP(Table6[[#This Row],[Computer Name]],'[3]export-2025-06-13-05-14-04'!$A:$A,'[3]export-2025-06-13-05-14-04'!$E:$E)</f>
        <v>Complete</v>
      </c>
      <c r="P179" t="s">
        <v>50</v>
      </c>
      <c r="R179" t="s">
        <v>4370</v>
      </c>
      <c r="S179">
        <v>20698</v>
      </c>
      <c r="T179" t="s">
        <v>4421</v>
      </c>
      <c r="U179" t="s">
        <v>4422</v>
      </c>
      <c r="V179" t="s">
        <v>61</v>
      </c>
      <c r="W179" t="s">
        <v>61</v>
      </c>
      <c r="X179" t="s">
        <v>1196</v>
      </c>
      <c r="Y179" t="s">
        <v>2005</v>
      </c>
      <c r="Z179" t="s">
        <v>62</v>
      </c>
      <c r="AA179" t="e">
        <f>_xlfn.XLOOKUP(Table6[[#This Row],[Computer Name]],'[4]export-2025-06-12-00-20-38'!$A:$A,'[4]export-2025-06-12-00-20-38'!$D:$D)</f>
        <v>#N/A</v>
      </c>
    </row>
    <row r="180" spans="1:27" x14ac:dyDescent="0.35">
      <c r="A180" t="s">
        <v>2036</v>
      </c>
      <c r="B180" t="s">
        <v>2037</v>
      </c>
      <c r="C180" t="s">
        <v>114</v>
      </c>
      <c r="D180" t="s">
        <v>50</v>
      </c>
      <c r="E180" t="s">
        <v>51</v>
      </c>
      <c r="F180" t="s">
        <v>67</v>
      </c>
      <c r="G180" t="s">
        <v>53</v>
      </c>
      <c r="H180">
        <v>1</v>
      </c>
      <c r="I180" t="e">
        <f>_xlfn.XLOOKUP(Table6[[#This Row],[ShortName]],'[2]Java-Usage-JG-Report'!$H:$H,'[2]Java-Usage-JG-Report'!$J:$J)</f>
        <v>#N/A</v>
      </c>
      <c r="J180" s="4" t="e">
        <f>_xlfn.XLOOKUP(Table6[[#This Row],[ShortName]],'[2]Java-Usage-JG-Report'!$H:$H,'[2]Java-Usage-JG-Report'!$K:$K)</f>
        <v>#N/A</v>
      </c>
      <c r="K180" t="s">
        <v>4666</v>
      </c>
      <c r="L180" t="s">
        <v>56</v>
      </c>
      <c r="M180" t="s">
        <v>57</v>
      </c>
      <c r="N180" t="s">
        <v>937</v>
      </c>
      <c r="O180" t="str">
        <f>_xlfn.XLOOKUP(Table6[[#This Row],[Computer Name]],'[3]export-2025-06-13-05-14-04'!$A:$A,'[3]export-2025-06-13-05-14-04'!$E:$E)</f>
        <v>Complete</v>
      </c>
      <c r="P180" t="s">
        <v>50</v>
      </c>
      <c r="R180" t="s">
        <v>4370</v>
      </c>
      <c r="S180">
        <v>20698</v>
      </c>
      <c r="T180" t="s">
        <v>4421</v>
      </c>
      <c r="U180" t="s">
        <v>4422</v>
      </c>
      <c r="V180" t="s">
        <v>61</v>
      </c>
      <c r="W180" t="s">
        <v>61</v>
      </c>
      <c r="X180" t="s">
        <v>1196</v>
      </c>
      <c r="Y180" t="s">
        <v>2005</v>
      </c>
      <c r="Z180" t="s">
        <v>62</v>
      </c>
      <c r="AA180" t="e">
        <f>_xlfn.XLOOKUP(Table6[[#This Row],[Computer Name]],'[4]export-2025-06-12-00-20-38'!$A:$A,'[4]export-2025-06-12-00-20-38'!$D:$D)</f>
        <v>#N/A</v>
      </c>
    </row>
    <row r="181" spans="1:27" x14ac:dyDescent="0.35">
      <c r="A181" t="s">
        <v>2038</v>
      </c>
      <c r="B181" t="s">
        <v>2039</v>
      </c>
      <c r="C181" t="s">
        <v>114</v>
      </c>
      <c r="D181" t="s">
        <v>50</v>
      </c>
      <c r="E181" t="s">
        <v>51</v>
      </c>
      <c r="F181" t="s">
        <v>67</v>
      </c>
      <c r="G181" t="s">
        <v>53</v>
      </c>
      <c r="H181">
        <v>1</v>
      </c>
      <c r="I181" t="e">
        <f>_xlfn.XLOOKUP(Table6[[#This Row],[ShortName]],'[2]Java-Usage-JG-Report'!$H:$H,'[2]Java-Usage-JG-Report'!$J:$J)</f>
        <v>#N/A</v>
      </c>
      <c r="J181" s="4" t="e">
        <f>_xlfn.XLOOKUP(Table6[[#This Row],[ShortName]],'[2]Java-Usage-JG-Report'!$H:$H,'[2]Java-Usage-JG-Report'!$K:$K)</f>
        <v>#N/A</v>
      </c>
      <c r="K181" t="s">
        <v>4667</v>
      </c>
      <c r="L181" t="s">
        <v>109</v>
      </c>
      <c r="M181" t="s">
        <v>57</v>
      </c>
      <c r="N181" t="s">
        <v>937</v>
      </c>
      <c r="O181" t="e">
        <f>_xlfn.XLOOKUP(Table6[[#This Row],[Computer Name]],'[3]export-2025-06-13-05-14-04'!$A:$A,'[3]export-2025-06-13-05-14-04'!$E:$E)</f>
        <v>#N/A</v>
      </c>
      <c r="P181" t="s">
        <v>50</v>
      </c>
      <c r="R181" t="s">
        <v>4370</v>
      </c>
      <c r="S181">
        <v>8363</v>
      </c>
      <c r="T181" t="s">
        <v>4428</v>
      </c>
      <c r="U181" t="s">
        <v>4422</v>
      </c>
      <c r="V181" t="s">
        <v>61</v>
      </c>
      <c r="W181" t="s">
        <v>61</v>
      </c>
      <c r="X181" t="s">
        <v>1196</v>
      </c>
      <c r="Y181" t="s">
        <v>2005</v>
      </c>
      <c r="Z181" t="s">
        <v>62</v>
      </c>
      <c r="AA181" t="str">
        <f>_xlfn.XLOOKUP(Table6[[#This Row],[Computer Name]],'[4]export-2025-06-12-00-20-38'!$A:$A,'[4]export-2025-06-12-00-20-38'!$D:$D)</f>
        <v>[no results]</v>
      </c>
    </row>
    <row r="182" spans="1:27" x14ac:dyDescent="0.35">
      <c r="A182" t="s">
        <v>2042</v>
      </c>
      <c r="B182" t="s">
        <v>2043</v>
      </c>
      <c r="C182" t="s">
        <v>114</v>
      </c>
      <c r="D182" t="s">
        <v>50</v>
      </c>
      <c r="E182" t="s">
        <v>51</v>
      </c>
      <c r="F182" t="s">
        <v>67</v>
      </c>
      <c r="G182" t="s">
        <v>53</v>
      </c>
      <c r="H182">
        <v>1</v>
      </c>
      <c r="I182" t="e">
        <f>_xlfn.XLOOKUP(Table6[[#This Row],[ShortName]],'[2]Java-Usage-JG-Report'!$H:$H,'[2]Java-Usage-JG-Report'!$J:$J)</f>
        <v>#N/A</v>
      </c>
      <c r="J182" s="4" t="e">
        <f>_xlfn.XLOOKUP(Table6[[#This Row],[ShortName]],'[2]Java-Usage-JG-Report'!$H:$H,'[2]Java-Usage-JG-Report'!$K:$K)</f>
        <v>#N/A</v>
      </c>
      <c r="K182" t="s">
        <v>4668</v>
      </c>
      <c r="L182" t="s">
        <v>56</v>
      </c>
      <c r="M182" t="s">
        <v>57</v>
      </c>
      <c r="N182" t="s">
        <v>937</v>
      </c>
      <c r="O182" t="str">
        <f>_xlfn.XLOOKUP(Table6[[#This Row],[Computer Name]],'[3]export-2025-06-13-05-14-04'!$A:$A,'[3]export-2025-06-13-05-14-04'!$E:$E)</f>
        <v>Complete</v>
      </c>
      <c r="P182" t="s">
        <v>50</v>
      </c>
      <c r="R182" t="s">
        <v>4370</v>
      </c>
      <c r="S182">
        <v>20698</v>
      </c>
      <c r="T182" t="s">
        <v>4421</v>
      </c>
      <c r="U182" t="s">
        <v>4422</v>
      </c>
      <c r="V182" t="s">
        <v>61</v>
      </c>
      <c r="W182" t="s">
        <v>61</v>
      </c>
      <c r="X182" t="s">
        <v>1196</v>
      </c>
      <c r="Y182" t="s">
        <v>2005</v>
      </c>
      <c r="Z182" t="s">
        <v>62</v>
      </c>
      <c r="AA182" t="e">
        <f>_xlfn.XLOOKUP(Table6[[#This Row],[Computer Name]],'[4]export-2025-06-12-00-20-38'!$A:$A,'[4]export-2025-06-12-00-20-38'!$D:$D)</f>
        <v>#N/A</v>
      </c>
    </row>
    <row r="183" spans="1:27" x14ac:dyDescent="0.35">
      <c r="A183" t="s">
        <v>2044</v>
      </c>
      <c r="B183" t="s">
        <v>2045</v>
      </c>
      <c r="C183" t="s">
        <v>114</v>
      </c>
      <c r="D183" t="s">
        <v>50</v>
      </c>
      <c r="E183" t="s">
        <v>287</v>
      </c>
      <c r="F183" t="s">
        <v>67</v>
      </c>
      <c r="G183" t="s">
        <v>53</v>
      </c>
      <c r="H183">
        <v>1</v>
      </c>
      <c r="I183" t="e">
        <f>_xlfn.XLOOKUP(Table6[[#This Row],[ShortName]],'[2]Java-Usage-JG-Report'!$H:$H,'[2]Java-Usage-JG-Report'!$J:$J)</f>
        <v>#N/A</v>
      </c>
      <c r="J183" s="4" t="e">
        <f>_xlfn.XLOOKUP(Table6[[#This Row],[ShortName]],'[2]Java-Usage-JG-Report'!$H:$H,'[2]Java-Usage-JG-Report'!$K:$K)</f>
        <v>#N/A</v>
      </c>
      <c r="K183" t="s">
        <v>4669</v>
      </c>
      <c r="L183" t="s">
        <v>56</v>
      </c>
      <c r="M183" t="s">
        <v>57</v>
      </c>
      <c r="N183" t="s">
        <v>937</v>
      </c>
      <c r="O183" t="str">
        <f>_xlfn.XLOOKUP(Table6[[#This Row],[Computer Name]],'[3]export-2025-06-13-05-14-04'!$A:$A,'[3]export-2025-06-13-05-14-04'!$E:$E)</f>
        <v>Complete</v>
      </c>
      <c r="P183" t="s">
        <v>50</v>
      </c>
      <c r="R183" t="s">
        <v>4370</v>
      </c>
      <c r="S183">
        <v>20698</v>
      </c>
      <c r="T183" t="s">
        <v>4421</v>
      </c>
      <c r="U183" t="s">
        <v>4422</v>
      </c>
      <c r="V183" t="s">
        <v>61</v>
      </c>
      <c r="W183" t="s">
        <v>61</v>
      </c>
      <c r="X183" t="s">
        <v>1196</v>
      </c>
      <c r="Y183" t="s">
        <v>2005</v>
      </c>
      <c r="Z183" t="s">
        <v>62</v>
      </c>
      <c r="AA183" t="e">
        <f>_xlfn.XLOOKUP(Table6[[#This Row],[Computer Name]],'[4]export-2025-06-12-00-20-38'!$A:$A,'[4]export-2025-06-12-00-20-38'!$D:$D)</f>
        <v>#N/A</v>
      </c>
    </row>
    <row r="184" spans="1:27" x14ac:dyDescent="0.35">
      <c r="A184" t="s">
        <v>2053</v>
      </c>
      <c r="B184" t="s">
        <v>2054</v>
      </c>
      <c r="C184" t="s">
        <v>141</v>
      </c>
      <c r="D184" t="s">
        <v>50</v>
      </c>
      <c r="E184" t="s">
        <v>287</v>
      </c>
      <c r="F184" t="s">
        <v>67</v>
      </c>
      <c r="G184" t="s">
        <v>53</v>
      </c>
      <c r="H184">
        <v>1</v>
      </c>
      <c r="I184" t="e">
        <f>_xlfn.XLOOKUP(Table6[[#This Row],[ShortName]],'[2]Java-Usage-JG-Report'!$H:$H,'[2]Java-Usage-JG-Report'!$J:$J)</f>
        <v>#N/A</v>
      </c>
      <c r="J184" s="4" t="e">
        <f>_xlfn.XLOOKUP(Table6[[#This Row],[ShortName]],'[2]Java-Usage-JG-Report'!$H:$H,'[2]Java-Usage-JG-Report'!$K:$K)</f>
        <v>#N/A</v>
      </c>
      <c r="K184" t="s">
        <v>4670</v>
      </c>
      <c r="L184" t="s">
        <v>56</v>
      </c>
      <c r="M184" t="s">
        <v>57</v>
      </c>
      <c r="N184" t="s">
        <v>937</v>
      </c>
      <c r="O184" t="str">
        <f>_xlfn.XLOOKUP(Table6[[#This Row],[Computer Name]],'[3]export-2025-06-13-05-14-04'!$A:$A,'[3]export-2025-06-13-05-14-04'!$E:$E)</f>
        <v>Complete</v>
      </c>
      <c r="P184" t="s">
        <v>50</v>
      </c>
      <c r="R184" t="s">
        <v>4370</v>
      </c>
      <c r="S184">
        <v>5055080</v>
      </c>
      <c r="T184" t="s">
        <v>4671</v>
      </c>
      <c r="U184" t="s">
        <v>4672</v>
      </c>
      <c r="V184" t="s">
        <v>61</v>
      </c>
      <c r="W184" t="s">
        <v>61</v>
      </c>
      <c r="X184" t="s">
        <v>1617</v>
      </c>
      <c r="Y184" t="s">
        <v>4673</v>
      </c>
      <c r="Z184" t="s">
        <v>62</v>
      </c>
      <c r="AA184" t="e">
        <f>_xlfn.XLOOKUP(Table6[[#This Row],[Computer Name]],'[4]export-2025-06-12-00-20-38'!$A:$A,'[4]export-2025-06-12-00-20-38'!$D:$D)</f>
        <v>#N/A</v>
      </c>
    </row>
    <row r="185" spans="1:27" x14ac:dyDescent="0.35">
      <c r="A185" t="s">
        <v>1136</v>
      </c>
      <c r="B185" t="s">
        <v>1137</v>
      </c>
      <c r="C185" t="s">
        <v>114</v>
      </c>
      <c r="D185" t="s">
        <v>50</v>
      </c>
      <c r="E185" t="s">
        <v>51</v>
      </c>
      <c r="F185" t="s">
        <v>133</v>
      </c>
      <c r="G185" t="s">
        <v>53</v>
      </c>
      <c r="H185">
        <v>1</v>
      </c>
      <c r="I185" t="e">
        <f>_xlfn.XLOOKUP(Table6[[#This Row],[ShortName]],'[2]Java-Usage-JG-Report'!$H:$H,'[2]Java-Usage-JG-Report'!$J:$J)</f>
        <v>#N/A</v>
      </c>
      <c r="J185" s="4" t="e">
        <f>_xlfn.XLOOKUP(Table6[[#This Row],[ShortName]],'[2]Java-Usage-JG-Report'!$H:$H,'[2]Java-Usage-JG-Report'!$K:$K)</f>
        <v>#N/A</v>
      </c>
      <c r="K185" t="s">
        <v>4674</v>
      </c>
      <c r="L185" t="s">
        <v>56</v>
      </c>
      <c r="M185" t="s">
        <v>57</v>
      </c>
      <c r="N185" t="s">
        <v>937</v>
      </c>
      <c r="O185" t="str">
        <f>_xlfn.XLOOKUP(Table6[[#This Row],[Computer Name]],'[3]export-2025-06-13-05-14-04'!$A:$A,'[3]export-2025-06-13-05-14-04'!$E:$E)</f>
        <v>Complete</v>
      </c>
      <c r="P185" t="s">
        <v>50</v>
      </c>
      <c r="R185" t="s">
        <v>4370</v>
      </c>
      <c r="S185">
        <v>5058571</v>
      </c>
      <c r="T185" t="s">
        <v>4387</v>
      </c>
      <c r="U185" t="s">
        <v>4388</v>
      </c>
      <c r="V185" t="s">
        <v>61</v>
      </c>
      <c r="W185" t="s">
        <v>61</v>
      </c>
      <c r="Y185" t="s">
        <v>4389</v>
      </c>
      <c r="Z185" t="s">
        <v>62</v>
      </c>
      <c r="AA185" t="e">
        <f>_xlfn.XLOOKUP(Table6[[#This Row],[Computer Name]],'[4]export-2025-06-12-00-20-38'!$A:$A,'[4]export-2025-06-12-00-20-38'!$D:$D)</f>
        <v>#N/A</v>
      </c>
    </row>
    <row r="186" spans="1:27" x14ac:dyDescent="0.35">
      <c r="A186" t="s">
        <v>1138</v>
      </c>
      <c r="B186" t="s">
        <v>1139</v>
      </c>
      <c r="C186" t="s">
        <v>114</v>
      </c>
      <c r="D186" t="s">
        <v>50</v>
      </c>
      <c r="E186" t="s">
        <v>51</v>
      </c>
      <c r="F186" t="s">
        <v>67</v>
      </c>
      <c r="G186" t="s">
        <v>53</v>
      </c>
      <c r="H186">
        <v>1</v>
      </c>
      <c r="I186" t="e">
        <f>_xlfn.XLOOKUP(Table6[[#This Row],[ShortName]],'[2]Java-Usage-JG-Report'!$H:$H,'[2]Java-Usage-JG-Report'!$J:$J)</f>
        <v>#N/A</v>
      </c>
      <c r="J186" s="4" t="e">
        <f>_xlfn.XLOOKUP(Table6[[#This Row],[ShortName]],'[2]Java-Usage-JG-Report'!$H:$H,'[2]Java-Usage-JG-Report'!$K:$K)</f>
        <v>#N/A</v>
      </c>
      <c r="K186" t="s">
        <v>4675</v>
      </c>
      <c r="L186" t="s">
        <v>56</v>
      </c>
      <c r="M186" t="s">
        <v>57</v>
      </c>
      <c r="N186" t="s">
        <v>937</v>
      </c>
      <c r="O186" t="str">
        <f>_xlfn.XLOOKUP(Table6[[#This Row],[Computer Name]],'[3]export-2025-06-13-05-14-04'!$A:$A,'[3]export-2025-06-13-05-14-04'!$E:$E)</f>
        <v>Complete</v>
      </c>
      <c r="P186" t="s">
        <v>50</v>
      </c>
      <c r="R186" t="s">
        <v>4370</v>
      </c>
      <c r="S186">
        <v>5058571</v>
      </c>
      <c r="T186" t="s">
        <v>4387</v>
      </c>
      <c r="U186" t="s">
        <v>4388</v>
      </c>
      <c r="V186" t="s">
        <v>61</v>
      </c>
      <c r="W186" t="s">
        <v>61</v>
      </c>
      <c r="Y186" t="s">
        <v>4389</v>
      </c>
      <c r="Z186" t="s">
        <v>62</v>
      </c>
      <c r="AA186" t="e">
        <f>_xlfn.XLOOKUP(Table6[[#This Row],[Computer Name]],'[4]export-2025-06-12-00-20-38'!$A:$A,'[4]export-2025-06-12-00-20-38'!$D:$D)</f>
        <v>#N/A</v>
      </c>
    </row>
    <row r="187" spans="1:27" x14ac:dyDescent="0.35">
      <c r="A187" t="s">
        <v>1140</v>
      </c>
      <c r="B187" t="s">
        <v>1141</v>
      </c>
      <c r="C187" t="s">
        <v>141</v>
      </c>
      <c r="D187" t="s">
        <v>50</v>
      </c>
      <c r="E187" t="s">
        <v>287</v>
      </c>
      <c r="F187" t="s">
        <v>67</v>
      </c>
      <c r="G187" t="s">
        <v>53</v>
      </c>
      <c r="H187">
        <v>1</v>
      </c>
      <c r="I187" t="e">
        <f>_xlfn.XLOOKUP(Table6[[#This Row],[ShortName]],'[2]Java-Usage-JG-Report'!$H:$H,'[2]Java-Usage-JG-Report'!$J:$J)</f>
        <v>#N/A</v>
      </c>
      <c r="J187" s="4" t="e">
        <f>_xlfn.XLOOKUP(Table6[[#This Row],[ShortName]],'[2]Java-Usage-JG-Report'!$H:$H,'[2]Java-Usage-JG-Report'!$K:$K)</f>
        <v>#N/A</v>
      </c>
      <c r="K187" t="s">
        <v>4676</v>
      </c>
      <c r="L187" t="s">
        <v>56</v>
      </c>
      <c r="M187" t="s">
        <v>57</v>
      </c>
      <c r="N187" t="s">
        <v>937</v>
      </c>
      <c r="O187" t="str">
        <f>_xlfn.XLOOKUP(Table6[[#This Row],[Computer Name]],'[3]export-2025-06-13-05-14-04'!$A:$A,'[3]export-2025-06-13-05-14-04'!$E:$E)</f>
        <v>Complete</v>
      </c>
      <c r="P187" t="s">
        <v>50</v>
      </c>
      <c r="R187" t="s">
        <v>4370</v>
      </c>
      <c r="S187">
        <v>5058029</v>
      </c>
      <c r="T187" t="s">
        <v>4677</v>
      </c>
      <c r="U187" t="s">
        <v>4388</v>
      </c>
      <c r="V187" t="s">
        <v>61</v>
      </c>
      <c r="W187" t="s">
        <v>61</v>
      </c>
      <c r="Y187" t="s">
        <v>4389</v>
      </c>
      <c r="Z187" t="s">
        <v>62</v>
      </c>
      <c r="AA187" t="e">
        <f>_xlfn.XLOOKUP(Table6[[#This Row],[Computer Name]],'[4]export-2025-06-12-00-20-38'!$A:$A,'[4]export-2025-06-12-00-20-38'!$D:$D)</f>
        <v>#N/A</v>
      </c>
    </row>
    <row r="188" spans="1:27" x14ac:dyDescent="0.35">
      <c r="A188" t="s">
        <v>1142</v>
      </c>
      <c r="B188" t="s">
        <v>1143</v>
      </c>
      <c r="C188" t="s">
        <v>114</v>
      </c>
      <c r="D188" t="s">
        <v>50</v>
      </c>
      <c r="E188" t="s">
        <v>51</v>
      </c>
      <c r="F188" t="s">
        <v>133</v>
      </c>
      <c r="G188" t="s">
        <v>53</v>
      </c>
      <c r="H188">
        <v>1</v>
      </c>
      <c r="I188" t="e">
        <f>_xlfn.XLOOKUP(Table6[[#This Row],[ShortName]],'[2]Java-Usage-JG-Report'!$H:$H,'[2]Java-Usage-JG-Report'!$J:$J)</f>
        <v>#N/A</v>
      </c>
      <c r="J188" s="4" t="e">
        <f>_xlfn.XLOOKUP(Table6[[#This Row],[ShortName]],'[2]Java-Usage-JG-Report'!$H:$H,'[2]Java-Usage-JG-Report'!$K:$K)</f>
        <v>#N/A</v>
      </c>
      <c r="K188" t="s">
        <v>4678</v>
      </c>
      <c r="L188" t="s">
        <v>56</v>
      </c>
      <c r="M188" t="s">
        <v>57</v>
      </c>
      <c r="N188" t="s">
        <v>937</v>
      </c>
      <c r="O188" t="str">
        <f>_xlfn.XLOOKUP(Table6[[#This Row],[Computer Name]],'[3]export-2025-06-13-05-14-04'!$A:$A,'[3]export-2025-06-13-05-14-04'!$E:$E)</f>
        <v>Complete</v>
      </c>
      <c r="P188" t="s">
        <v>50</v>
      </c>
      <c r="R188" t="s">
        <v>4370</v>
      </c>
      <c r="S188">
        <v>5058571</v>
      </c>
      <c r="T188" t="s">
        <v>4387</v>
      </c>
      <c r="U188" t="s">
        <v>4388</v>
      </c>
      <c r="V188" t="s">
        <v>61</v>
      </c>
      <c r="W188" t="s">
        <v>61</v>
      </c>
      <c r="Y188" t="s">
        <v>4389</v>
      </c>
      <c r="Z188" t="s">
        <v>62</v>
      </c>
      <c r="AA188" t="e">
        <f>_xlfn.XLOOKUP(Table6[[#This Row],[Computer Name]],'[4]export-2025-06-12-00-20-38'!$A:$A,'[4]export-2025-06-12-00-20-38'!$D:$D)</f>
        <v>#N/A</v>
      </c>
    </row>
    <row r="189" spans="1:27" x14ac:dyDescent="0.35">
      <c r="A189" t="s">
        <v>1144</v>
      </c>
      <c r="B189" t="s">
        <v>1145</v>
      </c>
      <c r="C189" t="s">
        <v>114</v>
      </c>
      <c r="D189" t="s">
        <v>50</v>
      </c>
      <c r="E189" t="s">
        <v>51</v>
      </c>
      <c r="F189" t="s">
        <v>67</v>
      </c>
      <c r="G189" t="s">
        <v>53</v>
      </c>
      <c r="H189">
        <v>1</v>
      </c>
      <c r="I189" t="e">
        <f>_xlfn.XLOOKUP(Table6[[#This Row],[ShortName]],'[2]Java-Usage-JG-Report'!$H:$H,'[2]Java-Usage-JG-Report'!$J:$J)</f>
        <v>#N/A</v>
      </c>
      <c r="J189" s="4" t="e">
        <f>_xlfn.XLOOKUP(Table6[[#This Row],[ShortName]],'[2]Java-Usage-JG-Report'!$H:$H,'[2]Java-Usage-JG-Report'!$K:$K)</f>
        <v>#N/A</v>
      </c>
      <c r="K189" t="s">
        <v>4679</v>
      </c>
      <c r="L189" t="s">
        <v>56</v>
      </c>
      <c r="M189" t="s">
        <v>57</v>
      </c>
      <c r="N189" t="s">
        <v>937</v>
      </c>
      <c r="O189" t="str">
        <f>_xlfn.XLOOKUP(Table6[[#This Row],[Computer Name]],'[3]export-2025-06-13-05-14-04'!$A:$A,'[3]export-2025-06-13-05-14-04'!$E:$E)</f>
        <v>Complete</v>
      </c>
      <c r="P189" t="s">
        <v>50</v>
      </c>
      <c r="R189" t="s">
        <v>4370</v>
      </c>
      <c r="S189">
        <v>5058571</v>
      </c>
      <c r="T189" t="s">
        <v>4387</v>
      </c>
      <c r="U189" t="s">
        <v>4388</v>
      </c>
      <c r="V189" t="s">
        <v>61</v>
      </c>
      <c r="W189" t="s">
        <v>61</v>
      </c>
      <c r="Y189" t="s">
        <v>4389</v>
      </c>
      <c r="Z189" t="s">
        <v>62</v>
      </c>
      <c r="AA189" t="e">
        <f>_xlfn.XLOOKUP(Table6[[#This Row],[Computer Name]],'[4]export-2025-06-12-00-20-38'!$A:$A,'[4]export-2025-06-12-00-20-38'!$D:$D)</f>
        <v>#N/A</v>
      </c>
    </row>
    <row r="190" spans="1:27" x14ac:dyDescent="0.35">
      <c r="A190" t="s">
        <v>1146</v>
      </c>
      <c r="B190" t="s">
        <v>1147</v>
      </c>
      <c r="C190" t="s">
        <v>141</v>
      </c>
      <c r="D190" t="s">
        <v>50</v>
      </c>
      <c r="E190" t="s">
        <v>51</v>
      </c>
      <c r="F190" t="s">
        <v>67</v>
      </c>
      <c r="G190" t="s">
        <v>53</v>
      </c>
      <c r="H190">
        <v>1</v>
      </c>
      <c r="I190" t="e">
        <f>_xlfn.XLOOKUP(Table6[[#This Row],[ShortName]],'[2]Java-Usage-JG-Report'!$H:$H,'[2]Java-Usage-JG-Report'!$J:$J)</f>
        <v>#N/A</v>
      </c>
      <c r="J190" s="4" t="e">
        <f>_xlfn.XLOOKUP(Table6[[#This Row],[ShortName]],'[2]Java-Usage-JG-Report'!$H:$H,'[2]Java-Usage-JG-Report'!$K:$K)</f>
        <v>#N/A</v>
      </c>
      <c r="K190" t="s">
        <v>4680</v>
      </c>
      <c r="L190" t="s">
        <v>56</v>
      </c>
      <c r="M190" t="s">
        <v>57</v>
      </c>
      <c r="N190" t="s">
        <v>937</v>
      </c>
      <c r="O190" t="str">
        <f>_xlfn.XLOOKUP(Table6[[#This Row],[Computer Name]],'[3]export-2025-06-13-05-14-04'!$A:$A,'[3]export-2025-06-13-05-14-04'!$E:$E)</f>
        <v>Complete</v>
      </c>
      <c r="P190" t="s">
        <v>50</v>
      </c>
      <c r="R190" t="s">
        <v>4370</v>
      </c>
      <c r="S190">
        <v>5058029</v>
      </c>
      <c r="T190" t="s">
        <v>4677</v>
      </c>
      <c r="U190" t="s">
        <v>4388</v>
      </c>
      <c r="V190" t="s">
        <v>61</v>
      </c>
      <c r="W190" t="s">
        <v>61</v>
      </c>
      <c r="Y190" t="s">
        <v>4389</v>
      </c>
      <c r="Z190" t="s">
        <v>62</v>
      </c>
      <c r="AA190" t="e">
        <f>_xlfn.XLOOKUP(Table6[[#This Row],[Computer Name]],'[4]export-2025-06-12-00-20-38'!$A:$A,'[4]export-2025-06-12-00-20-38'!$D:$D)</f>
        <v>#N/A</v>
      </c>
    </row>
    <row r="191" spans="1:27" x14ac:dyDescent="0.35">
      <c r="A191" t="s">
        <v>1150</v>
      </c>
      <c r="B191" t="s">
        <v>1151</v>
      </c>
      <c r="C191" t="s">
        <v>141</v>
      </c>
      <c r="D191" t="s">
        <v>50</v>
      </c>
      <c r="E191" t="s">
        <v>51</v>
      </c>
      <c r="F191" t="s">
        <v>67</v>
      </c>
      <c r="G191" t="s">
        <v>53</v>
      </c>
      <c r="H191">
        <v>1</v>
      </c>
      <c r="I191" t="e">
        <f>_xlfn.XLOOKUP(Table6[[#This Row],[ShortName]],'[2]Java-Usage-JG-Report'!$H:$H,'[2]Java-Usage-JG-Report'!$J:$J)</f>
        <v>#N/A</v>
      </c>
      <c r="J191" s="4" t="e">
        <f>_xlfn.XLOOKUP(Table6[[#This Row],[ShortName]],'[2]Java-Usage-JG-Report'!$H:$H,'[2]Java-Usage-JG-Report'!$K:$K)</f>
        <v>#N/A</v>
      </c>
      <c r="K191" t="s">
        <v>4681</v>
      </c>
      <c r="L191" t="s">
        <v>56</v>
      </c>
      <c r="M191" t="s">
        <v>57</v>
      </c>
      <c r="N191" t="s">
        <v>937</v>
      </c>
      <c r="O191" t="str">
        <f>_xlfn.XLOOKUP(Table6[[#This Row],[Computer Name]],'[3]export-2025-06-13-05-14-04'!$A:$A,'[3]export-2025-06-13-05-14-04'!$E:$E)</f>
        <v>Complete</v>
      </c>
      <c r="P191" t="s">
        <v>50</v>
      </c>
      <c r="R191" t="s">
        <v>4370</v>
      </c>
      <c r="S191">
        <v>5058029</v>
      </c>
      <c r="T191" t="s">
        <v>4677</v>
      </c>
      <c r="U191" t="s">
        <v>4388</v>
      </c>
      <c r="V191" t="s">
        <v>61</v>
      </c>
      <c r="W191" t="s">
        <v>61</v>
      </c>
      <c r="Y191" t="s">
        <v>4389</v>
      </c>
      <c r="Z191" t="s">
        <v>62</v>
      </c>
      <c r="AA191" t="e">
        <f>_xlfn.XLOOKUP(Table6[[#This Row],[Computer Name]],'[4]export-2025-06-12-00-20-38'!$A:$A,'[4]export-2025-06-12-00-20-38'!$D:$D)</f>
        <v>#N/A</v>
      </c>
    </row>
    <row r="192" spans="1:27" x14ac:dyDescent="0.35">
      <c r="A192" t="s">
        <v>1152</v>
      </c>
      <c r="B192" t="s">
        <v>1153</v>
      </c>
      <c r="C192" t="s">
        <v>114</v>
      </c>
      <c r="D192" t="s">
        <v>50</v>
      </c>
      <c r="E192" t="s">
        <v>51</v>
      </c>
      <c r="F192" t="s">
        <v>133</v>
      </c>
      <c r="G192" t="s">
        <v>53</v>
      </c>
      <c r="H192">
        <v>1</v>
      </c>
      <c r="I192" t="e">
        <f>_xlfn.XLOOKUP(Table6[[#This Row],[ShortName]],'[2]Java-Usage-JG-Report'!$H:$H,'[2]Java-Usage-JG-Report'!$J:$J)</f>
        <v>#N/A</v>
      </c>
      <c r="J192" s="4" t="e">
        <f>_xlfn.XLOOKUP(Table6[[#This Row],[ShortName]],'[2]Java-Usage-JG-Report'!$H:$H,'[2]Java-Usage-JG-Report'!$K:$K)</f>
        <v>#N/A</v>
      </c>
      <c r="K192" t="s">
        <v>4682</v>
      </c>
      <c r="L192" t="s">
        <v>56</v>
      </c>
      <c r="M192" t="s">
        <v>57</v>
      </c>
      <c r="N192" t="s">
        <v>937</v>
      </c>
      <c r="O192" t="str">
        <f>_xlfn.XLOOKUP(Table6[[#This Row],[Computer Name]],'[3]export-2025-06-13-05-14-04'!$A:$A,'[3]export-2025-06-13-05-14-04'!$E:$E)</f>
        <v>Complete</v>
      </c>
      <c r="P192" t="s">
        <v>50</v>
      </c>
      <c r="R192" t="s">
        <v>4370</v>
      </c>
      <c r="S192">
        <v>5058571</v>
      </c>
      <c r="T192" t="s">
        <v>4387</v>
      </c>
      <c r="U192" t="s">
        <v>4388</v>
      </c>
      <c r="V192" t="s">
        <v>61</v>
      </c>
      <c r="W192" t="s">
        <v>61</v>
      </c>
      <c r="Y192" t="s">
        <v>4389</v>
      </c>
      <c r="Z192" t="s">
        <v>62</v>
      </c>
      <c r="AA192" t="e">
        <f>_xlfn.XLOOKUP(Table6[[#This Row],[Computer Name]],'[4]export-2025-06-12-00-20-38'!$A:$A,'[4]export-2025-06-12-00-20-38'!$D:$D)</f>
        <v>#N/A</v>
      </c>
    </row>
    <row r="193" spans="1:27" x14ac:dyDescent="0.35">
      <c r="A193" t="s">
        <v>1154</v>
      </c>
      <c r="B193" t="s">
        <v>1155</v>
      </c>
      <c r="C193" t="s">
        <v>141</v>
      </c>
      <c r="D193" t="s">
        <v>50</v>
      </c>
      <c r="E193" t="s">
        <v>51</v>
      </c>
      <c r="F193" t="s">
        <v>67</v>
      </c>
      <c r="G193" t="s">
        <v>53</v>
      </c>
      <c r="H193">
        <v>1</v>
      </c>
      <c r="I193" t="e">
        <f>_xlfn.XLOOKUP(Table6[[#This Row],[ShortName]],'[2]Java-Usage-JG-Report'!$H:$H,'[2]Java-Usage-JG-Report'!$J:$J)</f>
        <v>#N/A</v>
      </c>
      <c r="J193" s="4" t="e">
        <f>_xlfn.XLOOKUP(Table6[[#This Row],[ShortName]],'[2]Java-Usage-JG-Report'!$H:$H,'[2]Java-Usage-JG-Report'!$K:$K)</f>
        <v>#N/A</v>
      </c>
      <c r="K193" t="s">
        <v>4683</v>
      </c>
      <c r="L193" t="s">
        <v>56</v>
      </c>
      <c r="M193" t="s">
        <v>57</v>
      </c>
      <c r="N193" t="s">
        <v>937</v>
      </c>
      <c r="O193" t="str">
        <f>_xlfn.XLOOKUP(Table6[[#This Row],[Computer Name]],'[3]export-2025-06-13-05-14-04'!$A:$A,'[3]export-2025-06-13-05-14-04'!$E:$E)</f>
        <v>Complete</v>
      </c>
      <c r="P193" t="s">
        <v>50</v>
      </c>
      <c r="R193" t="s">
        <v>4370</v>
      </c>
      <c r="S193">
        <v>5058571</v>
      </c>
      <c r="T193" t="s">
        <v>4387</v>
      </c>
      <c r="U193" t="s">
        <v>4388</v>
      </c>
      <c r="V193" t="s">
        <v>61</v>
      </c>
      <c r="W193" t="s">
        <v>61</v>
      </c>
      <c r="Y193" t="s">
        <v>4389</v>
      </c>
      <c r="Z193" t="s">
        <v>62</v>
      </c>
      <c r="AA193" t="e">
        <f>_xlfn.XLOOKUP(Table6[[#This Row],[Computer Name]],'[4]export-2025-06-12-00-20-38'!$A:$A,'[4]export-2025-06-12-00-20-38'!$D:$D)</f>
        <v>#N/A</v>
      </c>
    </row>
    <row r="194" spans="1:27" x14ac:dyDescent="0.35">
      <c r="A194" t="s">
        <v>1156</v>
      </c>
      <c r="B194" t="s">
        <v>1157</v>
      </c>
      <c r="C194" t="s">
        <v>114</v>
      </c>
      <c r="D194" t="s">
        <v>50</v>
      </c>
      <c r="E194" t="s">
        <v>51</v>
      </c>
      <c r="F194" t="s">
        <v>67</v>
      </c>
      <c r="G194" t="s">
        <v>53</v>
      </c>
      <c r="H194">
        <v>1</v>
      </c>
      <c r="I194" t="e">
        <f>_xlfn.XLOOKUP(Table6[[#This Row],[ShortName]],'[2]Java-Usage-JG-Report'!$H:$H,'[2]Java-Usage-JG-Report'!$J:$J)</f>
        <v>#N/A</v>
      </c>
      <c r="J194" s="4" t="e">
        <f>_xlfn.XLOOKUP(Table6[[#This Row],[ShortName]],'[2]Java-Usage-JG-Report'!$H:$H,'[2]Java-Usage-JG-Report'!$K:$K)</f>
        <v>#N/A</v>
      </c>
      <c r="K194" t="s">
        <v>4684</v>
      </c>
      <c r="L194" t="s">
        <v>56</v>
      </c>
      <c r="M194" t="s">
        <v>57</v>
      </c>
      <c r="N194" t="s">
        <v>937</v>
      </c>
      <c r="O194" t="str">
        <f>_xlfn.XLOOKUP(Table6[[#This Row],[Computer Name]],'[3]export-2025-06-13-05-14-04'!$A:$A,'[3]export-2025-06-13-05-14-04'!$E:$E)</f>
        <v>Complete</v>
      </c>
      <c r="P194" t="s">
        <v>50</v>
      </c>
      <c r="R194" t="s">
        <v>4370</v>
      </c>
      <c r="S194">
        <v>5058571</v>
      </c>
      <c r="T194" t="s">
        <v>4387</v>
      </c>
      <c r="U194" t="s">
        <v>4388</v>
      </c>
      <c r="V194" t="s">
        <v>61</v>
      </c>
      <c r="W194" t="s">
        <v>61</v>
      </c>
      <c r="Y194" t="s">
        <v>4389</v>
      </c>
      <c r="Z194" t="s">
        <v>62</v>
      </c>
      <c r="AA194" t="e">
        <f>_xlfn.XLOOKUP(Table6[[#This Row],[Computer Name]],'[4]export-2025-06-12-00-20-38'!$A:$A,'[4]export-2025-06-12-00-20-38'!$D:$D)</f>
        <v>#N/A</v>
      </c>
    </row>
    <row r="195" spans="1:27" x14ac:dyDescent="0.35">
      <c r="A195" t="s">
        <v>1158</v>
      </c>
      <c r="B195" t="s">
        <v>1159</v>
      </c>
      <c r="C195" t="s">
        <v>141</v>
      </c>
      <c r="D195" t="s">
        <v>50</v>
      </c>
      <c r="E195" t="s">
        <v>287</v>
      </c>
      <c r="F195" t="s">
        <v>67</v>
      </c>
      <c r="G195" t="s">
        <v>53</v>
      </c>
      <c r="H195">
        <v>1</v>
      </c>
      <c r="I195" t="e">
        <f>_xlfn.XLOOKUP(Table6[[#This Row],[ShortName]],'[2]Java-Usage-JG-Report'!$H:$H,'[2]Java-Usage-JG-Report'!$J:$J)</f>
        <v>#N/A</v>
      </c>
      <c r="J195" s="4" t="e">
        <f>_xlfn.XLOOKUP(Table6[[#This Row],[ShortName]],'[2]Java-Usage-JG-Report'!$H:$H,'[2]Java-Usage-JG-Report'!$K:$K)</f>
        <v>#N/A</v>
      </c>
      <c r="K195" t="s">
        <v>4685</v>
      </c>
      <c r="L195" t="s">
        <v>56</v>
      </c>
      <c r="M195" t="s">
        <v>57</v>
      </c>
      <c r="N195" t="s">
        <v>937</v>
      </c>
      <c r="O195" t="str">
        <f>_xlfn.XLOOKUP(Table6[[#This Row],[Computer Name]],'[3]export-2025-06-13-05-14-04'!$A:$A,'[3]export-2025-06-13-05-14-04'!$E:$E)</f>
        <v>Complete</v>
      </c>
      <c r="P195" t="s">
        <v>50</v>
      </c>
      <c r="R195" t="s">
        <v>4370</v>
      </c>
      <c r="S195">
        <v>5058029</v>
      </c>
      <c r="T195" t="s">
        <v>4677</v>
      </c>
      <c r="U195" t="s">
        <v>4388</v>
      </c>
      <c r="V195" t="s">
        <v>61</v>
      </c>
      <c r="W195" t="s">
        <v>61</v>
      </c>
      <c r="Y195" t="s">
        <v>4389</v>
      </c>
      <c r="Z195" t="s">
        <v>62</v>
      </c>
      <c r="AA195" t="e">
        <f>_xlfn.XLOOKUP(Table6[[#This Row],[Computer Name]],'[4]export-2025-06-12-00-20-38'!$A:$A,'[4]export-2025-06-12-00-20-38'!$D:$D)</f>
        <v>#N/A</v>
      </c>
    </row>
    <row r="196" spans="1:27" x14ac:dyDescent="0.35">
      <c r="A196" t="s">
        <v>1339</v>
      </c>
      <c r="B196" t="s">
        <v>1340</v>
      </c>
      <c r="C196" t="s">
        <v>114</v>
      </c>
      <c r="D196" t="s">
        <v>50</v>
      </c>
      <c r="E196" t="s">
        <v>51</v>
      </c>
      <c r="F196" t="s">
        <v>115</v>
      </c>
      <c r="G196" t="s">
        <v>53</v>
      </c>
      <c r="H196">
        <v>1</v>
      </c>
      <c r="I196" t="e">
        <f>_xlfn.XLOOKUP(Table6[[#This Row],[ShortName]],'[2]Java-Usage-JG-Report'!$H:$H,'[2]Java-Usage-JG-Report'!$J:$J)</f>
        <v>#N/A</v>
      </c>
      <c r="J196" s="4" t="e">
        <f>_xlfn.XLOOKUP(Table6[[#This Row],[ShortName]],'[2]Java-Usage-JG-Report'!$H:$H,'[2]Java-Usage-JG-Report'!$K:$K)</f>
        <v>#N/A</v>
      </c>
      <c r="K196" t="s">
        <v>4686</v>
      </c>
      <c r="L196" t="s">
        <v>56</v>
      </c>
      <c r="M196" t="s">
        <v>57</v>
      </c>
      <c r="N196" t="s">
        <v>937</v>
      </c>
      <c r="O196" t="str">
        <f>_xlfn.XLOOKUP(Table6[[#This Row],[Computer Name]],'[3]export-2025-06-13-05-14-04'!$A:$A,'[3]export-2025-06-13-05-14-04'!$E:$E)</f>
        <v>Complete</v>
      </c>
      <c r="P196" t="s">
        <v>50</v>
      </c>
      <c r="R196" t="s">
        <v>4370</v>
      </c>
      <c r="S196">
        <v>1500000616</v>
      </c>
      <c r="T196" t="s">
        <v>4485</v>
      </c>
      <c r="U196" t="s">
        <v>4486</v>
      </c>
      <c r="V196" t="s">
        <v>61</v>
      </c>
      <c r="W196" t="s">
        <v>61</v>
      </c>
      <c r="Y196" t="s">
        <v>4487</v>
      </c>
      <c r="Z196" t="s">
        <v>62</v>
      </c>
      <c r="AA196" t="e">
        <f>_xlfn.XLOOKUP(Table6[[#This Row],[Computer Name]],'[4]export-2025-06-12-00-20-38'!$A:$A,'[4]export-2025-06-12-00-20-38'!$D:$D)</f>
        <v>#N/A</v>
      </c>
    </row>
    <row r="197" spans="1:27" x14ac:dyDescent="0.35">
      <c r="A197" t="s">
        <v>1341</v>
      </c>
      <c r="B197" t="s">
        <v>1342</v>
      </c>
      <c r="C197" t="s">
        <v>114</v>
      </c>
      <c r="D197" t="s">
        <v>50</v>
      </c>
      <c r="E197" t="s">
        <v>51</v>
      </c>
      <c r="F197" t="s">
        <v>115</v>
      </c>
      <c r="G197" t="s">
        <v>53</v>
      </c>
      <c r="H197">
        <v>1</v>
      </c>
      <c r="I197" t="e">
        <f>_xlfn.XLOOKUP(Table6[[#This Row],[ShortName]],'[2]Java-Usage-JG-Report'!$H:$H,'[2]Java-Usage-JG-Report'!$J:$J)</f>
        <v>#N/A</v>
      </c>
      <c r="J197" s="4" t="e">
        <f>_xlfn.XLOOKUP(Table6[[#This Row],[ShortName]],'[2]Java-Usage-JG-Report'!$H:$H,'[2]Java-Usage-JG-Report'!$K:$K)</f>
        <v>#N/A</v>
      </c>
      <c r="K197" t="s">
        <v>4687</v>
      </c>
      <c r="L197" t="s">
        <v>56</v>
      </c>
      <c r="M197" t="s">
        <v>57</v>
      </c>
      <c r="N197" t="s">
        <v>937</v>
      </c>
      <c r="O197" t="str">
        <f>_xlfn.XLOOKUP(Table6[[#This Row],[Computer Name]],'[3]export-2025-06-13-05-14-04'!$A:$A,'[3]export-2025-06-13-05-14-04'!$E:$E)</f>
        <v>Complete</v>
      </c>
      <c r="P197" t="s">
        <v>50</v>
      </c>
      <c r="R197" t="s">
        <v>4370</v>
      </c>
      <c r="S197">
        <v>1500000616</v>
      </c>
      <c r="T197" t="s">
        <v>4485</v>
      </c>
      <c r="U197" t="s">
        <v>4486</v>
      </c>
      <c r="V197" t="s">
        <v>61</v>
      </c>
      <c r="W197" t="s">
        <v>61</v>
      </c>
      <c r="Y197" t="s">
        <v>4487</v>
      </c>
      <c r="Z197" t="s">
        <v>62</v>
      </c>
      <c r="AA197" t="e">
        <f>_xlfn.XLOOKUP(Table6[[#This Row],[Computer Name]],'[4]export-2025-06-12-00-20-38'!$A:$A,'[4]export-2025-06-12-00-20-38'!$D:$D)</f>
        <v>#N/A</v>
      </c>
    </row>
    <row r="198" spans="1:27" x14ac:dyDescent="0.35">
      <c r="A198" t="s">
        <v>1697</v>
      </c>
      <c r="B198" t="s">
        <v>1698</v>
      </c>
      <c r="C198" t="s">
        <v>49</v>
      </c>
      <c r="D198" t="s">
        <v>50</v>
      </c>
      <c r="E198" t="s">
        <v>51</v>
      </c>
      <c r="F198" t="s">
        <v>67</v>
      </c>
      <c r="G198" t="s">
        <v>53</v>
      </c>
      <c r="H198">
        <v>1</v>
      </c>
      <c r="I198" t="e">
        <f>_xlfn.XLOOKUP(Table6[[#This Row],[ShortName]],'[2]Java-Usage-JG-Report'!$H:$H,'[2]Java-Usage-JG-Report'!$J:$J)</f>
        <v>#N/A</v>
      </c>
      <c r="J198" s="4" t="e">
        <f>_xlfn.XLOOKUP(Table6[[#This Row],[ShortName]],'[2]Java-Usage-JG-Report'!$H:$H,'[2]Java-Usage-JG-Report'!$K:$K)</f>
        <v>#N/A</v>
      </c>
      <c r="K198" t="s">
        <v>4688</v>
      </c>
      <c r="L198" t="s">
        <v>56</v>
      </c>
      <c r="M198" t="s">
        <v>57</v>
      </c>
      <c r="N198" t="s">
        <v>937</v>
      </c>
      <c r="O198" t="str">
        <f>_xlfn.XLOOKUP(Table6[[#This Row],[Computer Name]],'[3]export-2025-06-13-05-14-04'!$A:$A,'[3]export-2025-06-13-05-14-04'!$E:$E)</f>
        <v>Complete</v>
      </c>
      <c r="P198" t="s">
        <v>50</v>
      </c>
      <c r="R198" t="s">
        <v>4370</v>
      </c>
      <c r="S198">
        <v>12710</v>
      </c>
      <c r="T198" t="s">
        <v>4689</v>
      </c>
      <c r="U198" t="s">
        <v>4512</v>
      </c>
      <c r="V198" t="s">
        <v>61</v>
      </c>
      <c r="W198" t="s">
        <v>61</v>
      </c>
      <c r="Y198" t="s">
        <v>4513</v>
      </c>
      <c r="Z198" t="s">
        <v>62</v>
      </c>
      <c r="AA198" t="e">
        <f>_xlfn.XLOOKUP(Table6[[#This Row],[Computer Name]],'[4]export-2025-06-12-00-20-38'!$A:$A,'[4]export-2025-06-12-00-20-38'!$D:$D)</f>
        <v>#N/A</v>
      </c>
    </row>
    <row r="199" spans="1:27" x14ac:dyDescent="0.35">
      <c r="A199" t="s">
        <v>2084</v>
      </c>
      <c r="B199" t="s">
        <v>2084</v>
      </c>
      <c r="C199" t="s">
        <v>101</v>
      </c>
      <c r="D199" t="s">
        <v>50</v>
      </c>
      <c r="E199" t="s">
        <v>51</v>
      </c>
      <c r="F199" t="s">
        <v>92</v>
      </c>
      <c r="G199" t="s">
        <v>53</v>
      </c>
      <c r="H199">
        <v>1</v>
      </c>
      <c r="I199" t="e">
        <f>_xlfn.XLOOKUP(Table6[[#This Row],[ShortName]],'[2]Java-Usage-JG-Report'!$H:$H,'[2]Java-Usage-JG-Report'!$J:$J)</f>
        <v>#N/A</v>
      </c>
      <c r="J199" s="4" t="e">
        <f>_xlfn.XLOOKUP(Table6[[#This Row],[ShortName]],'[2]Java-Usage-JG-Report'!$H:$H,'[2]Java-Usage-JG-Report'!$K:$K)</f>
        <v>#N/A</v>
      </c>
      <c r="K199" t="s">
        <v>4690</v>
      </c>
      <c r="L199" t="s">
        <v>4691</v>
      </c>
      <c r="M199" t="s">
        <v>57</v>
      </c>
      <c r="N199" t="s">
        <v>937</v>
      </c>
      <c r="O199" t="e">
        <f>_xlfn.XLOOKUP(Table6[[#This Row],[Computer Name]],'[3]export-2025-06-13-05-14-04'!$A:$A,'[3]export-2025-06-13-05-14-04'!$E:$E)</f>
        <v>#N/A</v>
      </c>
      <c r="P199" t="e">
        <f>_xlfn.XLOOKUP(Table6[[#This Row],[ShortName]],#REF!,#REF!)</f>
        <v>#REF!</v>
      </c>
      <c r="R199" t="s">
        <v>4370</v>
      </c>
      <c r="S199" t="s">
        <v>60</v>
      </c>
      <c r="T199" t="s">
        <v>60</v>
      </c>
      <c r="U199" t="s">
        <v>4692</v>
      </c>
      <c r="V199" t="s">
        <v>61</v>
      </c>
      <c r="W199" t="s">
        <v>61</v>
      </c>
      <c r="Y199" t="s">
        <v>63</v>
      </c>
      <c r="Z199" t="s">
        <v>62</v>
      </c>
      <c r="AA199" t="e">
        <f>_xlfn.XLOOKUP(Table6[[#This Row],[Computer Name]],'[4]export-2025-06-12-00-20-38'!$A:$A,'[4]export-2025-06-12-00-20-38'!$D:$D)</f>
        <v>#N/A</v>
      </c>
    </row>
    <row r="200" spans="1:27" x14ac:dyDescent="0.35">
      <c r="A200" t="s">
        <v>2079</v>
      </c>
      <c r="B200" t="s">
        <v>2080</v>
      </c>
      <c r="C200" t="s">
        <v>49</v>
      </c>
      <c r="D200" t="s">
        <v>50</v>
      </c>
      <c r="E200" t="s">
        <v>577</v>
      </c>
      <c r="F200" t="s">
        <v>1013</v>
      </c>
      <c r="G200" t="s">
        <v>53</v>
      </c>
      <c r="H200">
        <v>1</v>
      </c>
      <c r="I200" t="e">
        <f>_xlfn.XLOOKUP(Table6[[#This Row],[ShortName]],'[2]Java-Usage-JG-Report'!$H:$H,'[2]Java-Usage-JG-Report'!$J:$J)</f>
        <v>#N/A</v>
      </c>
      <c r="J200" s="4" t="e">
        <f>_xlfn.XLOOKUP(Table6[[#This Row],[ShortName]],'[2]Java-Usage-JG-Report'!$H:$H,'[2]Java-Usage-JG-Report'!$K:$K)</f>
        <v>#N/A</v>
      </c>
      <c r="K200" t="s">
        <v>4693</v>
      </c>
      <c r="L200" t="s">
        <v>109</v>
      </c>
      <c r="M200" t="s">
        <v>94</v>
      </c>
      <c r="N200" t="s">
        <v>937</v>
      </c>
      <c r="O200" t="e">
        <f>_xlfn.XLOOKUP(Table6[[#This Row],[Computer Name]],'[3]export-2025-06-13-05-14-04'!$A:$A,'[3]export-2025-06-13-05-14-04'!$E:$E)</f>
        <v>#N/A</v>
      </c>
      <c r="P200" t="e">
        <f>_xlfn.XLOOKUP(Table6[[#This Row],[ShortName]],#REF!,#REF!)</f>
        <v>#REF!</v>
      </c>
      <c r="R200" t="s">
        <v>4370</v>
      </c>
      <c r="S200">
        <v>5039024</v>
      </c>
      <c r="T200" t="s">
        <v>4694</v>
      </c>
      <c r="U200" t="s">
        <v>4695</v>
      </c>
      <c r="V200" t="s">
        <v>61</v>
      </c>
      <c r="W200" t="s">
        <v>61</v>
      </c>
      <c r="Y200" t="s">
        <v>4696</v>
      </c>
      <c r="Z200" t="s">
        <v>62</v>
      </c>
      <c r="AA200" t="e">
        <f>_xlfn.XLOOKUP(Table6[[#This Row],[Computer Name]],'[4]export-2025-06-12-00-20-38'!$A:$A,'[4]export-2025-06-12-00-20-38'!$D:$D)</f>
        <v>#N/A</v>
      </c>
    </row>
    <row r="201" spans="1:27" x14ac:dyDescent="0.35">
      <c r="A201" t="s">
        <v>1164</v>
      </c>
      <c r="B201" t="s">
        <v>1165</v>
      </c>
      <c r="C201" t="s">
        <v>66</v>
      </c>
      <c r="D201" t="s">
        <v>50</v>
      </c>
      <c r="E201" t="s">
        <v>51</v>
      </c>
      <c r="F201" t="s">
        <v>67</v>
      </c>
      <c r="G201" t="s">
        <v>53</v>
      </c>
      <c r="H201">
        <v>1</v>
      </c>
      <c r="I201" t="e">
        <f>_xlfn.XLOOKUP(Table6[[#This Row],[ShortName]],'[2]Java-Usage-JG-Report'!$H:$H,'[2]Java-Usage-JG-Report'!$J:$J)</f>
        <v>#N/A</v>
      </c>
      <c r="J201" s="4" t="e">
        <f>_xlfn.XLOOKUP(Table6[[#This Row],[ShortName]],'[2]Java-Usage-JG-Report'!$H:$H,'[2]Java-Usage-JG-Report'!$K:$K)</f>
        <v>#N/A</v>
      </c>
      <c r="K201" t="s">
        <v>4697</v>
      </c>
      <c r="L201" t="s">
        <v>56</v>
      </c>
      <c r="M201" t="s">
        <v>57</v>
      </c>
      <c r="N201" t="s">
        <v>937</v>
      </c>
      <c r="O201" t="str">
        <f>_xlfn.XLOOKUP(Table6[[#This Row],[Computer Name]],'[3]export-2025-06-13-05-14-04'!$A:$A,'[3]export-2025-06-13-05-14-04'!$E:$E)</f>
        <v>Complete</v>
      </c>
      <c r="P201" t="s">
        <v>50</v>
      </c>
      <c r="R201" t="s">
        <v>4370</v>
      </c>
      <c r="S201">
        <v>5064400</v>
      </c>
      <c r="T201" t="s">
        <v>4698</v>
      </c>
      <c r="U201" t="s">
        <v>4699</v>
      </c>
      <c r="V201" t="s">
        <v>61</v>
      </c>
      <c r="W201" t="s">
        <v>61</v>
      </c>
      <c r="Y201" t="s">
        <v>189</v>
      </c>
      <c r="Z201" t="s">
        <v>62</v>
      </c>
      <c r="AA201" t="e">
        <f>_xlfn.XLOOKUP(Table6[[#This Row],[Computer Name]],'[4]export-2025-06-12-00-20-38'!$A:$A,'[4]export-2025-06-12-00-20-38'!$D:$D)</f>
        <v>#N/A</v>
      </c>
    </row>
    <row r="202" spans="1:27" x14ac:dyDescent="0.35">
      <c r="A202" t="s">
        <v>1170</v>
      </c>
      <c r="B202" t="s">
        <v>1171</v>
      </c>
      <c r="C202" t="s">
        <v>66</v>
      </c>
      <c r="D202" t="s">
        <v>50</v>
      </c>
      <c r="E202" t="s">
        <v>287</v>
      </c>
      <c r="F202" t="s">
        <v>67</v>
      </c>
      <c r="G202" t="s">
        <v>53</v>
      </c>
      <c r="H202">
        <v>1</v>
      </c>
      <c r="I202" t="e">
        <f>_xlfn.XLOOKUP(Table6[[#This Row],[ShortName]],'[2]Java-Usage-JG-Report'!$H:$H,'[2]Java-Usage-JG-Report'!$J:$J)</f>
        <v>#N/A</v>
      </c>
      <c r="J202" s="4" t="e">
        <f>_xlfn.XLOOKUP(Table6[[#This Row],[ShortName]],'[2]Java-Usage-JG-Report'!$H:$H,'[2]Java-Usage-JG-Report'!$K:$K)</f>
        <v>#N/A</v>
      </c>
      <c r="K202" t="s">
        <v>4700</v>
      </c>
      <c r="L202" t="s">
        <v>56</v>
      </c>
      <c r="M202" t="s">
        <v>57</v>
      </c>
      <c r="N202" t="s">
        <v>937</v>
      </c>
      <c r="O202" t="str">
        <f>_xlfn.XLOOKUP(Table6[[#This Row],[Computer Name]],'[3]export-2025-06-13-05-14-04'!$A:$A,'[3]export-2025-06-13-05-14-04'!$E:$E)</f>
        <v>Complete</v>
      </c>
      <c r="P202" t="s">
        <v>50</v>
      </c>
      <c r="R202" t="s">
        <v>4370</v>
      </c>
      <c r="S202">
        <v>5064400</v>
      </c>
      <c r="T202" t="s">
        <v>4698</v>
      </c>
      <c r="U202" t="s">
        <v>4699</v>
      </c>
      <c r="V202" t="s">
        <v>61</v>
      </c>
      <c r="W202" t="s">
        <v>61</v>
      </c>
      <c r="Y202" t="s">
        <v>189</v>
      </c>
      <c r="Z202" t="s">
        <v>62</v>
      </c>
      <c r="AA202" t="e">
        <f>_xlfn.XLOOKUP(Table6[[#This Row],[Computer Name]],'[4]export-2025-06-12-00-20-38'!$A:$A,'[4]export-2025-06-12-00-20-38'!$D:$D)</f>
        <v>#N/A</v>
      </c>
    </row>
    <row r="203" spans="1:27" x14ac:dyDescent="0.35">
      <c r="A203" t="s">
        <v>1176</v>
      </c>
      <c r="B203" t="s">
        <v>1177</v>
      </c>
      <c r="C203" t="s">
        <v>66</v>
      </c>
      <c r="D203" t="s">
        <v>50</v>
      </c>
      <c r="E203" t="s">
        <v>51</v>
      </c>
      <c r="F203" t="s">
        <v>67</v>
      </c>
      <c r="G203" t="s">
        <v>53</v>
      </c>
      <c r="H203">
        <v>1</v>
      </c>
      <c r="I203" t="e">
        <f>_xlfn.XLOOKUP(Table6[[#This Row],[ShortName]],'[2]Java-Usage-JG-Report'!$H:$H,'[2]Java-Usage-JG-Report'!$J:$J)</f>
        <v>#N/A</v>
      </c>
      <c r="J203" s="4" t="e">
        <f>_xlfn.XLOOKUP(Table6[[#This Row],[ShortName]],'[2]Java-Usage-JG-Report'!$H:$H,'[2]Java-Usage-JG-Report'!$K:$K)</f>
        <v>#N/A</v>
      </c>
      <c r="K203" t="s">
        <v>4701</v>
      </c>
      <c r="L203" t="s">
        <v>56</v>
      </c>
      <c r="M203" t="s">
        <v>57</v>
      </c>
      <c r="N203" t="s">
        <v>937</v>
      </c>
      <c r="O203" t="str">
        <f>_xlfn.XLOOKUP(Table6[[#This Row],[Computer Name]],'[3]export-2025-06-13-05-14-04'!$A:$A,'[3]export-2025-06-13-05-14-04'!$E:$E)</f>
        <v>Complete</v>
      </c>
      <c r="P203" t="s">
        <v>50</v>
      </c>
      <c r="R203" t="s">
        <v>4370</v>
      </c>
      <c r="S203">
        <v>5064400</v>
      </c>
      <c r="T203" t="s">
        <v>4698</v>
      </c>
      <c r="U203" t="s">
        <v>4699</v>
      </c>
      <c r="V203" t="s">
        <v>61</v>
      </c>
      <c r="W203" t="s">
        <v>61</v>
      </c>
      <c r="Y203" t="s">
        <v>189</v>
      </c>
      <c r="Z203" t="s">
        <v>62</v>
      </c>
      <c r="AA203" t="e">
        <f>_xlfn.XLOOKUP(Table6[[#This Row],[Computer Name]],'[4]export-2025-06-12-00-20-38'!$A:$A,'[4]export-2025-06-12-00-20-38'!$D:$D)</f>
        <v>#N/A</v>
      </c>
    </row>
    <row r="204" spans="1:27" x14ac:dyDescent="0.35">
      <c r="A204" t="s">
        <v>1178</v>
      </c>
      <c r="B204" t="s">
        <v>1179</v>
      </c>
      <c r="C204" t="s">
        <v>66</v>
      </c>
      <c r="D204" t="s">
        <v>50</v>
      </c>
      <c r="E204" t="s">
        <v>51</v>
      </c>
      <c r="F204" t="s">
        <v>67</v>
      </c>
      <c r="G204" t="s">
        <v>53</v>
      </c>
      <c r="H204">
        <v>1</v>
      </c>
      <c r="I204" t="e">
        <f>_xlfn.XLOOKUP(Table6[[#This Row],[ShortName]],'[2]Java-Usage-JG-Report'!$H:$H,'[2]Java-Usage-JG-Report'!$J:$J)</f>
        <v>#N/A</v>
      </c>
      <c r="J204" s="4" t="e">
        <f>_xlfn.XLOOKUP(Table6[[#This Row],[ShortName]],'[2]Java-Usage-JG-Report'!$H:$H,'[2]Java-Usage-JG-Report'!$K:$K)</f>
        <v>#N/A</v>
      </c>
      <c r="K204" t="s">
        <v>4702</v>
      </c>
      <c r="L204" t="s">
        <v>56</v>
      </c>
      <c r="M204" t="s">
        <v>57</v>
      </c>
      <c r="N204" t="s">
        <v>937</v>
      </c>
      <c r="O204" t="str">
        <f>_xlfn.XLOOKUP(Table6[[#This Row],[Computer Name]],'[3]export-2025-06-13-05-14-04'!$A:$A,'[3]export-2025-06-13-05-14-04'!$E:$E)</f>
        <v>Complete</v>
      </c>
      <c r="P204" t="s">
        <v>50</v>
      </c>
      <c r="R204" t="s">
        <v>4370</v>
      </c>
      <c r="S204">
        <v>5064400</v>
      </c>
      <c r="T204" t="s">
        <v>4698</v>
      </c>
      <c r="U204" t="s">
        <v>4699</v>
      </c>
      <c r="V204" t="s">
        <v>61</v>
      </c>
      <c r="W204" t="s">
        <v>61</v>
      </c>
      <c r="Y204" t="s">
        <v>189</v>
      </c>
      <c r="Z204" t="s">
        <v>62</v>
      </c>
      <c r="AA204" t="e">
        <f>_xlfn.XLOOKUP(Table6[[#This Row],[Computer Name]],'[4]export-2025-06-12-00-20-38'!$A:$A,'[4]export-2025-06-12-00-20-38'!$D:$D)</f>
        <v>#N/A</v>
      </c>
    </row>
    <row r="205" spans="1:27" x14ac:dyDescent="0.35">
      <c r="A205" t="s">
        <v>1180</v>
      </c>
      <c r="B205" t="s">
        <v>1181</v>
      </c>
      <c r="C205" t="s">
        <v>66</v>
      </c>
      <c r="D205" t="s">
        <v>50</v>
      </c>
      <c r="E205" t="s">
        <v>51</v>
      </c>
      <c r="F205" t="s">
        <v>67</v>
      </c>
      <c r="G205" t="s">
        <v>53</v>
      </c>
      <c r="H205">
        <v>1</v>
      </c>
      <c r="I205" t="e">
        <f>_xlfn.XLOOKUP(Table6[[#This Row],[ShortName]],'[2]Java-Usage-JG-Report'!$H:$H,'[2]Java-Usage-JG-Report'!$J:$J)</f>
        <v>#N/A</v>
      </c>
      <c r="J205" s="4" t="e">
        <f>_xlfn.XLOOKUP(Table6[[#This Row],[ShortName]],'[2]Java-Usage-JG-Report'!$H:$H,'[2]Java-Usage-JG-Report'!$K:$K)</f>
        <v>#N/A</v>
      </c>
      <c r="K205" t="s">
        <v>4703</v>
      </c>
      <c r="L205" t="s">
        <v>56</v>
      </c>
      <c r="M205" t="s">
        <v>57</v>
      </c>
      <c r="N205" t="s">
        <v>937</v>
      </c>
      <c r="O205" t="str">
        <f>_xlfn.XLOOKUP(Table6[[#This Row],[Computer Name]],'[3]export-2025-06-13-05-14-04'!$A:$A,'[3]export-2025-06-13-05-14-04'!$E:$E)</f>
        <v>Complete</v>
      </c>
      <c r="P205" t="s">
        <v>50</v>
      </c>
      <c r="R205" t="s">
        <v>4370</v>
      </c>
      <c r="S205">
        <v>5064400</v>
      </c>
      <c r="T205" t="s">
        <v>4698</v>
      </c>
      <c r="U205" t="s">
        <v>4699</v>
      </c>
      <c r="V205" t="s">
        <v>61</v>
      </c>
      <c r="W205" t="s">
        <v>61</v>
      </c>
      <c r="Y205" t="s">
        <v>189</v>
      </c>
      <c r="Z205" t="s">
        <v>62</v>
      </c>
      <c r="AA205" t="e">
        <f>_xlfn.XLOOKUP(Table6[[#This Row],[Computer Name]],'[4]export-2025-06-12-00-20-38'!$A:$A,'[4]export-2025-06-12-00-20-38'!$D:$D)</f>
        <v>#N/A</v>
      </c>
    </row>
    <row r="206" spans="1:27" x14ac:dyDescent="0.35">
      <c r="A206" t="s">
        <v>1182</v>
      </c>
      <c r="B206" t="s">
        <v>1183</v>
      </c>
      <c r="C206" t="s">
        <v>66</v>
      </c>
      <c r="D206" t="s">
        <v>50</v>
      </c>
      <c r="E206" t="s">
        <v>51</v>
      </c>
      <c r="F206" t="s">
        <v>67</v>
      </c>
      <c r="G206" t="s">
        <v>53</v>
      </c>
      <c r="H206">
        <v>1</v>
      </c>
      <c r="I206" t="e">
        <f>_xlfn.XLOOKUP(Table6[[#This Row],[ShortName]],'[2]Java-Usage-JG-Report'!$H:$H,'[2]Java-Usage-JG-Report'!$J:$J)</f>
        <v>#N/A</v>
      </c>
      <c r="J206" s="4" t="e">
        <f>_xlfn.XLOOKUP(Table6[[#This Row],[ShortName]],'[2]Java-Usage-JG-Report'!$H:$H,'[2]Java-Usage-JG-Report'!$K:$K)</f>
        <v>#N/A</v>
      </c>
      <c r="K206" t="s">
        <v>4704</v>
      </c>
      <c r="L206" t="s">
        <v>56</v>
      </c>
      <c r="M206" t="s">
        <v>57</v>
      </c>
      <c r="N206" t="s">
        <v>937</v>
      </c>
      <c r="O206" t="str">
        <f>_xlfn.XLOOKUP(Table6[[#This Row],[Computer Name]],'[3]export-2025-06-13-05-14-04'!$A:$A,'[3]export-2025-06-13-05-14-04'!$E:$E)</f>
        <v>Complete</v>
      </c>
      <c r="P206" t="s">
        <v>50</v>
      </c>
      <c r="R206" t="s">
        <v>4370</v>
      </c>
      <c r="S206">
        <v>5064400</v>
      </c>
      <c r="T206" t="s">
        <v>4698</v>
      </c>
      <c r="U206" t="s">
        <v>4699</v>
      </c>
      <c r="V206" t="s">
        <v>61</v>
      </c>
      <c r="W206" t="s">
        <v>61</v>
      </c>
      <c r="Y206" t="s">
        <v>189</v>
      </c>
      <c r="Z206" t="s">
        <v>62</v>
      </c>
      <c r="AA206" t="e">
        <f>_xlfn.XLOOKUP(Table6[[#This Row],[Computer Name]],'[4]export-2025-06-12-00-20-38'!$A:$A,'[4]export-2025-06-12-00-20-38'!$D:$D)</f>
        <v>#N/A</v>
      </c>
    </row>
    <row r="207" spans="1:27" x14ac:dyDescent="0.35">
      <c r="A207" t="s">
        <v>1184</v>
      </c>
      <c r="B207" t="s">
        <v>1185</v>
      </c>
      <c r="C207" t="s">
        <v>66</v>
      </c>
      <c r="D207" t="s">
        <v>50</v>
      </c>
      <c r="E207" t="s">
        <v>51</v>
      </c>
      <c r="F207" t="s">
        <v>67</v>
      </c>
      <c r="G207" t="s">
        <v>53</v>
      </c>
      <c r="H207">
        <v>1</v>
      </c>
      <c r="I207" t="e">
        <f>_xlfn.XLOOKUP(Table6[[#This Row],[ShortName]],'[2]Java-Usage-JG-Report'!$H:$H,'[2]Java-Usage-JG-Report'!$J:$J)</f>
        <v>#N/A</v>
      </c>
      <c r="J207" s="4" t="e">
        <f>_xlfn.XLOOKUP(Table6[[#This Row],[ShortName]],'[2]Java-Usage-JG-Report'!$H:$H,'[2]Java-Usage-JG-Report'!$K:$K)</f>
        <v>#N/A</v>
      </c>
      <c r="K207" t="s">
        <v>4705</v>
      </c>
      <c r="L207" t="s">
        <v>56</v>
      </c>
      <c r="M207" t="s">
        <v>57</v>
      </c>
      <c r="N207" t="s">
        <v>937</v>
      </c>
      <c r="O207" t="str">
        <f>_xlfn.XLOOKUP(Table6[[#This Row],[Computer Name]],'[3]export-2025-06-13-05-14-04'!$A:$A,'[3]export-2025-06-13-05-14-04'!$E:$E)</f>
        <v>Complete</v>
      </c>
      <c r="P207" t="s">
        <v>50</v>
      </c>
      <c r="R207" t="s">
        <v>4370</v>
      </c>
      <c r="S207">
        <v>5064400</v>
      </c>
      <c r="T207" t="s">
        <v>4698</v>
      </c>
      <c r="U207" t="s">
        <v>4699</v>
      </c>
      <c r="V207" t="s">
        <v>61</v>
      </c>
      <c r="W207" t="s">
        <v>61</v>
      </c>
      <c r="Y207" t="s">
        <v>189</v>
      </c>
      <c r="Z207" t="s">
        <v>62</v>
      </c>
      <c r="AA207" t="e">
        <f>_xlfn.XLOOKUP(Table6[[#This Row],[Computer Name]],'[4]export-2025-06-12-00-20-38'!$A:$A,'[4]export-2025-06-12-00-20-38'!$D:$D)</f>
        <v>#N/A</v>
      </c>
    </row>
    <row r="208" spans="1:27" x14ac:dyDescent="0.35">
      <c r="A208" t="s">
        <v>1188</v>
      </c>
      <c r="B208" t="s">
        <v>1189</v>
      </c>
      <c r="C208" t="s">
        <v>66</v>
      </c>
      <c r="D208" t="s">
        <v>50</v>
      </c>
      <c r="E208" t="s">
        <v>51</v>
      </c>
      <c r="F208" t="s">
        <v>67</v>
      </c>
      <c r="G208" t="s">
        <v>53</v>
      </c>
      <c r="H208">
        <v>1</v>
      </c>
      <c r="I208" t="e">
        <f>_xlfn.XLOOKUP(Table6[[#This Row],[ShortName]],'[2]Java-Usage-JG-Report'!$H:$H,'[2]Java-Usage-JG-Report'!$J:$J)</f>
        <v>#N/A</v>
      </c>
      <c r="J208" s="4" t="e">
        <f>_xlfn.XLOOKUP(Table6[[#This Row],[ShortName]],'[2]Java-Usage-JG-Report'!$H:$H,'[2]Java-Usage-JG-Report'!$K:$K)</f>
        <v>#N/A</v>
      </c>
      <c r="K208" t="s">
        <v>4706</v>
      </c>
      <c r="L208" t="s">
        <v>56</v>
      </c>
      <c r="M208" t="s">
        <v>57</v>
      </c>
      <c r="N208" t="s">
        <v>937</v>
      </c>
      <c r="O208" t="str">
        <f>_xlfn.XLOOKUP(Table6[[#This Row],[Computer Name]],'[3]export-2025-06-13-05-14-04'!$A:$A,'[3]export-2025-06-13-05-14-04'!$E:$E)</f>
        <v>Complete</v>
      </c>
      <c r="P208" t="s">
        <v>50</v>
      </c>
      <c r="R208" t="s">
        <v>4370</v>
      </c>
      <c r="S208">
        <v>5064400</v>
      </c>
      <c r="T208" t="s">
        <v>4698</v>
      </c>
      <c r="U208" t="s">
        <v>4699</v>
      </c>
      <c r="V208" t="s">
        <v>61</v>
      </c>
      <c r="W208" t="s">
        <v>61</v>
      </c>
      <c r="Y208" t="s">
        <v>189</v>
      </c>
      <c r="Z208" t="s">
        <v>62</v>
      </c>
      <c r="AA208" t="e">
        <f>_xlfn.XLOOKUP(Table6[[#This Row],[Computer Name]],'[4]export-2025-06-12-00-20-38'!$A:$A,'[4]export-2025-06-12-00-20-38'!$D:$D)</f>
        <v>#N/A</v>
      </c>
    </row>
    <row r="209" spans="1:27" x14ac:dyDescent="0.35">
      <c r="A209" t="s">
        <v>1190</v>
      </c>
      <c r="B209" t="s">
        <v>1191</v>
      </c>
      <c r="C209" t="s">
        <v>66</v>
      </c>
      <c r="D209" t="s">
        <v>50</v>
      </c>
      <c r="E209" t="s">
        <v>51</v>
      </c>
      <c r="F209" t="s">
        <v>67</v>
      </c>
      <c r="G209" t="s">
        <v>53</v>
      </c>
      <c r="H209">
        <v>1</v>
      </c>
      <c r="I209" t="e">
        <f>_xlfn.XLOOKUP(Table6[[#This Row],[ShortName]],'[2]Java-Usage-JG-Report'!$H:$H,'[2]Java-Usage-JG-Report'!$J:$J)</f>
        <v>#N/A</v>
      </c>
      <c r="J209" s="4" t="e">
        <f>_xlfn.XLOOKUP(Table6[[#This Row],[ShortName]],'[2]Java-Usage-JG-Report'!$H:$H,'[2]Java-Usage-JG-Report'!$K:$K)</f>
        <v>#N/A</v>
      </c>
      <c r="K209" t="s">
        <v>4707</v>
      </c>
      <c r="L209" t="s">
        <v>56</v>
      </c>
      <c r="M209" t="s">
        <v>57</v>
      </c>
      <c r="N209" t="s">
        <v>937</v>
      </c>
      <c r="O209" t="str">
        <f>_xlfn.XLOOKUP(Table6[[#This Row],[Computer Name]],'[3]export-2025-06-13-05-14-04'!$A:$A,'[3]export-2025-06-13-05-14-04'!$E:$E)</f>
        <v>Complete</v>
      </c>
      <c r="P209" t="s">
        <v>50</v>
      </c>
      <c r="R209" t="s">
        <v>4370</v>
      </c>
      <c r="S209">
        <v>5064400</v>
      </c>
      <c r="T209" t="s">
        <v>4698</v>
      </c>
      <c r="U209" t="s">
        <v>4699</v>
      </c>
      <c r="V209" t="s">
        <v>61</v>
      </c>
      <c r="W209" t="s">
        <v>61</v>
      </c>
      <c r="Y209" t="s">
        <v>189</v>
      </c>
      <c r="Z209" t="s">
        <v>62</v>
      </c>
      <c r="AA209" t="e">
        <f>_xlfn.XLOOKUP(Table6[[#This Row],[Computer Name]],'[4]export-2025-06-12-00-20-38'!$A:$A,'[4]export-2025-06-12-00-20-38'!$D:$D)</f>
        <v>#N/A</v>
      </c>
    </row>
    <row r="210" spans="1:27" x14ac:dyDescent="0.35">
      <c r="A210" t="s">
        <v>2419</v>
      </c>
      <c r="B210" t="s">
        <v>2420</v>
      </c>
      <c r="C210" t="s">
        <v>114</v>
      </c>
      <c r="D210" t="s">
        <v>50</v>
      </c>
      <c r="E210" t="s">
        <v>51</v>
      </c>
      <c r="F210" t="s">
        <v>67</v>
      </c>
      <c r="G210" t="s">
        <v>53</v>
      </c>
      <c r="H210">
        <v>1</v>
      </c>
      <c r="I210" t="e">
        <f>_xlfn.XLOOKUP(Table6[[#This Row],[ShortName]],'[2]Java-Usage-JG-Report'!$H:$H,'[2]Java-Usage-JG-Report'!$J:$J)</f>
        <v>#N/A</v>
      </c>
      <c r="J210" s="4" t="e">
        <f>_xlfn.XLOOKUP(Table6[[#This Row],[ShortName]],'[2]Java-Usage-JG-Report'!$H:$H,'[2]Java-Usage-JG-Report'!$K:$K)</f>
        <v>#N/A</v>
      </c>
      <c r="K210" t="s">
        <v>4708</v>
      </c>
      <c r="L210" t="s">
        <v>56</v>
      </c>
      <c r="M210" t="s">
        <v>57</v>
      </c>
      <c r="N210" t="s">
        <v>937</v>
      </c>
      <c r="O210" t="str">
        <f>_xlfn.XLOOKUP(Table6[[#This Row],[Computer Name]],'[3]export-2025-06-13-05-14-04'!$A:$A,'[3]export-2025-06-13-05-14-04'!$E:$E)</f>
        <v>Complete</v>
      </c>
      <c r="P210" t="s">
        <v>50</v>
      </c>
      <c r="R210" t="s">
        <v>4370</v>
      </c>
      <c r="S210">
        <v>23988</v>
      </c>
      <c r="T210" t="s">
        <v>4477</v>
      </c>
      <c r="U210" t="s">
        <v>4474</v>
      </c>
      <c r="V210" t="s">
        <v>61</v>
      </c>
      <c r="W210" t="s">
        <v>61</v>
      </c>
      <c r="Y210" t="s">
        <v>4475</v>
      </c>
      <c r="Z210" t="s">
        <v>62</v>
      </c>
      <c r="AA210" t="e">
        <f>_xlfn.XLOOKUP(Table6[[#This Row],[Computer Name]],'[4]export-2025-06-12-00-20-38'!$A:$A,'[4]export-2025-06-12-00-20-38'!$D:$D)</f>
        <v>#N/A</v>
      </c>
    </row>
    <row r="211" spans="1:27" x14ac:dyDescent="0.35">
      <c r="A211" t="s">
        <v>2169</v>
      </c>
      <c r="B211" t="s">
        <v>2170</v>
      </c>
      <c r="C211" t="s">
        <v>114</v>
      </c>
      <c r="D211" t="s">
        <v>50</v>
      </c>
      <c r="E211" t="s">
        <v>51</v>
      </c>
      <c r="F211" t="s">
        <v>67</v>
      </c>
      <c r="G211" t="s">
        <v>53</v>
      </c>
      <c r="H211">
        <v>1</v>
      </c>
      <c r="I211" t="e">
        <f>_xlfn.XLOOKUP(Table6[[#This Row],[ShortName]],'[2]Java-Usage-JG-Report'!$H:$H,'[2]Java-Usage-JG-Report'!$J:$J)</f>
        <v>#N/A</v>
      </c>
      <c r="J211" s="4" t="e">
        <f>_xlfn.XLOOKUP(Table6[[#This Row],[ShortName]],'[2]Java-Usage-JG-Report'!$H:$H,'[2]Java-Usage-JG-Report'!$K:$K)</f>
        <v>#N/A</v>
      </c>
      <c r="K211" t="s">
        <v>4709</v>
      </c>
      <c r="L211" t="s">
        <v>56</v>
      </c>
      <c r="M211" t="s">
        <v>57</v>
      </c>
      <c r="N211" t="s">
        <v>937</v>
      </c>
      <c r="O211" t="str">
        <f>_xlfn.XLOOKUP(Table6[[#This Row],[Computer Name]],'[3]export-2025-06-13-05-14-04'!$A:$A,'[3]export-2025-06-13-05-14-04'!$E:$E)</f>
        <v>Complete</v>
      </c>
      <c r="P211" t="s">
        <v>50</v>
      </c>
      <c r="R211" t="s">
        <v>4370</v>
      </c>
      <c r="S211">
        <v>20698</v>
      </c>
      <c r="T211" t="s">
        <v>4421</v>
      </c>
      <c r="U211" t="s">
        <v>4422</v>
      </c>
      <c r="V211" t="s">
        <v>61</v>
      </c>
      <c r="W211" t="s">
        <v>61</v>
      </c>
      <c r="X211" t="s">
        <v>1196</v>
      </c>
      <c r="Y211" t="s">
        <v>2005</v>
      </c>
      <c r="Z211" t="s">
        <v>62</v>
      </c>
      <c r="AA211" t="e">
        <f>_xlfn.XLOOKUP(Table6[[#This Row],[Computer Name]],'[4]export-2025-06-12-00-20-38'!$A:$A,'[4]export-2025-06-12-00-20-38'!$D:$D)</f>
        <v>#N/A</v>
      </c>
    </row>
    <row r="212" spans="1:27" x14ac:dyDescent="0.35">
      <c r="A212" t="s">
        <v>1669</v>
      </c>
      <c r="B212" t="s">
        <v>1669</v>
      </c>
      <c r="C212" t="s">
        <v>66</v>
      </c>
      <c r="D212" t="s">
        <v>50</v>
      </c>
      <c r="E212" t="s">
        <v>51</v>
      </c>
      <c r="F212" t="s">
        <v>133</v>
      </c>
      <c r="G212" t="s">
        <v>53</v>
      </c>
      <c r="H212">
        <v>1</v>
      </c>
      <c r="I212" t="e">
        <f>_xlfn.XLOOKUP(Table6[[#This Row],[ShortName]],'[2]Java-Usage-JG-Report'!$H:$H,'[2]Java-Usage-JG-Report'!$J:$J)</f>
        <v>#N/A</v>
      </c>
      <c r="J212" s="4" t="e">
        <f>_xlfn.XLOOKUP(Table6[[#This Row],[ShortName]],'[2]Java-Usage-JG-Report'!$H:$H,'[2]Java-Usage-JG-Report'!$K:$K)</f>
        <v>#N/A</v>
      </c>
      <c r="K212" t="s">
        <v>4710</v>
      </c>
      <c r="L212" t="s">
        <v>56</v>
      </c>
      <c r="M212" t="s">
        <v>57</v>
      </c>
      <c r="N212" t="s">
        <v>937</v>
      </c>
      <c r="O212" t="str">
        <f>_xlfn.XLOOKUP(Table6[[#This Row],[Computer Name]],'[3]export-2025-06-13-05-14-04'!$A:$A,'[3]export-2025-06-13-05-14-04'!$E:$E)</f>
        <v>Complete</v>
      </c>
      <c r="P212" t="s">
        <v>50</v>
      </c>
      <c r="R212" t="s">
        <v>4370</v>
      </c>
      <c r="S212">
        <v>3143</v>
      </c>
      <c r="T212" t="s">
        <v>4432</v>
      </c>
      <c r="U212" t="s">
        <v>4425</v>
      </c>
      <c r="V212" t="s">
        <v>61</v>
      </c>
      <c r="W212" t="s">
        <v>61</v>
      </c>
      <c r="Y212" t="s">
        <v>4426</v>
      </c>
      <c r="Z212" t="s">
        <v>62</v>
      </c>
      <c r="AA212" t="e">
        <f>_xlfn.XLOOKUP(Table6[[#This Row],[Computer Name]],'[4]export-2025-06-12-00-20-38'!$A:$A,'[4]export-2025-06-12-00-20-38'!$D:$D)</f>
        <v>#N/A</v>
      </c>
    </row>
    <row r="213" spans="1:27" x14ac:dyDescent="0.35">
      <c r="A213" t="s">
        <v>1670</v>
      </c>
      <c r="B213" t="s">
        <v>1670</v>
      </c>
      <c r="C213" t="s">
        <v>66</v>
      </c>
      <c r="D213" t="s">
        <v>50</v>
      </c>
      <c r="E213" t="s">
        <v>51</v>
      </c>
      <c r="F213" t="s">
        <v>133</v>
      </c>
      <c r="G213" t="s">
        <v>53</v>
      </c>
      <c r="H213">
        <v>1</v>
      </c>
      <c r="I213" t="e">
        <f>_xlfn.XLOOKUP(Table6[[#This Row],[ShortName]],'[2]Java-Usage-JG-Report'!$H:$H,'[2]Java-Usage-JG-Report'!$J:$J)</f>
        <v>#N/A</v>
      </c>
      <c r="J213" s="4" t="e">
        <f>_xlfn.XLOOKUP(Table6[[#This Row],[ShortName]],'[2]Java-Usage-JG-Report'!$H:$H,'[2]Java-Usage-JG-Report'!$K:$K)</f>
        <v>#N/A</v>
      </c>
      <c r="K213" t="s">
        <v>4711</v>
      </c>
      <c r="L213" t="s">
        <v>56</v>
      </c>
      <c r="M213" t="s">
        <v>57</v>
      </c>
      <c r="N213" t="s">
        <v>937</v>
      </c>
      <c r="O213" t="str">
        <f>_xlfn.XLOOKUP(Table6[[#This Row],[Computer Name]],'[3]export-2025-06-13-05-14-04'!$A:$A,'[3]export-2025-06-13-05-14-04'!$E:$E)</f>
        <v>Complete</v>
      </c>
      <c r="P213" t="s">
        <v>50</v>
      </c>
      <c r="R213" t="s">
        <v>4370</v>
      </c>
      <c r="S213">
        <v>3143</v>
      </c>
      <c r="T213" t="s">
        <v>4432</v>
      </c>
      <c r="U213" t="s">
        <v>4425</v>
      </c>
      <c r="V213" t="s">
        <v>61</v>
      </c>
      <c r="W213" t="s">
        <v>61</v>
      </c>
      <c r="Y213" t="s">
        <v>4426</v>
      </c>
      <c r="Z213" t="s">
        <v>62</v>
      </c>
      <c r="AA213" t="e">
        <f>_xlfn.XLOOKUP(Table6[[#This Row],[Computer Name]],'[4]export-2025-06-12-00-20-38'!$A:$A,'[4]export-2025-06-12-00-20-38'!$D:$D)</f>
        <v>#N/A</v>
      </c>
    </row>
    <row r="214" spans="1:27" x14ac:dyDescent="0.35">
      <c r="A214" t="s">
        <v>2722</v>
      </c>
      <c r="B214" t="s">
        <v>2723</v>
      </c>
      <c r="C214" t="s">
        <v>49</v>
      </c>
      <c r="D214" t="s">
        <v>50</v>
      </c>
      <c r="E214" t="s">
        <v>51</v>
      </c>
      <c r="F214" t="s">
        <v>133</v>
      </c>
      <c r="G214" t="s">
        <v>53</v>
      </c>
      <c r="H214">
        <v>1</v>
      </c>
      <c r="I214" t="e">
        <f>_xlfn.XLOOKUP(Table6[[#This Row],[ShortName]],'[2]Java-Usage-JG-Report'!$H:$H,'[2]Java-Usage-JG-Report'!$J:$J)</f>
        <v>#N/A</v>
      </c>
      <c r="J214" s="4" t="e">
        <f>_xlfn.XLOOKUP(Table6[[#This Row],[ShortName]],'[2]Java-Usage-JG-Report'!$H:$H,'[2]Java-Usage-JG-Report'!$K:$K)</f>
        <v>#N/A</v>
      </c>
      <c r="K214" t="s">
        <v>4712</v>
      </c>
      <c r="L214" t="s">
        <v>56</v>
      </c>
      <c r="M214" t="s">
        <v>57</v>
      </c>
      <c r="N214" t="s">
        <v>937</v>
      </c>
      <c r="O214" t="str">
        <f>_xlfn.XLOOKUP(Table6[[#This Row],[Computer Name]],'[3]export-2025-06-13-05-14-04'!$A:$A,'[3]export-2025-06-13-05-14-04'!$E:$E)</f>
        <v>Complete</v>
      </c>
      <c r="P214" t="s">
        <v>50</v>
      </c>
      <c r="R214" t="s">
        <v>4370</v>
      </c>
      <c r="S214" t="s">
        <v>60</v>
      </c>
      <c r="T214" t="s">
        <v>60</v>
      </c>
      <c r="U214" t="s">
        <v>4713</v>
      </c>
      <c r="V214" t="s">
        <v>61</v>
      </c>
      <c r="W214" t="s">
        <v>61</v>
      </c>
      <c r="Y214" t="s">
        <v>2083</v>
      </c>
      <c r="Z214" t="s">
        <v>62</v>
      </c>
      <c r="AA214" t="e">
        <f>_xlfn.XLOOKUP(Table6[[#This Row],[Computer Name]],'[4]export-2025-06-12-00-20-38'!$A:$A,'[4]export-2025-06-12-00-20-38'!$D:$D)</f>
        <v>#N/A</v>
      </c>
    </row>
    <row r="215" spans="1:27" x14ac:dyDescent="0.35">
      <c r="A215" t="s">
        <v>2175</v>
      </c>
      <c r="B215" t="s">
        <v>2176</v>
      </c>
      <c r="C215" t="s">
        <v>114</v>
      </c>
      <c r="D215" t="s">
        <v>50</v>
      </c>
      <c r="E215" t="s">
        <v>51</v>
      </c>
      <c r="F215" t="s">
        <v>115</v>
      </c>
      <c r="G215" t="s">
        <v>53</v>
      </c>
      <c r="H215">
        <v>1</v>
      </c>
      <c r="I215" t="e">
        <f>_xlfn.XLOOKUP(Table6[[#This Row],[ShortName]],'[2]Java-Usage-JG-Report'!$H:$H,'[2]Java-Usage-JG-Report'!$J:$J)</f>
        <v>#N/A</v>
      </c>
      <c r="J215" s="4" t="e">
        <f>_xlfn.XLOOKUP(Table6[[#This Row],[ShortName]],'[2]Java-Usage-JG-Report'!$H:$H,'[2]Java-Usage-JG-Report'!$K:$K)</f>
        <v>#N/A</v>
      </c>
      <c r="K215" t="s">
        <v>4714</v>
      </c>
      <c r="L215" t="s">
        <v>56</v>
      </c>
      <c r="M215" t="s">
        <v>57</v>
      </c>
      <c r="N215" t="s">
        <v>937</v>
      </c>
      <c r="O215" t="str">
        <f>_xlfn.XLOOKUP(Table6[[#This Row],[Computer Name]],'[3]export-2025-06-13-05-14-04'!$A:$A,'[3]export-2025-06-13-05-14-04'!$E:$E)</f>
        <v>Complete</v>
      </c>
      <c r="P215" t="s">
        <v>50</v>
      </c>
      <c r="R215" t="s">
        <v>4370</v>
      </c>
      <c r="S215">
        <v>5045636</v>
      </c>
      <c r="T215" t="s">
        <v>4442</v>
      </c>
      <c r="U215" t="s">
        <v>4443</v>
      </c>
      <c r="V215" t="s">
        <v>61</v>
      </c>
      <c r="W215" t="s">
        <v>61</v>
      </c>
      <c r="X215" t="s">
        <v>1196</v>
      </c>
      <c r="Y215" t="s">
        <v>4444</v>
      </c>
      <c r="Z215" t="s">
        <v>62</v>
      </c>
      <c r="AA215" t="e">
        <f>_xlfn.XLOOKUP(Table6[[#This Row],[Computer Name]],'[4]export-2025-06-12-00-20-38'!$A:$A,'[4]export-2025-06-12-00-20-38'!$D:$D)</f>
        <v>#N/A</v>
      </c>
    </row>
    <row r="216" spans="1:27" x14ac:dyDescent="0.35">
      <c r="A216" t="s">
        <v>1671</v>
      </c>
      <c r="B216" t="s">
        <v>1672</v>
      </c>
      <c r="C216" t="s">
        <v>66</v>
      </c>
      <c r="D216" t="s">
        <v>50</v>
      </c>
      <c r="E216" t="s">
        <v>51</v>
      </c>
      <c r="F216" t="s">
        <v>522</v>
      </c>
      <c r="G216" t="s">
        <v>53</v>
      </c>
      <c r="H216">
        <v>1</v>
      </c>
      <c r="I216" t="e">
        <f>_xlfn.XLOOKUP(Table6[[#This Row],[ShortName]],'[2]Java-Usage-JG-Report'!$H:$H,'[2]Java-Usage-JG-Report'!$J:$J)</f>
        <v>#N/A</v>
      </c>
      <c r="J216" s="4" t="e">
        <f>_xlfn.XLOOKUP(Table6[[#This Row],[ShortName]],'[2]Java-Usage-JG-Report'!$H:$H,'[2]Java-Usage-JG-Report'!$K:$K)</f>
        <v>#N/A</v>
      </c>
      <c r="K216" t="s">
        <v>4715</v>
      </c>
      <c r="L216" t="s">
        <v>56</v>
      </c>
      <c r="M216" t="s">
        <v>57</v>
      </c>
      <c r="N216" t="s">
        <v>937</v>
      </c>
      <c r="O216" t="str">
        <f>_xlfn.XLOOKUP(Table6[[#This Row],[Computer Name]],'[3]export-2025-06-13-05-14-04'!$A:$A,'[3]export-2025-06-13-05-14-04'!$E:$E)</f>
        <v>Complete</v>
      </c>
      <c r="P216" t="s">
        <v>50</v>
      </c>
      <c r="R216" t="s">
        <v>4370</v>
      </c>
      <c r="S216">
        <v>3071354</v>
      </c>
      <c r="T216" t="s">
        <v>4424</v>
      </c>
      <c r="U216" t="s">
        <v>4425</v>
      </c>
      <c r="V216" t="s">
        <v>61</v>
      </c>
      <c r="W216" t="s">
        <v>61</v>
      </c>
      <c r="Y216" t="s">
        <v>4426</v>
      </c>
      <c r="Z216" t="s">
        <v>62</v>
      </c>
      <c r="AA216" t="e">
        <f>_xlfn.XLOOKUP(Table6[[#This Row],[Computer Name]],'[4]export-2025-06-12-00-20-38'!$A:$A,'[4]export-2025-06-12-00-20-38'!$D:$D)</f>
        <v>#N/A</v>
      </c>
    </row>
    <row r="217" spans="1:27" x14ac:dyDescent="0.35">
      <c r="A217" t="s">
        <v>1673</v>
      </c>
      <c r="B217" t="s">
        <v>1674</v>
      </c>
      <c r="C217" t="s">
        <v>66</v>
      </c>
      <c r="D217" t="s">
        <v>50</v>
      </c>
      <c r="E217" t="s">
        <v>51</v>
      </c>
      <c r="F217" t="s">
        <v>133</v>
      </c>
      <c r="G217" t="s">
        <v>53</v>
      </c>
      <c r="H217">
        <v>1</v>
      </c>
      <c r="I217" t="e">
        <f>_xlfn.XLOOKUP(Table6[[#This Row],[ShortName]],'[2]Java-Usage-JG-Report'!$H:$H,'[2]Java-Usage-JG-Report'!$J:$J)</f>
        <v>#N/A</v>
      </c>
      <c r="J217" s="4" t="e">
        <f>_xlfn.XLOOKUP(Table6[[#This Row],[ShortName]],'[2]Java-Usage-JG-Report'!$H:$H,'[2]Java-Usage-JG-Report'!$K:$K)</f>
        <v>#N/A</v>
      </c>
      <c r="K217" t="s">
        <v>4716</v>
      </c>
      <c r="L217" t="s">
        <v>56</v>
      </c>
      <c r="M217" t="s">
        <v>57</v>
      </c>
      <c r="N217" t="s">
        <v>937</v>
      </c>
      <c r="O217" t="str">
        <f>_xlfn.XLOOKUP(Table6[[#This Row],[Computer Name]],'[3]export-2025-06-13-05-14-04'!$A:$A,'[3]export-2025-06-13-05-14-04'!$E:$E)</f>
        <v>Complete</v>
      </c>
      <c r="P217" t="s">
        <v>50</v>
      </c>
      <c r="R217" t="s">
        <v>4370</v>
      </c>
      <c r="S217">
        <v>3143</v>
      </c>
      <c r="T217" t="s">
        <v>4432</v>
      </c>
      <c r="U217" t="s">
        <v>4425</v>
      </c>
      <c r="V217" t="s">
        <v>61</v>
      </c>
      <c r="W217" t="s">
        <v>61</v>
      </c>
      <c r="Y217" t="s">
        <v>4426</v>
      </c>
      <c r="Z217" t="s">
        <v>62</v>
      </c>
      <c r="AA217" t="e">
        <f>_xlfn.XLOOKUP(Table6[[#This Row],[Computer Name]],'[4]export-2025-06-12-00-20-38'!$A:$A,'[4]export-2025-06-12-00-20-38'!$D:$D)</f>
        <v>#N/A</v>
      </c>
    </row>
    <row r="218" spans="1:27" x14ac:dyDescent="0.35">
      <c r="A218" t="s">
        <v>1689</v>
      </c>
      <c r="B218" t="s">
        <v>1690</v>
      </c>
      <c r="C218" t="s">
        <v>114</v>
      </c>
      <c r="D218" t="s">
        <v>50</v>
      </c>
      <c r="E218" t="s">
        <v>51</v>
      </c>
      <c r="F218" t="s">
        <v>67</v>
      </c>
      <c r="G218" t="s">
        <v>53</v>
      </c>
      <c r="H218">
        <v>1</v>
      </c>
      <c r="I218" t="e">
        <f>_xlfn.XLOOKUP(Table6[[#This Row],[ShortName]],'[2]Java-Usage-JG-Report'!$H:$H,'[2]Java-Usage-JG-Report'!$J:$J)</f>
        <v>#N/A</v>
      </c>
      <c r="J218" s="4" t="e">
        <f>_xlfn.XLOOKUP(Table6[[#This Row],[ShortName]],'[2]Java-Usage-JG-Report'!$H:$H,'[2]Java-Usage-JG-Report'!$K:$K)</f>
        <v>#N/A</v>
      </c>
      <c r="K218" t="s">
        <v>4717</v>
      </c>
      <c r="L218" t="s">
        <v>56</v>
      </c>
      <c r="M218" t="s">
        <v>57</v>
      </c>
      <c r="N218" t="s">
        <v>937</v>
      </c>
      <c r="O218" t="str">
        <f>_xlfn.XLOOKUP(Table6[[#This Row],[Computer Name]],'[3]export-2025-06-13-05-14-04'!$A:$A,'[3]export-2025-06-13-05-14-04'!$E:$E)</f>
        <v>Complete</v>
      </c>
      <c r="P218" t="s">
        <v>50</v>
      </c>
      <c r="R218" t="s">
        <v>4370</v>
      </c>
      <c r="S218">
        <v>5057221</v>
      </c>
      <c r="T218" t="s">
        <v>4395</v>
      </c>
      <c r="U218" t="s">
        <v>4396</v>
      </c>
      <c r="V218" t="s">
        <v>61</v>
      </c>
      <c r="W218" t="s">
        <v>61</v>
      </c>
      <c r="Y218" t="s">
        <v>4397</v>
      </c>
      <c r="Z218" t="s">
        <v>62</v>
      </c>
      <c r="AA218" t="e">
        <f>_xlfn.XLOOKUP(Table6[[#This Row],[Computer Name]],'[4]export-2025-06-12-00-20-38'!$A:$A,'[4]export-2025-06-12-00-20-38'!$D:$D)</f>
        <v>#N/A</v>
      </c>
    </row>
    <row r="219" spans="1:27" x14ac:dyDescent="0.35">
      <c r="A219" t="s">
        <v>2246</v>
      </c>
      <c r="B219" t="s">
        <v>2247</v>
      </c>
      <c r="C219" t="s">
        <v>114</v>
      </c>
      <c r="D219" t="s">
        <v>50</v>
      </c>
      <c r="E219" t="s">
        <v>51</v>
      </c>
      <c r="F219" t="s">
        <v>115</v>
      </c>
      <c r="G219" t="s">
        <v>53</v>
      </c>
      <c r="H219">
        <v>1</v>
      </c>
      <c r="I219" t="e">
        <f>_xlfn.XLOOKUP(Table6[[#This Row],[ShortName]],'[2]Java-Usage-JG-Report'!$H:$H,'[2]Java-Usage-JG-Report'!$J:$J)</f>
        <v>#N/A</v>
      </c>
      <c r="J219" s="4" t="e">
        <f>_xlfn.XLOOKUP(Table6[[#This Row],[ShortName]],'[2]Java-Usage-JG-Report'!$H:$H,'[2]Java-Usage-JG-Report'!$K:$K)</f>
        <v>#N/A</v>
      </c>
      <c r="K219" t="s">
        <v>4718</v>
      </c>
      <c r="L219" t="s">
        <v>56</v>
      </c>
      <c r="M219" t="s">
        <v>4719</v>
      </c>
      <c r="N219" t="s">
        <v>937</v>
      </c>
      <c r="O219" t="str">
        <f>_xlfn.XLOOKUP(Table6[[#This Row],[Computer Name]],'[3]export-2025-06-13-05-14-04'!$A:$A,'[3]export-2025-06-13-05-14-04'!$E:$E)</f>
        <v>Complete</v>
      </c>
      <c r="P219" t="s">
        <v>50</v>
      </c>
      <c r="R219" t="s">
        <v>4370</v>
      </c>
      <c r="S219">
        <v>5045636</v>
      </c>
      <c r="T219" t="s">
        <v>4442</v>
      </c>
      <c r="U219" t="s">
        <v>4443</v>
      </c>
      <c r="V219" t="s">
        <v>61</v>
      </c>
      <c r="W219" t="s">
        <v>61</v>
      </c>
      <c r="X219" t="s">
        <v>1196</v>
      </c>
      <c r="Y219" t="s">
        <v>4444</v>
      </c>
      <c r="Z219" t="s">
        <v>62</v>
      </c>
      <c r="AA219" t="e">
        <f>_xlfn.XLOOKUP(Table6[[#This Row],[Computer Name]],'[4]export-2025-06-12-00-20-38'!$A:$A,'[4]export-2025-06-12-00-20-38'!$D:$D)</f>
        <v>#N/A</v>
      </c>
    </row>
    <row r="220" spans="1:27" x14ac:dyDescent="0.35">
      <c r="A220" t="s">
        <v>2248</v>
      </c>
      <c r="B220" t="s">
        <v>2249</v>
      </c>
      <c r="C220" t="s">
        <v>114</v>
      </c>
      <c r="D220" t="s">
        <v>50</v>
      </c>
      <c r="E220" t="s">
        <v>51</v>
      </c>
      <c r="F220" t="s">
        <v>133</v>
      </c>
      <c r="G220" t="s">
        <v>53</v>
      </c>
      <c r="H220">
        <v>1</v>
      </c>
      <c r="I220" t="e">
        <f>_xlfn.XLOOKUP(Table6[[#This Row],[ShortName]],'[2]Java-Usage-JG-Report'!$H:$H,'[2]Java-Usage-JG-Report'!$J:$J)</f>
        <v>#N/A</v>
      </c>
      <c r="J220" s="4" t="e">
        <f>_xlfn.XLOOKUP(Table6[[#This Row],[ShortName]],'[2]Java-Usage-JG-Report'!$H:$H,'[2]Java-Usage-JG-Report'!$K:$K)</f>
        <v>#N/A</v>
      </c>
      <c r="K220" t="s">
        <v>4720</v>
      </c>
      <c r="L220" t="s">
        <v>56</v>
      </c>
      <c r="M220" t="s">
        <v>57</v>
      </c>
      <c r="N220" t="s">
        <v>937</v>
      </c>
      <c r="O220" t="str">
        <f>_xlfn.XLOOKUP(Table6[[#This Row],[Computer Name]],'[3]export-2025-06-13-05-14-04'!$A:$A,'[3]export-2025-06-13-05-14-04'!$E:$E)</f>
        <v>Complete</v>
      </c>
      <c r="P220" t="s">
        <v>50</v>
      </c>
      <c r="R220" t="s">
        <v>4370</v>
      </c>
      <c r="S220">
        <v>1500001716</v>
      </c>
      <c r="T220" t="s">
        <v>4471</v>
      </c>
      <c r="U220" t="s">
        <v>4422</v>
      </c>
      <c r="V220" t="s">
        <v>61</v>
      </c>
      <c r="W220" t="s">
        <v>61</v>
      </c>
      <c r="X220" t="s">
        <v>1196</v>
      </c>
      <c r="Y220" t="s">
        <v>2005</v>
      </c>
      <c r="Z220" t="s">
        <v>62</v>
      </c>
      <c r="AA220" t="e">
        <f>_xlfn.XLOOKUP(Table6[[#This Row],[Computer Name]],'[4]export-2025-06-12-00-20-38'!$A:$A,'[4]export-2025-06-12-00-20-38'!$D:$D)</f>
        <v>#N/A</v>
      </c>
    </row>
    <row r="221" spans="1:27" x14ac:dyDescent="0.35">
      <c r="A221" t="s">
        <v>1675</v>
      </c>
      <c r="B221" t="s">
        <v>1676</v>
      </c>
      <c r="C221" t="s">
        <v>66</v>
      </c>
      <c r="D221" t="s">
        <v>50</v>
      </c>
      <c r="E221" t="s">
        <v>51</v>
      </c>
      <c r="F221" t="s">
        <v>522</v>
      </c>
      <c r="G221" t="s">
        <v>53</v>
      </c>
      <c r="H221">
        <v>1</v>
      </c>
      <c r="I221" t="e">
        <f>_xlfn.XLOOKUP(Table6[[#This Row],[ShortName]],'[2]Java-Usage-JG-Report'!$H:$H,'[2]Java-Usage-JG-Report'!$J:$J)</f>
        <v>#N/A</v>
      </c>
      <c r="J221" s="4" t="e">
        <f>_xlfn.XLOOKUP(Table6[[#This Row],[ShortName]],'[2]Java-Usage-JG-Report'!$H:$H,'[2]Java-Usage-JG-Report'!$K:$K)</f>
        <v>#N/A</v>
      </c>
      <c r="K221" t="s">
        <v>4721</v>
      </c>
      <c r="L221" t="s">
        <v>56</v>
      </c>
      <c r="M221" t="s">
        <v>57</v>
      </c>
      <c r="N221" t="s">
        <v>937</v>
      </c>
      <c r="O221" t="str">
        <f>_xlfn.XLOOKUP(Table6[[#This Row],[Computer Name]],'[3]export-2025-06-13-05-14-04'!$A:$A,'[3]export-2025-06-13-05-14-04'!$E:$E)</f>
        <v>Complete</v>
      </c>
      <c r="P221" t="s">
        <v>50</v>
      </c>
      <c r="R221" t="s">
        <v>4370</v>
      </c>
      <c r="S221">
        <v>3071354</v>
      </c>
      <c r="T221" t="s">
        <v>4424</v>
      </c>
      <c r="U221" t="s">
        <v>4425</v>
      </c>
      <c r="V221" t="s">
        <v>61</v>
      </c>
      <c r="W221" t="s">
        <v>61</v>
      </c>
      <c r="Y221" t="s">
        <v>4426</v>
      </c>
      <c r="Z221" t="s">
        <v>62</v>
      </c>
      <c r="AA221" t="e">
        <f>_xlfn.XLOOKUP(Table6[[#This Row],[Computer Name]],'[4]export-2025-06-12-00-20-38'!$A:$A,'[4]export-2025-06-12-00-20-38'!$D:$D)</f>
        <v>#N/A</v>
      </c>
    </row>
    <row r="222" spans="1:27" x14ac:dyDescent="0.35">
      <c r="A222" t="s">
        <v>1343</v>
      </c>
      <c r="B222" t="s">
        <v>1344</v>
      </c>
      <c r="C222" t="s">
        <v>141</v>
      </c>
      <c r="D222" t="s">
        <v>50</v>
      </c>
      <c r="E222" t="s">
        <v>51</v>
      </c>
      <c r="F222" t="s">
        <v>115</v>
      </c>
      <c r="G222" t="s">
        <v>53</v>
      </c>
      <c r="H222">
        <v>1</v>
      </c>
      <c r="I222" t="e">
        <f>_xlfn.XLOOKUP(Table6[[#This Row],[ShortName]],'[2]Java-Usage-JG-Report'!$H:$H,'[2]Java-Usage-JG-Report'!$J:$J)</f>
        <v>#N/A</v>
      </c>
      <c r="J222" s="4" t="e">
        <f>_xlfn.XLOOKUP(Table6[[#This Row],[ShortName]],'[2]Java-Usage-JG-Report'!$H:$H,'[2]Java-Usage-JG-Report'!$K:$K)</f>
        <v>#N/A</v>
      </c>
      <c r="K222" t="s">
        <v>4722</v>
      </c>
      <c r="L222" t="s">
        <v>56</v>
      </c>
      <c r="M222" t="s">
        <v>57</v>
      </c>
      <c r="N222" t="s">
        <v>937</v>
      </c>
      <c r="O222" t="str">
        <f>_xlfn.XLOOKUP(Table6[[#This Row],[Computer Name]],'[3]export-2025-06-13-05-14-04'!$A:$A,'[3]export-2025-06-13-05-14-04'!$E:$E)</f>
        <v>Complete</v>
      </c>
      <c r="P222" t="s">
        <v>50</v>
      </c>
      <c r="R222" t="s">
        <v>4370</v>
      </c>
      <c r="S222">
        <v>5056251</v>
      </c>
      <c r="T222" t="s">
        <v>4723</v>
      </c>
      <c r="U222" t="s">
        <v>4486</v>
      </c>
      <c r="V222" t="s">
        <v>61</v>
      </c>
      <c r="W222" t="s">
        <v>61</v>
      </c>
      <c r="Y222" t="s">
        <v>4724</v>
      </c>
      <c r="Z222" t="s">
        <v>62</v>
      </c>
      <c r="AA222" t="e">
        <f>_xlfn.XLOOKUP(Table6[[#This Row],[Computer Name]],'[4]export-2025-06-12-00-20-38'!$A:$A,'[4]export-2025-06-12-00-20-38'!$D:$D)</f>
        <v>#N/A</v>
      </c>
    </row>
    <row r="223" spans="1:27" x14ac:dyDescent="0.35">
      <c r="A223" t="s">
        <v>1345</v>
      </c>
      <c r="B223" t="s">
        <v>1346</v>
      </c>
      <c r="C223" t="s">
        <v>114</v>
      </c>
      <c r="D223" t="s">
        <v>50</v>
      </c>
      <c r="E223" t="s">
        <v>287</v>
      </c>
      <c r="F223" t="s">
        <v>67</v>
      </c>
      <c r="G223" t="s">
        <v>53</v>
      </c>
      <c r="H223">
        <v>1</v>
      </c>
      <c r="I223" t="e">
        <f>_xlfn.XLOOKUP(Table6[[#This Row],[ShortName]],'[2]Java-Usage-JG-Report'!$H:$H,'[2]Java-Usage-JG-Report'!$J:$J)</f>
        <v>#N/A</v>
      </c>
      <c r="J223" s="4" t="e">
        <f>_xlfn.XLOOKUP(Table6[[#This Row],[ShortName]],'[2]Java-Usage-JG-Report'!$H:$H,'[2]Java-Usage-JG-Report'!$K:$K)</f>
        <v>#N/A</v>
      </c>
      <c r="K223" t="s">
        <v>4725</v>
      </c>
      <c r="L223" t="s">
        <v>56</v>
      </c>
      <c r="M223" t="s">
        <v>57</v>
      </c>
      <c r="N223" t="s">
        <v>937</v>
      </c>
      <c r="O223" t="str">
        <f>_xlfn.XLOOKUP(Table6[[#This Row],[Computer Name]],'[3]export-2025-06-13-05-14-04'!$A:$A,'[3]export-2025-06-13-05-14-04'!$E:$E)</f>
        <v>Complete</v>
      </c>
      <c r="P223" t="s">
        <v>50</v>
      </c>
      <c r="R223" t="s">
        <v>4370</v>
      </c>
      <c r="S223">
        <v>5056251</v>
      </c>
      <c r="T223" t="s">
        <v>4723</v>
      </c>
      <c r="U223" t="s">
        <v>4486</v>
      </c>
      <c r="V223" t="s">
        <v>61</v>
      </c>
      <c r="W223" t="s">
        <v>61</v>
      </c>
      <c r="Y223" t="s">
        <v>4487</v>
      </c>
      <c r="Z223" t="s">
        <v>62</v>
      </c>
      <c r="AA223" t="e">
        <f>_xlfn.XLOOKUP(Table6[[#This Row],[Computer Name]],'[4]export-2025-06-12-00-20-38'!$A:$A,'[4]export-2025-06-12-00-20-38'!$D:$D)</f>
        <v>#N/A</v>
      </c>
    </row>
    <row r="224" spans="1:27" hidden="1" x14ac:dyDescent="0.35">
      <c r="A224" t="s">
        <v>2321</v>
      </c>
      <c r="B224" t="s">
        <v>2322</v>
      </c>
      <c r="C224" t="s">
        <v>66</v>
      </c>
      <c r="D224" t="s">
        <v>50</v>
      </c>
      <c r="E224" t="s">
        <v>51</v>
      </c>
      <c r="F224" t="s">
        <v>115</v>
      </c>
      <c r="G224" t="s">
        <v>53</v>
      </c>
      <c r="H224">
        <v>1</v>
      </c>
      <c r="I224" t="e">
        <f>_xlfn.XLOOKUP(Table6[[#This Row],[ShortName]],'[2]Java-Usage-JG-Report'!$H:$H,'[2]Java-Usage-JG-Report'!$J:$J)</f>
        <v>#N/A</v>
      </c>
      <c r="J224" s="4" t="e">
        <f>_xlfn.XLOOKUP(Table6[[#This Row],[ShortName]],'[2]Java-Usage-JG-Report'!$H:$H,'[2]Java-Usage-JG-Report'!$K:$K)</f>
        <v>#N/A</v>
      </c>
      <c r="K224" t="s">
        <v>4726</v>
      </c>
      <c r="L224" t="s">
        <v>232</v>
      </c>
      <c r="M224" t="s">
        <v>57</v>
      </c>
      <c r="N224" t="s">
        <v>514</v>
      </c>
      <c r="O224" t="e">
        <f>_xlfn.XLOOKUP(Table6[[#This Row],[Computer Name]],'[3]export-2025-06-13-05-14-04'!$A:$A,'[3]export-2025-06-13-05-14-04'!$E:$E)</f>
        <v>#N/A</v>
      </c>
      <c r="P224" t="e">
        <f>_xlfn.XLOOKUP(Table6[[#This Row],[ShortName]],#REF!,#REF!)</f>
        <v>#REF!</v>
      </c>
      <c r="R224" t="s">
        <v>4370</v>
      </c>
      <c r="S224">
        <v>1500001148</v>
      </c>
      <c r="T224" t="s">
        <v>4727</v>
      </c>
      <c r="U224" t="s">
        <v>4406</v>
      </c>
      <c r="V224" t="s">
        <v>61</v>
      </c>
      <c r="W224" t="s">
        <v>61</v>
      </c>
      <c r="Y224" t="s">
        <v>4407</v>
      </c>
      <c r="Z224" t="s">
        <v>62</v>
      </c>
      <c r="AA224" t="e">
        <f>_xlfn.XLOOKUP(Table6[[#This Row],[Computer Name]],'[4]export-2025-06-12-00-20-38'!$A:$A,'[4]export-2025-06-12-00-20-38'!$D:$D)</f>
        <v>#N/A</v>
      </c>
    </row>
    <row r="225" spans="1:27" hidden="1" x14ac:dyDescent="0.35">
      <c r="A225" t="s">
        <v>2335</v>
      </c>
      <c r="B225" t="s">
        <v>2336</v>
      </c>
      <c r="C225" t="s">
        <v>66</v>
      </c>
      <c r="D225" t="s">
        <v>50</v>
      </c>
      <c r="E225" t="s">
        <v>1021</v>
      </c>
      <c r="F225" t="s">
        <v>67</v>
      </c>
      <c r="G225" t="s">
        <v>53</v>
      </c>
      <c r="H225">
        <v>1</v>
      </c>
      <c r="I225" t="e">
        <f>_xlfn.XLOOKUP(Table6[[#This Row],[ShortName]],'[2]Java-Usage-JG-Report'!$H:$H,'[2]Java-Usage-JG-Report'!$J:$J)</f>
        <v>#N/A</v>
      </c>
      <c r="J225" s="4" t="e">
        <f>_xlfn.XLOOKUP(Table6[[#This Row],[ShortName]],'[2]Java-Usage-JG-Report'!$H:$H,'[2]Java-Usage-JG-Report'!$K:$K)</f>
        <v>#N/A</v>
      </c>
      <c r="K225" t="s">
        <v>4728</v>
      </c>
      <c r="L225" t="s">
        <v>56</v>
      </c>
      <c r="M225" t="s">
        <v>94</v>
      </c>
      <c r="N225" t="s">
        <v>938</v>
      </c>
      <c r="O225" t="e">
        <f>_xlfn.XLOOKUP(Table6[[#This Row],[Computer Name]],'[3]export-2025-06-13-05-14-04'!$A:$A,'[3]export-2025-06-13-05-14-04'!$E:$E)</f>
        <v>#N/A</v>
      </c>
      <c r="P225" t="e">
        <v>#N/A</v>
      </c>
      <c r="R225" t="s">
        <v>4370</v>
      </c>
      <c r="S225">
        <v>101500000000</v>
      </c>
      <c r="T225" t="s">
        <v>4729</v>
      </c>
      <c r="U225" t="s">
        <v>4406</v>
      </c>
      <c r="V225" t="s">
        <v>61</v>
      </c>
      <c r="W225" t="s">
        <v>61</v>
      </c>
      <c r="Y225" t="s">
        <v>60</v>
      </c>
      <c r="Z225" t="s">
        <v>62</v>
      </c>
      <c r="AA225" t="e">
        <f>_xlfn.XLOOKUP(Table6[[#This Row],[Computer Name]],'[4]export-2025-06-12-00-20-38'!$A:$A,'[4]export-2025-06-12-00-20-38'!$D:$D)</f>
        <v>#N/A</v>
      </c>
    </row>
    <row r="226" spans="1:27" x14ac:dyDescent="0.35">
      <c r="A226" t="s">
        <v>2323</v>
      </c>
      <c r="B226" t="s">
        <v>2324</v>
      </c>
      <c r="C226" t="s">
        <v>66</v>
      </c>
      <c r="D226" t="s">
        <v>50</v>
      </c>
      <c r="E226" t="s">
        <v>287</v>
      </c>
      <c r="F226" t="s">
        <v>115</v>
      </c>
      <c r="G226" t="s">
        <v>53</v>
      </c>
      <c r="H226">
        <v>1</v>
      </c>
      <c r="I226" t="e">
        <f>_xlfn.XLOOKUP(Table6[[#This Row],[ShortName]],'[2]Java-Usage-JG-Report'!$H:$H,'[2]Java-Usage-JG-Report'!$J:$J)</f>
        <v>#N/A</v>
      </c>
      <c r="J226" s="4" t="e">
        <f>_xlfn.XLOOKUP(Table6[[#This Row],[ShortName]],'[2]Java-Usage-JG-Report'!$H:$H,'[2]Java-Usage-JG-Report'!$K:$K)</f>
        <v>#N/A</v>
      </c>
      <c r="K226" t="s">
        <v>4730</v>
      </c>
      <c r="L226" t="s">
        <v>232</v>
      </c>
      <c r="M226" t="s">
        <v>514</v>
      </c>
      <c r="N226" t="s">
        <v>937</v>
      </c>
      <c r="O226" t="e">
        <f>_xlfn.XLOOKUP(Table6[[#This Row],[Computer Name]],'[3]export-2025-06-13-05-14-04'!$A:$A,'[3]export-2025-06-13-05-14-04'!$E:$E)</f>
        <v>#N/A</v>
      </c>
      <c r="P226" t="s">
        <v>50</v>
      </c>
      <c r="R226" t="s">
        <v>4370</v>
      </c>
      <c r="S226">
        <v>101500000000</v>
      </c>
      <c r="T226" t="s">
        <v>4729</v>
      </c>
      <c r="U226" t="s">
        <v>4406</v>
      </c>
      <c r="V226" t="s">
        <v>61</v>
      </c>
      <c r="W226" t="s">
        <v>61</v>
      </c>
      <c r="Y226" t="s">
        <v>60</v>
      </c>
      <c r="Z226" t="s">
        <v>62</v>
      </c>
      <c r="AA226" t="str">
        <f>_xlfn.XLOOKUP(Table6[[#This Row],[Computer Name]],'[4]export-2025-06-12-00-20-38'!$A:$A,'[4]export-2025-06-12-00-20-38'!$D:$D)</f>
        <v>[no results]</v>
      </c>
    </row>
    <row r="227" spans="1:27" hidden="1" x14ac:dyDescent="0.35">
      <c r="A227" t="s">
        <v>2327</v>
      </c>
      <c r="B227" t="s">
        <v>2328</v>
      </c>
      <c r="C227" t="s">
        <v>66</v>
      </c>
      <c r="D227" t="s">
        <v>50</v>
      </c>
      <c r="E227" t="s">
        <v>51</v>
      </c>
      <c r="F227" t="s">
        <v>115</v>
      </c>
      <c r="G227" t="s">
        <v>53</v>
      </c>
      <c r="H227">
        <v>1</v>
      </c>
      <c r="I227" t="e">
        <f>_xlfn.XLOOKUP(Table6[[#This Row],[ShortName]],'[2]Java-Usage-JG-Report'!$H:$H,'[2]Java-Usage-JG-Report'!$J:$J)</f>
        <v>#N/A</v>
      </c>
      <c r="J227" s="4" t="e">
        <f>_xlfn.XLOOKUP(Table6[[#This Row],[ShortName]],'[2]Java-Usage-JG-Report'!$H:$H,'[2]Java-Usage-JG-Report'!$K:$K)</f>
        <v>#N/A</v>
      </c>
      <c r="K227" t="s">
        <v>4731</v>
      </c>
      <c r="L227" t="s">
        <v>232</v>
      </c>
      <c r="M227" t="s">
        <v>57</v>
      </c>
      <c r="N227" t="s">
        <v>514</v>
      </c>
      <c r="O227" t="e">
        <f>_xlfn.XLOOKUP(Table6[[#This Row],[Computer Name]],'[3]export-2025-06-13-05-14-04'!$A:$A,'[3]export-2025-06-13-05-14-04'!$E:$E)</f>
        <v>#N/A</v>
      </c>
      <c r="P227" t="e">
        <f>_xlfn.XLOOKUP(Table6[[#This Row],[ShortName]],#REF!,#REF!)</f>
        <v>#REF!</v>
      </c>
      <c r="R227" t="s">
        <v>4370</v>
      </c>
      <c r="S227">
        <v>101500000000</v>
      </c>
      <c r="T227" t="s">
        <v>4729</v>
      </c>
      <c r="U227" t="s">
        <v>4406</v>
      </c>
      <c r="V227" t="s">
        <v>61</v>
      </c>
      <c r="W227" t="s">
        <v>61</v>
      </c>
      <c r="Y227" t="s">
        <v>60</v>
      </c>
      <c r="Z227" t="s">
        <v>62</v>
      </c>
      <c r="AA227" t="e">
        <f>_xlfn.XLOOKUP(Table6[[#This Row],[Computer Name]],'[4]export-2025-06-12-00-20-38'!$A:$A,'[4]export-2025-06-12-00-20-38'!$D:$D)</f>
        <v>#N/A</v>
      </c>
    </row>
    <row r="228" spans="1:27" hidden="1" x14ac:dyDescent="0.35">
      <c r="A228" t="s">
        <v>2329</v>
      </c>
      <c r="B228" t="s">
        <v>2330</v>
      </c>
      <c r="C228" t="s">
        <v>66</v>
      </c>
      <c r="D228" t="s">
        <v>50</v>
      </c>
      <c r="E228" t="s">
        <v>51</v>
      </c>
      <c r="F228" t="s">
        <v>115</v>
      </c>
      <c r="G228" t="s">
        <v>53</v>
      </c>
      <c r="H228">
        <v>1</v>
      </c>
      <c r="I228" t="e">
        <f>_xlfn.XLOOKUP(Table6[[#This Row],[ShortName]],'[2]Java-Usage-JG-Report'!$H:$H,'[2]Java-Usage-JG-Report'!$J:$J)</f>
        <v>#N/A</v>
      </c>
      <c r="J228" s="4" t="e">
        <f>_xlfn.XLOOKUP(Table6[[#This Row],[ShortName]],'[2]Java-Usage-JG-Report'!$H:$H,'[2]Java-Usage-JG-Report'!$K:$K)</f>
        <v>#N/A</v>
      </c>
      <c r="K228" t="s">
        <v>4732</v>
      </c>
      <c r="L228" t="s">
        <v>232</v>
      </c>
      <c r="M228" t="s">
        <v>57</v>
      </c>
      <c r="N228" t="s">
        <v>514</v>
      </c>
      <c r="O228" t="e">
        <f>_xlfn.XLOOKUP(Table6[[#This Row],[Computer Name]],'[3]export-2025-06-13-05-14-04'!$A:$A,'[3]export-2025-06-13-05-14-04'!$E:$E)</f>
        <v>#N/A</v>
      </c>
      <c r="P228" t="e">
        <f>_xlfn.XLOOKUP(Table6[[#This Row],[ShortName]],#REF!,#REF!)</f>
        <v>#REF!</v>
      </c>
      <c r="R228" t="s">
        <v>4370</v>
      </c>
      <c r="S228">
        <v>101500000000</v>
      </c>
      <c r="T228" t="s">
        <v>4729</v>
      </c>
      <c r="U228" t="s">
        <v>4406</v>
      </c>
      <c r="V228" t="s">
        <v>61</v>
      </c>
      <c r="W228" t="s">
        <v>61</v>
      </c>
      <c r="Y228" t="s">
        <v>60</v>
      </c>
      <c r="Z228" t="s">
        <v>62</v>
      </c>
      <c r="AA228" t="e">
        <f>_xlfn.XLOOKUP(Table6[[#This Row],[Computer Name]],'[4]export-2025-06-12-00-20-38'!$A:$A,'[4]export-2025-06-12-00-20-38'!$D:$D)</f>
        <v>#N/A</v>
      </c>
    </row>
    <row r="229" spans="1:27" hidden="1" x14ac:dyDescent="0.35">
      <c r="A229" t="s">
        <v>2274</v>
      </c>
      <c r="B229" t="s">
        <v>2275</v>
      </c>
      <c r="C229" t="s">
        <v>66</v>
      </c>
      <c r="D229" t="s">
        <v>50</v>
      </c>
      <c r="E229" t="s">
        <v>51</v>
      </c>
      <c r="F229" t="s">
        <v>2276</v>
      </c>
      <c r="G229" t="s">
        <v>53</v>
      </c>
      <c r="H229">
        <v>1</v>
      </c>
      <c r="I229" t="e">
        <f>_xlfn.XLOOKUP(Table6[[#This Row],[ShortName]],'[2]Java-Usage-JG-Report'!$H:$H,'[2]Java-Usage-JG-Report'!$J:$J)</f>
        <v>#N/A</v>
      </c>
      <c r="J229" s="4" t="e">
        <f>_xlfn.XLOOKUP(Table6[[#This Row],[ShortName]],'[2]Java-Usage-JG-Report'!$H:$H,'[2]Java-Usage-JG-Report'!$K:$K)</f>
        <v>#N/A</v>
      </c>
      <c r="K229" t="s">
        <v>4733</v>
      </c>
      <c r="L229" t="s">
        <v>232</v>
      </c>
      <c r="M229" t="s">
        <v>57</v>
      </c>
      <c r="N229" t="s">
        <v>514</v>
      </c>
      <c r="O229" t="e">
        <f>_xlfn.XLOOKUP(Table6[[#This Row],[Computer Name]],'[3]export-2025-06-13-05-14-04'!$A:$A,'[3]export-2025-06-13-05-14-04'!$E:$E)</f>
        <v>#N/A</v>
      </c>
      <c r="P229" t="e">
        <f>_xlfn.XLOOKUP(Table6[[#This Row],[ShortName]],#REF!,#REF!)</f>
        <v>#REF!</v>
      </c>
      <c r="R229" t="s">
        <v>4370</v>
      </c>
      <c r="S229">
        <v>101500000000</v>
      </c>
      <c r="T229" t="s">
        <v>4729</v>
      </c>
      <c r="U229" t="s">
        <v>4406</v>
      </c>
      <c r="V229" t="s">
        <v>61</v>
      </c>
      <c r="W229" t="s">
        <v>61</v>
      </c>
      <c r="Y229" t="s">
        <v>60</v>
      </c>
      <c r="Z229" t="s">
        <v>62</v>
      </c>
      <c r="AA229" t="e">
        <f>_xlfn.XLOOKUP(Table6[[#This Row],[Computer Name]],'[4]export-2025-06-12-00-20-38'!$A:$A,'[4]export-2025-06-12-00-20-38'!$D:$D)</f>
        <v>#N/A</v>
      </c>
    </row>
    <row r="230" spans="1:27" hidden="1" x14ac:dyDescent="0.35">
      <c r="A230" t="s">
        <v>2272</v>
      </c>
      <c r="B230" t="s">
        <v>2273</v>
      </c>
      <c r="C230" t="s">
        <v>66</v>
      </c>
      <c r="D230" t="s">
        <v>50</v>
      </c>
      <c r="E230" t="s">
        <v>51</v>
      </c>
      <c r="F230" t="s">
        <v>230</v>
      </c>
      <c r="G230" t="s">
        <v>53</v>
      </c>
      <c r="H230">
        <v>1</v>
      </c>
      <c r="I230" t="e">
        <f>_xlfn.XLOOKUP(Table6[[#This Row],[ShortName]],'[2]Java-Usage-JG-Report'!$H:$H,'[2]Java-Usage-JG-Report'!$J:$J)</f>
        <v>#N/A</v>
      </c>
      <c r="J230" s="4" t="e">
        <f>_xlfn.XLOOKUP(Table6[[#This Row],[ShortName]],'[2]Java-Usage-JG-Report'!$H:$H,'[2]Java-Usage-JG-Report'!$K:$K)</f>
        <v>#N/A</v>
      </c>
      <c r="K230" t="s">
        <v>4734</v>
      </c>
      <c r="L230" t="s">
        <v>232</v>
      </c>
      <c r="M230" t="s">
        <v>57</v>
      </c>
      <c r="N230" t="s">
        <v>514</v>
      </c>
      <c r="O230" t="e">
        <f>_xlfn.XLOOKUP(Table6[[#This Row],[Computer Name]],'[3]export-2025-06-13-05-14-04'!$A:$A,'[3]export-2025-06-13-05-14-04'!$E:$E)</f>
        <v>#N/A</v>
      </c>
      <c r="P230" t="e">
        <f>_xlfn.XLOOKUP(Table6[[#This Row],[ShortName]],#REF!,#REF!)</f>
        <v>#REF!</v>
      </c>
      <c r="R230" t="s">
        <v>4370</v>
      </c>
      <c r="S230">
        <v>101500000000</v>
      </c>
      <c r="T230" t="s">
        <v>4729</v>
      </c>
      <c r="U230" t="s">
        <v>4406</v>
      </c>
      <c r="V230" t="s">
        <v>61</v>
      </c>
      <c r="W230" t="s">
        <v>61</v>
      </c>
      <c r="Y230" t="s">
        <v>60</v>
      </c>
      <c r="Z230" t="s">
        <v>62</v>
      </c>
      <c r="AA230" t="e">
        <f>_xlfn.XLOOKUP(Table6[[#This Row],[Computer Name]],'[4]export-2025-06-12-00-20-38'!$A:$A,'[4]export-2025-06-12-00-20-38'!$D:$D)</f>
        <v>#N/A</v>
      </c>
    </row>
    <row r="231" spans="1:27" hidden="1" x14ac:dyDescent="0.35">
      <c r="A231" t="s">
        <v>2277</v>
      </c>
      <c r="B231" t="s">
        <v>2278</v>
      </c>
      <c r="C231" t="s">
        <v>66</v>
      </c>
      <c r="D231" t="s">
        <v>50</v>
      </c>
      <c r="E231" t="s">
        <v>51</v>
      </c>
      <c r="F231" t="s">
        <v>133</v>
      </c>
      <c r="G231" t="s">
        <v>53</v>
      </c>
      <c r="H231">
        <v>1</v>
      </c>
      <c r="I231" t="e">
        <f>_xlfn.XLOOKUP(Table6[[#This Row],[ShortName]],'[2]Java-Usage-JG-Report'!$H:$H,'[2]Java-Usage-JG-Report'!$J:$J)</f>
        <v>#N/A</v>
      </c>
      <c r="J231" s="4" t="e">
        <f>_xlfn.XLOOKUP(Table6[[#This Row],[ShortName]],'[2]Java-Usage-JG-Report'!$H:$H,'[2]Java-Usage-JG-Report'!$K:$K)</f>
        <v>#N/A</v>
      </c>
      <c r="K231" t="s">
        <v>4735</v>
      </c>
      <c r="L231" t="s">
        <v>232</v>
      </c>
      <c r="M231" t="s">
        <v>57</v>
      </c>
      <c r="N231" t="s">
        <v>514</v>
      </c>
      <c r="O231" t="e">
        <f>_xlfn.XLOOKUP(Table6[[#This Row],[Computer Name]],'[3]export-2025-06-13-05-14-04'!$A:$A,'[3]export-2025-06-13-05-14-04'!$E:$E)</f>
        <v>#N/A</v>
      </c>
      <c r="P231" t="e">
        <f>_xlfn.XLOOKUP(Table6[[#This Row],[ShortName]],#REF!,#REF!)</f>
        <v>#REF!</v>
      </c>
      <c r="R231" t="s">
        <v>4370</v>
      </c>
      <c r="S231">
        <v>101500000000</v>
      </c>
      <c r="T231" t="s">
        <v>4729</v>
      </c>
      <c r="U231" t="s">
        <v>4406</v>
      </c>
      <c r="V231" t="s">
        <v>61</v>
      </c>
      <c r="W231" t="s">
        <v>61</v>
      </c>
      <c r="Y231" t="s">
        <v>4407</v>
      </c>
      <c r="Z231" t="s">
        <v>62</v>
      </c>
      <c r="AA231" t="e">
        <f>_xlfn.XLOOKUP(Table6[[#This Row],[Computer Name]],'[4]export-2025-06-12-00-20-38'!$A:$A,'[4]export-2025-06-12-00-20-38'!$D:$D)</f>
        <v>#N/A</v>
      </c>
    </row>
    <row r="232" spans="1:27" x14ac:dyDescent="0.35">
      <c r="A232" t="s">
        <v>2279</v>
      </c>
      <c r="B232" t="s">
        <v>2280</v>
      </c>
      <c r="C232" t="s">
        <v>49</v>
      </c>
      <c r="D232" t="s">
        <v>50</v>
      </c>
      <c r="E232" t="s">
        <v>51</v>
      </c>
      <c r="F232" t="s">
        <v>67</v>
      </c>
      <c r="G232" t="s">
        <v>53</v>
      </c>
      <c r="H232">
        <v>1</v>
      </c>
      <c r="I232" t="e">
        <f>_xlfn.XLOOKUP(Table6[[#This Row],[ShortName]],'[2]Java-Usage-JG-Report'!$H:$H,'[2]Java-Usage-JG-Report'!$J:$J)</f>
        <v>#N/A</v>
      </c>
      <c r="J232" s="4" t="e">
        <f>_xlfn.XLOOKUP(Table6[[#This Row],[ShortName]],'[2]Java-Usage-JG-Report'!$H:$H,'[2]Java-Usage-JG-Report'!$K:$K)</f>
        <v>#N/A</v>
      </c>
      <c r="K232" t="s">
        <v>4736</v>
      </c>
      <c r="L232" t="s">
        <v>109</v>
      </c>
      <c r="M232" t="s">
        <v>57</v>
      </c>
      <c r="N232" t="s">
        <v>937</v>
      </c>
      <c r="O232" t="e">
        <f>_xlfn.XLOOKUP(Table6[[#This Row],[Computer Name]],'[3]export-2025-06-13-05-14-04'!$A:$A,'[3]export-2025-06-13-05-14-04'!$E:$E)</f>
        <v>#N/A</v>
      </c>
      <c r="P232" t="s">
        <v>50</v>
      </c>
      <c r="R232" t="s">
        <v>4370</v>
      </c>
      <c r="S232">
        <v>1023754</v>
      </c>
      <c r="T232" t="s">
        <v>4737</v>
      </c>
      <c r="U232" t="s">
        <v>4406</v>
      </c>
      <c r="V232" t="s">
        <v>61</v>
      </c>
      <c r="W232" t="s">
        <v>61</v>
      </c>
      <c r="Y232" t="s">
        <v>60</v>
      </c>
      <c r="Z232" t="s">
        <v>62</v>
      </c>
      <c r="AA232" t="str">
        <f>_xlfn.XLOOKUP(Table6[[#This Row],[Computer Name]],'[4]export-2025-06-12-00-20-38'!$A:$A,'[4]export-2025-06-12-00-20-38'!$D:$D)</f>
        <v>[no results]</v>
      </c>
    </row>
    <row r="233" spans="1:27" hidden="1" x14ac:dyDescent="0.35">
      <c r="A233" t="s">
        <v>2333</v>
      </c>
      <c r="B233" t="s">
        <v>2334</v>
      </c>
      <c r="C233" t="s">
        <v>66</v>
      </c>
      <c r="D233" t="s">
        <v>50</v>
      </c>
      <c r="E233" t="s">
        <v>119</v>
      </c>
      <c r="F233" t="s">
        <v>115</v>
      </c>
      <c r="G233" t="s">
        <v>53</v>
      </c>
      <c r="H233">
        <v>1</v>
      </c>
      <c r="I233" t="e">
        <f>_xlfn.XLOOKUP(Table6[[#This Row],[ShortName]],'[2]Java-Usage-JG-Report'!$H:$H,'[2]Java-Usage-JG-Report'!$J:$J)</f>
        <v>#N/A</v>
      </c>
      <c r="J233" s="4" t="e">
        <f>_xlfn.XLOOKUP(Table6[[#This Row],[ShortName]],'[2]Java-Usage-JG-Report'!$H:$H,'[2]Java-Usage-JG-Report'!$K:$K)</f>
        <v>#N/A</v>
      </c>
      <c r="K233" t="s">
        <v>4738</v>
      </c>
      <c r="L233" t="s">
        <v>56</v>
      </c>
      <c r="M233" t="s">
        <v>94</v>
      </c>
      <c r="N233" t="s">
        <v>938</v>
      </c>
      <c r="O233" t="e">
        <f>_xlfn.XLOOKUP(Table6[[#This Row],[Computer Name]],'[3]export-2025-06-13-05-14-04'!$A:$A,'[3]export-2025-06-13-05-14-04'!$E:$E)</f>
        <v>#N/A</v>
      </c>
      <c r="P233" t="e">
        <v>#N/A</v>
      </c>
      <c r="R233" t="s">
        <v>4370</v>
      </c>
      <c r="S233">
        <v>1023754</v>
      </c>
      <c r="T233" t="s">
        <v>4737</v>
      </c>
      <c r="U233" t="s">
        <v>4406</v>
      </c>
      <c r="V233" t="s">
        <v>61</v>
      </c>
      <c r="W233" t="s">
        <v>61</v>
      </c>
      <c r="Y233" t="s">
        <v>60</v>
      </c>
      <c r="Z233" t="s">
        <v>62</v>
      </c>
      <c r="AA233" t="e">
        <f>_xlfn.XLOOKUP(Table6[[#This Row],[Computer Name]],'[4]export-2025-06-12-00-20-38'!$A:$A,'[4]export-2025-06-12-00-20-38'!$D:$D)</f>
        <v>#N/A</v>
      </c>
    </row>
    <row r="234" spans="1:27" x14ac:dyDescent="0.35">
      <c r="A234" t="s">
        <v>2283</v>
      </c>
      <c r="B234" t="s">
        <v>2284</v>
      </c>
      <c r="C234" t="s">
        <v>66</v>
      </c>
      <c r="D234" t="s">
        <v>50</v>
      </c>
      <c r="E234" t="s">
        <v>577</v>
      </c>
      <c r="F234" t="s">
        <v>115</v>
      </c>
      <c r="G234" t="s">
        <v>53</v>
      </c>
      <c r="H234">
        <v>1</v>
      </c>
      <c r="I234" t="e">
        <f>_xlfn.XLOOKUP(Table6[[#This Row],[ShortName]],'[2]Java-Usage-JG-Report'!$H:$H,'[2]Java-Usage-JG-Report'!$J:$J)</f>
        <v>#N/A</v>
      </c>
      <c r="J234" s="4" t="e">
        <f>_xlfn.XLOOKUP(Table6[[#This Row],[ShortName]],'[2]Java-Usage-JG-Report'!$H:$H,'[2]Java-Usage-JG-Report'!$K:$K)</f>
        <v>#N/A</v>
      </c>
      <c r="K234" t="s">
        <v>4739</v>
      </c>
      <c r="L234" t="s">
        <v>232</v>
      </c>
      <c r="M234" t="s">
        <v>94</v>
      </c>
      <c r="N234" t="s">
        <v>937</v>
      </c>
      <c r="O234" t="e">
        <f>_xlfn.XLOOKUP(Table6[[#This Row],[Computer Name]],'[3]export-2025-06-13-05-14-04'!$A:$A,'[3]export-2025-06-13-05-14-04'!$E:$E)</f>
        <v>#N/A</v>
      </c>
      <c r="P234" t="e">
        <f>_xlfn.XLOOKUP(Table6[[#This Row],[ShortName]],#REF!,#REF!)</f>
        <v>#REF!</v>
      </c>
      <c r="R234" t="s">
        <v>4370</v>
      </c>
      <c r="S234">
        <v>1023754</v>
      </c>
      <c r="T234" t="s">
        <v>4737</v>
      </c>
      <c r="U234" t="s">
        <v>4406</v>
      </c>
      <c r="V234" t="s">
        <v>61</v>
      </c>
      <c r="W234" t="s">
        <v>61</v>
      </c>
      <c r="Y234" t="s">
        <v>4407</v>
      </c>
      <c r="Z234" t="s">
        <v>62</v>
      </c>
      <c r="AA234" t="e">
        <f>_xlfn.XLOOKUP(Table6[[#This Row],[Computer Name]],'[4]export-2025-06-12-00-20-38'!$A:$A,'[4]export-2025-06-12-00-20-38'!$D:$D)</f>
        <v>#N/A</v>
      </c>
    </row>
    <row r="235" spans="1:27" hidden="1" x14ac:dyDescent="0.35">
      <c r="A235" t="s">
        <v>2285</v>
      </c>
      <c r="B235" t="s">
        <v>2286</v>
      </c>
      <c r="C235" t="s">
        <v>66</v>
      </c>
      <c r="D235" t="s">
        <v>50</v>
      </c>
      <c r="E235" t="s">
        <v>577</v>
      </c>
      <c r="F235" t="s">
        <v>2276</v>
      </c>
      <c r="G235" t="s">
        <v>53</v>
      </c>
      <c r="H235">
        <v>1</v>
      </c>
      <c r="I235" t="e">
        <f>_xlfn.XLOOKUP(Table6[[#This Row],[ShortName]],'[2]Java-Usage-JG-Report'!$H:$H,'[2]Java-Usage-JG-Report'!$J:$J)</f>
        <v>#N/A</v>
      </c>
      <c r="J235" s="4" t="e">
        <f>_xlfn.XLOOKUP(Table6[[#This Row],[ShortName]],'[2]Java-Usage-JG-Report'!$H:$H,'[2]Java-Usage-JG-Report'!$K:$K)</f>
        <v>#N/A</v>
      </c>
      <c r="K235" t="s">
        <v>4740</v>
      </c>
      <c r="L235" t="s">
        <v>232</v>
      </c>
      <c r="M235" t="s">
        <v>94</v>
      </c>
      <c r="N235" t="s">
        <v>514</v>
      </c>
      <c r="O235" t="e">
        <f>_xlfn.XLOOKUP(Table6[[#This Row],[Computer Name]],'[3]export-2025-06-13-05-14-04'!$A:$A,'[3]export-2025-06-13-05-14-04'!$E:$E)</f>
        <v>#N/A</v>
      </c>
      <c r="P235" t="e">
        <f>_xlfn.XLOOKUP(Table6[[#This Row],[ShortName]],#REF!,#REF!)</f>
        <v>#REF!</v>
      </c>
      <c r="R235" t="s">
        <v>4370</v>
      </c>
      <c r="S235">
        <v>1023754</v>
      </c>
      <c r="T235" t="s">
        <v>4737</v>
      </c>
      <c r="U235" t="s">
        <v>4406</v>
      </c>
      <c r="V235" t="s">
        <v>61</v>
      </c>
      <c r="W235" t="s">
        <v>61</v>
      </c>
      <c r="Y235" t="s">
        <v>60</v>
      </c>
      <c r="Z235" t="s">
        <v>62</v>
      </c>
      <c r="AA235" t="e">
        <f>_xlfn.XLOOKUP(Table6[[#This Row],[Computer Name]],'[4]export-2025-06-12-00-20-38'!$A:$A,'[4]export-2025-06-12-00-20-38'!$D:$D)</f>
        <v>#N/A</v>
      </c>
    </row>
    <row r="236" spans="1:27" hidden="1" x14ac:dyDescent="0.35">
      <c r="A236" t="s">
        <v>2289</v>
      </c>
      <c r="B236" t="s">
        <v>2290</v>
      </c>
      <c r="C236" t="s">
        <v>66</v>
      </c>
      <c r="D236" t="s">
        <v>50</v>
      </c>
      <c r="E236" t="s">
        <v>577</v>
      </c>
      <c r="F236" t="s">
        <v>2291</v>
      </c>
      <c r="G236" t="s">
        <v>53</v>
      </c>
      <c r="H236">
        <v>1</v>
      </c>
      <c r="I236" t="e">
        <f>_xlfn.XLOOKUP(Table6[[#This Row],[ShortName]],'[2]Java-Usage-JG-Report'!$H:$H,'[2]Java-Usage-JG-Report'!$J:$J)</f>
        <v>#N/A</v>
      </c>
      <c r="J236" s="4" t="e">
        <f>_xlfn.XLOOKUP(Table6[[#This Row],[ShortName]],'[2]Java-Usage-JG-Report'!$H:$H,'[2]Java-Usage-JG-Report'!$K:$K)</f>
        <v>#N/A</v>
      </c>
      <c r="K236" t="s">
        <v>4741</v>
      </c>
      <c r="L236" t="s">
        <v>232</v>
      </c>
      <c r="M236" t="s">
        <v>94</v>
      </c>
      <c r="N236" t="s">
        <v>514</v>
      </c>
      <c r="O236" t="e">
        <f>_xlfn.XLOOKUP(Table6[[#This Row],[Computer Name]],'[3]export-2025-06-13-05-14-04'!$A:$A,'[3]export-2025-06-13-05-14-04'!$E:$E)</f>
        <v>#N/A</v>
      </c>
      <c r="P236" t="e">
        <f>_xlfn.XLOOKUP(Table6[[#This Row],[ShortName]],#REF!,#REF!)</f>
        <v>#REF!</v>
      </c>
      <c r="R236" t="s">
        <v>4370</v>
      </c>
      <c r="S236">
        <v>1023754</v>
      </c>
      <c r="T236" t="s">
        <v>4737</v>
      </c>
      <c r="U236" t="s">
        <v>4406</v>
      </c>
      <c r="V236" t="s">
        <v>61</v>
      </c>
      <c r="W236" t="s">
        <v>61</v>
      </c>
      <c r="Y236" t="s">
        <v>60</v>
      </c>
      <c r="Z236" t="s">
        <v>62</v>
      </c>
      <c r="AA236" t="e">
        <f>_xlfn.XLOOKUP(Table6[[#This Row],[Computer Name]],'[4]export-2025-06-12-00-20-38'!$A:$A,'[4]export-2025-06-12-00-20-38'!$D:$D)</f>
        <v>#N/A</v>
      </c>
    </row>
    <row r="237" spans="1:27" hidden="1" x14ac:dyDescent="0.35">
      <c r="A237" t="s">
        <v>2294</v>
      </c>
      <c r="B237" t="s">
        <v>2295</v>
      </c>
      <c r="C237" t="s">
        <v>66</v>
      </c>
      <c r="D237" t="s">
        <v>50</v>
      </c>
      <c r="E237" t="s">
        <v>577</v>
      </c>
      <c r="F237" t="s">
        <v>357</v>
      </c>
      <c r="G237" t="s">
        <v>53</v>
      </c>
      <c r="H237">
        <v>1</v>
      </c>
      <c r="I237" t="e">
        <f>_xlfn.XLOOKUP(Table6[[#This Row],[ShortName]],'[2]Java-Usage-JG-Report'!$H:$H,'[2]Java-Usage-JG-Report'!$J:$J)</f>
        <v>#N/A</v>
      </c>
      <c r="J237" s="4" t="e">
        <f>_xlfn.XLOOKUP(Table6[[#This Row],[ShortName]],'[2]Java-Usage-JG-Report'!$H:$H,'[2]Java-Usage-JG-Report'!$K:$K)</f>
        <v>#N/A</v>
      </c>
      <c r="K237" t="s">
        <v>4742</v>
      </c>
      <c r="L237" t="s">
        <v>232</v>
      </c>
      <c r="M237" t="s">
        <v>94</v>
      </c>
      <c r="N237" t="s">
        <v>514</v>
      </c>
      <c r="O237" t="e">
        <f>_xlfn.XLOOKUP(Table6[[#This Row],[Computer Name]],'[3]export-2025-06-13-05-14-04'!$A:$A,'[3]export-2025-06-13-05-14-04'!$E:$E)</f>
        <v>#N/A</v>
      </c>
      <c r="P237" t="e">
        <f>_xlfn.XLOOKUP(Table6[[#This Row],[ShortName]],#REF!,#REF!)</f>
        <v>#REF!</v>
      </c>
      <c r="R237" t="s">
        <v>4370</v>
      </c>
      <c r="S237">
        <v>1023754</v>
      </c>
      <c r="T237" t="s">
        <v>4737</v>
      </c>
      <c r="U237" t="s">
        <v>4406</v>
      </c>
      <c r="V237" t="s">
        <v>61</v>
      </c>
      <c r="W237" t="s">
        <v>61</v>
      </c>
      <c r="Y237" t="s">
        <v>60</v>
      </c>
      <c r="Z237" t="s">
        <v>62</v>
      </c>
      <c r="AA237" t="e">
        <f>_xlfn.XLOOKUP(Table6[[#This Row],[Computer Name]],'[4]export-2025-06-12-00-20-38'!$A:$A,'[4]export-2025-06-12-00-20-38'!$D:$D)</f>
        <v>#N/A</v>
      </c>
    </row>
    <row r="238" spans="1:27" hidden="1" x14ac:dyDescent="0.35">
      <c r="A238" t="s">
        <v>2337</v>
      </c>
      <c r="B238" t="s">
        <v>2338</v>
      </c>
      <c r="C238" t="s">
        <v>66</v>
      </c>
      <c r="D238" t="s">
        <v>50</v>
      </c>
      <c r="E238" t="s">
        <v>51</v>
      </c>
      <c r="F238" t="s">
        <v>230</v>
      </c>
      <c r="G238" t="s">
        <v>53</v>
      </c>
      <c r="H238">
        <v>1</v>
      </c>
      <c r="I238" t="e">
        <f>_xlfn.XLOOKUP(Table6[[#This Row],[ShortName]],'[2]Java-Usage-JG-Report'!$H:$H,'[2]Java-Usage-JG-Report'!$J:$J)</f>
        <v>#N/A</v>
      </c>
      <c r="J238" s="4" t="e">
        <f>_xlfn.XLOOKUP(Table6[[#This Row],[ShortName]],'[2]Java-Usage-JG-Report'!$H:$H,'[2]Java-Usage-JG-Report'!$K:$K)</f>
        <v>#N/A</v>
      </c>
      <c r="K238" t="s">
        <v>4743</v>
      </c>
      <c r="L238" t="s">
        <v>232</v>
      </c>
      <c r="M238" t="s">
        <v>57</v>
      </c>
      <c r="N238" t="s">
        <v>514</v>
      </c>
      <c r="O238" t="e">
        <f>_xlfn.XLOOKUP(Table6[[#This Row],[Computer Name]],'[3]export-2025-06-13-05-14-04'!$A:$A,'[3]export-2025-06-13-05-14-04'!$E:$E)</f>
        <v>#N/A</v>
      </c>
      <c r="P238" t="e">
        <f>_xlfn.XLOOKUP(Table6[[#This Row],[ShortName]],#REF!,#REF!)</f>
        <v>#REF!</v>
      </c>
      <c r="R238" t="s">
        <v>4370</v>
      </c>
      <c r="S238">
        <v>1023754</v>
      </c>
      <c r="T238" t="s">
        <v>4737</v>
      </c>
      <c r="U238" t="s">
        <v>4406</v>
      </c>
      <c r="V238" t="s">
        <v>61</v>
      </c>
      <c r="W238" t="s">
        <v>61</v>
      </c>
      <c r="Y238" t="s">
        <v>60</v>
      </c>
      <c r="Z238" t="s">
        <v>62</v>
      </c>
      <c r="AA238" t="e">
        <f>_xlfn.XLOOKUP(Table6[[#This Row],[Computer Name]],'[4]export-2025-06-12-00-20-38'!$A:$A,'[4]export-2025-06-12-00-20-38'!$D:$D)</f>
        <v>#N/A</v>
      </c>
    </row>
    <row r="239" spans="1:27" x14ac:dyDescent="0.35">
      <c r="A239" t="s">
        <v>2383</v>
      </c>
      <c r="B239" t="s">
        <v>2384</v>
      </c>
      <c r="C239" t="s">
        <v>66</v>
      </c>
      <c r="D239" t="s">
        <v>50</v>
      </c>
      <c r="E239" t="s">
        <v>51</v>
      </c>
      <c r="F239" t="s">
        <v>67</v>
      </c>
      <c r="G239" t="s">
        <v>53</v>
      </c>
      <c r="H239">
        <v>1</v>
      </c>
      <c r="I239" t="e">
        <f>_xlfn.XLOOKUP(Table6[[#This Row],[ShortName]],'[2]Java-Usage-JG-Report'!$H:$H,'[2]Java-Usage-JG-Report'!$J:$J)</f>
        <v>#N/A</v>
      </c>
      <c r="J239" s="4" t="e">
        <f>_xlfn.XLOOKUP(Table6[[#This Row],[ShortName]],'[2]Java-Usage-JG-Report'!$H:$H,'[2]Java-Usage-JG-Report'!$K:$K)</f>
        <v>#N/A</v>
      </c>
      <c r="K239" t="s">
        <v>4744</v>
      </c>
      <c r="L239" t="s">
        <v>232</v>
      </c>
      <c r="M239" t="s">
        <v>57</v>
      </c>
      <c r="N239" t="s">
        <v>937</v>
      </c>
      <c r="O239" t="e">
        <f>_xlfn.XLOOKUP(Table6[[#This Row],[Computer Name]],'[3]export-2025-06-13-05-14-04'!$A:$A,'[3]export-2025-06-13-05-14-04'!$E:$E)</f>
        <v>#N/A</v>
      </c>
      <c r="P239" t="s">
        <v>50</v>
      </c>
      <c r="R239" t="s">
        <v>4370</v>
      </c>
      <c r="S239">
        <v>1023754</v>
      </c>
      <c r="T239" t="s">
        <v>4737</v>
      </c>
      <c r="U239" t="s">
        <v>4406</v>
      </c>
      <c r="V239" t="s">
        <v>61</v>
      </c>
      <c r="W239" t="s">
        <v>61</v>
      </c>
      <c r="Y239" t="s">
        <v>4407</v>
      </c>
      <c r="Z239" t="s">
        <v>62</v>
      </c>
      <c r="AA239" t="str">
        <f>_xlfn.XLOOKUP(Table6[[#This Row],[Computer Name]],'[4]export-2025-06-12-00-20-38'!$A:$A,'[4]export-2025-06-12-00-20-38'!$D:$D)</f>
        <v>[no results]</v>
      </c>
    </row>
    <row r="240" spans="1:27" hidden="1" x14ac:dyDescent="0.35">
      <c r="A240" t="s">
        <v>2296</v>
      </c>
      <c r="B240" t="s">
        <v>2297</v>
      </c>
      <c r="C240" t="s">
        <v>66</v>
      </c>
      <c r="D240" t="s">
        <v>50</v>
      </c>
      <c r="E240" t="s">
        <v>577</v>
      </c>
      <c r="F240" t="s">
        <v>357</v>
      </c>
      <c r="G240" t="s">
        <v>53</v>
      </c>
      <c r="H240">
        <v>1</v>
      </c>
      <c r="I240" t="e">
        <f>_xlfn.XLOOKUP(Table6[[#This Row],[ShortName]],'[2]Java-Usage-JG-Report'!$H:$H,'[2]Java-Usage-JG-Report'!$J:$J)</f>
        <v>#N/A</v>
      </c>
      <c r="J240" s="4" t="e">
        <f>_xlfn.XLOOKUP(Table6[[#This Row],[ShortName]],'[2]Java-Usage-JG-Report'!$H:$H,'[2]Java-Usage-JG-Report'!$K:$K)</f>
        <v>#N/A</v>
      </c>
      <c r="K240" t="s">
        <v>4745</v>
      </c>
      <c r="L240" t="s">
        <v>232</v>
      </c>
      <c r="M240" t="s">
        <v>94</v>
      </c>
      <c r="N240" t="s">
        <v>514</v>
      </c>
      <c r="O240" t="e">
        <f>_xlfn.XLOOKUP(Table6[[#This Row],[Computer Name]],'[3]export-2025-06-13-05-14-04'!$A:$A,'[3]export-2025-06-13-05-14-04'!$E:$E)</f>
        <v>#N/A</v>
      </c>
      <c r="P240" t="e">
        <f>_xlfn.XLOOKUP(Table6[[#This Row],[ShortName]],#REF!,#REF!)</f>
        <v>#REF!</v>
      </c>
      <c r="R240" t="s">
        <v>4370</v>
      </c>
      <c r="S240">
        <v>1023754</v>
      </c>
      <c r="T240" t="s">
        <v>4737</v>
      </c>
      <c r="U240" t="s">
        <v>4406</v>
      </c>
      <c r="V240" t="s">
        <v>61</v>
      </c>
      <c r="W240" t="s">
        <v>61</v>
      </c>
      <c r="Y240" t="s">
        <v>4407</v>
      </c>
      <c r="Z240" t="s">
        <v>62</v>
      </c>
      <c r="AA240" t="e">
        <f>_xlfn.XLOOKUP(Table6[[#This Row],[Computer Name]],'[4]export-2025-06-12-00-20-38'!$A:$A,'[4]export-2025-06-12-00-20-38'!$D:$D)</f>
        <v>#N/A</v>
      </c>
    </row>
    <row r="241" spans="1:27" hidden="1" x14ac:dyDescent="0.35">
      <c r="A241" t="s">
        <v>2298</v>
      </c>
      <c r="B241" t="s">
        <v>2299</v>
      </c>
      <c r="C241" t="s">
        <v>66</v>
      </c>
      <c r="D241" t="s">
        <v>50</v>
      </c>
      <c r="E241" t="s">
        <v>577</v>
      </c>
      <c r="F241" t="s">
        <v>2276</v>
      </c>
      <c r="G241" t="s">
        <v>53</v>
      </c>
      <c r="H241">
        <v>1</v>
      </c>
      <c r="I241" t="e">
        <f>_xlfn.XLOOKUP(Table6[[#This Row],[ShortName]],'[2]Java-Usage-JG-Report'!$H:$H,'[2]Java-Usage-JG-Report'!$J:$J)</f>
        <v>#N/A</v>
      </c>
      <c r="J241" s="4" t="e">
        <f>_xlfn.XLOOKUP(Table6[[#This Row],[ShortName]],'[2]Java-Usage-JG-Report'!$H:$H,'[2]Java-Usage-JG-Report'!$K:$K)</f>
        <v>#N/A</v>
      </c>
      <c r="K241" t="s">
        <v>4746</v>
      </c>
      <c r="L241" t="s">
        <v>232</v>
      </c>
      <c r="M241" t="s">
        <v>94</v>
      </c>
      <c r="N241" t="s">
        <v>514</v>
      </c>
      <c r="O241" t="e">
        <f>_xlfn.XLOOKUP(Table6[[#This Row],[Computer Name]],'[3]export-2025-06-13-05-14-04'!$A:$A,'[3]export-2025-06-13-05-14-04'!$E:$E)</f>
        <v>#N/A</v>
      </c>
      <c r="P241" t="e">
        <f>_xlfn.XLOOKUP(Table6[[#This Row],[ShortName]],#REF!,#REF!)</f>
        <v>#REF!</v>
      </c>
      <c r="R241" t="s">
        <v>4370</v>
      </c>
      <c r="S241">
        <v>1023754</v>
      </c>
      <c r="T241" t="s">
        <v>4737</v>
      </c>
      <c r="U241" t="s">
        <v>4406</v>
      </c>
      <c r="V241" t="s">
        <v>61</v>
      </c>
      <c r="W241" t="s">
        <v>61</v>
      </c>
      <c r="Y241" t="s">
        <v>60</v>
      </c>
      <c r="Z241" t="s">
        <v>62</v>
      </c>
      <c r="AA241" t="e">
        <f>_xlfn.XLOOKUP(Table6[[#This Row],[Computer Name]],'[4]export-2025-06-12-00-20-38'!$A:$A,'[4]export-2025-06-12-00-20-38'!$D:$D)</f>
        <v>#N/A</v>
      </c>
    </row>
    <row r="242" spans="1:27" hidden="1" x14ac:dyDescent="0.35">
      <c r="A242" t="s">
        <v>2300</v>
      </c>
      <c r="B242" t="s">
        <v>2301</v>
      </c>
      <c r="C242" t="s">
        <v>66</v>
      </c>
      <c r="D242" t="s">
        <v>50</v>
      </c>
      <c r="E242" t="s">
        <v>577</v>
      </c>
      <c r="F242" t="s">
        <v>2276</v>
      </c>
      <c r="G242" t="s">
        <v>53</v>
      </c>
      <c r="H242">
        <v>1</v>
      </c>
      <c r="I242" t="e">
        <f>_xlfn.XLOOKUP(Table6[[#This Row],[ShortName]],'[2]Java-Usage-JG-Report'!$H:$H,'[2]Java-Usage-JG-Report'!$J:$J)</f>
        <v>#N/A</v>
      </c>
      <c r="J242" s="4" t="e">
        <f>_xlfn.XLOOKUP(Table6[[#This Row],[ShortName]],'[2]Java-Usage-JG-Report'!$H:$H,'[2]Java-Usage-JG-Report'!$K:$K)</f>
        <v>#N/A</v>
      </c>
      <c r="K242" t="s">
        <v>4747</v>
      </c>
      <c r="L242" t="s">
        <v>232</v>
      </c>
      <c r="M242" t="s">
        <v>94</v>
      </c>
      <c r="N242" t="s">
        <v>514</v>
      </c>
      <c r="O242" t="e">
        <f>_xlfn.XLOOKUP(Table6[[#This Row],[Computer Name]],'[3]export-2025-06-13-05-14-04'!$A:$A,'[3]export-2025-06-13-05-14-04'!$E:$E)</f>
        <v>#N/A</v>
      </c>
      <c r="P242" t="e">
        <f>_xlfn.XLOOKUP(Table6[[#This Row],[ShortName]],#REF!,#REF!)</f>
        <v>#REF!</v>
      </c>
      <c r="R242" t="s">
        <v>4370</v>
      </c>
      <c r="S242">
        <v>1023754</v>
      </c>
      <c r="T242" t="s">
        <v>4737</v>
      </c>
      <c r="U242" t="s">
        <v>4406</v>
      </c>
      <c r="V242" t="s">
        <v>61</v>
      </c>
      <c r="W242" t="s">
        <v>61</v>
      </c>
      <c r="Y242" t="s">
        <v>60</v>
      </c>
      <c r="Z242" t="s">
        <v>62</v>
      </c>
      <c r="AA242" t="e">
        <f>_xlfn.XLOOKUP(Table6[[#This Row],[Computer Name]],'[4]export-2025-06-12-00-20-38'!$A:$A,'[4]export-2025-06-12-00-20-38'!$D:$D)</f>
        <v>#N/A</v>
      </c>
    </row>
    <row r="243" spans="1:27" x14ac:dyDescent="0.35">
      <c r="A243" t="s">
        <v>1558</v>
      </c>
      <c r="B243" t="s">
        <v>1559</v>
      </c>
      <c r="C243" t="s">
        <v>49</v>
      </c>
      <c r="D243" t="s">
        <v>50</v>
      </c>
      <c r="E243" t="s">
        <v>51</v>
      </c>
      <c r="F243" t="s">
        <v>67</v>
      </c>
      <c r="G243" t="s">
        <v>53</v>
      </c>
      <c r="H243">
        <v>1</v>
      </c>
      <c r="I243" t="e">
        <f>_xlfn.XLOOKUP(Table6[[#This Row],[ShortName]],'[2]Java-Usage-JG-Report'!$H:$H,'[2]Java-Usage-JG-Report'!$J:$J)</f>
        <v>#N/A</v>
      </c>
      <c r="J243" s="4" t="e">
        <f>_xlfn.XLOOKUP(Table6[[#This Row],[ShortName]],'[2]Java-Usage-JG-Report'!$H:$H,'[2]Java-Usage-JG-Report'!$K:$K)</f>
        <v>#N/A</v>
      </c>
      <c r="K243" t="s">
        <v>4748</v>
      </c>
      <c r="L243" t="s">
        <v>56</v>
      </c>
      <c r="M243" t="s">
        <v>57</v>
      </c>
      <c r="N243" t="s">
        <v>937</v>
      </c>
      <c r="O243" t="str">
        <f>_xlfn.XLOOKUP(Table6[[#This Row],[Computer Name]],'[3]export-2025-06-13-05-14-04'!$A:$A,'[3]export-2025-06-13-05-14-04'!$E:$E)</f>
        <v>Complete</v>
      </c>
      <c r="P243" t="s">
        <v>50</v>
      </c>
      <c r="R243" t="s">
        <v>4370</v>
      </c>
      <c r="S243">
        <v>1500001407</v>
      </c>
      <c r="T243" t="s">
        <v>4533</v>
      </c>
      <c r="U243" t="s">
        <v>4534</v>
      </c>
      <c r="V243" t="s">
        <v>61</v>
      </c>
      <c r="W243" t="s">
        <v>61</v>
      </c>
      <c r="Y243" t="s">
        <v>4482</v>
      </c>
      <c r="Z243" t="s">
        <v>62</v>
      </c>
      <c r="AA243" t="e">
        <f>_xlfn.XLOOKUP(Table6[[#This Row],[Computer Name]],'[4]export-2025-06-12-00-20-38'!$A:$A,'[4]export-2025-06-12-00-20-38'!$D:$D)</f>
        <v>#N/A</v>
      </c>
    </row>
    <row r="244" spans="1:27" x14ac:dyDescent="0.35">
      <c r="A244" t="s">
        <v>1085</v>
      </c>
      <c r="B244" t="s">
        <v>1086</v>
      </c>
      <c r="C244" t="s">
        <v>66</v>
      </c>
      <c r="D244" t="s">
        <v>50</v>
      </c>
      <c r="E244" t="s">
        <v>51</v>
      </c>
      <c r="F244" t="s">
        <v>67</v>
      </c>
      <c r="G244" t="s">
        <v>53</v>
      </c>
      <c r="H244">
        <v>1</v>
      </c>
      <c r="I244" t="e">
        <f>_xlfn.XLOOKUP(Table6[[#This Row],[ShortName]],'[2]Java-Usage-JG-Report'!$H:$H,'[2]Java-Usage-JG-Report'!$J:$J)</f>
        <v>#N/A</v>
      </c>
      <c r="J244" s="4" t="e">
        <f>_xlfn.XLOOKUP(Table6[[#This Row],[ShortName]],'[2]Java-Usage-JG-Report'!$H:$H,'[2]Java-Usage-JG-Report'!$K:$K)</f>
        <v>#N/A</v>
      </c>
      <c r="K244" t="s">
        <v>4749</v>
      </c>
      <c r="L244" t="s">
        <v>109</v>
      </c>
      <c r="M244" t="s">
        <v>57</v>
      </c>
      <c r="N244" t="s">
        <v>937</v>
      </c>
      <c r="O244" t="e">
        <f>_xlfn.XLOOKUP(Table6[[#This Row],[Computer Name]],'[3]export-2025-06-13-05-14-04'!$A:$A,'[3]export-2025-06-13-05-14-04'!$E:$E)</f>
        <v>#N/A</v>
      </c>
      <c r="P244" t="s">
        <v>50</v>
      </c>
      <c r="R244" t="s">
        <v>4370</v>
      </c>
      <c r="S244">
        <v>3063528</v>
      </c>
      <c r="T244" t="s">
        <v>4750</v>
      </c>
      <c r="U244" t="s">
        <v>4400</v>
      </c>
      <c r="V244" t="s">
        <v>61</v>
      </c>
      <c r="W244" t="s">
        <v>61</v>
      </c>
      <c r="Y244" t="s">
        <v>4401</v>
      </c>
      <c r="Z244" t="s">
        <v>62</v>
      </c>
      <c r="AA244" t="str">
        <f>_xlfn.XLOOKUP(Table6[[#This Row],[Computer Name]],'[4]export-2025-06-12-00-20-38'!$A:$A,'[4]export-2025-06-12-00-20-38'!$D:$D)</f>
        <v>[no results]</v>
      </c>
    </row>
    <row r="245" spans="1:27" x14ac:dyDescent="0.35">
      <c r="A245" t="s">
        <v>1087</v>
      </c>
      <c r="B245" t="s">
        <v>1088</v>
      </c>
      <c r="C245" t="s">
        <v>66</v>
      </c>
      <c r="D245" t="s">
        <v>50</v>
      </c>
      <c r="E245" t="s">
        <v>51</v>
      </c>
      <c r="F245" t="s">
        <v>133</v>
      </c>
      <c r="G245" t="s">
        <v>53</v>
      </c>
      <c r="H245">
        <v>1</v>
      </c>
      <c r="I245" t="e">
        <f>_xlfn.XLOOKUP(Table6[[#This Row],[ShortName]],'[2]Java-Usage-JG-Report'!$H:$H,'[2]Java-Usage-JG-Report'!$J:$J)</f>
        <v>#N/A</v>
      </c>
      <c r="J245" s="4" t="e">
        <f>_xlfn.XLOOKUP(Table6[[#This Row],[ShortName]],'[2]Java-Usage-JG-Report'!$H:$H,'[2]Java-Usage-JG-Report'!$K:$K)</f>
        <v>#N/A</v>
      </c>
      <c r="K245" t="s">
        <v>4751</v>
      </c>
      <c r="L245" t="s">
        <v>149</v>
      </c>
      <c r="M245" t="s">
        <v>57</v>
      </c>
      <c r="N245" t="s">
        <v>937</v>
      </c>
      <c r="O245" t="e">
        <f>_xlfn.XLOOKUP(Table6[[#This Row],[Computer Name]],'[3]export-2025-06-13-05-14-04'!$A:$A,'[3]export-2025-06-13-05-14-04'!$E:$E)</f>
        <v>#N/A</v>
      </c>
      <c r="P245" t="s">
        <v>50</v>
      </c>
      <c r="R245" t="s">
        <v>4370</v>
      </c>
      <c r="S245">
        <v>3063528</v>
      </c>
      <c r="T245" t="s">
        <v>4750</v>
      </c>
      <c r="U245" t="s">
        <v>4400</v>
      </c>
      <c r="V245" t="s">
        <v>61</v>
      </c>
      <c r="W245" t="s">
        <v>61</v>
      </c>
      <c r="Y245" t="s">
        <v>4401</v>
      </c>
      <c r="Z245" t="s">
        <v>62</v>
      </c>
      <c r="AA245" t="str">
        <f>_xlfn.XLOOKUP(Table6[[#This Row],[Computer Name]],'[4]export-2025-06-12-00-20-38'!$A:$A,'[4]export-2025-06-12-00-20-38'!$D:$D)</f>
        <v>[no results]</v>
      </c>
    </row>
    <row r="246" spans="1:27" x14ac:dyDescent="0.35">
      <c r="A246" t="s">
        <v>2317</v>
      </c>
      <c r="B246" t="s">
        <v>2318</v>
      </c>
      <c r="C246" t="s">
        <v>114</v>
      </c>
      <c r="D246" t="s">
        <v>50</v>
      </c>
      <c r="E246" t="s">
        <v>51</v>
      </c>
      <c r="F246" t="s">
        <v>67</v>
      </c>
      <c r="G246" t="s">
        <v>53</v>
      </c>
      <c r="H246">
        <v>1</v>
      </c>
      <c r="I246" t="e">
        <f>_xlfn.XLOOKUP(Table6[[#This Row],[ShortName]],'[2]Java-Usage-JG-Report'!$H:$H,'[2]Java-Usage-JG-Report'!$J:$J)</f>
        <v>#N/A</v>
      </c>
      <c r="J246" s="4" t="e">
        <f>_xlfn.XLOOKUP(Table6[[#This Row],[ShortName]],'[2]Java-Usage-JG-Report'!$H:$H,'[2]Java-Usage-JG-Report'!$K:$K)</f>
        <v>#N/A</v>
      </c>
      <c r="K246" t="s">
        <v>4752</v>
      </c>
      <c r="L246" t="s">
        <v>56</v>
      </c>
      <c r="M246" t="s">
        <v>57</v>
      </c>
      <c r="N246" t="s">
        <v>937</v>
      </c>
      <c r="O246" t="str">
        <f>_xlfn.XLOOKUP(Table6[[#This Row],[Computer Name]],'[3]export-2025-06-13-05-14-04'!$A:$A,'[3]export-2025-06-13-05-14-04'!$E:$E)</f>
        <v>Complete</v>
      </c>
      <c r="P246" t="s">
        <v>50</v>
      </c>
      <c r="R246" t="s">
        <v>4370</v>
      </c>
      <c r="S246">
        <v>8363</v>
      </c>
      <c r="T246" t="s">
        <v>4428</v>
      </c>
      <c r="U246" t="s">
        <v>4422</v>
      </c>
      <c r="V246" t="s">
        <v>61</v>
      </c>
      <c r="W246" t="s">
        <v>61</v>
      </c>
      <c r="X246" t="s">
        <v>1196</v>
      </c>
      <c r="Y246" t="s">
        <v>2005</v>
      </c>
      <c r="Z246" t="s">
        <v>62</v>
      </c>
      <c r="AA246" t="e">
        <f>_xlfn.XLOOKUP(Table6[[#This Row],[Computer Name]],'[4]export-2025-06-12-00-20-38'!$A:$A,'[4]export-2025-06-12-00-20-38'!$D:$D)</f>
        <v>#N/A</v>
      </c>
    </row>
    <row r="247" spans="1:27" x14ac:dyDescent="0.35">
      <c r="A247" t="s">
        <v>2395</v>
      </c>
      <c r="B247" t="s">
        <v>2396</v>
      </c>
      <c r="C247" t="s">
        <v>114</v>
      </c>
      <c r="D247" t="s">
        <v>50</v>
      </c>
      <c r="E247" t="s">
        <v>51</v>
      </c>
      <c r="F247" t="s">
        <v>67</v>
      </c>
      <c r="G247" t="s">
        <v>53</v>
      </c>
      <c r="H247">
        <v>1</v>
      </c>
      <c r="I247" t="e">
        <f>_xlfn.XLOOKUP(Table6[[#This Row],[ShortName]],'[2]Java-Usage-JG-Report'!$H:$H,'[2]Java-Usage-JG-Report'!$J:$J)</f>
        <v>#N/A</v>
      </c>
      <c r="J247" s="4" t="e">
        <f>_xlfn.XLOOKUP(Table6[[#This Row],[ShortName]],'[2]Java-Usage-JG-Report'!$H:$H,'[2]Java-Usage-JG-Report'!$K:$K)</f>
        <v>#N/A</v>
      </c>
      <c r="K247" t="s">
        <v>4753</v>
      </c>
      <c r="L247" t="s">
        <v>56</v>
      </c>
      <c r="M247" t="s">
        <v>57</v>
      </c>
      <c r="N247" t="s">
        <v>937</v>
      </c>
      <c r="O247" t="str">
        <f>_xlfn.XLOOKUP(Table6[[#This Row],[Computer Name]],'[3]export-2025-06-13-05-14-04'!$A:$A,'[3]export-2025-06-13-05-14-04'!$E:$E)</f>
        <v>Complete</v>
      </c>
      <c r="P247" t="s">
        <v>50</v>
      </c>
      <c r="R247" t="s">
        <v>4370</v>
      </c>
      <c r="S247">
        <v>20698</v>
      </c>
      <c r="T247" t="s">
        <v>4421</v>
      </c>
      <c r="U247" t="s">
        <v>4422</v>
      </c>
      <c r="V247" t="s">
        <v>61</v>
      </c>
      <c r="W247" t="s">
        <v>61</v>
      </c>
      <c r="X247" t="s">
        <v>1196</v>
      </c>
      <c r="Y247" t="s">
        <v>2005</v>
      </c>
      <c r="Z247" t="s">
        <v>62</v>
      </c>
      <c r="AA247" t="e">
        <f>_xlfn.XLOOKUP(Table6[[#This Row],[Computer Name]],'[4]export-2025-06-12-00-20-38'!$A:$A,'[4]export-2025-06-12-00-20-38'!$D:$D)</f>
        <v>#N/A</v>
      </c>
    </row>
    <row r="248" spans="1:27" x14ac:dyDescent="0.35">
      <c r="A248" t="s">
        <v>2281</v>
      </c>
      <c r="B248" t="s">
        <v>2282</v>
      </c>
      <c r="C248" t="s">
        <v>114</v>
      </c>
      <c r="D248" t="s">
        <v>50</v>
      </c>
      <c r="E248" t="s">
        <v>51</v>
      </c>
      <c r="F248" t="s">
        <v>67</v>
      </c>
      <c r="G248" t="s">
        <v>53</v>
      </c>
      <c r="H248">
        <v>1</v>
      </c>
      <c r="I248" t="e">
        <f>_xlfn.XLOOKUP(Table6[[#This Row],[ShortName]],'[2]Java-Usage-JG-Report'!$H:$H,'[2]Java-Usage-JG-Report'!$J:$J)</f>
        <v>#N/A</v>
      </c>
      <c r="J248" s="4" t="e">
        <f>_xlfn.XLOOKUP(Table6[[#This Row],[ShortName]],'[2]Java-Usage-JG-Report'!$H:$H,'[2]Java-Usage-JG-Report'!$K:$K)</f>
        <v>#N/A</v>
      </c>
      <c r="K248" t="s">
        <v>4754</v>
      </c>
      <c r="L248" t="s">
        <v>56</v>
      </c>
      <c r="M248" t="s">
        <v>57</v>
      </c>
      <c r="N248" t="s">
        <v>937</v>
      </c>
      <c r="O248" t="str">
        <f>_xlfn.XLOOKUP(Table6[[#This Row],[Computer Name]],'[3]export-2025-06-13-05-14-04'!$A:$A,'[3]export-2025-06-13-05-14-04'!$E:$E)</f>
        <v>Complete</v>
      </c>
      <c r="P248" t="s">
        <v>50</v>
      </c>
      <c r="R248" t="s">
        <v>4370</v>
      </c>
      <c r="S248">
        <v>8363</v>
      </c>
      <c r="T248" t="s">
        <v>4428</v>
      </c>
      <c r="U248" t="s">
        <v>4422</v>
      </c>
      <c r="V248" t="s">
        <v>61</v>
      </c>
      <c r="W248" t="s">
        <v>61</v>
      </c>
      <c r="X248" t="s">
        <v>1196</v>
      </c>
      <c r="Y248" t="s">
        <v>2005</v>
      </c>
      <c r="Z248" t="s">
        <v>62</v>
      </c>
      <c r="AA248" t="e">
        <f>_xlfn.XLOOKUP(Table6[[#This Row],[Computer Name]],'[4]export-2025-06-12-00-20-38'!$A:$A,'[4]export-2025-06-12-00-20-38'!$D:$D)</f>
        <v>#N/A</v>
      </c>
    </row>
    <row r="249" spans="1:27" x14ac:dyDescent="0.35">
      <c r="A249" t="s">
        <v>2409</v>
      </c>
      <c r="B249" t="s">
        <v>2410</v>
      </c>
      <c r="C249" t="s">
        <v>114</v>
      </c>
      <c r="D249" t="s">
        <v>50</v>
      </c>
      <c r="E249" t="s">
        <v>51</v>
      </c>
      <c r="F249" t="s">
        <v>115</v>
      </c>
      <c r="G249" t="s">
        <v>53</v>
      </c>
      <c r="H249">
        <v>1</v>
      </c>
      <c r="I249" t="e">
        <f>_xlfn.XLOOKUP(Table6[[#This Row],[ShortName]],'[2]Java-Usage-JG-Report'!$H:$H,'[2]Java-Usage-JG-Report'!$J:$J)</f>
        <v>#N/A</v>
      </c>
      <c r="J249" s="4" t="e">
        <f>_xlfn.XLOOKUP(Table6[[#This Row],[ShortName]],'[2]Java-Usage-JG-Report'!$H:$H,'[2]Java-Usage-JG-Report'!$K:$K)</f>
        <v>#N/A</v>
      </c>
      <c r="K249" t="s">
        <v>4755</v>
      </c>
      <c r="L249" t="s">
        <v>56</v>
      </c>
      <c r="M249" t="s">
        <v>57</v>
      </c>
      <c r="N249" t="s">
        <v>937</v>
      </c>
      <c r="O249" t="str">
        <f>_xlfn.XLOOKUP(Table6[[#This Row],[Computer Name]],'[3]export-2025-06-13-05-14-04'!$A:$A,'[3]export-2025-06-13-05-14-04'!$E:$E)</f>
        <v>Complete</v>
      </c>
      <c r="P249" t="s">
        <v>50</v>
      </c>
      <c r="R249" t="s">
        <v>4370</v>
      </c>
      <c r="S249">
        <v>8363</v>
      </c>
      <c r="T249" t="s">
        <v>4428</v>
      </c>
      <c r="U249" t="s">
        <v>4422</v>
      </c>
      <c r="V249" t="s">
        <v>61</v>
      </c>
      <c r="W249" t="s">
        <v>61</v>
      </c>
      <c r="X249" t="s">
        <v>1196</v>
      </c>
      <c r="Y249" t="s">
        <v>2005</v>
      </c>
      <c r="Z249" t="s">
        <v>62</v>
      </c>
      <c r="AA249" t="e">
        <f>_xlfn.XLOOKUP(Table6[[#This Row],[Computer Name]],'[4]export-2025-06-12-00-20-38'!$A:$A,'[4]export-2025-06-12-00-20-38'!$D:$D)</f>
        <v>#N/A</v>
      </c>
    </row>
    <row r="250" spans="1:27" x14ac:dyDescent="0.35">
      <c r="A250" t="s">
        <v>1219</v>
      </c>
      <c r="B250" t="s">
        <v>1220</v>
      </c>
      <c r="C250" t="s">
        <v>114</v>
      </c>
      <c r="D250" t="s">
        <v>50</v>
      </c>
      <c r="E250" t="s">
        <v>51</v>
      </c>
      <c r="F250" t="s">
        <v>67</v>
      </c>
      <c r="G250" t="s">
        <v>53</v>
      </c>
      <c r="H250">
        <v>1</v>
      </c>
      <c r="I250" t="e">
        <f>_xlfn.XLOOKUP(Table6[[#This Row],[ShortName]],'[2]Java-Usage-JG-Report'!$H:$H,'[2]Java-Usage-JG-Report'!$J:$J)</f>
        <v>#N/A</v>
      </c>
      <c r="J250" s="4" t="e">
        <f>_xlfn.XLOOKUP(Table6[[#This Row],[ShortName]],'[2]Java-Usage-JG-Report'!$H:$H,'[2]Java-Usage-JG-Report'!$K:$K)</f>
        <v>#N/A</v>
      </c>
      <c r="K250" t="s">
        <v>4756</v>
      </c>
      <c r="L250" t="s">
        <v>56</v>
      </c>
      <c r="M250" t="s">
        <v>57</v>
      </c>
      <c r="N250" t="s">
        <v>937</v>
      </c>
      <c r="O250" t="str">
        <f>_xlfn.XLOOKUP(Table6[[#This Row],[Computer Name]],'[3]export-2025-06-13-05-14-04'!$A:$A,'[3]export-2025-06-13-05-14-04'!$E:$E)</f>
        <v>Complete</v>
      </c>
      <c r="P250" t="s">
        <v>50</v>
      </c>
      <c r="R250" t="s">
        <v>4370</v>
      </c>
      <c r="S250">
        <v>1500001716</v>
      </c>
      <c r="T250" t="s">
        <v>4471</v>
      </c>
      <c r="U250" t="s">
        <v>4499</v>
      </c>
      <c r="V250" t="s">
        <v>61</v>
      </c>
      <c r="W250" t="s">
        <v>61</v>
      </c>
      <c r="Y250" t="s">
        <v>4757</v>
      </c>
      <c r="Z250" t="s">
        <v>62</v>
      </c>
      <c r="AA250" t="e">
        <f>_xlfn.XLOOKUP(Table6[[#This Row],[Computer Name]],'[4]export-2025-06-12-00-20-38'!$A:$A,'[4]export-2025-06-12-00-20-38'!$D:$D)</f>
        <v>#N/A</v>
      </c>
    </row>
    <row r="251" spans="1:27" x14ac:dyDescent="0.35">
      <c r="A251" t="s">
        <v>2413</v>
      </c>
      <c r="B251" t="s">
        <v>2414</v>
      </c>
      <c r="C251" t="s">
        <v>114</v>
      </c>
      <c r="D251" t="s">
        <v>50</v>
      </c>
      <c r="E251" t="s">
        <v>51</v>
      </c>
      <c r="F251" t="s">
        <v>67</v>
      </c>
      <c r="G251" t="s">
        <v>53</v>
      </c>
      <c r="H251">
        <v>1</v>
      </c>
      <c r="I251" t="e">
        <f>_xlfn.XLOOKUP(Table6[[#This Row],[ShortName]],'[2]Java-Usage-JG-Report'!$H:$H,'[2]Java-Usage-JG-Report'!$J:$J)</f>
        <v>#N/A</v>
      </c>
      <c r="J251" s="4" t="e">
        <f>_xlfn.XLOOKUP(Table6[[#This Row],[ShortName]],'[2]Java-Usage-JG-Report'!$H:$H,'[2]Java-Usage-JG-Report'!$K:$K)</f>
        <v>#N/A</v>
      </c>
      <c r="K251" t="s">
        <v>4758</v>
      </c>
      <c r="L251" t="s">
        <v>56</v>
      </c>
      <c r="M251" t="s">
        <v>57</v>
      </c>
      <c r="N251" t="s">
        <v>937</v>
      </c>
      <c r="O251" t="str">
        <f>_xlfn.XLOOKUP(Table6[[#This Row],[Computer Name]],'[3]export-2025-06-13-05-14-04'!$A:$A,'[3]export-2025-06-13-05-14-04'!$E:$E)</f>
        <v>Complete</v>
      </c>
      <c r="P251" t="s">
        <v>50</v>
      </c>
      <c r="R251" t="s">
        <v>4370</v>
      </c>
      <c r="S251">
        <v>20698</v>
      </c>
      <c r="T251" t="s">
        <v>4421</v>
      </c>
      <c r="U251" t="s">
        <v>4422</v>
      </c>
      <c r="V251" t="s">
        <v>61</v>
      </c>
      <c r="W251" t="s">
        <v>61</v>
      </c>
      <c r="X251" t="s">
        <v>1196</v>
      </c>
      <c r="Y251" t="s">
        <v>2005</v>
      </c>
      <c r="Z251" t="s">
        <v>62</v>
      </c>
      <c r="AA251" t="e">
        <f>_xlfn.XLOOKUP(Table6[[#This Row],[Computer Name]],'[4]export-2025-06-12-00-20-38'!$A:$A,'[4]export-2025-06-12-00-20-38'!$D:$D)</f>
        <v>#N/A</v>
      </c>
    </row>
    <row r="252" spans="1:27" x14ac:dyDescent="0.35">
      <c r="A252" t="s">
        <v>1699</v>
      </c>
      <c r="B252" t="s">
        <v>1700</v>
      </c>
      <c r="C252" t="s">
        <v>49</v>
      </c>
      <c r="D252" t="s">
        <v>50</v>
      </c>
      <c r="E252" t="s">
        <v>51</v>
      </c>
      <c r="F252" t="s">
        <v>133</v>
      </c>
      <c r="G252" t="s">
        <v>53</v>
      </c>
      <c r="H252">
        <v>1</v>
      </c>
      <c r="I252" t="e">
        <f>_xlfn.XLOOKUP(Table6[[#This Row],[ShortName]],'[2]Java-Usage-JG-Report'!$H:$H,'[2]Java-Usage-JG-Report'!$J:$J)</f>
        <v>#N/A</v>
      </c>
      <c r="J252" s="4" t="e">
        <f>_xlfn.XLOOKUP(Table6[[#This Row],[ShortName]],'[2]Java-Usage-JG-Report'!$H:$H,'[2]Java-Usage-JG-Report'!$K:$K)</f>
        <v>#N/A</v>
      </c>
      <c r="K252" t="s">
        <v>4759</v>
      </c>
      <c r="L252" t="s">
        <v>56</v>
      </c>
      <c r="M252" t="s">
        <v>57</v>
      </c>
      <c r="N252" t="s">
        <v>937</v>
      </c>
      <c r="O252" t="str">
        <f>_xlfn.XLOOKUP(Table6[[#This Row],[Computer Name]],'[3]export-2025-06-13-05-14-04'!$A:$A,'[3]export-2025-06-13-05-14-04'!$E:$E)</f>
        <v>Complete</v>
      </c>
      <c r="P252" t="s">
        <v>50</v>
      </c>
      <c r="R252" t="s">
        <v>4370</v>
      </c>
      <c r="S252">
        <v>20921</v>
      </c>
      <c r="T252" t="s">
        <v>4760</v>
      </c>
      <c r="U252" t="s">
        <v>4512</v>
      </c>
      <c r="V252" t="s">
        <v>61</v>
      </c>
      <c r="W252" t="s">
        <v>61</v>
      </c>
      <c r="Y252" t="s">
        <v>4513</v>
      </c>
      <c r="Z252" t="s">
        <v>62</v>
      </c>
      <c r="AA252" t="e">
        <f>_xlfn.XLOOKUP(Table6[[#This Row],[Computer Name]],'[4]export-2025-06-12-00-20-38'!$A:$A,'[4]export-2025-06-12-00-20-38'!$D:$D)</f>
        <v>#N/A</v>
      </c>
    </row>
    <row r="253" spans="1:27" x14ac:dyDescent="0.35">
      <c r="A253" t="s">
        <v>2429</v>
      </c>
      <c r="B253" t="s">
        <v>2430</v>
      </c>
      <c r="C253" t="s">
        <v>114</v>
      </c>
      <c r="D253" t="s">
        <v>50</v>
      </c>
      <c r="E253" t="s">
        <v>51</v>
      </c>
      <c r="F253" t="s">
        <v>67</v>
      </c>
      <c r="G253" t="s">
        <v>53</v>
      </c>
      <c r="H253">
        <v>1</v>
      </c>
      <c r="I253" t="e">
        <f>_xlfn.XLOOKUP(Table6[[#This Row],[ShortName]],'[2]Java-Usage-JG-Report'!$H:$H,'[2]Java-Usage-JG-Report'!$J:$J)</f>
        <v>#N/A</v>
      </c>
      <c r="J253" s="4" t="e">
        <f>_xlfn.XLOOKUP(Table6[[#This Row],[ShortName]],'[2]Java-Usage-JG-Report'!$H:$H,'[2]Java-Usage-JG-Report'!$K:$K)</f>
        <v>#N/A</v>
      </c>
      <c r="K253" t="s">
        <v>4761</v>
      </c>
      <c r="L253" t="s">
        <v>56</v>
      </c>
      <c r="M253" t="s">
        <v>57</v>
      </c>
      <c r="N253" t="s">
        <v>937</v>
      </c>
      <c r="O253" t="str">
        <f>_xlfn.XLOOKUP(Table6[[#This Row],[Computer Name]],'[3]export-2025-06-13-05-14-04'!$A:$A,'[3]export-2025-06-13-05-14-04'!$E:$E)</f>
        <v>Complete</v>
      </c>
      <c r="P253" t="s">
        <v>50</v>
      </c>
      <c r="R253" t="s">
        <v>4370</v>
      </c>
      <c r="S253">
        <v>20698</v>
      </c>
      <c r="T253" t="s">
        <v>4421</v>
      </c>
      <c r="U253" t="s">
        <v>4422</v>
      </c>
      <c r="V253" t="s">
        <v>61</v>
      </c>
      <c r="W253" t="s">
        <v>61</v>
      </c>
      <c r="X253" t="s">
        <v>1196</v>
      </c>
      <c r="Y253" t="s">
        <v>2005</v>
      </c>
      <c r="Z253" t="s">
        <v>62</v>
      </c>
      <c r="AA253" t="e">
        <f>_xlfn.XLOOKUP(Table6[[#This Row],[Computer Name]],'[4]export-2025-06-12-00-20-38'!$A:$A,'[4]export-2025-06-12-00-20-38'!$D:$D)</f>
        <v>#N/A</v>
      </c>
    </row>
    <row r="254" spans="1:27" x14ac:dyDescent="0.35">
      <c r="A254" t="s">
        <v>2431</v>
      </c>
      <c r="B254" t="s">
        <v>2432</v>
      </c>
      <c r="C254" t="s">
        <v>114</v>
      </c>
      <c r="D254" t="s">
        <v>50</v>
      </c>
      <c r="E254" t="s">
        <v>287</v>
      </c>
      <c r="F254" t="s">
        <v>115</v>
      </c>
      <c r="G254" t="s">
        <v>53</v>
      </c>
      <c r="H254">
        <v>1</v>
      </c>
      <c r="I254" t="e">
        <f>_xlfn.XLOOKUP(Table6[[#This Row],[ShortName]],'[2]Java-Usage-JG-Report'!$H:$H,'[2]Java-Usage-JG-Report'!$J:$J)</f>
        <v>#N/A</v>
      </c>
      <c r="J254" s="4" t="e">
        <f>_xlfn.XLOOKUP(Table6[[#This Row],[ShortName]],'[2]Java-Usage-JG-Report'!$H:$H,'[2]Java-Usage-JG-Report'!$K:$K)</f>
        <v>#N/A</v>
      </c>
      <c r="K254" t="s">
        <v>4762</v>
      </c>
      <c r="L254" t="s">
        <v>56</v>
      </c>
      <c r="M254" t="s">
        <v>57</v>
      </c>
      <c r="N254" t="s">
        <v>937</v>
      </c>
      <c r="O254" t="str">
        <f>_xlfn.XLOOKUP(Table6[[#This Row],[Computer Name]],'[3]export-2025-06-13-05-14-04'!$A:$A,'[3]export-2025-06-13-05-14-04'!$E:$E)</f>
        <v>Complete</v>
      </c>
      <c r="P254" t="s">
        <v>50</v>
      </c>
      <c r="R254" t="s">
        <v>4370</v>
      </c>
      <c r="S254">
        <v>5045636</v>
      </c>
      <c r="T254" t="s">
        <v>4442</v>
      </c>
      <c r="U254" t="s">
        <v>4443</v>
      </c>
      <c r="V254" t="s">
        <v>61</v>
      </c>
      <c r="W254" t="s">
        <v>61</v>
      </c>
      <c r="X254" t="s">
        <v>1196</v>
      </c>
      <c r="Y254" t="s">
        <v>4444</v>
      </c>
      <c r="Z254" t="s">
        <v>62</v>
      </c>
      <c r="AA254" t="e">
        <f>_xlfn.XLOOKUP(Table6[[#This Row],[Computer Name]],'[4]export-2025-06-12-00-20-38'!$A:$A,'[4]export-2025-06-12-00-20-38'!$D:$D)</f>
        <v>#N/A</v>
      </c>
    </row>
    <row r="255" spans="1:27" x14ac:dyDescent="0.35">
      <c r="A255" t="s">
        <v>2461</v>
      </c>
      <c r="B255" t="s">
        <v>2462</v>
      </c>
      <c r="C255" t="s">
        <v>114</v>
      </c>
      <c r="D255" t="s">
        <v>50</v>
      </c>
      <c r="E255" t="s">
        <v>51</v>
      </c>
      <c r="F255" t="s">
        <v>133</v>
      </c>
      <c r="G255" t="s">
        <v>53</v>
      </c>
      <c r="H255">
        <v>1</v>
      </c>
      <c r="I255" t="e">
        <f>_xlfn.XLOOKUP(Table6[[#This Row],[ShortName]],'[2]Java-Usage-JG-Report'!$H:$H,'[2]Java-Usage-JG-Report'!$J:$J)</f>
        <v>#N/A</v>
      </c>
      <c r="J255" s="4" t="e">
        <f>_xlfn.XLOOKUP(Table6[[#This Row],[ShortName]],'[2]Java-Usage-JG-Report'!$H:$H,'[2]Java-Usage-JG-Report'!$K:$K)</f>
        <v>#N/A</v>
      </c>
      <c r="K255" t="s">
        <v>4763</v>
      </c>
      <c r="L255" t="s">
        <v>56</v>
      </c>
      <c r="M255" t="s">
        <v>57</v>
      </c>
      <c r="N255" t="s">
        <v>937</v>
      </c>
      <c r="O255" t="str">
        <f>_xlfn.XLOOKUP(Table6[[#This Row],[Computer Name]],'[3]export-2025-06-13-05-14-04'!$A:$A,'[3]export-2025-06-13-05-14-04'!$E:$E)</f>
        <v>Complete</v>
      </c>
      <c r="P255" t="s">
        <v>50</v>
      </c>
      <c r="R255" t="s">
        <v>4370</v>
      </c>
      <c r="S255">
        <v>1500001716</v>
      </c>
      <c r="T255" t="s">
        <v>4471</v>
      </c>
      <c r="U255" t="s">
        <v>4422</v>
      </c>
      <c r="V255" t="s">
        <v>61</v>
      </c>
      <c r="W255" t="s">
        <v>61</v>
      </c>
      <c r="X255" t="s">
        <v>1196</v>
      </c>
      <c r="Y255" t="s">
        <v>2005</v>
      </c>
      <c r="Z255" t="s">
        <v>62</v>
      </c>
      <c r="AA255" t="e">
        <f>_xlfn.XLOOKUP(Table6[[#This Row],[Computer Name]],'[4]export-2025-06-12-00-20-38'!$A:$A,'[4]export-2025-06-12-00-20-38'!$D:$D)</f>
        <v>#N/A</v>
      </c>
    </row>
    <row r="256" spans="1:27" x14ac:dyDescent="0.35">
      <c r="A256" t="s">
        <v>2463</v>
      </c>
      <c r="B256" t="s">
        <v>2464</v>
      </c>
      <c r="C256" t="s">
        <v>114</v>
      </c>
      <c r="D256" t="s">
        <v>50</v>
      </c>
      <c r="E256" t="s">
        <v>51</v>
      </c>
      <c r="F256" t="s">
        <v>133</v>
      </c>
      <c r="G256" t="s">
        <v>53</v>
      </c>
      <c r="H256">
        <v>1</v>
      </c>
      <c r="I256" t="e">
        <f>_xlfn.XLOOKUP(Table6[[#This Row],[ShortName]],'[2]Java-Usage-JG-Report'!$H:$H,'[2]Java-Usage-JG-Report'!$J:$J)</f>
        <v>#N/A</v>
      </c>
      <c r="J256" s="4" t="e">
        <f>_xlfn.XLOOKUP(Table6[[#This Row],[ShortName]],'[2]Java-Usage-JG-Report'!$H:$H,'[2]Java-Usage-JG-Report'!$K:$K)</f>
        <v>#N/A</v>
      </c>
      <c r="K256" t="s">
        <v>4764</v>
      </c>
      <c r="L256" t="s">
        <v>56</v>
      </c>
      <c r="M256" t="s">
        <v>57</v>
      </c>
      <c r="N256" t="s">
        <v>937</v>
      </c>
      <c r="O256" t="str">
        <f>_xlfn.XLOOKUP(Table6[[#This Row],[Computer Name]],'[3]export-2025-06-13-05-14-04'!$A:$A,'[3]export-2025-06-13-05-14-04'!$E:$E)</f>
        <v>Complete</v>
      </c>
      <c r="P256" t="s">
        <v>50</v>
      </c>
      <c r="R256" t="s">
        <v>4370</v>
      </c>
      <c r="S256">
        <v>20698</v>
      </c>
      <c r="T256" t="s">
        <v>4421</v>
      </c>
      <c r="U256" t="s">
        <v>4422</v>
      </c>
      <c r="V256" t="s">
        <v>61</v>
      </c>
      <c r="W256" t="s">
        <v>61</v>
      </c>
      <c r="X256" t="s">
        <v>1196</v>
      </c>
      <c r="Y256" t="s">
        <v>2005</v>
      </c>
      <c r="Z256" t="s">
        <v>62</v>
      </c>
      <c r="AA256" t="e">
        <f>_xlfn.XLOOKUP(Table6[[#This Row],[Computer Name]],'[4]export-2025-06-12-00-20-38'!$A:$A,'[4]export-2025-06-12-00-20-38'!$D:$D)</f>
        <v>#N/A</v>
      </c>
    </row>
    <row r="257" spans="1:27" x14ac:dyDescent="0.35">
      <c r="A257" t="s">
        <v>2471</v>
      </c>
      <c r="B257" t="s">
        <v>2472</v>
      </c>
      <c r="C257" t="s">
        <v>114</v>
      </c>
      <c r="D257" t="s">
        <v>50</v>
      </c>
      <c r="E257" t="s">
        <v>51</v>
      </c>
      <c r="F257" t="s">
        <v>67</v>
      </c>
      <c r="G257" t="s">
        <v>53</v>
      </c>
      <c r="H257">
        <v>1</v>
      </c>
      <c r="I257" t="e">
        <f>_xlfn.XLOOKUP(Table6[[#This Row],[ShortName]],'[2]Java-Usage-JG-Report'!$H:$H,'[2]Java-Usage-JG-Report'!$J:$J)</f>
        <v>#N/A</v>
      </c>
      <c r="J257" s="4" t="e">
        <f>_xlfn.XLOOKUP(Table6[[#This Row],[ShortName]],'[2]Java-Usage-JG-Report'!$H:$H,'[2]Java-Usage-JG-Report'!$K:$K)</f>
        <v>#N/A</v>
      </c>
      <c r="K257" t="s">
        <v>4765</v>
      </c>
      <c r="L257" t="s">
        <v>56</v>
      </c>
      <c r="M257" t="s">
        <v>57</v>
      </c>
      <c r="N257" t="s">
        <v>937</v>
      </c>
      <c r="O257" t="str">
        <f>_xlfn.XLOOKUP(Table6[[#This Row],[Computer Name]],'[3]export-2025-06-13-05-14-04'!$A:$A,'[3]export-2025-06-13-05-14-04'!$E:$E)</f>
        <v>Complete</v>
      </c>
      <c r="P257" t="s">
        <v>50</v>
      </c>
      <c r="R257" t="s">
        <v>4370</v>
      </c>
      <c r="S257">
        <v>20698</v>
      </c>
      <c r="T257" t="s">
        <v>4421</v>
      </c>
      <c r="U257" t="s">
        <v>4422</v>
      </c>
      <c r="V257" t="s">
        <v>61</v>
      </c>
      <c r="W257" t="s">
        <v>61</v>
      </c>
      <c r="X257" t="s">
        <v>1196</v>
      </c>
      <c r="Y257" t="s">
        <v>2005</v>
      </c>
      <c r="Z257" t="s">
        <v>62</v>
      </c>
      <c r="AA257" t="e">
        <f>_xlfn.XLOOKUP(Table6[[#This Row],[Computer Name]],'[4]export-2025-06-12-00-20-38'!$A:$A,'[4]export-2025-06-12-00-20-38'!$D:$D)</f>
        <v>#N/A</v>
      </c>
    </row>
    <row r="258" spans="1:27" x14ac:dyDescent="0.35">
      <c r="A258" t="s">
        <v>1890</v>
      </c>
      <c r="B258" t="s">
        <v>1891</v>
      </c>
      <c r="C258" t="s">
        <v>49</v>
      </c>
      <c r="D258" t="s">
        <v>50</v>
      </c>
      <c r="E258" t="s">
        <v>51</v>
      </c>
      <c r="F258" t="s">
        <v>67</v>
      </c>
      <c r="G258" t="s">
        <v>53</v>
      </c>
      <c r="H258">
        <v>1</v>
      </c>
      <c r="I258" t="e">
        <f>_xlfn.XLOOKUP(Table6[[#This Row],[ShortName]],'[2]Java-Usage-JG-Report'!$H:$H,'[2]Java-Usage-JG-Report'!$J:$J)</f>
        <v>#N/A</v>
      </c>
      <c r="J258" s="4" t="e">
        <f>_xlfn.XLOOKUP(Table6[[#This Row],[ShortName]],'[2]Java-Usage-JG-Report'!$H:$H,'[2]Java-Usage-JG-Report'!$K:$K)</f>
        <v>#N/A</v>
      </c>
      <c r="K258" t="s">
        <v>4766</v>
      </c>
      <c r="L258" t="s">
        <v>56</v>
      </c>
      <c r="M258" t="s">
        <v>57</v>
      </c>
      <c r="N258" t="s">
        <v>937</v>
      </c>
      <c r="O258" t="str">
        <f>_xlfn.XLOOKUP(Table6[[#This Row],[Computer Name]],'[3]export-2025-06-13-05-14-04'!$A:$A,'[3]export-2025-06-13-05-14-04'!$E:$E)</f>
        <v>Complete</v>
      </c>
      <c r="P258" t="s">
        <v>50</v>
      </c>
      <c r="R258" t="s">
        <v>4370</v>
      </c>
      <c r="S258">
        <v>19454</v>
      </c>
      <c r="T258" t="s">
        <v>4767</v>
      </c>
      <c r="U258" t="s">
        <v>4768</v>
      </c>
      <c r="V258" t="s">
        <v>61</v>
      </c>
      <c r="W258" t="s">
        <v>61</v>
      </c>
      <c r="Y258" t="s">
        <v>4769</v>
      </c>
      <c r="Z258" t="s">
        <v>62</v>
      </c>
      <c r="AA258" t="e">
        <f>_xlfn.XLOOKUP(Table6[[#This Row],[Computer Name]],'[4]export-2025-06-12-00-20-38'!$A:$A,'[4]export-2025-06-12-00-20-38'!$D:$D)</f>
        <v>#N/A</v>
      </c>
    </row>
    <row r="259" spans="1:27" x14ac:dyDescent="0.35">
      <c r="A259" t="s">
        <v>2480</v>
      </c>
      <c r="B259" t="s">
        <v>2481</v>
      </c>
      <c r="C259" t="s">
        <v>114</v>
      </c>
      <c r="D259" t="s">
        <v>50</v>
      </c>
      <c r="E259" t="s">
        <v>51</v>
      </c>
      <c r="F259" t="s">
        <v>115</v>
      </c>
      <c r="G259" t="s">
        <v>53</v>
      </c>
      <c r="H259">
        <v>1</v>
      </c>
      <c r="I259" t="e">
        <f>_xlfn.XLOOKUP(Table6[[#This Row],[ShortName]],'[2]Java-Usage-JG-Report'!$H:$H,'[2]Java-Usage-JG-Report'!$J:$J)</f>
        <v>#N/A</v>
      </c>
      <c r="J259" s="4" t="e">
        <f>_xlfn.XLOOKUP(Table6[[#This Row],[ShortName]],'[2]Java-Usage-JG-Report'!$H:$H,'[2]Java-Usage-JG-Report'!$K:$K)</f>
        <v>#N/A</v>
      </c>
      <c r="K259" t="s">
        <v>4770</v>
      </c>
      <c r="L259" t="s">
        <v>56</v>
      </c>
      <c r="M259" t="s">
        <v>57</v>
      </c>
      <c r="N259" t="s">
        <v>937</v>
      </c>
      <c r="O259" t="str">
        <f>_xlfn.XLOOKUP(Table6[[#This Row],[Computer Name]],'[3]export-2025-06-13-05-14-04'!$A:$A,'[3]export-2025-06-13-05-14-04'!$E:$E)</f>
        <v>Complete</v>
      </c>
      <c r="P259" t="s">
        <v>50</v>
      </c>
      <c r="R259" t="s">
        <v>4370</v>
      </c>
      <c r="S259">
        <v>20698</v>
      </c>
      <c r="T259" t="s">
        <v>4421</v>
      </c>
      <c r="U259" t="s">
        <v>4422</v>
      </c>
      <c r="V259" t="s">
        <v>61</v>
      </c>
      <c r="W259" t="s">
        <v>61</v>
      </c>
      <c r="X259" t="s">
        <v>1196</v>
      </c>
      <c r="Y259" t="s">
        <v>2005</v>
      </c>
      <c r="Z259" t="s">
        <v>62</v>
      </c>
      <c r="AA259" t="e">
        <f>_xlfn.XLOOKUP(Table6[[#This Row],[Computer Name]],'[4]export-2025-06-12-00-20-38'!$A:$A,'[4]export-2025-06-12-00-20-38'!$D:$D)</f>
        <v>#N/A</v>
      </c>
    </row>
    <row r="260" spans="1:27" hidden="1" x14ac:dyDescent="0.35">
      <c r="A260" t="s">
        <v>1215</v>
      </c>
      <c r="B260" t="s">
        <v>1216</v>
      </c>
      <c r="C260" t="s">
        <v>49</v>
      </c>
      <c r="D260" t="s">
        <v>50</v>
      </c>
      <c r="E260" t="s">
        <v>119</v>
      </c>
      <c r="F260" t="s">
        <v>133</v>
      </c>
      <c r="G260" t="s">
        <v>53</v>
      </c>
      <c r="H260">
        <v>1</v>
      </c>
      <c r="I260" t="e">
        <f>_xlfn.XLOOKUP(Table6[[#This Row],[ShortName]],'[2]Java-Usage-JG-Report'!$H:$H,'[2]Java-Usage-JG-Report'!$J:$J)</f>
        <v>#N/A</v>
      </c>
      <c r="J260" s="4" t="e">
        <f>_xlfn.XLOOKUP(Table6[[#This Row],[ShortName]],'[2]Java-Usage-JG-Report'!$H:$H,'[2]Java-Usage-JG-Report'!$K:$K)</f>
        <v>#N/A</v>
      </c>
      <c r="K260" t="s">
        <v>4771</v>
      </c>
      <c r="L260" t="s">
        <v>56</v>
      </c>
      <c r="M260" t="s">
        <v>94</v>
      </c>
      <c r="N260" t="s">
        <v>938</v>
      </c>
      <c r="O260" t="e">
        <f>_xlfn.XLOOKUP(Table6[[#This Row],[Computer Name]],'[3]export-2025-06-13-05-14-04'!$A:$A,'[3]export-2025-06-13-05-14-04'!$E:$E)</f>
        <v>#N/A</v>
      </c>
      <c r="P260" t="e">
        <v>#N/A</v>
      </c>
      <c r="R260" t="s">
        <v>4370</v>
      </c>
      <c r="S260">
        <v>65045124</v>
      </c>
      <c r="T260" t="s">
        <v>4772</v>
      </c>
      <c r="U260" t="s">
        <v>4499</v>
      </c>
      <c r="V260" t="s">
        <v>61</v>
      </c>
      <c r="W260" t="s">
        <v>61</v>
      </c>
      <c r="Y260" t="s">
        <v>60</v>
      </c>
      <c r="Z260" t="s">
        <v>62</v>
      </c>
      <c r="AA260" t="e">
        <f>_xlfn.XLOOKUP(Table6[[#This Row],[Computer Name]],'[4]export-2025-06-12-00-20-38'!$A:$A,'[4]export-2025-06-12-00-20-38'!$D:$D)</f>
        <v>#N/A</v>
      </c>
    </row>
    <row r="261" spans="1:27" x14ac:dyDescent="0.35">
      <c r="A261" t="s">
        <v>1162</v>
      </c>
      <c r="B261" t="s">
        <v>1163</v>
      </c>
      <c r="C261" t="s">
        <v>49</v>
      </c>
      <c r="D261" t="s">
        <v>50</v>
      </c>
      <c r="E261" t="s">
        <v>51</v>
      </c>
      <c r="F261" t="s">
        <v>67</v>
      </c>
      <c r="G261" t="s">
        <v>53</v>
      </c>
      <c r="H261">
        <v>1</v>
      </c>
      <c r="I261" t="e">
        <f>_xlfn.XLOOKUP(Table6[[#This Row],[ShortName]],'[2]Java-Usage-JG-Report'!$H:$H,'[2]Java-Usage-JG-Report'!$J:$J)</f>
        <v>#N/A</v>
      </c>
      <c r="J261" s="4" t="e">
        <f>_xlfn.XLOOKUP(Table6[[#This Row],[ShortName]],'[2]Java-Usage-JG-Report'!$H:$H,'[2]Java-Usage-JG-Report'!$K:$K)</f>
        <v>#N/A</v>
      </c>
      <c r="K261" t="s">
        <v>4773</v>
      </c>
      <c r="L261" t="s">
        <v>56</v>
      </c>
      <c r="M261" t="s">
        <v>57</v>
      </c>
      <c r="N261" t="s">
        <v>937</v>
      </c>
      <c r="O261" t="str">
        <f>_xlfn.XLOOKUP(Table6[[#This Row],[Computer Name]],'[3]export-2025-06-13-05-14-04'!$A:$A,'[3]export-2025-06-13-05-14-04'!$E:$E)</f>
        <v>Complete</v>
      </c>
      <c r="P261" t="s">
        <v>50</v>
      </c>
      <c r="R261" t="s">
        <v>4370</v>
      </c>
      <c r="S261">
        <v>20420</v>
      </c>
      <c r="T261" t="s">
        <v>4774</v>
      </c>
      <c r="U261" t="s">
        <v>4775</v>
      </c>
      <c r="V261" t="s">
        <v>61</v>
      </c>
      <c r="W261" t="s">
        <v>61</v>
      </c>
      <c r="Y261" t="s">
        <v>4776</v>
      </c>
      <c r="Z261" t="s">
        <v>62</v>
      </c>
      <c r="AA261" t="e">
        <f>_xlfn.XLOOKUP(Table6[[#This Row],[Computer Name]],'[4]export-2025-06-12-00-20-38'!$A:$A,'[4]export-2025-06-12-00-20-38'!$D:$D)</f>
        <v>#N/A</v>
      </c>
    </row>
    <row r="262" spans="1:27" x14ac:dyDescent="0.35">
      <c r="A262" t="s">
        <v>1701</v>
      </c>
      <c r="B262" t="s">
        <v>1702</v>
      </c>
      <c r="C262" t="s">
        <v>114</v>
      </c>
      <c r="D262" t="s">
        <v>50</v>
      </c>
      <c r="E262" t="s">
        <v>51</v>
      </c>
      <c r="F262" t="s">
        <v>67</v>
      </c>
      <c r="G262" t="s">
        <v>53</v>
      </c>
      <c r="H262">
        <v>1</v>
      </c>
      <c r="I262" t="e">
        <f>_xlfn.XLOOKUP(Table6[[#This Row],[ShortName]],'[2]Java-Usage-JG-Report'!$H:$H,'[2]Java-Usage-JG-Report'!$J:$J)</f>
        <v>#N/A</v>
      </c>
      <c r="J262" s="4" t="e">
        <f>_xlfn.XLOOKUP(Table6[[#This Row],[ShortName]],'[2]Java-Usage-JG-Report'!$H:$H,'[2]Java-Usage-JG-Report'!$K:$K)</f>
        <v>#N/A</v>
      </c>
      <c r="K262" t="s">
        <v>4777</v>
      </c>
      <c r="L262" t="s">
        <v>56</v>
      </c>
      <c r="M262" t="s">
        <v>57</v>
      </c>
      <c r="N262" t="s">
        <v>937</v>
      </c>
      <c r="O262" t="str">
        <f>_xlfn.XLOOKUP(Table6[[#This Row],[Computer Name]],'[3]export-2025-06-13-05-14-04'!$A:$A,'[3]export-2025-06-13-05-14-04'!$E:$E)</f>
        <v>Complete</v>
      </c>
      <c r="P262" t="s">
        <v>50</v>
      </c>
      <c r="R262" t="s">
        <v>4370</v>
      </c>
      <c r="S262">
        <v>5039126</v>
      </c>
      <c r="T262" t="s">
        <v>4778</v>
      </c>
      <c r="U262" t="s">
        <v>4512</v>
      </c>
      <c r="V262" t="s">
        <v>61</v>
      </c>
      <c r="W262" t="s">
        <v>61</v>
      </c>
      <c r="Y262" t="s">
        <v>4513</v>
      </c>
      <c r="Z262" t="s">
        <v>62</v>
      </c>
      <c r="AA262" t="e">
        <f>_xlfn.XLOOKUP(Table6[[#This Row],[Computer Name]],'[4]export-2025-06-12-00-20-38'!$A:$A,'[4]export-2025-06-12-00-20-38'!$D:$D)</f>
        <v>#N/A</v>
      </c>
    </row>
    <row r="263" spans="1:27" x14ac:dyDescent="0.35">
      <c r="A263" t="s">
        <v>2521</v>
      </c>
      <c r="B263" t="s">
        <v>2522</v>
      </c>
      <c r="C263" t="s">
        <v>114</v>
      </c>
      <c r="D263" t="s">
        <v>50</v>
      </c>
      <c r="E263" t="s">
        <v>51</v>
      </c>
      <c r="F263" t="s">
        <v>67</v>
      </c>
      <c r="G263" t="s">
        <v>53</v>
      </c>
      <c r="H263">
        <v>1</v>
      </c>
      <c r="I263" t="e">
        <f>_xlfn.XLOOKUP(Table6[[#This Row],[ShortName]],'[2]Java-Usage-JG-Report'!$H:$H,'[2]Java-Usage-JG-Report'!$J:$J)</f>
        <v>#N/A</v>
      </c>
      <c r="J263" s="4" t="e">
        <f>_xlfn.XLOOKUP(Table6[[#This Row],[ShortName]],'[2]Java-Usage-JG-Report'!$H:$H,'[2]Java-Usage-JG-Report'!$K:$K)</f>
        <v>#N/A</v>
      </c>
      <c r="K263" t="s">
        <v>4779</v>
      </c>
      <c r="L263" t="s">
        <v>56</v>
      </c>
      <c r="M263" t="s">
        <v>57</v>
      </c>
      <c r="N263" t="s">
        <v>937</v>
      </c>
      <c r="O263" t="str">
        <f>_xlfn.XLOOKUP(Table6[[#This Row],[Computer Name]],'[3]export-2025-06-13-05-14-04'!$A:$A,'[3]export-2025-06-13-05-14-04'!$E:$E)</f>
        <v>Complete</v>
      </c>
      <c r="P263" t="s">
        <v>50</v>
      </c>
      <c r="R263" t="s">
        <v>4370</v>
      </c>
      <c r="S263">
        <v>1500001716</v>
      </c>
      <c r="T263" t="s">
        <v>4471</v>
      </c>
      <c r="U263" t="s">
        <v>4422</v>
      </c>
      <c r="V263" t="s">
        <v>61</v>
      </c>
      <c r="W263" t="s">
        <v>61</v>
      </c>
      <c r="X263" t="s">
        <v>1196</v>
      </c>
      <c r="Y263" t="s">
        <v>2005</v>
      </c>
      <c r="Z263" t="s">
        <v>62</v>
      </c>
      <c r="AA263" t="e">
        <f>_xlfn.XLOOKUP(Table6[[#This Row],[Computer Name]],'[4]export-2025-06-12-00-20-38'!$A:$A,'[4]export-2025-06-12-00-20-38'!$D:$D)</f>
        <v>#N/A</v>
      </c>
    </row>
    <row r="264" spans="1:27" x14ac:dyDescent="0.35">
      <c r="A264" t="s">
        <v>2535</v>
      </c>
      <c r="B264" t="s">
        <v>2536</v>
      </c>
      <c r="C264" t="s">
        <v>114</v>
      </c>
      <c r="D264" t="s">
        <v>50</v>
      </c>
      <c r="E264" t="s">
        <v>51</v>
      </c>
      <c r="F264" t="s">
        <v>67</v>
      </c>
      <c r="G264" t="s">
        <v>53</v>
      </c>
      <c r="H264">
        <v>1</v>
      </c>
      <c r="I264" t="e">
        <f>_xlfn.XLOOKUP(Table6[[#This Row],[ShortName]],'[2]Java-Usage-JG-Report'!$H:$H,'[2]Java-Usage-JG-Report'!$J:$J)</f>
        <v>#N/A</v>
      </c>
      <c r="J264" s="4" t="e">
        <f>_xlfn.XLOOKUP(Table6[[#This Row],[ShortName]],'[2]Java-Usage-JG-Report'!$H:$H,'[2]Java-Usage-JG-Report'!$K:$K)</f>
        <v>#N/A</v>
      </c>
      <c r="K264" t="s">
        <v>4780</v>
      </c>
      <c r="L264" t="s">
        <v>56</v>
      </c>
      <c r="M264" t="s">
        <v>57</v>
      </c>
      <c r="N264" t="s">
        <v>937</v>
      </c>
      <c r="O264" t="str">
        <f>_xlfn.XLOOKUP(Table6[[#This Row],[Computer Name]],'[3]export-2025-06-13-05-14-04'!$A:$A,'[3]export-2025-06-13-05-14-04'!$E:$E)</f>
        <v>Complete</v>
      </c>
      <c r="P264" t="s">
        <v>50</v>
      </c>
      <c r="R264" t="s">
        <v>4370</v>
      </c>
      <c r="S264">
        <v>8363</v>
      </c>
      <c r="T264" t="s">
        <v>4428</v>
      </c>
      <c r="U264" t="s">
        <v>4422</v>
      </c>
      <c r="V264" t="s">
        <v>61</v>
      </c>
      <c r="W264" t="s">
        <v>61</v>
      </c>
      <c r="X264" t="s">
        <v>1196</v>
      </c>
      <c r="Y264" t="s">
        <v>2005</v>
      </c>
      <c r="Z264" t="s">
        <v>62</v>
      </c>
      <c r="AA264" t="e">
        <f>_xlfn.XLOOKUP(Table6[[#This Row],[Computer Name]],'[4]export-2025-06-12-00-20-38'!$A:$A,'[4]export-2025-06-12-00-20-38'!$D:$D)</f>
        <v>#N/A</v>
      </c>
    </row>
    <row r="265" spans="1:27" x14ac:dyDescent="0.35">
      <c r="A265" t="s">
        <v>1893</v>
      </c>
      <c r="B265" t="s">
        <v>1894</v>
      </c>
      <c r="C265" t="s">
        <v>101</v>
      </c>
      <c r="D265" t="s">
        <v>50</v>
      </c>
      <c r="E265" t="s">
        <v>51</v>
      </c>
      <c r="F265" t="s">
        <v>1047</v>
      </c>
      <c r="G265" t="s">
        <v>156</v>
      </c>
      <c r="H265">
        <v>1</v>
      </c>
      <c r="I265" t="e">
        <f>_xlfn.XLOOKUP(Table6[[#This Row],[ShortName]],'[2]Java-Usage-JG-Report'!$H:$H,'[2]Java-Usage-JG-Report'!$J:$J)</f>
        <v>#N/A</v>
      </c>
      <c r="J265" s="4" t="e">
        <f>_xlfn.XLOOKUP(Table6[[#This Row],[ShortName]],'[2]Java-Usage-JG-Report'!$H:$H,'[2]Java-Usage-JG-Report'!$K:$K)</f>
        <v>#N/A</v>
      </c>
      <c r="K265" t="s">
        <v>4781</v>
      </c>
      <c r="L265" t="s">
        <v>948</v>
      </c>
      <c r="M265" t="s">
        <v>57</v>
      </c>
      <c r="N265" t="s">
        <v>937</v>
      </c>
      <c r="O265" t="e">
        <f>_xlfn.XLOOKUP(Table6[[#This Row],[Computer Name]],'[3]export-2025-06-13-05-14-04'!$A:$A,'[3]export-2025-06-13-05-14-04'!$E:$E)</f>
        <v>#N/A</v>
      </c>
      <c r="P265" t="s">
        <v>50</v>
      </c>
      <c r="R265" t="s">
        <v>4370</v>
      </c>
      <c r="S265">
        <v>1500001399</v>
      </c>
      <c r="T265" t="s">
        <v>4782</v>
      </c>
      <c r="U265" t="s">
        <v>4783</v>
      </c>
      <c r="V265" t="s">
        <v>61</v>
      </c>
      <c r="W265" t="s">
        <v>61</v>
      </c>
      <c r="Y265">
        <v>0</v>
      </c>
      <c r="Z265" t="s">
        <v>62</v>
      </c>
      <c r="AA265" t="str">
        <f>_xlfn.XLOOKUP(Table6[[#This Row],[Computer Name]],'[4]export-2025-06-12-00-20-38'!$A:$A,'[4]export-2025-06-12-00-20-38'!$D:$D)</f>
        <v>[no results]</v>
      </c>
    </row>
    <row r="266" spans="1:27" x14ac:dyDescent="0.35">
      <c r="A266" t="s">
        <v>1897</v>
      </c>
      <c r="B266" t="s">
        <v>1898</v>
      </c>
      <c r="C266" t="s">
        <v>101</v>
      </c>
      <c r="D266" t="s">
        <v>50</v>
      </c>
      <c r="E266" t="s">
        <v>51</v>
      </c>
      <c r="F266" t="s">
        <v>67</v>
      </c>
      <c r="G266" t="s">
        <v>53</v>
      </c>
      <c r="H266">
        <v>1</v>
      </c>
      <c r="I266" t="e">
        <f>_xlfn.XLOOKUP(Table6[[#This Row],[ShortName]],'[2]Java-Usage-JG-Report'!$H:$H,'[2]Java-Usage-JG-Report'!$J:$J)</f>
        <v>#N/A</v>
      </c>
      <c r="J266" s="4" t="e">
        <f>_xlfn.XLOOKUP(Table6[[#This Row],[ShortName]],'[2]Java-Usage-JG-Report'!$H:$H,'[2]Java-Usage-JG-Report'!$K:$K)</f>
        <v>#N/A</v>
      </c>
      <c r="K266" t="s">
        <v>4784</v>
      </c>
      <c r="L266" t="s">
        <v>109</v>
      </c>
      <c r="M266" t="s">
        <v>57</v>
      </c>
      <c r="N266" t="s">
        <v>937</v>
      </c>
      <c r="O266" t="e">
        <f>_xlfn.XLOOKUP(Table6[[#This Row],[Computer Name]],'[3]export-2025-06-13-05-14-04'!$A:$A,'[3]export-2025-06-13-05-14-04'!$E:$E)</f>
        <v>#N/A</v>
      </c>
      <c r="P266" t="s">
        <v>50</v>
      </c>
      <c r="R266" t="s">
        <v>4370</v>
      </c>
      <c r="S266">
        <v>1500001399</v>
      </c>
      <c r="T266" t="s">
        <v>4782</v>
      </c>
      <c r="U266" t="s">
        <v>4783</v>
      </c>
      <c r="V266" t="s">
        <v>61</v>
      </c>
      <c r="W266" t="s">
        <v>61</v>
      </c>
      <c r="Y266" t="s">
        <v>4785</v>
      </c>
      <c r="Z266" t="s">
        <v>62</v>
      </c>
      <c r="AA266" t="str">
        <f>_xlfn.XLOOKUP(Table6[[#This Row],[Computer Name]],'[4]export-2025-06-12-00-20-38'!$A:$A,'[4]export-2025-06-12-00-20-38'!$D:$D)</f>
        <v>[no results]</v>
      </c>
    </row>
    <row r="267" spans="1:27" x14ac:dyDescent="0.35">
      <c r="A267" t="s">
        <v>1899</v>
      </c>
      <c r="B267" t="s">
        <v>1900</v>
      </c>
      <c r="C267" t="s">
        <v>101</v>
      </c>
      <c r="D267" t="s">
        <v>50</v>
      </c>
      <c r="E267" t="s">
        <v>287</v>
      </c>
      <c r="F267" t="s">
        <v>67</v>
      </c>
      <c r="G267" t="s">
        <v>53</v>
      </c>
      <c r="H267">
        <v>1</v>
      </c>
      <c r="I267" t="e">
        <f>_xlfn.XLOOKUP(Table6[[#This Row],[ShortName]],'[2]Java-Usage-JG-Report'!$H:$H,'[2]Java-Usage-JG-Report'!$J:$J)</f>
        <v>#N/A</v>
      </c>
      <c r="J267" s="4" t="e">
        <f>_xlfn.XLOOKUP(Table6[[#This Row],[ShortName]],'[2]Java-Usage-JG-Report'!$H:$H,'[2]Java-Usage-JG-Report'!$K:$K)</f>
        <v>#N/A</v>
      </c>
      <c r="K267" t="s">
        <v>4786</v>
      </c>
      <c r="L267" t="s">
        <v>56</v>
      </c>
      <c r="M267" t="s">
        <v>57</v>
      </c>
      <c r="N267" t="s">
        <v>937</v>
      </c>
      <c r="O267" t="str">
        <f>_xlfn.XLOOKUP(Table6[[#This Row],[Computer Name]],'[3]export-2025-06-13-05-14-04'!$A:$A,'[3]export-2025-06-13-05-14-04'!$E:$E)</f>
        <v>Complete</v>
      </c>
      <c r="P267" t="s">
        <v>50</v>
      </c>
      <c r="R267" t="s">
        <v>4370</v>
      </c>
      <c r="S267">
        <v>1500001399</v>
      </c>
      <c r="T267" t="s">
        <v>4787</v>
      </c>
      <c r="U267" t="s">
        <v>4783</v>
      </c>
      <c r="V267" t="s">
        <v>61</v>
      </c>
      <c r="W267" t="s">
        <v>61</v>
      </c>
      <c r="Y267" t="s">
        <v>4785</v>
      </c>
      <c r="Z267" t="s">
        <v>62</v>
      </c>
      <c r="AA267" t="e">
        <f>_xlfn.XLOOKUP(Table6[[#This Row],[Computer Name]],'[4]export-2025-06-12-00-20-38'!$A:$A,'[4]export-2025-06-12-00-20-38'!$D:$D)</f>
        <v>#N/A</v>
      </c>
    </row>
    <row r="268" spans="1:27" x14ac:dyDescent="0.35">
      <c r="A268" t="s">
        <v>1901</v>
      </c>
      <c r="B268" t="s">
        <v>1902</v>
      </c>
      <c r="C268" t="s">
        <v>101</v>
      </c>
      <c r="D268" t="s">
        <v>50</v>
      </c>
      <c r="E268" t="s">
        <v>51</v>
      </c>
      <c r="F268" t="s">
        <v>67</v>
      </c>
      <c r="G268" t="s">
        <v>53</v>
      </c>
      <c r="H268">
        <v>1</v>
      </c>
      <c r="I268" t="e">
        <f>_xlfn.XLOOKUP(Table6[[#This Row],[ShortName]],'[2]Java-Usage-JG-Report'!$H:$H,'[2]Java-Usage-JG-Report'!$J:$J)</f>
        <v>#N/A</v>
      </c>
      <c r="J268" s="4" t="e">
        <f>_xlfn.XLOOKUP(Table6[[#This Row],[ShortName]],'[2]Java-Usage-JG-Report'!$H:$H,'[2]Java-Usage-JG-Report'!$K:$K)</f>
        <v>#N/A</v>
      </c>
      <c r="K268" t="s">
        <v>4788</v>
      </c>
      <c r="L268" t="s">
        <v>56</v>
      </c>
      <c r="M268" t="s">
        <v>57</v>
      </c>
      <c r="N268" t="s">
        <v>937</v>
      </c>
      <c r="O268" t="str">
        <f>_xlfn.XLOOKUP(Table6[[#This Row],[Computer Name]],'[3]export-2025-06-13-05-14-04'!$A:$A,'[3]export-2025-06-13-05-14-04'!$E:$E)</f>
        <v>Complete</v>
      </c>
      <c r="P268" t="s">
        <v>50</v>
      </c>
      <c r="R268" t="s">
        <v>4370</v>
      </c>
      <c r="S268">
        <v>1500001399</v>
      </c>
      <c r="T268" t="s">
        <v>4787</v>
      </c>
      <c r="U268" t="s">
        <v>4783</v>
      </c>
      <c r="V268" t="s">
        <v>61</v>
      </c>
      <c r="W268" t="s">
        <v>61</v>
      </c>
      <c r="Y268" t="s">
        <v>4785</v>
      </c>
      <c r="Z268" t="s">
        <v>62</v>
      </c>
      <c r="AA268" t="e">
        <f>_xlfn.XLOOKUP(Table6[[#This Row],[Computer Name]],'[4]export-2025-06-12-00-20-38'!$A:$A,'[4]export-2025-06-12-00-20-38'!$D:$D)</f>
        <v>#N/A</v>
      </c>
    </row>
    <row r="269" spans="1:27" x14ac:dyDescent="0.35">
      <c r="A269" t="s">
        <v>2586</v>
      </c>
      <c r="B269" t="s">
        <v>2587</v>
      </c>
      <c r="C269" t="s">
        <v>114</v>
      </c>
      <c r="D269" t="s">
        <v>50</v>
      </c>
      <c r="E269" t="s">
        <v>51</v>
      </c>
      <c r="F269" t="s">
        <v>115</v>
      </c>
      <c r="G269" t="s">
        <v>53</v>
      </c>
      <c r="H269">
        <v>1</v>
      </c>
      <c r="I269" t="e">
        <f>_xlfn.XLOOKUP(Table6[[#This Row],[ShortName]],'[2]Java-Usage-JG-Report'!$H:$H,'[2]Java-Usage-JG-Report'!$J:$J)</f>
        <v>#N/A</v>
      </c>
      <c r="J269" s="4" t="e">
        <f>_xlfn.XLOOKUP(Table6[[#This Row],[ShortName]],'[2]Java-Usage-JG-Report'!$H:$H,'[2]Java-Usage-JG-Report'!$K:$K)</f>
        <v>#N/A</v>
      </c>
      <c r="K269" t="s">
        <v>4789</v>
      </c>
      <c r="L269" t="s">
        <v>56</v>
      </c>
      <c r="M269" t="s">
        <v>57</v>
      </c>
      <c r="N269" t="s">
        <v>937</v>
      </c>
      <c r="O269" t="str">
        <f>_xlfn.XLOOKUP(Table6[[#This Row],[Computer Name]],'[3]export-2025-06-13-05-14-04'!$A:$A,'[3]export-2025-06-13-05-14-04'!$E:$E)</f>
        <v>Complete</v>
      </c>
      <c r="P269" t="s">
        <v>50</v>
      </c>
      <c r="R269" t="s">
        <v>4370</v>
      </c>
      <c r="S269">
        <v>20698</v>
      </c>
      <c r="T269" t="s">
        <v>4421</v>
      </c>
      <c r="U269" t="s">
        <v>4422</v>
      </c>
      <c r="V269" t="s">
        <v>61</v>
      </c>
      <c r="W269" t="s">
        <v>61</v>
      </c>
      <c r="X269" t="s">
        <v>1196</v>
      </c>
      <c r="Y269" t="s">
        <v>2005</v>
      </c>
      <c r="Z269" t="s">
        <v>62</v>
      </c>
      <c r="AA269" t="e">
        <f>_xlfn.XLOOKUP(Table6[[#This Row],[Computer Name]],'[4]export-2025-06-12-00-20-38'!$A:$A,'[4]export-2025-06-12-00-20-38'!$D:$D)</f>
        <v>#N/A</v>
      </c>
    </row>
    <row r="270" spans="1:27" x14ac:dyDescent="0.35">
      <c r="A270" t="s">
        <v>1363</v>
      </c>
      <c r="B270" t="s">
        <v>1364</v>
      </c>
      <c r="C270" t="s">
        <v>49</v>
      </c>
      <c r="D270" t="s">
        <v>50</v>
      </c>
      <c r="E270" t="s">
        <v>51</v>
      </c>
      <c r="F270" t="s">
        <v>67</v>
      </c>
      <c r="G270" t="s">
        <v>53</v>
      </c>
      <c r="H270">
        <v>1</v>
      </c>
      <c r="I270" t="e">
        <f>_xlfn.XLOOKUP(Table6[[#This Row],[ShortName]],'[2]Java-Usage-JG-Report'!$H:$H,'[2]Java-Usage-JG-Report'!$J:$J)</f>
        <v>#N/A</v>
      </c>
      <c r="J270" s="4" t="e">
        <f>_xlfn.XLOOKUP(Table6[[#This Row],[ShortName]],'[2]Java-Usage-JG-Report'!$H:$H,'[2]Java-Usage-JG-Report'!$K:$K)</f>
        <v>#N/A</v>
      </c>
      <c r="K270" t="s">
        <v>4790</v>
      </c>
      <c r="L270" t="s">
        <v>109</v>
      </c>
      <c r="M270" t="s">
        <v>57</v>
      </c>
      <c r="N270" t="s">
        <v>937</v>
      </c>
      <c r="O270" t="e">
        <f>_xlfn.XLOOKUP(Table6[[#This Row],[Computer Name]],'[3]export-2025-06-13-05-14-04'!$A:$A,'[3]export-2025-06-13-05-14-04'!$E:$E)</f>
        <v>#N/A</v>
      </c>
      <c r="P270" t="s">
        <v>50</v>
      </c>
      <c r="R270" t="s">
        <v>4370</v>
      </c>
      <c r="S270">
        <v>5048970</v>
      </c>
      <c r="T270" t="s">
        <v>4559</v>
      </c>
      <c r="U270" t="s">
        <v>4553</v>
      </c>
      <c r="V270" t="s">
        <v>61</v>
      </c>
      <c r="W270" t="s">
        <v>61</v>
      </c>
      <c r="Y270" t="s">
        <v>4554</v>
      </c>
      <c r="Z270" t="s">
        <v>62</v>
      </c>
      <c r="AA270" t="str">
        <f>_xlfn.XLOOKUP(Table6[[#This Row],[Computer Name]],'[4]export-2025-06-12-00-20-38'!$A:$A,'[4]export-2025-06-12-00-20-38'!$D:$D)</f>
        <v>[no results]</v>
      </c>
    </row>
    <row r="271" spans="1:27" x14ac:dyDescent="0.35">
      <c r="A271" t="s">
        <v>1367</v>
      </c>
      <c r="B271" t="s">
        <v>1368</v>
      </c>
      <c r="C271" t="s">
        <v>49</v>
      </c>
      <c r="D271" t="s">
        <v>50</v>
      </c>
      <c r="E271" t="s">
        <v>51</v>
      </c>
      <c r="F271" t="s">
        <v>67</v>
      </c>
      <c r="G271" t="s">
        <v>53</v>
      </c>
      <c r="H271">
        <v>1</v>
      </c>
      <c r="I271" t="e">
        <f>_xlfn.XLOOKUP(Table6[[#This Row],[ShortName]],'[2]Java-Usage-JG-Report'!$H:$H,'[2]Java-Usage-JG-Report'!$J:$J)</f>
        <v>#N/A</v>
      </c>
      <c r="J271" s="4" t="e">
        <f>_xlfn.XLOOKUP(Table6[[#This Row],[ShortName]],'[2]Java-Usage-JG-Report'!$H:$H,'[2]Java-Usage-JG-Report'!$K:$K)</f>
        <v>#N/A</v>
      </c>
      <c r="K271" t="s">
        <v>4791</v>
      </c>
      <c r="L271" t="s">
        <v>109</v>
      </c>
      <c r="M271" t="s">
        <v>57</v>
      </c>
      <c r="N271" t="s">
        <v>937</v>
      </c>
      <c r="O271" t="e">
        <f>_xlfn.XLOOKUP(Table6[[#This Row],[Computer Name]],'[3]export-2025-06-13-05-14-04'!$A:$A,'[3]export-2025-06-13-05-14-04'!$E:$E)</f>
        <v>#N/A</v>
      </c>
      <c r="P271" t="s">
        <v>50</v>
      </c>
      <c r="R271" t="s">
        <v>4370</v>
      </c>
      <c r="S271">
        <v>5048970</v>
      </c>
      <c r="T271" t="s">
        <v>4559</v>
      </c>
      <c r="U271" t="s">
        <v>4553</v>
      </c>
      <c r="V271" t="s">
        <v>61</v>
      </c>
      <c r="W271" t="s">
        <v>61</v>
      </c>
      <c r="Y271" t="s">
        <v>4554</v>
      </c>
      <c r="Z271" t="s">
        <v>62</v>
      </c>
      <c r="AA271" t="str">
        <f>_xlfn.XLOOKUP(Table6[[#This Row],[Computer Name]],'[4]export-2025-06-12-00-20-38'!$A:$A,'[4]export-2025-06-12-00-20-38'!$D:$D)</f>
        <v>[no results]</v>
      </c>
    </row>
    <row r="272" spans="1:27" x14ac:dyDescent="0.35">
      <c r="A272" t="s">
        <v>2161</v>
      </c>
      <c r="B272" t="s">
        <v>2162</v>
      </c>
      <c r="C272" t="s">
        <v>49</v>
      </c>
      <c r="D272" t="s">
        <v>50</v>
      </c>
      <c r="E272" t="s">
        <v>51</v>
      </c>
      <c r="F272" t="s">
        <v>67</v>
      </c>
      <c r="G272" t="s">
        <v>53</v>
      </c>
      <c r="H272">
        <v>1</v>
      </c>
      <c r="I272" t="e">
        <f>_xlfn.XLOOKUP(Table6[[#This Row],[ShortName]],'[2]Java-Usage-JG-Report'!$H:$H,'[2]Java-Usage-JG-Report'!$J:$J)</f>
        <v>#N/A</v>
      </c>
      <c r="J272" s="4" t="e">
        <f>_xlfn.XLOOKUP(Table6[[#This Row],[ShortName]],'[2]Java-Usage-JG-Report'!$H:$H,'[2]Java-Usage-JG-Report'!$K:$K)</f>
        <v>#N/A</v>
      </c>
      <c r="K272" t="s">
        <v>4792</v>
      </c>
      <c r="L272" t="s">
        <v>56</v>
      </c>
      <c r="M272" t="s">
        <v>57</v>
      </c>
      <c r="N272" t="s">
        <v>937</v>
      </c>
      <c r="O272" t="str">
        <f>_xlfn.XLOOKUP(Table6[[#This Row],[Computer Name]],'[3]export-2025-06-13-05-14-04'!$A:$A,'[3]export-2025-06-13-05-14-04'!$E:$E)</f>
        <v>Complete</v>
      </c>
      <c r="P272" t="s">
        <v>50</v>
      </c>
      <c r="R272" t="s">
        <v>4370</v>
      </c>
      <c r="S272">
        <v>1500002000</v>
      </c>
      <c r="T272" t="s">
        <v>4793</v>
      </c>
      <c r="U272" t="s">
        <v>4794</v>
      </c>
      <c r="V272" t="s">
        <v>61</v>
      </c>
      <c r="W272" t="s">
        <v>61</v>
      </c>
      <c r="Y272" t="s">
        <v>4795</v>
      </c>
      <c r="Z272" t="s">
        <v>62</v>
      </c>
      <c r="AA272" t="e">
        <f>_xlfn.XLOOKUP(Table6[[#This Row],[Computer Name]],'[4]export-2025-06-12-00-20-38'!$A:$A,'[4]export-2025-06-12-00-20-38'!$D:$D)</f>
        <v>#N/A</v>
      </c>
    </row>
    <row r="273" spans="1:27" x14ac:dyDescent="0.35">
      <c r="A273" t="s">
        <v>2614</v>
      </c>
      <c r="B273" t="s">
        <v>2615</v>
      </c>
      <c r="C273" t="s">
        <v>114</v>
      </c>
      <c r="D273" t="s">
        <v>50</v>
      </c>
      <c r="E273" t="s">
        <v>51</v>
      </c>
      <c r="F273" t="s">
        <v>115</v>
      </c>
      <c r="G273" t="s">
        <v>53</v>
      </c>
      <c r="H273">
        <v>1</v>
      </c>
      <c r="I273" t="e">
        <f>_xlfn.XLOOKUP(Table6[[#This Row],[ShortName]],'[2]Java-Usage-JG-Report'!$H:$H,'[2]Java-Usage-JG-Report'!$J:$J)</f>
        <v>#N/A</v>
      </c>
      <c r="J273" s="4" t="e">
        <f>_xlfn.XLOOKUP(Table6[[#This Row],[ShortName]],'[2]Java-Usage-JG-Report'!$H:$H,'[2]Java-Usage-JG-Report'!$K:$K)</f>
        <v>#N/A</v>
      </c>
      <c r="K273" t="s">
        <v>4796</v>
      </c>
      <c r="L273" t="s">
        <v>56</v>
      </c>
      <c r="M273" t="s">
        <v>57</v>
      </c>
      <c r="N273" t="s">
        <v>937</v>
      </c>
      <c r="O273" t="str">
        <f>_xlfn.XLOOKUP(Table6[[#This Row],[Computer Name]],'[3]export-2025-06-13-05-14-04'!$A:$A,'[3]export-2025-06-13-05-14-04'!$E:$E)</f>
        <v>Complete</v>
      </c>
      <c r="P273" t="s">
        <v>50</v>
      </c>
      <c r="R273" t="s">
        <v>4370</v>
      </c>
      <c r="S273">
        <v>5045636</v>
      </c>
      <c r="T273" t="s">
        <v>4442</v>
      </c>
      <c r="U273" t="s">
        <v>4443</v>
      </c>
      <c r="V273" t="s">
        <v>61</v>
      </c>
      <c r="W273" t="s">
        <v>61</v>
      </c>
      <c r="X273" t="s">
        <v>1196</v>
      </c>
      <c r="Y273" t="s">
        <v>4444</v>
      </c>
      <c r="Z273" t="s">
        <v>62</v>
      </c>
      <c r="AA273" t="e">
        <f>_xlfn.XLOOKUP(Table6[[#This Row],[Computer Name]],'[4]export-2025-06-12-00-20-38'!$A:$A,'[4]export-2025-06-12-00-20-38'!$D:$D)</f>
        <v>#N/A</v>
      </c>
    </row>
    <row r="274" spans="1:27" x14ac:dyDescent="0.35">
      <c r="A274" t="s">
        <v>1679</v>
      </c>
      <c r="B274" t="s">
        <v>1680</v>
      </c>
      <c r="C274" t="s">
        <v>66</v>
      </c>
      <c r="D274" t="s">
        <v>50</v>
      </c>
      <c r="E274" t="s">
        <v>51</v>
      </c>
      <c r="F274" t="s">
        <v>522</v>
      </c>
      <c r="G274" t="s">
        <v>53</v>
      </c>
      <c r="H274">
        <v>1</v>
      </c>
      <c r="I274" t="e">
        <f>_xlfn.XLOOKUP(Table6[[#This Row],[ShortName]],'[2]Java-Usage-JG-Report'!$H:$H,'[2]Java-Usage-JG-Report'!$J:$J)</f>
        <v>#N/A</v>
      </c>
      <c r="J274" s="4" t="e">
        <f>_xlfn.XLOOKUP(Table6[[#This Row],[ShortName]],'[2]Java-Usage-JG-Report'!$H:$H,'[2]Java-Usage-JG-Report'!$K:$K)</f>
        <v>#N/A</v>
      </c>
      <c r="K274" t="s">
        <v>4797</v>
      </c>
      <c r="L274" t="s">
        <v>56</v>
      </c>
      <c r="M274" t="s">
        <v>57</v>
      </c>
      <c r="N274" t="s">
        <v>937</v>
      </c>
      <c r="O274" t="str">
        <f>_xlfn.XLOOKUP(Table6[[#This Row],[Computer Name]],'[3]export-2025-06-13-05-14-04'!$A:$A,'[3]export-2025-06-13-05-14-04'!$E:$E)</f>
        <v>Complete</v>
      </c>
      <c r="P274" t="s">
        <v>50</v>
      </c>
      <c r="R274" t="s">
        <v>4370</v>
      </c>
      <c r="S274">
        <v>3071354</v>
      </c>
      <c r="T274" t="s">
        <v>4424</v>
      </c>
      <c r="U274" t="s">
        <v>4425</v>
      </c>
      <c r="V274" t="s">
        <v>61</v>
      </c>
      <c r="W274" t="s">
        <v>61</v>
      </c>
      <c r="Y274" t="s">
        <v>4426</v>
      </c>
      <c r="Z274" t="s">
        <v>62</v>
      </c>
      <c r="AA274" t="e">
        <f>_xlfn.XLOOKUP(Table6[[#This Row],[Computer Name]],'[4]export-2025-06-12-00-20-38'!$A:$A,'[4]export-2025-06-12-00-20-38'!$D:$D)</f>
        <v>#N/A</v>
      </c>
    </row>
    <row r="275" spans="1:27" x14ac:dyDescent="0.35">
      <c r="A275" t="s">
        <v>2622</v>
      </c>
      <c r="B275" t="s">
        <v>2623</v>
      </c>
      <c r="C275" t="s">
        <v>114</v>
      </c>
      <c r="D275" t="s">
        <v>50</v>
      </c>
      <c r="E275" t="s">
        <v>51</v>
      </c>
      <c r="F275" t="s">
        <v>67</v>
      </c>
      <c r="G275" t="s">
        <v>53</v>
      </c>
      <c r="H275">
        <v>1</v>
      </c>
      <c r="I275" t="e">
        <f>_xlfn.XLOOKUP(Table6[[#This Row],[ShortName]],'[2]Java-Usage-JG-Report'!$H:$H,'[2]Java-Usage-JG-Report'!$J:$J)</f>
        <v>#N/A</v>
      </c>
      <c r="J275" s="4" t="e">
        <f>_xlfn.XLOOKUP(Table6[[#This Row],[ShortName]],'[2]Java-Usage-JG-Report'!$H:$H,'[2]Java-Usage-JG-Report'!$K:$K)</f>
        <v>#N/A</v>
      </c>
      <c r="K275" t="s">
        <v>4798</v>
      </c>
      <c r="L275" t="s">
        <v>56</v>
      </c>
      <c r="M275" t="s">
        <v>57</v>
      </c>
      <c r="N275" t="s">
        <v>937</v>
      </c>
      <c r="O275" t="str">
        <f>_xlfn.XLOOKUP(Table6[[#This Row],[Computer Name]],'[3]export-2025-06-13-05-14-04'!$A:$A,'[3]export-2025-06-13-05-14-04'!$E:$E)</f>
        <v>Complete</v>
      </c>
      <c r="P275" t="s">
        <v>50</v>
      </c>
      <c r="R275" t="s">
        <v>4370</v>
      </c>
      <c r="S275">
        <v>1500001716</v>
      </c>
      <c r="T275" t="s">
        <v>4471</v>
      </c>
      <c r="U275" t="s">
        <v>4422</v>
      </c>
      <c r="V275" t="s">
        <v>61</v>
      </c>
      <c r="W275" t="s">
        <v>61</v>
      </c>
      <c r="X275" t="s">
        <v>1196</v>
      </c>
      <c r="Y275" t="s">
        <v>2005</v>
      </c>
      <c r="Z275" t="s">
        <v>62</v>
      </c>
      <c r="AA275" t="e">
        <f>_xlfn.XLOOKUP(Table6[[#This Row],[Computer Name]],'[4]export-2025-06-12-00-20-38'!$A:$A,'[4]export-2025-06-12-00-20-38'!$D:$D)</f>
        <v>#N/A</v>
      </c>
    </row>
    <row r="276" spans="1:27" x14ac:dyDescent="0.35">
      <c r="A276" t="s">
        <v>1681</v>
      </c>
      <c r="B276" t="s">
        <v>1682</v>
      </c>
      <c r="C276" t="s">
        <v>66</v>
      </c>
      <c r="D276" t="s">
        <v>50</v>
      </c>
      <c r="E276" t="s">
        <v>51</v>
      </c>
      <c r="F276" t="s">
        <v>522</v>
      </c>
      <c r="G276" t="s">
        <v>53</v>
      </c>
      <c r="H276">
        <v>1</v>
      </c>
      <c r="I276" t="e">
        <f>_xlfn.XLOOKUP(Table6[[#This Row],[ShortName]],'[2]Java-Usage-JG-Report'!$H:$H,'[2]Java-Usage-JG-Report'!$J:$J)</f>
        <v>#N/A</v>
      </c>
      <c r="J276" s="4" t="e">
        <f>_xlfn.XLOOKUP(Table6[[#This Row],[ShortName]],'[2]Java-Usage-JG-Report'!$H:$H,'[2]Java-Usage-JG-Report'!$K:$K)</f>
        <v>#N/A</v>
      </c>
      <c r="K276" t="s">
        <v>4799</v>
      </c>
      <c r="L276" t="s">
        <v>4691</v>
      </c>
      <c r="M276" t="s">
        <v>57</v>
      </c>
      <c r="N276" t="s">
        <v>937</v>
      </c>
      <c r="O276" t="e">
        <f>_xlfn.XLOOKUP(Table6[[#This Row],[Computer Name]],'[3]export-2025-06-13-05-14-04'!$A:$A,'[3]export-2025-06-13-05-14-04'!$E:$E)</f>
        <v>#N/A</v>
      </c>
      <c r="P276" t="e">
        <f>_xlfn.XLOOKUP(Table6[[#This Row],[ShortName]],#REF!,#REF!)</f>
        <v>#REF!</v>
      </c>
      <c r="R276" t="s">
        <v>4370</v>
      </c>
      <c r="S276">
        <v>3071354</v>
      </c>
      <c r="T276" t="s">
        <v>4424</v>
      </c>
      <c r="U276" t="s">
        <v>4425</v>
      </c>
      <c r="V276" t="s">
        <v>61</v>
      </c>
      <c r="W276" t="s">
        <v>61</v>
      </c>
      <c r="Y276" t="s">
        <v>4426</v>
      </c>
      <c r="Z276" t="s">
        <v>62</v>
      </c>
      <c r="AA276" t="e">
        <f>_xlfn.XLOOKUP(Table6[[#This Row],[Computer Name]],'[4]export-2025-06-12-00-20-38'!$A:$A,'[4]export-2025-06-12-00-20-38'!$D:$D)</f>
        <v>#N/A</v>
      </c>
    </row>
    <row r="277" spans="1:27" x14ac:dyDescent="0.35">
      <c r="A277" t="s">
        <v>1683</v>
      </c>
      <c r="B277" t="s">
        <v>1683</v>
      </c>
      <c r="C277" t="s">
        <v>66</v>
      </c>
      <c r="D277" t="s">
        <v>50</v>
      </c>
      <c r="E277" t="s">
        <v>51</v>
      </c>
      <c r="F277" t="s">
        <v>133</v>
      </c>
      <c r="G277" t="s">
        <v>53</v>
      </c>
      <c r="H277">
        <v>1</v>
      </c>
      <c r="I277" t="e">
        <f>_xlfn.XLOOKUP(Table6[[#This Row],[ShortName]],'[2]Java-Usage-JG-Report'!$H:$H,'[2]Java-Usage-JG-Report'!$J:$J)</f>
        <v>#N/A</v>
      </c>
      <c r="J277" s="4" t="e">
        <f>_xlfn.XLOOKUP(Table6[[#This Row],[ShortName]],'[2]Java-Usage-JG-Report'!$H:$H,'[2]Java-Usage-JG-Report'!$K:$K)</f>
        <v>#N/A</v>
      </c>
      <c r="K277" t="s">
        <v>4800</v>
      </c>
      <c r="L277" t="s">
        <v>56</v>
      </c>
      <c r="M277" t="s">
        <v>57</v>
      </c>
      <c r="N277" t="s">
        <v>937</v>
      </c>
      <c r="O277" t="str">
        <f>_xlfn.XLOOKUP(Table6[[#This Row],[Computer Name]],'[3]export-2025-06-13-05-14-04'!$A:$A,'[3]export-2025-06-13-05-14-04'!$E:$E)</f>
        <v>Complete</v>
      </c>
      <c r="P277" t="s">
        <v>50</v>
      </c>
      <c r="R277" t="s">
        <v>4370</v>
      </c>
      <c r="S277">
        <v>3143</v>
      </c>
      <c r="T277" t="s">
        <v>4432</v>
      </c>
      <c r="U277" t="s">
        <v>4425</v>
      </c>
      <c r="V277" t="s">
        <v>61</v>
      </c>
      <c r="W277" t="s">
        <v>61</v>
      </c>
      <c r="Y277" t="s">
        <v>4426</v>
      </c>
      <c r="Z277" t="s">
        <v>62</v>
      </c>
      <c r="AA277" t="e">
        <f>_xlfn.XLOOKUP(Table6[[#This Row],[Computer Name]],'[4]export-2025-06-12-00-20-38'!$A:$A,'[4]export-2025-06-12-00-20-38'!$D:$D)</f>
        <v>#N/A</v>
      </c>
    </row>
    <row r="278" spans="1:27" x14ac:dyDescent="0.35">
      <c r="A278" t="s">
        <v>2630</v>
      </c>
      <c r="B278" t="s">
        <v>2631</v>
      </c>
      <c r="C278" t="s">
        <v>114</v>
      </c>
      <c r="D278" t="s">
        <v>50</v>
      </c>
      <c r="E278" t="s">
        <v>51</v>
      </c>
      <c r="F278" t="s">
        <v>115</v>
      </c>
      <c r="G278" t="s">
        <v>53</v>
      </c>
      <c r="H278">
        <v>1</v>
      </c>
      <c r="I278" t="e">
        <f>_xlfn.XLOOKUP(Table6[[#This Row],[ShortName]],'[2]Java-Usage-JG-Report'!$H:$H,'[2]Java-Usage-JG-Report'!$J:$J)</f>
        <v>#N/A</v>
      </c>
      <c r="J278" s="4" t="e">
        <f>_xlfn.XLOOKUP(Table6[[#This Row],[ShortName]],'[2]Java-Usage-JG-Report'!$H:$H,'[2]Java-Usage-JG-Report'!$K:$K)</f>
        <v>#N/A</v>
      </c>
      <c r="K278" t="s">
        <v>4801</v>
      </c>
      <c r="L278" t="s">
        <v>56</v>
      </c>
      <c r="M278" t="s">
        <v>57</v>
      </c>
      <c r="N278" t="s">
        <v>937</v>
      </c>
      <c r="O278" t="str">
        <f>_xlfn.XLOOKUP(Table6[[#This Row],[Computer Name]],'[3]export-2025-06-13-05-14-04'!$A:$A,'[3]export-2025-06-13-05-14-04'!$E:$E)</f>
        <v>Complete</v>
      </c>
      <c r="P278" t="s">
        <v>50</v>
      </c>
      <c r="R278" t="s">
        <v>4370</v>
      </c>
      <c r="S278">
        <v>20698</v>
      </c>
      <c r="T278" t="s">
        <v>4421</v>
      </c>
      <c r="U278" t="s">
        <v>4422</v>
      </c>
      <c r="V278" t="s">
        <v>61</v>
      </c>
      <c r="W278" t="s">
        <v>61</v>
      </c>
      <c r="X278" t="s">
        <v>1196</v>
      </c>
      <c r="Y278" t="s">
        <v>2005</v>
      </c>
      <c r="Z278" t="s">
        <v>62</v>
      </c>
      <c r="AA278" t="e">
        <f>_xlfn.XLOOKUP(Table6[[#This Row],[Computer Name]],'[4]export-2025-06-12-00-20-38'!$A:$A,'[4]export-2025-06-12-00-20-38'!$D:$D)</f>
        <v>#N/A</v>
      </c>
    </row>
    <row r="279" spans="1:27" x14ac:dyDescent="0.35">
      <c r="A279" t="s">
        <v>2640</v>
      </c>
      <c r="B279" t="s">
        <v>2641</v>
      </c>
      <c r="C279" t="s">
        <v>49</v>
      </c>
      <c r="D279" t="s">
        <v>50</v>
      </c>
      <c r="E279" t="s">
        <v>51</v>
      </c>
      <c r="F279" t="s">
        <v>67</v>
      </c>
      <c r="G279" t="s">
        <v>53</v>
      </c>
      <c r="H279">
        <v>1</v>
      </c>
      <c r="I279" t="e">
        <f>_xlfn.XLOOKUP(Table6[[#This Row],[ShortName]],'[2]Java-Usage-JG-Report'!$H:$H,'[2]Java-Usage-JG-Report'!$J:$J)</f>
        <v>#N/A</v>
      </c>
      <c r="J279" s="4" t="e">
        <f>_xlfn.XLOOKUP(Table6[[#This Row],[ShortName]],'[2]Java-Usage-JG-Report'!$H:$H,'[2]Java-Usage-JG-Report'!$K:$K)</f>
        <v>#N/A</v>
      </c>
      <c r="K279" t="s">
        <v>4802</v>
      </c>
      <c r="L279" t="s">
        <v>109</v>
      </c>
      <c r="M279" t="s">
        <v>57</v>
      </c>
      <c r="N279" t="s">
        <v>937</v>
      </c>
      <c r="O279" t="e">
        <f>_xlfn.XLOOKUP(Table6[[#This Row],[Computer Name]],'[3]export-2025-06-13-05-14-04'!$A:$A,'[3]export-2025-06-13-05-14-04'!$E:$E)</f>
        <v>#N/A</v>
      </c>
      <c r="P279" t="s">
        <v>50</v>
      </c>
      <c r="R279" t="s">
        <v>4370</v>
      </c>
      <c r="S279">
        <v>5050372</v>
      </c>
      <c r="T279" t="s">
        <v>4803</v>
      </c>
      <c r="U279" t="s">
        <v>4584</v>
      </c>
      <c r="V279" t="s">
        <v>61</v>
      </c>
      <c r="W279" t="s">
        <v>61</v>
      </c>
      <c r="X279" t="s">
        <v>1058</v>
      </c>
      <c r="Y279" t="s">
        <v>4585</v>
      </c>
      <c r="Z279" t="s">
        <v>62</v>
      </c>
      <c r="AA279" t="str">
        <f>_xlfn.XLOOKUP(Table6[[#This Row],[Computer Name]],'[4]export-2025-06-12-00-20-38'!$A:$A,'[4]export-2025-06-12-00-20-38'!$D:$D)</f>
        <v>[no results]</v>
      </c>
    </row>
    <row r="280" spans="1:27" x14ac:dyDescent="0.35">
      <c r="A280" t="s">
        <v>2642</v>
      </c>
      <c r="B280" t="s">
        <v>2643</v>
      </c>
      <c r="C280" t="s">
        <v>49</v>
      </c>
      <c r="D280" t="s">
        <v>50</v>
      </c>
      <c r="E280" t="s">
        <v>51</v>
      </c>
      <c r="F280" t="s">
        <v>67</v>
      </c>
      <c r="G280" t="s">
        <v>53</v>
      </c>
      <c r="H280">
        <v>1</v>
      </c>
      <c r="I280" t="e">
        <f>_xlfn.XLOOKUP(Table6[[#This Row],[ShortName]],'[2]Java-Usage-JG-Report'!$H:$H,'[2]Java-Usage-JG-Report'!$J:$J)</f>
        <v>#N/A</v>
      </c>
      <c r="J280" s="4" t="e">
        <f>_xlfn.XLOOKUP(Table6[[#This Row],[ShortName]],'[2]Java-Usage-JG-Report'!$H:$H,'[2]Java-Usage-JG-Report'!$K:$K)</f>
        <v>#N/A</v>
      </c>
      <c r="K280" t="s">
        <v>4804</v>
      </c>
      <c r="L280" t="s">
        <v>56</v>
      </c>
      <c r="M280" t="s">
        <v>57</v>
      </c>
      <c r="N280" t="s">
        <v>937</v>
      </c>
      <c r="O280" t="str">
        <f>_xlfn.XLOOKUP(Table6[[#This Row],[Computer Name]],'[3]export-2025-06-13-05-14-04'!$A:$A,'[3]export-2025-06-13-05-14-04'!$E:$E)</f>
        <v>Complete</v>
      </c>
      <c r="P280" t="s">
        <v>50</v>
      </c>
      <c r="R280" t="s">
        <v>4370</v>
      </c>
      <c r="S280">
        <v>5050372</v>
      </c>
      <c r="T280" t="s">
        <v>4803</v>
      </c>
      <c r="U280" t="s">
        <v>4584</v>
      </c>
      <c r="V280" t="s">
        <v>61</v>
      </c>
      <c r="W280" t="s">
        <v>61</v>
      </c>
      <c r="X280" t="s">
        <v>1058</v>
      </c>
      <c r="Y280" t="s">
        <v>4585</v>
      </c>
      <c r="Z280" t="s">
        <v>62</v>
      </c>
      <c r="AA280" t="e">
        <f>_xlfn.XLOOKUP(Table6[[#This Row],[Computer Name]],'[4]export-2025-06-12-00-20-38'!$A:$A,'[4]export-2025-06-12-00-20-38'!$D:$D)</f>
        <v>#N/A</v>
      </c>
    </row>
    <row r="281" spans="1:27" x14ac:dyDescent="0.35">
      <c r="A281" t="s">
        <v>2195</v>
      </c>
      <c r="B281" t="s">
        <v>2196</v>
      </c>
      <c r="C281" t="s">
        <v>49</v>
      </c>
      <c r="D281" t="s">
        <v>50</v>
      </c>
      <c r="E281" t="s">
        <v>51</v>
      </c>
      <c r="F281" t="s">
        <v>67</v>
      </c>
      <c r="G281" t="s">
        <v>53</v>
      </c>
      <c r="H281">
        <v>1</v>
      </c>
      <c r="I281" t="e">
        <f>_xlfn.XLOOKUP(Table6[[#This Row],[ShortName]],'[2]Java-Usage-JG-Report'!$H:$H,'[2]Java-Usage-JG-Report'!$J:$J)</f>
        <v>#N/A</v>
      </c>
      <c r="J281" s="4" t="e">
        <f>_xlfn.XLOOKUP(Table6[[#This Row],[ShortName]],'[2]Java-Usage-JG-Report'!$H:$H,'[2]Java-Usage-JG-Report'!$K:$K)</f>
        <v>#N/A</v>
      </c>
      <c r="K281" t="s">
        <v>4805</v>
      </c>
      <c r="L281" t="s">
        <v>56</v>
      </c>
      <c r="M281" t="s">
        <v>57</v>
      </c>
      <c r="N281" t="s">
        <v>937</v>
      </c>
      <c r="O281" t="str">
        <f>_xlfn.XLOOKUP(Table6[[#This Row],[Computer Name]],'[3]export-2025-06-13-05-14-04'!$A:$A,'[3]export-2025-06-13-05-14-04'!$E:$E)</f>
        <v>Complete</v>
      </c>
      <c r="P281" t="s">
        <v>50</v>
      </c>
      <c r="R281" t="s">
        <v>4370</v>
      </c>
      <c r="S281">
        <v>5042024</v>
      </c>
      <c r="T281" t="s">
        <v>4569</v>
      </c>
      <c r="U281" t="s">
        <v>4570</v>
      </c>
      <c r="V281" t="s">
        <v>61</v>
      </c>
      <c r="W281" t="s">
        <v>61</v>
      </c>
      <c r="Y281" t="s">
        <v>4571</v>
      </c>
      <c r="Z281" t="s">
        <v>62</v>
      </c>
      <c r="AA281" t="e">
        <f>_xlfn.XLOOKUP(Table6[[#This Row],[Computer Name]],'[4]export-2025-06-12-00-20-38'!$A:$A,'[4]export-2025-06-12-00-20-38'!$D:$D)</f>
        <v>#N/A</v>
      </c>
    </row>
    <row r="282" spans="1:27" x14ac:dyDescent="0.35">
      <c r="A282" t="s">
        <v>2648</v>
      </c>
      <c r="B282" t="s">
        <v>2649</v>
      </c>
      <c r="C282" t="s">
        <v>49</v>
      </c>
      <c r="D282" t="s">
        <v>50</v>
      </c>
      <c r="E282" t="s">
        <v>51</v>
      </c>
      <c r="F282" t="s">
        <v>67</v>
      </c>
      <c r="G282" t="s">
        <v>53</v>
      </c>
      <c r="H282">
        <v>1</v>
      </c>
      <c r="I282" t="e">
        <f>_xlfn.XLOOKUP(Table6[[#This Row],[ShortName]],'[2]Java-Usage-JG-Report'!$H:$H,'[2]Java-Usage-JG-Report'!$J:$J)</f>
        <v>#N/A</v>
      </c>
      <c r="J282" s="4" t="e">
        <f>_xlfn.XLOOKUP(Table6[[#This Row],[ShortName]],'[2]Java-Usage-JG-Report'!$H:$H,'[2]Java-Usage-JG-Report'!$K:$K)</f>
        <v>#N/A</v>
      </c>
      <c r="K282" t="s">
        <v>4806</v>
      </c>
      <c r="L282" t="s">
        <v>56</v>
      </c>
      <c r="M282" t="s">
        <v>57</v>
      </c>
      <c r="N282" t="s">
        <v>937</v>
      </c>
      <c r="O282" t="str">
        <f>_xlfn.XLOOKUP(Table6[[#This Row],[Computer Name]],'[3]export-2025-06-13-05-14-04'!$A:$A,'[3]export-2025-06-13-05-14-04'!$E:$E)</f>
        <v>Complete</v>
      </c>
      <c r="P282" t="s">
        <v>50</v>
      </c>
      <c r="R282" t="s">
        <v>4370</v>
      </c>
      <c r="S282">
        <v>5044506</v>
      </c>
      <c r="T282" t="s">
        <v>4807</v>
      </c>
      <c r="U282" t="s">
        <v>4584</v>
      </c>
      <c r="V282" t="s">
        <v>61</v>
      </c>
      <c r="W282" t="s">
        <v>61</v>
      </c>
      <c r="X282" t="s">
        <v>1058</v>
      </c>
      <c r="Y282" t="s">
        <v>4585</v>
      </c>
      <c r="Z282" t="s">
        <v>62</v>
      </c>
      <c r="AA282" t="e">
        <f>_xlfn.XLOOKUP(Table6[[#This Row],[Computer Name]],'[4]export-2025-06-12-00-20-38'!$A:$A,'[4]export-2025-06-12-00-20-38'!$D:$D)</f>
        <v>#N/A</v>
      </c>
    </row>
    <row r="283" spans="1:27" x14ac:dyDescent="0.35">
      <c r="A283" t="s">
        <v>2655</v>
      </c>
      <c r="B283" t="s">
        <v>2656</v>
      </c>
      <c r="C283" t="s">
        <v>114</v>
      </c>
      <c r="D283" t="s">
        <v>50</v>
      </c>
      <c r="E283" t="s">
        <v>51</v>
      </c>
      <c r="F283" t="s">
        <v>133</v>
      </c>
      <c r="G283" t="s">
        <v>53</v>
      </c>
      <c r="H283">
        <v>1</v>
      </c>
      <c r="I283" t="e">
        <f>_xlfn.XLOOKUP(Table6[[#This Row],[ShortName]],'[2]Java-Usage-JG-Report'!$H:$H,'[2]Java-Usage-JG-Report'!$J:$J)</f>
        <v>#N/A</v>
      </c>
      <c r="J283" s="4" t="e">
        <f>_xlfn.XLOOKUP(Table6[[#This Row],[ShortName]],'[2]Java-Usage-JG-Report'!$H:$H,'[2]Java-Usage-JG-Report'!$K:$K)</f>
        <v>#N/A</v>
      </c>
      <c r="K283" t="s">
        <v>4808</v>
      </c>
      <c r="L283" t="s">
        <v>56</v>
      </c>
      <c r="M283" t="s">
        <v>57</v>
      </c>
      <c r="N283" t="s">
        <v>937</v>
      </c>
      <c r="O283" t="str">
        <f>_xlfn.XLOOKUP(Table6[[#This Row],[Computer Name]],'[3]export-2025-06-13-05-14-04'!$A:$A,'[3]export-2025-06-13-05-14-04'!$E:$E)</f>
        <v>Complete</v>
      </c>
      <c r="P283" t="s">
        <v>50</v>
      </c>
      <c r="R283" t="s">
        <v>4370</v>
      </c>
      <c r="S283">
        <v>20698</v>
      </c>
      <c r="T283" t="s">
        <v>4421</v>
      </c>
      <c r="U283" t="s">
        <v>4422</v>
      </c>
      <c r="V283" t="s">
        <v>61</v>
      </c>
      <c r="W283" t="s">
        <v>61</v>
      </c>
      <c r="X283" t="s">
        <v>1196</v>
      </c>
      <c r="Y283" t="s">
        <v>2005</v>
      </c>
      <c r="Z283" t="s">
        <v>62</v>
      </c>
      <c r="AA283" t="e">
        <f>_xlfn.XLOOKUP(Table6[[#This Row],[Computer Name]],'[4]export-2025-06-12-00-20-38'!$A:$A,'[4]export-2025-06-12-00-20-38'!$D:$D)</f>
        <v>#N/A</v>
      </c>
    </row>
    <row r="284" spans="1:27" x14ac:dyDescent="0.35">
      <c r="A284" t="s">
        <v>2659</v>
      </c>
      <c r="B284" t="s">
        <v>2660</v>
      </c>
      <c r="C284" t="s">
        <v>114</v>
      </c>
      <c r="D284" t="s">
        <v>50</v>
      </c>
      <c r="E284" t="s">
        <v>51</v>
      </c>
      <c r="F284" t="s">
        <v>115</v>
      </c>
      <c r="G284" t="s">
        <v>53</v>
      </c>
      <c r="H284">
        <v>1</v>
      </c>
      <c r="I284" t="e">
        <f>_xlfn.XLOOKUP(Table6[[#This Row],[ShortName]],'[2]Java-Usage-JG-Report'!$H:$H,'[2]Java-Usage-JG-Report'!$J:$J)</f>
        <v>#N/A</v>
      </c>
      <c r="J284" s="4" t="e">
        <f>_xlfn.XLOOKUP(Table6[[#This Row],[ShortName]],'[2]Java-Usage-JG-Report'!$H:$H,'[2]Java-Usage-JG-Report'!$K:$K)</f>
        <v>#N/A</v>
      </c>
      <c r="K284" t="s">
        <v>4809</v>
      </c>
      <c r="L284" t="s">
        <v>56</v>
      </c>
      <c r="M284" t="s">
        <v>57</v>
      </c>
      <c r="N284" t="s">
        <v>937</v>
      </c>
      <c r="O284" t="str">
        <f>_xlfn.XLOOKUP(Table6[[#This Row],[Computer Name]],'[3]export-2025-06-13-05-14-04'!$A:$A,'[3]export-2025-06-13-05-14-04'!$E:$E)</f>
        <v>Complete</v>
      </c>
      <c r="P284" t="s">
        <v>50</v>
      </c>
      <c r="R284" t="s">
        <v>4370</v>
      </c>
      <c r="S284">
        <v>20698</v>
      </c>
      <c r="T284" t="s">
        <v>4421</v>
      </c>
      <c r="U284" t="s">
        <v>4422</v>
      </c>
      <c r="V284" t="s">
        <v>61</v>
      </c>
      <c r="W284" t="s">
        <v>61</v>
      </c>
      <c r="X284" t="s">
        <v>1196</v>
      </c>
      <c r="Y284" t="s">
        <v>2005</v>
      </c>
      <c r="Z284" t="s">
        <v>62</v>
      </c>
      <c r="AA284" t="e">
        <f>_xlfn.XLOOKUP(Table6[[#This Row],[Computer Name]],'[4]export-2025-06-12-00-20-38'!$A:$A,'[4]export-2025-06-12-00-20-38'!$D:$D)</f>
        <v>#N/A</v>
      </c>
    </row>
    <row r="285" spans="1:27" hidden="1" x14ac:dyDescent="0.35">
      <c r="A285" t="s">
        <v>2292</v>
      </c>
      <c r="B285" t="s">
        <v>2293</v>
      </c>
      <c r="C285" t="s">
        <v>49</v>
      </c>
      <c r="D285" t="s">
        <v>50</v>
      </c>
      <c r="E285" t="s">
        <v>119</v>
      </c>
      <c r="F285" t="s">
        <v>115</v>
      </c>
      <c r="G285" t="s">
        <v>53</v>
      </c>
      <c r="H285">
        <v>1</v>
      </c>
      <c r="I285" t="e">
        <f>_xlfn.XLOOKUP(Table6[[#This Row],[ShortName]],'[2]Java-Usage-JG-Report'!$H:$H,'[2]Java-Usage-JG-Report'!$J:$J)</f>
        <v>#N/A</v>
      </c>
      <c r="J285" s="4" t="e">
        <f>_xlfn.XLOOKUP(Table6[[#This Row],[ShortName]],'[2]Java-Usage-JG-Report'!$H:$H,'[2]Java-Usage-JG-Report'!$K:$K)</f>
        <v>#N/A</v>
      </c>
      <c r="K285" t="s">
        <v>4810</v>
      </c>
      <c r="L285" t="s">
        <v>56</v>
      </c>
      <c r="M285" t="s">
        <v>514</v>
      </c>
      <c r="N285" t="s">
        <v>514</v>
      </c>
      <c r="O285" t="e">
        <f>_xlfn.XLOOKUP(Table6[[#This Row],[Computer Name]],'[3]export-2025-06-13-05-14-04'!$A:$A,'[3]export-2025-06-13-05-14-04'!$E:$E)</f>
        <v>#N/A</v>
      </c>
      <c r="P285" t="e">
        <v>#N/A</v>
      </c>
      <c r="R285" t="s">
        <v>4370</v>
      </c>
      <c r="S285">
        <v>8363</v>
      </c>
      <c r="T285" t="s">
        <v>4428</v>
      </c>
      <c r="U285" t="s">
        <v>4422</v>
      </c>
      <c r="V285" t="s">
        <v>61</v>
      </c>
      <c r="W285" t="s">
        <v>61</v>
      </c>
      <c r="X285" t="s">
        <v>1196</v>
      </c>
      <c r="Y285" t="s">
        <v>2005</v>
      </c>
      <c r="Z285" t="s">
        <v>62</v>
      </c>
      <c r="AA285" t="e">
        <f>_xlfn.XLOOKUP(Table6[[#This Row],[Computer Name]],'[4]export-2025-06-12-00-20-38'!$A:$A,'[4]export-2025-06-12-00-20-38'!$D:$D)</f>
        <v>#N/A</v>
      </c>
    </row>
    <row r="286" spans="1:27" x14ac:dyDescent="0.35">
      <c r="A286" t="s">
        <v>1221</v>
      </c>
      <c r="B286" t="s">
        <v>1222</v>
      </c>
      <c r="C286" t="s">
        <v>49</v>
      </c>
      <c r="D286" t="s">
        <v>50</v>
      </c>
      <c r="E286" t="s">
        <v>51</v>
      </c>
      <c r="F286" t="s">
        <v>67</v>
      </c>
      <c r="G286" t="s">
        <v>53</v>
      </c>
      <c r="H286">
        <v>1</v>
      </c>
      <c r="I286" t="e">
        <f>_xlfn.XLOOKUP(Table6[[#This Row],[ShortName]],'[2]Java-Usage-JG-Report'!$H:$H,'[2]Java-Usage-JG-Report'!$J:$J)</f>
        <v>#N/A</v>
      </c>
      <c r="J286" s="4" t="e">
        <f>_xlfn.XLOOKUP(Table6[[#This Row],[ShortName]],'[2]Java-Usage-JG-Report'!$H:$H,'[2]Java-Usage-JG-Report'!$K:$K)</f>
        <v>#N/A</v>
      </c>
      <c r="K286" t="s">
        <v>4811</v>
      </c>
      <c r="L286" t="s">
        <v>56</v>
      </c>
      <c r="M286" t="s">
        <v>57</v>
      </c>
      <c r="N286" t="s">
        <v>937</v>
      </c>
      <c r="O286" t="str">
        <f>_xlfn.XLOOKUP(Table6[[#This Row],[Computer Name]],'[3]export-2025-06-13-05-14-04'!$A:$A,'[3]export-2025-06-13-05-14-04'!$E:$E)</f>
        <v>Complete</v>
      </c>
      <c r="P286" t="s">
        <v>50</v>
      </c>
      <c r="R286" t="s">
        <v>4370</v>
      </c>
      <c r="S286">
        <v>31500001951</v>
      </c>
      <c r="T286" t="s">
        <v>4812</v>
      </c>
      <c r="U286" t="s">
        <v>4499</v>
      </c>
      <c r="V286" t="s">
        <v>61</v>
      </c>
      <c r="W286" t="s">
        <v>61</v>
      </c>
      <c r="Y286" t="s">
        <v>4500</v>
      </c>
      <c r="Z286" t="s">
        <v>62</v>
      </c>
      <c r="AA286" t="e">
        <f>_xlfn.XLOOKUP(Table6[[#This Row],[Computer Name]],'[4]export-2025-06-12-00-20-38'!$A:$A,'[4]export-2025-06-12-00-20-38'!$D:$D)</f>
        <v>#N/A</v>
      </c>
    </row>
    <row r="287" spans="1:27" x14ac:dyDescent="0.35">
      <c r="A287" t="s">
        <v>1223</v>
      </c>
      <c r="B287" t="s">
        <v>1224</v>
      </c>
      <c r="C287" t="s">
        <v>49</v>
      </c>
      <c r="D287" t="s">
        <v>50</v>
      </c>
      <c r="E287" t="s">
        <v>287</v>
      </c>
      <c r="F287" t="s">
        <v>67</v>
      </c>
      <c r="G287" t="s">
        <v>53</v>
      </c>
      <c r="H287">
        <v>1</v>
      </c>
      <c r="I287" t="e">
        <f>_xlfn.XLOOKUP(Table6[[#This Row],[ShortName]],'[2]Java-Usage-JG-Report'!$H:$H,'[2]Java-Usage-JG-Report'!$J:$J)</f>
        <v>#N/A</v>
      </c>
      <c r="J287" s="4" t="e">
        <f>_xlfn.XLOOKUP(Table6[[#This Row],[ShortName]],'[2]Java-Usage-JG-Report'!$H:$H,'[2]Java-Usage-JG-Report'!$K:$K)</f>
        <v>#N/A</v>
      </c>
      <c r="K287" t="s">
        <v>4813</v>
      </c>
      <c r="L287" t="s">
        <v>232</v>
      </c>
      <c r="M287" t="s">
        <v>57</v>
      </c>
      <c r="N287" t="s">
        <v>937</v>
      </c>
      <c r="O287" t="e">
        <f>_xlfn.XLOOKUP(Table6[[#This Row],[Computer Name]],'[3]export-2025-06-13-05-14-04'!$A:$A,'[3]export-2025-06-13-05-14-04'!$E:$E)</f>
        <v>#N/A</v>
      </c>
      <c r="P287" t="s">
        <v>50</v>
      </c>
      <c r="R287" t="s">
        <v>4370</v>
      </c>
      <c r="S287">
        <v>31500001951</v>
      </c>
      <c r="T287" t="s">
        <v>4812</v>
      </c>
      <c r="U287" t="s">
        <v>4499</v>
      </c>
      <c r="V287" t="s">
        <v>61</v>
      </c>
      <c r="W287" t="s">
        <v>61</v>
      </c>
      <c r="Y287" t="s">
        <v>4500</v>
      </c>
      <c r="Z287" t="s">
        <v>62</v>
      </c>
      <c r="AA287" t="str">
        <f>_xlfn.XLOOKUP(Table6[[#This Row],[Computer Name]],'[4]export-2025-06-12-00-20-38'!$A:$A,'[4]export-2025-06-12-00-20-38'!$D:$D)</f>
        <v>[no results]</v>
      </c>
    </row>
    <row r="288" spans="1:27" x14ac:dyDescent="0.35">
      <c r="A288" t="s">
        <v>1903</v>
      </c>
      <c r="B288" t="s">
        <v>1904</v>
      </c>
      <c r="C288" t="s">
        <v>101</v>
      </c>
      <c r="D288" t="s">
        <v>50</v>
      </c>
      <c r="E288" t="s">
        <v>51</v>
      </c>
      <c r="F288" t="s">
        <v>1311</v>
      </c>
      <c r="G288" t="s">
        <v>53</v>
      </c>
      <c r="H288">
        <v>1</v>
      </c>
      <c r="I288" t="e">
        <f>_xlfn.XLOOKUP(Table6[[#This Row],[ShortName]],'[2]Java-Usage-JG-Report'!$H:$H,'[2]Java-Usage-JG-Report'!$J:$J)</f>
        <v>#N/A</v>
      </c>
      <c r="J288" s="4" t="e">
        <f>_xlfn.XLOOKUP(Table6[[#This Row],[ShortName]],'[2]Java-Usage-JG-Report'!$H:$H,'[2]Java-Usage-JG-Report'!$K:$K)</f>
        <v>#N/A</v>
      </c>
      <c r="K288" t="s">
        <v>4814</v>
      </c>
      <c r="L288" t="s">
        <v>56</v>
      </c>
      <c r="M288" t="s">
        <v>57</v>
      </c>
      <c r="N288" t="s">
        <v>937</v>
      </c>
      <c r="O288" t="str">
        <f>_xlfn.XLOOKUP(Table6[[#This Row],[Computer Name]],'[3]export-2025-06-13-05-14-04'!$A:$A,'[3]export-2025-06-13-05-14-04'!$E:$E)</f>
        <v>Complete</v>
      </c>
      <c r="P288" t="s">
        <v>50</v>
      </c>
      <c r="R288" t="s">
        <v>4370</v>
      </c>
      <c r="S288">
        <v>24080</v>
      </c>
      <c r="T288" t="s">
        <v>4815</v>
      </c>
      <c r="U288" t="s">
        <v>4783</v>
      </c>
      <c r="V288" t="s">
        <v>61</v>
      </c>
      <c r="W288" t="s">
        <v>61</v>
      </c>
      <c r="Y288" t="s">
        <v>4816</v>
      </c>
      <c r="Z288" t="s">
        <v>62</v>
      </c>
      <c r="AA288" t="e">
        <f>_xlfn.XLOOKUP(Table6[[#This Row],[Computer Name]],'[4]export-2025-06-12-00-20-38'!$A:$A,'[4]export-2025-06-12-00-20-38'!$D:$D)</f>
        <v>#N/A</v>
      </c>
    </row>
    <row r="289" spans="1:27" x14ac:dyDescent="0.35">
      <c r="A289" t="s">
        <v>1684</v>
      </c>
      <c r="B289" t="s">
        <v>1685</v>
      </c>
      <c r="C289" t="s">
        <v>66</v>
      </c>
      <c r="D289" t="s">
        <v>50</v>
      </c>
      <c r="E289" t="s">
        <v>51</v>
      </c>
      <c r="F289" t="s">
        <v>522</v>
      </c>
      <c r="G289" t="s">
        <v>53</v>
      </c>
      <c r="H289">
        <v>1</v>
      </c>
      <c r="I289" t="e">
        <f>_xlfn.XLOOKUP(Table6[[#This Row],[ShortName]],'[2]Java-Usage-JG-Report'!$H:$H,'[2]Java-Usage-JG-Report'!$J:$J)</f>
        <v>#N/A</v>
      </c>
      <c r="J289" s="4" t="e">
        <f>_xlfn.XLOOKUP(Table6[[#This Row],[ShortName]],'[2]Java-Usage-JG-Report'!$H:$H,'[2]Java-Usage-JG-Report'!$K:$K)</f>
        <v>#N/A</v>
      </c>
      <c r="K289" t="s">
        <v>4817</v>
      </c>
      <c r="L289" t="s">
        <v>56</v>
      </c>
      <c r="M289" t="s">
        <v>57</v>
      </c>
      <c r="N289" t="s">
        <v>937</v>
      </c>
      <c r="O289" t="str">
        <f>_xlfn.XLOOKUP(Table6[[#This Row],[Computer Name]],'[3]export-2025-06-13-05-14-04'!$A:$A,'[3]export-2025-06-13-05-14-04'!$E:$E)</f>
        <v>Complete</v>
      </c>
      <c r="P289" t="s">
        <v>50</v>
      </c>
      <c r="R289" t="s">
        <v>4370</v>
      </c>
      <c r="S289">
        <v>3071354</v>
      </c>
      <c r="T289" t="s">
        <v>4424</v>
      </c>
      <c r="U289" t="s">
        <v>4425</v>
      </c>
      <c r="V289" t="s">
        <v>61</v>
      </c>
      <c r="W289" t="s">
        <v>61</v>
      </c>
      <c r="Y289" t="s">
        <v>4426</v>
      </c>
      <c r="Z289" t="s">
        <v>62</v>
      </c>
      <c r="AA289" t="e">
        <f>_xlfn.XLOOKUP(Table6[[#This Row],[Computer Name]],'[4]export-2025-06-12-00-20-38'!$A:$A,'[4]export-2025-06-12-00-20-38'!$D:$D)</f>
        <v>#N/A</v>
      </c>
    </row>
    <row r="290" spans="1:27" x14ac:dyDescent="0.35">
      <c r="A290" t="s">
        <v>1686</v>
      </c>
      <c r="B290" t="s">
        <v>1686</v>
      </c>
      <c r="C290" t="s">
        <v>66</v>
      </c>
      <c r="D290" t="s">
        <v>50</v>
      </c>
      <c r="E290" t="s">
        <v>51</v>
      </c>
      <c r="F290" t="s">
        <v>133</v>
      </c>
      <c r="G290" t="s">
        <v>53</v>
      </c>
      <c r="H290">
        <v>1</v>
      </c>
      <c r="I290" t="e">
        <f>_xlfn.XLOOKUP(Table6[[#This Row],[ShortName]],'[2]Java-Usage-JG-Report'!$H:$H,'[2]Java-Usage-JG-Report'!$J:$J)</f>
        <v>#N/A</v>
      </c>
      <c r="J290" s="4" t="e">
        <f>_xlfn.XLOOKUP(Table6[[#This Row],[ShortName]],'[2]Java-Usage-JG-Report'!$H:$H,'[2]Java-Usage-JG-Report'!$K:$K)</f>
        <v>#N/A</v>
      </c>
      <c r="K290" t="s">
        <v>4818</v>
      </c>
      <c r="L290" t="s">
        <v>56</v>
      </c>
      <c r="M290" t="s">
        <v>57</v>
      </c>
      <c r="N290" t="s">
        <v>937</v>
      </c>
      <c r="O290" t="str">
        <f>_xlfn.XLOOKUP(Table6[[#This Row],[Computer Name]],'[3]export-2025-06-13-05-14-04'!$A:$A,'[3]export-2025-06-13-05-14-04'!$E:$E)</f>
        <v>Complete</v>
      </c>
      <c r="P290" t="s">
        <v>50</v>
      </c>
      <c r="R290" t="s">
        <v>4370</v>
      </c>
      <c r="S290">
        <v>3143</v>
      </c>
      <c r="T290" t="s">
        <v>4432</v>
      </c>
      <c r="U290" t="s">
        <v>4425</v>
      </c>
      <c r="V290" t="s">
        <v>61</v>
      </c>
      <c r="W290" t="s">
        <v>61</v>
      </c>
      <c r="Y290" t="s">
        <v>4426</v>
      </c>
      <c r="Z290" t="s">
        <v>62</v>
      </c>
      <c r="AA290" t="e">
        <f>_xlfn.XLOOKUP(Table6[[#This Row],[Computer Name]],'[4]export-2025-06-12-00-20-38'!$A:$A,'[4]export-2025-06-12-00-20-38'!$D:$D)</f>
        <v>#N/A</v>
      </c>
    </row>
    <row r="291" spans="1:27" x14ac:dyDescent="0.35">
      <c r="A291" t="s">
        <v>2040</v>
      </c>
      <c r="B291" t="s">
        <v>2041</v>
      </c>
      <c r="C291" t="s">
        <v>49</v>
      </c>
      <c r="D291" t="s">
        <v>50</v>
      </c>
      <c r="E291" t="s">
        <v>287</v>
      </c>
      <c r="F291" t="s">
        <v>67</v>
      </c>
      <c r="G291" t="s">
        <v>53</v>
      </c>
      <c r="H291">
        <v>1</v>
      </c>
      <c r="I291" t="e">
        <f>_xlfn.XLOOKUP(Table6[[#This Row],[ShortName]],'[2]Java-Usage-JG-Report'!$H:$H,'[2]Java-Usage-JG-Report'!$J:$J)</f>
        <v>#N/A</v>
      </c>
      <c r="J291" s="4" t="e">
        <f>_xlfn.XLOOKUP(Table6[[#This Row],[ShortName]],'[2]Java-Usage-JG-Report'!$H:$H,'[2]Java-Usage-JG-Report'!$K:$K)</f>
        <v>#N/A</v>
      </c>
      <c r="K291" t="s">
        <v>4819</v>
      </c>
      <c r="L291" t="s">
        <v>56</v>
      </c>
      <c r="M291" t="s">
        <v>57</v>
      </c>
      <c r="N291" t="s">
        <v>937</v>
      </c>
      <c r="O291" t="str">
        <f>_xlfn.XLOOKUP(Table6[[#This Row],[Computer Name]],'[3]export-2025-06-13-05-14-04'!$A:$A,'[3]export-2025-06-13-05-14-04'!$E:$E)</f>
        <v>Complete</v>
      </c>
      <c r="P291" t="s">
        <v>50</v>
      </c>
      <c r="R291" t="s">
        <v>4370</v>
      </c>
      <c r="S291">
        <v>5055698</v>
      </c>
      <c r="T291" t="s">
        <v>69</v>
      </c>
      <c r="U291" t="s">
        <v>70</v>
      </c>
      <c r="V291" t="s">
        <v>61</v>
      </c>
      <c r="W291" t="s">
        <v>61</v>
      </c>
      <c r="Y291" t="s">
        <v>71</v>
      </c>
      <c r="Z291" t="s">
        <v>62</v>
      </c>
      <c r="AA291" t="e">
        <f>_xlfn.XLOOKUP(Table6[[#This Row],[Computer Name]],'[4]export-2025-06-12-00-20-38'!$A:$A,'[4]export-2025-06-12-00-20-38'!$D:$D)</f>
        <v>#N/A</v>
      </c>
    </row>
    <row r="292" spans="1:27" x14ac:dyDescent="0.35">
      <c r="A292" t="s">
        <v>2048</v>
      </c>
      <c r="B292" t="s">
        <v>2049</v>
      </c>
      <c r="C292" t="s">
        <v>49</v>
      </c>
      <c r="D292" t="s">
        <v>50</v>
      </c>
      <c r="E292" t="s">
        <v>51</v>
      </c>
      <c r="F292" t="s">
        <v>67</v>
      </c>
      <c r="G292" t="s">
        <v>53</v>
      </c>
      <c r="H292">
        <v>1</v>
      </c>
      <c r="I292" t="e">
        <f>_xlfn.XLOOKUP(Table6[[#This Row],[ShortName]],'[2]Java-Usage-JG-Report'!$H:$H,'[2]Java-Usage-JG-Report'!$J:$J)</f>
        <v>#N/A</v>
      </c>
      <c r="J292" s="4" t="e">
        <f>_xlfn.XLOOKUP(Table6[[#This Row],[ShortName]],'[2]Java-Usage-JG-Report'!$H:$H,'[2]Java-Usage-JG-Report'!$K:$K)</f>
        <v>#N/A</v>
      </c>
      <c r="K292" t="s">
        <v>4820</v>
      </c>
      <c r="L292" t="s">
        <v>56</v>
      </c>
      <c r="M292" t="s">
        <v>57</v>
      </c>
      <c r="N292" t="s">
        <v>937</v>
      </c>
      <c r="O292" t="str">
        <f>_xlfn.XLOOKUP(Table6[[#This Row],[Computer Name]],'[3]export-2025-06-13-05-14-04'!$A:$A,'[3]export-2025-06-13-05-14-04'!$E:$E)</f>
        <v>Complete</v>
      </c>
      <c r="P292" t="s">
        <v>50</v>
      </c>
      <c r="R292" t="s">
        <v>4370</v>
      </c>
      <c r="S292">
        <v>5055698</v>
      </c>
      <c r="T292" t="s">
        <v>69</v>
      </c>
      <c r="U292" t="s">
        <v>70</v>
      </c>
      <c r="V292" t="s">
        <v>61</v>
      </c>
      <c r="W292" t="s">
        <v>61</v>
      </c>
      <c r="Y292" t="s">
        <v>71</v>
      </c>
      <c r="Z292" t="s">
        <v>62</v>
      </c>
      <c r="AA292" t="e">
        <f>_xlfn.XLOOKUP(Table6[[#This Row],[Computer Name]],'[4]export-2025-06-12-00-20-38'!$A:$A,'[4]export-2025-06-12-00-20-38'!$D:$D)</f>
        <v>#N/A</v>
      </c>
    </row>
    <row r="293" spans="1:27" x14ac:dyDescent="0.35">
      <c r="A293" t="s">
        <v>2051</v>
      </c>
      <c r="B293" t="s">
        <v>2052</v>
      </c>
      <c r="C293" t="s">
        <v>66</v>
      </c>
      <c r="D293" t="s">
        <v>50</v>
      </c>
      <c r="E293" t="s">
        <v>287</v>
      </c>
      <c r="F293" t="s">
        <v>67</v>
      </c>
      <c r="G293" t="s">
        <v>53</v>
      </c>
      <c r="H293">
        <v>1</v>
      </c>
      <c r="I293" t="e">
        <f>_xlfn.XLOOKUP(Table6[[#This Row],[ShortName]],'[2]Java-Usage-JG-Report'!$H:$H,'[2]Java-Usage-JG-Report'!$J:$J)</f>
        <v>#N/A</v>
      </c>
      <c r="J293" s="4" t="e">
        <f>_xlfn.XLOOKUP(Table6[[#This Row],[ShortName]],'[2]Java-Usage-JG-Report'!$H:$H,'[2]Java-Usage-JG-Report'!$K:$K)</f>
        <v>#N/A</v>
      </c>
      <c r="K293" t="s">
        <v>4821</v>
      </c>
      <c r="L293" t="s">
        <v>56</v>
      </c>
      <c r="M293" t="s">
        <v>57</v>
      </c>
      <c r="N293" t="s">
        <v>937</v>
      </c>
      <c r="O293" t="str">
        <f>_xlfn.XLOOKUP(Table6[[#This Row],[Computer Name]],'[3]export-2025-06-13-05-14-04'!$A:$A,'[3]export-2025-06-13-05-14-04'!$E:$E)</f>
        <v>Complete</v>
      </c>
      <c r="P293" t="s">
        <v>50</v>
      </c>
      <c r="R293" t="s">
        <v>4370</v>
      </c>
      <c r="S293">
        <v>5055698</v>
      </c>
      <c r="T293" t="s">
        <v>69</v>
      </c>
      <c r="U293" t="s">
        <v>70</v>
      </c>
      <c r="V293" t="s">
        <v>61</v>
      </c>
      <c r="W293" t="s">
        <v>61</v>
      </c>
      <c r="Y293" t="s">
        <v>71</v>
      </c>
      <c r="Z293" t="s">
        <v>62</v>
      </c>
      <c r="AA293" t="e">
        <f>_xlfn.XLOOKUP(Table6[[#This Row],[Computer Name]],'[4]export-2025-06-12-00-20-38'!$A:$A,'[4]export-2025-06-12-00-20-38'!$D:$D)</f>
        <v>#N/A</v>
      </c>
    </row>
    <row r="294" spans="1:27" x14ac:dyDescent="0.35">
      <c r="A294" t="s">
        <v>2055</v>
      </c>
      <c r="B294" t="s">
        <v>2056</v>
      </c>
      <c r="C294" t="s">
        <v>66</v>
      </c>
      <c r="D294" t="s">
        <v>50</v>
      </c>
      <c r="E294" t="s">
        <v>51</v>
      </c>
      <c r="F294" t="s">
        <v>67</v>
      </c>
      <c r="G294" t="s">
        <v>53</v>
      </c>
      <c r="H294">
        <v>1</v>
      </c>
      <c r="I294" t="e">
        <f>_xlfn.XLOOKUP(Table6[[#This Row],[ShortName]],'[2]Java-Usage-JG-Report'!$H:$H,'[2]Java-Usage-JG-Report'!$J:$J)</f>
        <v>#N/A</v>
      </c>
      <c r="J294" s="4" t="e">
        <f>_xlfn.XLOOKUP(Table6[[#This Row],[ShortName]],'[2]Java-Usage-JG-Report'!$H:$H,'[2]Java-Usage-JG-Report'!$K:$K)</f>
        <v>#N/A</v>
      </c>
      <c r="K294" t="s">
        <v>4822</v>
      </c>
      <c r="L294" t="s">
        <v>56</v>
      </c>
      <c r="M294" t="s">
        <v>57</v>
      </c>
      <c r="N294" t="s">
        <v>937</v>
      </c>
      <c r="O294" t="str">
        <f>_xlfn.XLOOKUP(Table6[[#This Row],[Computer Name]],'[3]export-2025-06-13-05-14-04'!$A:$A,'[3]export-2025-06-13-05-14-04'!$E:$E)</f>
        <v>Complete</v>
      </c>
      <c r="P294" t="s">
        <v>50</v>
      </c>
      <c r="R294" t="s">
        <v>4370</v>
      </c>
      <c r="S294">
        <v>5055698</v>
      </c>
      <c r="T294" t="s">
        <v>69</v>
      </c>
      <c r="U294" t="s">
        <v>70</v>
      </c>
      <c r="V294" t="s">
        <v>61</v>
      </c>
      <c r="W294" t="s">
        <v>61</v>
      </c>
      <c r="Y294" t="s">
        <v>71</v>
      </c>
      <c r="Z294" t="s">
        <v>62</v>
      </c>
      <c r="AA294" t="e">
        <f>_xlfn.XLOOKUP(Table6[[#This Row],[Computer Name]],'[4]export-2025-06-12-00-20-38'!$A:$A,'[4]export-2025-06-12-00-20-38'!$D:$D)</f>
        <v>#N/A</v>
      </c>
    </row>
    <row r="295" spans="1:27" x14ac:dyDescent="0.35">
      <c r="A295" t="s">
        <v>2057</v>
      </c>
      <c r="B295" t="s">
        <v>2058</v>
      </c>
      <c r="C295" t="s">
        <v>66</v>
      </c>
      <c r="D295" t="s">
        <v>50</v>
      </c>
      <c r="E295" t="s">
        <v>287</v>
      </c>
      <c r="F295" t="s">
        <v>67</v>
      </c>
      <c r="G295" t="s">
        <v>53</v>
      </c>
      <c r="H295">
        <v>1</v>
      </c>
      <c r="I295" t="e">
        <f>_xlfn.XLOOKUP(Table6[[#This Row],[ShortName]],'[2]Java-Usage-JG-Report'!$H:$H,'[2]Java-Usage-JG-Report'!$J:$J)</f>
        <v>#N/A</v>
      </c>
      <c r="J295" s="4" t="e">
        <f>_xlfn.XLOOKUP(Table6[[#This Row],[ShortName]],'[2]Java-Usage-JG-Report'!$H:$H,'[2]Java-Usage-JG-Report'!$K:$K)</f>
        <v>#N/A</v>
      </c>
      <c r="K295" t="s">
        <v>4823</v>
      </c>
      <c r="L295" t="s">
        <v>56</v>
      </c>
      <c r="M295" t="s">
        <v>57</v>
      </c>
      <c r="N295" t="s">
        <v>937</v>
      </c>
      <c r="O295" t="str">
        <f>_xlfn.XLOOKUP(Table6[[#This Row],[Computer Name]],'[3]export-2025-06-13-05-14-04'!$A:$A,'[3]export-2025-06-13-05-14-04'!$E:$E)</f>
        <v>Complete</v>
      </c>
      <c r="P295" t="s">
        <v>50</v>
      </c>
      <c r="R295" t="s">
        <v>4370</v>
      </c>
      <c r="S295">
        <v>5055698</v>
      </c>
      <c r="T295" t="s">
        <v>69</v>
      </c>
      <c r="U295" t="s">
        <v>70</v>
      </c>
      <c r="V295" t="s">
        <v>61</v>
      </c>
      <c r="W295" t="s">
        <v>61</v>
      </c>
      <c r="Y295" t="s">
        <v>71</v>
      </c>
      <c r="Z295" t="s">
        <v>62</v>
      </c>
      <c r="AA295" t="e">
        <f>_xlfn.XLOOKUP(Table6[[#This Row],[Computer Name]],'[4]export-2025-06-12-00-20-38'!$A:$A,'[4]export-2025-06-12-00-20-38'!$D:$D)</f>
        <v>#N/A</v>
      </c>
    </row>
    <row r="296" spans="1:27" x14ac:dyDescent="0.35">
      <c r="A296" t="s">
        <v>2059</v>
      </c>
      <c r="B296" t="s">
        <v>2060</v>
      </c>
      <c r="C296" t="s">
        <v>66</v>
      </c>
      <c r="D296" t="s">
        <v>50</v>
      </c>
      <c r="E296" t="s">
        <v>51</v>
      </c>
      <c r="F296" t="s">
        <v>67</v>
      </c>
      <c r="G296" t="s">
        <v>53</v>
      </c>
      <c r="H296">
        <v>1</v>
      </c>
      <c r="I296" t="e">
        <f>_xlfn.XLOOKUP(Table6[[#This Row],[ShortName]],'[2]Java-Usage-JG-Report'!$H:$H,'[2]Java-Usage-JG-Report'!$J:$J)</f>
        <v>#N/A</v>
      </c>
      <c r="J296" s="4" t="e">
        <f>_xlfn.XLOOKUP(Table6[[#This Row],[ShortName]],'[2]Java-Usage-JG-Report'!$H:$H,'[2]Java-Usage-JG-Report'!$K:$K)</f>
        <v>#N/A</v>
      </c>
      <c r="K296" t="s">
        <v>4824</v>
      </c>
      <c r="L296" t="s">
        <v>56</v>
      </c>
      <c r="M296" t="s">
        <v>57</v>
      </c>
      <c r="N296" t="s">
        <v>937</v>
      </c>
      <c r="O296" t="str">
        <f>_xlfn.XLOOKUP(Table6[[#This Row],[Computer Name]],'[3]export-2025-06-13-05-14-04'!$A:$A,'[3]export-2025-06-13-05-14-04'!$E:$E)</f>
        <v>Complete</v>
      </c>
      <c r="P296" t="s">
        <v>50</v>
      </c>
      <c r="R296" t="s">
        <v>4370</v>
      </c>
      <c r="S296">
        <v>5055698</v>
      </c>
      <c r="T296" t="s">
        <v>69</v>
      </c>
      <c r="U296" t="s">
        <v>70</v>
      </c>
      <c r="V296" t="s">
        <v>61</v>
      </c>
      <c r="W296" t="s">
        <v>61</v>
      </c>
      <c r="Y296" t="s">
        <v>71</v>
      </c>
      <c r="Z296" t="s">
        <v>62</v>
      </c>
      <c r="AA296" t="e">
        <f>_xlfn.XLOOKUP(Table6[[#This Row],[Computer Name]],'[4]export-2025-06-12-00-20-38'!$A:$A,'[4]export-2025-06-12-00-20-38'!$D:$D)</f>
        <v>#N/A</v>
      </c>
    </row>
    <row r="297" spans="1:27" x14ac:dyDescent="0.35">
      <c r="A297" t="s">
        <v>2061</v>
      </c>
      <c r="B297" t="s">
        <v>2062</v>
      </c>
      <c r="C297" t="s">
        <v>66</v>
      </c>
      <c r="D297" t="s">
        <v>50</v>
      </c>
      <c r="E297" t="s">
        <v>287</v>
      </c>
      <c r="F297" t="s">
        <v>67</v>
      </c>
      <c r="G297" t="s">
        <v>53</v>
      </c>
      <c r="H297">
        <v>1</v>
      </c>
      <c r="I297" t="e">
        <f>_xlfn.XLOOKUP(Table6[[#This Row],[ShortName]],'[2]Java-Usage-JG-Report'!$H:$H,'[2]Java-Usage-JG-Report'!$J:$J)</f>
        <v>#N/A</v>
      </c>
      <c r="J297" s="4" t="e">
        <f>_xlfn.XLOOKUP(Table6[[#This Row],[ShortName]],'[2]Java-Usage-JG-Report'!$H:$H,'[2]Java-Usage-JG-Report'!$K:$K)</f>
        <v>#N/A</v>
      </c>
      <c r="K297" t="s">
        <v>4825</v>
      </c>
      <c r="L297" t="s">
        <v>56</v>
      </c>
      <c r="M297" t="s">
        <v>57</v>
      </c>
      <c r="N297" t="s">
        <v>937</v>
      </c>
      <c r="O297" t="str">
        <f>_xlfn.XLOOKUP(Table6[[#This Row],[Computer Name]],'[3]export-2025-06-13-05-14-04'!$A:$A,'[3]export-2025-06-13-05-14-04'!$E:$E)</f>
        <v>Complete</v>
      </c>
      <c r="P297" t="s">
        <v>50</v>
      </c>
      <c r="R297" t="s">
        <v>4370</v>
      </c>
      <c r="S297">
        <v>5055698</v>
      </c>
      <c r="T297" t="s">
        <v>69</v>
      </c>
      <c r="U297" t="s">
        <v>70</v>
      </c>
      <c r="V297" t="s">
        <v>61</v>
      </c>
      <c r="W297" t="s">
        <v>61</v>
      </c>
      <c r="Y297" t="s">
        <v>71</v>
      </c>
      <c r="Z297" t="s">
        <v>62</v>
      </c>
      <c r="AA297" t="e">
        <f>_xlfn.XLOOKUP(Table6[[#This Row],[Computer Name]],'[4]export-2025-06-12-00-20-38'!$A:$A,'[4]export-2025-06-12-00-20-38'!$D:$D)</f>
        <v>#N/A</v>
      </c>
    </row>
    <row r="298" spans="1:27" x14ac:dyDescent="0.35">
      <c r="A298" t="s">
        <v>2063</v>
      </c>
      <c r="B298" t="s">
        <v>2064</v>
      </c>
      <c r="C298" t="s">
        <v>66</v>
      </c>
      <c r="D298" t="s">
        <v>50</v>
      </c>
      <c r="E298" t="s">
        <v>51</v>
      </c>
      <c r="F298" t="s">
        <v>67</v>
      </c>
      <c r="G298" t="s">
        <v>53</v>
      </c>
      <c r="H298">
        <v>1</v>
      </c>
      <c r="I298" t="e">
        <f>_xlfn.XLOOKUP(Table6[[#This Row],[ShortName]],'[2]Java-Usage-JG-Report'!$H:$H,'[2]Java-Usage-JG-Report'!$J:$J)</f>
        <v>#N/A</v>
      </c>
      <c r="J298" s="4" t="e">
        <f>_xlfn.XLOOKUP(Table6[[#This Row],[ShortName]],'[2]Java-Usage-JG-Report'!$H:$H,'[2]Java-Usage-JG-Report'!$K:$K)</f>
        <v>#N/A</v>
      </c>
      <c r="K298" t="s">
        <v>4826</v>
      </c>
      <c r="L298" t="s">
        <v>56</v>
      </c>
      <c r="M298" t="s">
        <v>57</v>
      </c>
      <c r="N298" t="s">
        <v>937</v>
      </c>
      <c r="O298" t="str">
        <f>_xlfn.XLOOKUP(Table6[[#This Row],[Computer Name]],'[3]export-2025-06-13-05-14-04'!$A:$A,'[3]export-2025-06-13-05-14-04'!$E:$E)</f>
        <v>Complete</v>
      </c>
      <c r="P298" t="s">
        <v>50</v>
      </c>
      <c r="R298" t="s">
        <v>4370</v>
      </c>
      <c r="S298">
        <v>5055698</v>
      </c>
      <c r="T298" t="s">
        <v>69</v>
      </c>
      <c r="U298" t="s">
        <v>70</v>
      </c>
      <c r="V298" t="s">
        <v>61</v>
      </c>
      <c r="W298" t="s">
        <v>61</v>
      </c>
      <c r="Y298" t="s">
        <v>71</v>
      </c>
      <c r="Z298" t="s">
        <v>62</v>
      </c>
      <c r="AA298" t="e">
        <f>_xlfn.XLOOKUP(Table6[[#This Row],[Computer Name]],'[4]export-2025-06-12-00-20-38'!$A:$A,'[4]export-2025-06-12-00-20-38'!$D:$D)</f>
        <v>#N/A</v>
      </c>
    </row>
    <row r="299" spans="1:27" x14ac:dyDescent="0.35">
      <c r="A299" t="s">
        <v>2065</v>
      </c>
      <c r="B299" t="s">
        <v>2066</v>
      </c>
      <c r="C299" t="s">
        <v>66</v>
      </c>
      <c r="D299" t="s">
        <v>50</v>
      </c>
      <c r="E299" t="s">
        <v>51</v>
      </c>
      <c r="F299" t="s">
        <v>67</v>
      </c>
      <c r="G299" t="s">
        <v>53</v>
      </c>
      <c r="H299">
        <v>1</v>
      </c>
      <c r="I299" t="e">
        <f>_xlfn.XLOOKUP(Table6[[#This Row],[ShortName]],'[2]Java-Usage-JG-Report'!$H:$H,'[2]Java-Usage-JG-Report'!$J:$J)</f>
        <v>#N/A</v>
      </c>
      <c r="J299" s="4" t="e">
        <f>_xlfn.XLOOKUP(Table6[[#This Row],[ShortName]],'[2]Java-Usage-JG-Report'!$H:$H,'[2]Java-Usage-JG-Report'!$K:$K)</f>
        <v>#N/A</v>
      </c>
      <c r="K299" t="s">
        <v>4827</v>
      </c>
      <c r="L299" t="s">
        <v>56</v>
      </c>
      <c r="M299" t="s">
        <v>57</v>
      </c>
      <c r="N299" t="s">
        <v>937</v>
      </c>
      <c r="O299" t="str">
        <f>_xlfn.XLOOKUP(Table6[[#This Row],[Computer Name]],'[3]export-2025-06-13-05-14-04'!$A:$A,'[3]export-2025-06-13-05-14-04'!$E:$E)</f>
        <v>Complete</v>
      </c>
      <c r="P299" t="s">
        <v>50</v>
      </c>
      <c r="R299" t="s">
        <v>4370</v>
      </c>
      <c r="S299">
        <v>5055698</v>
      </c>
      <c r="T299" t="s">
        <v>69</v>
      </c>
      <c r="U299" t="s">
        <v>70</v>
      </c>
      <c r="V299" t="s">
        <v>61</v>
      </c>
      <c r="W299" t="s">
        <v>61</v>
      </c>
      <c r="Y299" t="s">
        <v>71</v>
      </c>
      <c r="Z299" t="s">
        <v>62</v>
      </c>
      <c r="AA299" t="e">
        <f>_xlfn.XLOOKUP(Table6[[#This Row],[Computer Name]],'[4]export-2025-06-12-00-20-38'!$A:$A,'[4]export-2025-06-12-00-20-38'!$D:$D)</f>
        <v>#N/A</v>
      </c>
    </row>
    <row r="300" spans="1:27" x14ac:dyDescent="0.35">
      <c r="A300" t="s">
        <v>2067</v>
      </c>
      <c r="B300" t="s">
        <v>2067</v>
      </c>
      <c r="C300" t="s">
        <v>66</v>
      </c>
      <c r="D300" t="s">
        <v>50</v>
      </c>
      <c r="E300" t="s">
        <v>51</v>
      </c>
      <c r="F300" t="s">
        <v>133</v>
      </c>
      <c r="G300" t="s">
        <v>53</v>
      </c>
      <c r="H300">
        <v>1</v>
      </c>
      <c r="I300" t="e">
        <f>_xlfn.XLOOKUP(Table6[[#This Row],[ShortName]],'[2]Java-Usage-JG-Report'!$H:$H,'[2]Java-Usage-JG-Report'!$J:$J)</f>
        <v>#N/A</v>
      </c>
      <c r="J300" s="4" t="e">
        <f>_xlfn.XLOOKUP(Table6[[#This Row],[ShortName]],'[2]Java-Usage-JG-Report'!$H:$H,'[2]Java-Usage-JG-Report'!$K:$K)</f>
        <v>#N/A</v>
      </c>
      <c r="K300" t="s">
        <v>4828</v>
      </c>
      <c r="L300" t="s">
        <v>56</v>
      </c>
      <c r="M300" t="s">
        <v>57</v>
      </c>
      <c r="N300" t="s">
        <v>937</v>
      </c>
      <c r="O300" t="str">
        <f>_xlfn.XLOOKUP(Table6[[#This Row],[Computer Name]],'[3]export-2025-06-13-05-14-04'!$A:$A,'[3]export-2025-06-13-05-14-04'!$E:$E)</f>
        <v>Complete</v>
      </c>
      <c r="P300" t="s">
        <v>50</v>
      </c>
      <c r="R300" t="s">
        <v>4370</v>
      </c>
      <c r="S300">
        <v>5055698</v>
      </c>
      <c r="T300" t="s">
        <v>69</v>
      </c>
      <c r="U300" t="s">
        <v>70</v>
      </c>
      <c r="V300" t="s">
        <v>61</v>
      </c>
      <c r="W300" t="s">
        <v>61</v>
      </c>
      <c r="Y300" t="s">
        <v>71</v>
      </c>
      <c r="Z300" t="s">
        <v>62</v>
      </c>
      <c r="AA300" t="e">
        <f>_xlfn.XLOOKUP(Table6[[#This Row],[Computer Name]],'[4]export-2025-06-12-00-20-38'!$A:$A,'[4]export-2025-06-12-00-20-38'!$D:$D)</f>
        <v>#N/A</v>
      </c>
    </row>
    <row r="301" spans="1:27" x14ac:dyDescent="0.35">
      <c r="A301" t="s">
        <v>1349</v>
      </c>
      <c r="B301" t="s">
        <v>1350</v>
      </c>
      <c r="C301" t="s">
        <v>49</v>
      </c>
      <c r="D301" t="s">
        <v>50</v>
      </c>
      <c r="E301" t="s">
        <v>51</v>
      </c>
      <c r="F301" t="s">
        <v>67</v>
      </c>
      <c r="G301" t="s">
        <v>53</v>
      </c>
      <c r="H301">
        <v>1</v>
      </c>
      <c r="I301" t="e">
        <f>_xlfn.XLOOKUP(Table6[[#This Row],[ShortName]],'[2]Java-Usage-JG-Report'!$H:$H,'[2]Java-Usage-JG-Report'!$J:$J)</f>
        <v>#N/A</v>
      </c>
      <c r="J301" s="4" t="e">
        <f>_xlfn.XLOOKUP(Table6[[#This Row],[ShortName]],'[2]Java-Usage-JG-Report'!$H:$H,'[2]Java-Usage-JG-Report'!$K:$K)</f>
        <v>#N/A</v>
      </c>
      <c r="K301" t="s">
        <v>4829</v>
      </c>
      <c r="L301" t="s">
        <v>56</v>
      </c>
      <c r="M301" t="s">
        <v>57</v>
      </c>
      <c r="N301" t="s">
        <v>937</v>
      </c>
      <c r="O301" t="str">
        <f>_xlfn.XLOOKUP(Table6[[#This Row],[Computer Name]],'[3]export-2025-06-13-05-14-04'!$A:$A,'[3]export-2025-06-13-05-14-04'!$E:$E)</f>
        <v>Complete</v>
      </c>
      <c r="P301" t="s">
        <v>50</v>
      </c>
      <c r="R301" t="s">
        <v>4370</v>
      </c>
      <c r="S301">
        <v>205052748</v>
      </c>
      <c r="T301" t="s">
        <v>4830</v>
      </c>
      <c r="U301" t="s">
        <v>4486</v>
      </c>
      <c r="V301" t="s">
        <v>61</v>
      </c>
      <c r="W301" t="s">
        <v>61</v>
      </c>
      <c r="Y301" t="s">
        <v>4487</v>
      </c>
      <c r="Z301" t="s">
        <v>62</v>
      </c>
      <c r="AA301" t="e">
        <f>_xlfn.XLOOKUP(Table6[[#This Row],[Computer Name]],'[4]export-2025-06-12-00-20-38'!$A:$A,'[4]export-2025-06-12-00-20-38'!$D:$D)</f>
        <v>#N/A</v>
      </c>
    </row>
    <row r="302" spans="1:27" x14ac:dyDescent="0.35">
      <c r="A302" t="s">
        <v>1351</v>
      </c>
      <c r="B302" t="s">
        <v>1352</v>
      </c>
      <c r="C302" t="s">
        <v>49</v>
      </c>
      <c r="D302" t="s">
        <v>50</v>
      </c>
      <c r="E302" t="s">
        <v>51</v>
      </c>
      <c r="F302" t="s">
        <v>67</v>
      </c>
      <c r="G302" t="s">
        <v>53</v>
      </c>
      <c r="H302">
        <v>1</v>
      </c>
      <c r="I302" t="e">
        <f>_xlfn.XLOOKUP(Table6[[#This Row],[ShortName]],'[2]Java-Usage-JG-Report'!$H:$H,'[2]Java-Usage-JG-Report'!$J:$J)</f>
        <v>#N/A</v>
      </c>
      <c r="J302" s="4" t="e">
        <f>_xlfn.XLOOKUP(Table6[[#This Row],[ShortName]],'[2]Java-Usage-JG-Report'!$H:$H,'[2]Java-Usage-JG-Report'!$K:$K)</f>
        <v>#N/A</v>
      </c>
      <c r="K302" t="s">
        <v>4831</v>
      </c>
      <c r="L302" t="s">
        <v>56</v>
      </c>
      <c r="M302" t="s">
        <v>57</v>
      </c>
      <c r="N302" t="s">
        <v>937</v>
      </c>
      <c r="O302" t="str">
        <f>_xlfn.XLOOKUP(Table6[[#This Row],[Computer Name]],'[3]export-2025-06-13-05-14-04'!$A:$A,'[3]export-2025-06-13-05-14-04'!$E:$E)</f>
        <v>Complete</v>
      </c>
      <c r="P302" t="s">
        <v>50</v>
      </c>
      <c r="R302" t="s">
        <v>4370</v>
      </c>
      <c r="S302">
        <v>1500000616</v>
      </c>
      <c r="T302" t="s">
        <v>4485</v>
      </c>
      <c r="U302" t="s">
        <v>4486</v>
      </c>
      <c r="V302" t="s">
        <v>61</v>
      </c>
      <c r="W302" t="s">
        <v>61</v>
      </c>
      <c r="Y302" t="s">
        <v>4487</v>
      </c>
      <c r="Z302" t="s">
        <v>62</v>
      </c>
      <c r="AA302" t="e">
        <f>_xlfn.XLOOKUP(Table6[[#This Row],[Computer Name]],'[4]export-2025-06-12-00-20-38'!$A:$A,'[4]export-2025-06-12-00-20-38'!$D:$D)</f>
        <v>#N/A</v>
      </c>
    </row>
    <row r="303" spans="1:27" x14ac:dyDescent="0.35">
      <c r="A303" t="s">
        <v>1353</v>
      </c>
      <c r="B303" t="s">
        <v>1354</v>
      </c>
      <c r="C303" t="s">
        <v>49</v>
      </c>
      <c r="D303" t="s">
        <v>50</v>
      </c>
      <c r="E303" t="s">
        <v>51</v>
      </c>
      <c r="F303" t="s">
        <v>67</v>
      </c>
      <c r="G303" t="s">
        <v>53</v>
      </c>
      <c r="H303">
        <v>1</v>
      </c>
      <c r="I303" t="e">
        <f>_xlfn.XLOOKUP(Table6[[#This Row],[ShortName]],'[2]Java-Usage-JG-Report'!$H:$H,'[2]Java-Usage-JG-Report'!$J:$J)</f>
        <v>#N/A</v>
      </c>
      <c r="J303" s="4" t="e">
        <f>_xlfn.XLOOKUP(Table6[[#This Row],[ShortName]],'[2]Java-Usage-JG-Report'!$H:$H,'[2]Java-Usage-JG-Report'!$K:$K)</f>
        <v>#N/A</v>
      </c>
      <c r="K303" t="s">
        <v>4832</v>
      </c>
      <c r="L303" t="s">
        <v>56</v>
      </c>
      <c r="M303" t="s">
        <v>57</v>
      </c>
      <c r="N303" t="s">
        <v>937</v>
      </c>
      <c r="O303" t="str">
        <f>_xlfn.XLOOKUP(Table6[[#This Row],[Computer Name]],'[3]export-2025-06-13-05-14-04'!$A:$A,'[3]export-2025-06-13-05-14-04'!$E:$E)</f>
        <v>Complete</v>
      </c>
      <c r="P303" t="s">
        <v>50</v>
      </c>
      <c r="R303" t="s">
        <v>4370</v>
      </c>
      <c r="S303">
        <v>1500000616</v>
      </c>
      <c r="T303" t="s">
        <v>4485</v>
      </c>
      <c r="U303" t="s">
        <v>4486</v>
      </c>
      <c r="V303" t="s">
        <v>61</v>
      </c>
      <c r="W303" t="s">
        <v>61</v>
      </c>
      <c r="Y303" t="s">
        <v>4487</v>
      </c>
      <c r="Z303" t="s">
        <v>62</v>
      </c>
      <c r="AA303" t="e">
        <f>_xlfn.XLOOKUP(Table6[[#This Row],[Computer Name]],'[4]export-2025-06-12-00-20-38'!$A:$A,'[4]export-2025-06-12-00-20-38'!$D:$D)</f>
        <v>#N/A</v>
      </c>
    </row>
    <row r="304" spans="1:27" x14ac:dyDescent="0.35">
      <c r="A304" t="s">
        <v>1548</v>
      </c>
      <c r="B304" t="s">
        <v>1549</v>
      </c>
      <c r="C304" t="s">
        <v>49</v>
      </c>
      <c r="D304" t="s">
        <v>50</v>
      </c>
      <c r="E304" t="s">
        <v>577</v>
      </c>
      <c r="F304" t="s">
        <v>92</v>
      </c>
      <c r="G304" t="s">
        <v>53</v>
      </c>
      <c r="H304">
        <v>1</v>
      </c>
      <c r="I304" t="e">
        <f>_xlfn.XLOOKUP(Table6[[#This Row],[ShortName]],'[2]Java-Usage-JG-Report'!$H:$H,'[2]Java-Usage-JG-Report'!$J:$J)</f>
        <v>#N/A</v>
      </c>
      <c r="J304" s="4" t="e">
        <f>_xlfn.XLOOKUP(Table6[[#This Row],[ShortName]],'[2]Java-Usage-JG-Report'!$H:$H,'[2]Java-Usage-JG-Report'!$K:$K)</f>
        <v>#N/A</v>
      </c>
      <c r="K304" t="s">
        <v>4833</v>
      </c>
      <c r="L304" t="s">
        <v>109</v>
      </c>
      <c r="M304" t="s">
        <v>94</v>
      </c>
      <c r="N304" t="s">
        <v>937</v>
      </c>
      <c r="O304" t="e">
        <f>_xlfn.XLOOKUP(Table6[[#This Row],[Computer Name]],'[3]export-2025-06-13-05-14-04'!$A:$A,'[3]export-2025-06-13-05-14-04'!$E:$E)</f>
        <v>#N/A</v>
      </c>
      <c r="P304" t="e">
        <f>_xlfn.XLOOKUP(Table6[[#This Row],[ShortName]],#REF!,#REF!)</f>
        <v>#REF!</v>
      </c>
      <c r="R304" t="s">
        <v>4370</v>
      </c>
      <c r="S304">
        <v>5055452</v>
      </c>
      <c r="T304" t="s">
        <v>4834</v>
      </c>
      <c r="U304" t="s">
        <v>4835</v>
      </c>
      <c r="V304" t="s">
        <v>61</v>
      </c>
      <c r="W304" t="s">
        <v>61</v>
      </c>
      <c r="Y304" t="s">
        <v>4575</v>
      </c>
      <c r="Z304" t="s">
        <v>62</v>
      </c>
      <c r="AA304" t="e">
        <f>_xlfn.XLOOKUP(Table6[[#This Row],[Computer Name]],'[4]export-2025-06-12-00-20-38'!$A:$A,'[4]export-2025-06-12-00-20-38'!$D:$D)</f>
        <v>#N/A</v>
      </c>
    </row>
    <row r="305" spans="1:27" x14ac:dyDescent="0.35">
      <c r="A305" t="s">
        <v>2732</v>
      </c>
      <c r="B305" t="s">
        <v>2733</v>
      </c>
      <c r="C305" t="s">
        <v>114</v>
      </c>
      <c r="D305" t="s">
        <v>50</v>
      </c>
      <c r="E305" t="s">
        <v>51</v>
      </c>
      <c r="F305" t="s">
        <v>67</v>
      </c>
      <c r="G305" t="s">
        <v>53</v>
      </c>
      <c r="H305">
        <v>1</v>
      </c>
      <c r="I305" t="e">
        <f>_xlfn.XLOOKUP(Table6[[#This Row],[ShortName]],'[2]Java-Usage-JG-Report'!$H:$H,'[2]Java-Usage-JG-Report'!$J:$J)</f>
        <v>#N/A</v>
      </c>
      <c r="J305" s="4" t="e">
        <f>_xlfn.XLOOKUP(Table6[[#This Row],[ShortName]],'[2]Java-Usage-JG-Report'!$H:$H,'[2]Java-Usage-JG-Report'!$K:$K)</f>
        <v>#N/A</v>
      </c>
      <c r="K305" t="s">
        <v>4836</v>
      </c>
      <c r="L305" t="s">
        <v>56</v>
      </c>
      <c r="M305" t="s">
        <v>57</v>
      </c>
      <c r="N305" t="s">
        <v>937</v>
      </c>
      <c r="O305" t="str">
        <f>_xlfn.XLOOKUP(Table6[[#This Row],[Computer Name]],'[3]export-2025-06-13-05-14-04'!$A:$A,'[3]export-2025-06-13-05-14-04'!$E:$E)</f>
        <v>Complete</v>
      </c>
      <c r="P305" t="s">
        <v>50</v>
      </c>
      <c r="R305" t="s">
        <v>4370</v>
      </c>
      <c r="S305">
        <v>5045636</v>
      </c>
      <c r="T305" t="s">
        <v>4442</v>
      </c>
      <c r="U305" t="s">
        <v>4443</v>
      </c>
      <c r="V305" t="s">
        <v>61</v>
      </c>
      <c r="W305" t="s">
        <v>61</v>
      </c>
      <c r="X305" t="s">
        <v>1196</v>
      </c>
      <c r="Y305" t="s">
        <v>4444</v>
      </c>
      <c r="Z305" t="s">
        <v>62</v>
      </c>
      <c r="AA305" t="e">
        <f>_xlfn.XLOOKUP(Table6[[#This Row],[Computer Name]],'[4]export-2025-06-12-00-20-38'!$A:$A,'[4]export-2025-06-12-00-20-38'!$D:$D)</f>
        <v>#N/A</v>
      </c>
    </row>
    <row r="306" spans="1:27" x14ac:dyDescent="0.35">
      <c r="A306" t="s">
        <v>1895</v>
      </c>
      <c r="B306" t="s">
        <v>1896</v>
      </c>
      <c r="C306" t="s">
        <v>49</v>
      </c>
      <c r="D306" t="s">
        <v>50</v>
      </c>
      <c r="E306" t="s">
        <v>51</v>
      </c>
      <c r="F306" t="s">
        <v>67</v>
      </c>
      <c r="G306" t="s">
        <v>53</v>
      </c>
      <c r="H306">
        <v>1</v>
      </c>
      <c r="I306" t="e">
        <f>_xlfn.XLOOKUP(Table6[[#This Row],[ShortName]],'[2]Java-Usage-JG-Report'!$H:$H,'[2]Java-Usage-JG-Report'!$J:$J)</f>
        <v>#N/A</v>
      </c>
      <c r="J306" s="4" t="e">
        <f>_xlfn.XLOOKUP(Table6[[#This Row],[ShortName]],'[2]Java-Usage-JG-Report'!$H:$H,'[2]Java-Usage-JG-Report'!$K:$K)</f>
        <v>#N/A</v>
      </c>
      <c r="K306" t="s">
        <v>4837</v>
      </c>
      <c r="L306" t="s">
        <v>56</v>
      </c>
      <c r="M306" t="s">
        <v>57</v>
      </c>
      <c r="N306" t="s">
        <v>937</v>
      </c>
      <c r="O306" t="e">
        <f>_xlfn.XLOOKUP(Table6[[#This Row],[Computer Name]],'[3]export-2025-06-13-05-14-04'!$A:$A,'[3]export-2025-06-13-05-14-04'!$E:$E)</f>
        <v>#N/A</v>
      </c>
      <c r="P306" t="s">
        <v>50</v>
      </c>
      <c r="R306" t="s">
        <v>4838</v>
      </c>
      <c r="S306">
        <v>11323</v>
      </c>
      <c r="T306" t="s">
        <v>4839</v>
      </c>
      <c r="U306" t="s">
        <v>4783</v>
      </c>
      <c r="V306" t="s">
        <v>61</v>
      </c>
      <c r="W306" t="s">
        <v>61</v>
      </c>
      <c r="Y306" t="s">
        <v>4785</v>
      </c>
      <c r="Z306" t="s">
        <v>62</v>
      </c>
      <c r="AA306" t="e">
        <f>_xlfn.XLOOKUP(Table6[[#This Row],[Computer Name]],'[4]export-2025-06-12-00-20-38'!$A:$A,'[4]export-2025-06-12-00-20-38'!$D:$D)</f>
        <v>#N/A</v>
      </c>
    </row>
    <row r="307" spans="1:27" x14ac:dyDescent="0.35">
      <c r="A307" t="s">
        <v>1532</v>
      </c>
      <c r="B307" t="s">
        <v>1533</v>
      </c>
      <c r="C307" t="s">
        <v>66</v>
      </c>
      <c r="D307" t="s">
        <v>50</v>
      </c>
      <c r="E307" t="s">
        <v>51</v>
      </c>
      <c r="F307" t="s">
        <v>67</v>
      </c>
      <c r="G307" t="s">
        <v>53</v>
      </c>
      <c r="H307">
        <v>1</v>
      </c>
      <c r="I307" t="e">
        <f>_xlfn.XLOOKUP(Table6[[#This Row],[ShortName]],'[2]Java-Usage-JG-Report'!$H:$H,'[2]Java-Usage-JG-Report'!$J:$J)</f>
        <v>#N/A</v>
      </c>
      <c r="J307" s="4" t="e">
        <f>_xlfn.XLOOKUP(Table6[[#This Row],[ShortName]],'[2]Java-Usage-JG-Report'!$H:$H,'[2]Java-Usage-JG-Report'!$K:$K)</f>
        <v>#N/A</v>
      </c>
      <c r="K307" t="s">
        <v>4840</v>
      </c>
      <c r="L307" t="s">
        <v>56</v>
      </c>
      <c r="M307" t="s">
        <v>57</v>
      </c>
      <c r="N307" t="s">
        <v>937</v>
      </c>
      <c r="O307" t="e">
        <f>_xlfn.XLOOKUP(Table6[[#This Row],[Computer Name]],'[3]export-2025-06-13-05-14-04'!$A:$A,'[3]export-2025-06-13-05-14-04'!$E:$E)</f>
        <v>#N/A</v>
      </c>
      <c r="P307" t="s">
        <v>50</v>
      </c>
      <c r="R307" t="s">
        <v>4838</v>
      </c>
      <c r="S307">
        <v>5057021</v>
      </c>
      <c r="T307" t="s">
        <v>4841</v>
      </c>
      <c r="U307" t="s">
        <v>4842</v>
      </c>
      <c r="V307" t="s">
        <v>61</v>
      </c>
      <c r="W307" t="s">
        <v>61</v>
      </c>
      <c r="Y307" t="s">
        <v>4843</v>
      </c>
      <c r="Z307" t="s">
        <v>62</v>
      </c>
      <c r="AA307" t="e">
        <f>_xlfn.XLOOKUP(Table6[[#This Row],[Computer Name]],'[4]export-2025-06-12-00-20-38'!$A:$A,'[4]export-2025-06-12-00-20-38'!$D:$D)</f>
        <v>#N/A</v>
      </c>
    </row>
    <row r="308" spans="1:27" x14ac:dyDescent="0.35">
      <c r="A308" t="s">
        <v>1534</v>
      </c>
      <c r="B308" t="s">
        <v>1535</v>
      </c>
      <c r="C308" t="s">
        <v>66</v>
      </c>
      <c r="D308" t="s">
        <v>50</v>
      </c>
      <c r="E308" t="s">
        <v>51</v>
      </c>
      <c r="F308" t="s">
        <v>67</v>
      </c>
      <c r="G308" t="s">
        <v>53</v>
      </c>
      <c r="H308">
        <v>1</v>
      </c>
      <c r="I308" t="e">
        <f>_xlfn.XLOOKUP(Table6[[#This Row],[ShortName]],'[2]Java-Usage-JG-Report'!$H:$H,'[2]Java-Usage-JG-Report'!$J:$J)</f>
        <v>#N/A</v>
      </c>
      <c r="J308" s="4" t="e">
        <f>_xlfn.XLOOKUP(Table6[[#This Row],[ShortName]],'[2]Java-Usage-JG-Report'!$H:$H,'[2]Java-Usage-JG-Report'!$K:$K)</f>
        <v>#N/A</v>
      </c>
      <c r="K308" t="s">
        <v>4844</v>
      </c>
      <c r="L308" t="s">
        <v>109</v>
      </c>
      <c r="M308" t="s">
        <v>57</v>
      </c>
      <c r="N308" t="s">
        <v>937</v>
      </c>
      <c r="O308" t="e">
        <f>_xlfn.XLOOKUP(Table6[[#This Row],[Computer Name]],'[3]export-2025-06-13-05-14-04'!$A:$A,'[3]export-2025-06-13-05-14-04'!$E:$E)</f>
        <v>#N/A</v>
      </c>
      <c r="P308" t="s">
        <v>50</v>
      </c>
      <c r="R308" t="s">
        <v>4838</v>
      </c>
      <c r="S308">
        <v>5057021</v>
      </c>
      <c r="T308" t="s">
        <v>4841</v>
      </c>
      <c r="U308" t="s">
        <v>4842</v>
      </c>
      <c r="V308" t="s">
        <v>61</v>
      </c>
      <c r="W308" t="s">
        <v>61</v>
      </c>
      <c r="Y308" t="s">
        <v>4843</v>
      </c>
      <c r="Z308" t="s">
        <v>62</v>
      </c>
      <c r="AA308" t="e">
        <f>_xlfn.XLOOKUP(Table6[[#This Row],[Computer Name]],'[4]export-2025-06-12-00-20-38'!$A:$A,'[4]export-2025-06-12-00-20-38'!$D:$D)</f>
        <v>#N/A</v>
      </c>
    </row>
    <row r="309" spans="1:27" x14ac:dyDescent="0.35">
      <c r="A309" t="s">
        <v>1160</v>
      </c>
      <c r="B309" t="s">
        <v>1161</v>
      </c>
      <c r="C309" t="s">
        <v>114</v>
      </c>
      <c r="D309" t="s">
        <v>50</v>
      </c>
      <c r="E309" t="s">
        <v>51</v>
      </c>
      <c r="F309" t="s">
        <v>133</v>
      </c>
      <c r="G309" t="s">
        <v>53</v>
      </c>
      <c r="H309">
        <v>1</v>
      </c>
      <c r="I309" t="e">
        <f>_xlfn.XLOOKUP(Table6[[#This Row],[ShortName]],'[2]Java-Usage-JG-Report'!$H:$H,'[2]Java-Usage-JG-Report'!$J:$J)</f>
        <v>#N/A</v>
      </c>
      <c r="J309" s="4" t="e">
        <f>_xlfn.XLOOKUP(Table6[[#This Row],[ShortName]],'[2]Java-Usage-JG-Report'!$H:$H,'[2]Java-Usage-JG-Report'!$K:$K)</f>
        <v>#N/A</v>
      </c>
      <c r="K309" t="s">
        <v>4845</v>
      </c>
      <c r="L309" t="s">
        <v>56</v>
      </c>
      <c r="M309" t="s">
        <v>57</v>
      </c>
      <c r="N309" t="s">
        <v>937</v>
      </c>
      <c r="O309" t="e">
        <f>_xlfn.XLOOKUP(Table6[[#This Row],[Computer Name]],'[3]export-2025-06-13-05-14-04'!$A:$A,'[3]export-2025-06-13-05-14-04'!$E:$E)</f>
        <v>#N/A</v>
      </c>
      <c r="P309" t="s">
        <v>50</v>
      </c>
      <c r="R309" t="s">
        <v>4838</v>
      </c>
      <c r="S309">
        <v>5058571</v>
      </c>
      <c r="T309" t="s">
        <v>4387</v>
      </c>
      <c r="U309" t="s">
        <v>4388</v>
      </c>
      <c r="V309" t="s">
        <v>61</v>
      </c>
      <c r="W309" t="s">
        <v>61</v>
      </c>
      <c r="Y309" t="s">
        <v>4389</v>
      </c>
      <c r="Z309" t="s">
        <v>62</v>
      </c>
      <c r="AA309" t="e">
        <f>_xlfn.XLOOKUP(Table6[[#This Row],[Computer Name]],'[4]export-2025-06-12-00-20-38'!$A:$A,'[4]export-2025-06-12-00-20-38'!$D:$D)</f>
        <v>#N/A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586B-5E38-456E-9141-551F3A4DBDA9}">
  <sheetPr codeName="Sheet7"/>
  <dimension ref="A1:V94"/>
  <sheetViews>
    <sheetView workbookViewId="0">
      <selection activeCell="A62" sqref="A62"/>
    </sheetView>
  </sheetViews>
  <sheetFormatPr defaultRowHeight="14.5" x14ac:dyDescent="0.35"/>
  <cols>
    <col min="1" max="1" width="18" customWidth="1"/>
    <col min="2" max="2" width="13.26953125" customWidth="1"/>
    <col min="3" max="3" width="19.1796875" customWidth="1"/>
    <col min="4" max="4" width="30" customWidth="1"/>
    <col min="6" max="6" width="16.26953125" customWidth="1"/>
    <col min="7" max="7" width="11.81640625" customWidth="1"/>
    <col min="8" max="8" width="12.54296875" customWidth="1"/>
    <col min="9" max="9" width="14.7265625" customWidth="1"/>
    <col min="10" max="10" width="12.1796875" customWidth="1"/>
    <col min="12" max="12" width="11.26953125" customWidth="1"/>
    <col min="13" max="13" width="16.1796875" customWidth="1"/>
    <col min="14" max="14" width="30.54296875" bestFit="1" customWidth="1"/>
    <col min="16" max="16" width="39" bestFit="1" customWidth="1"/>
    <col min="17" max="17" width="51.7265625" bestFit="1" customWidth="1"/>
    <col min="18" max="18" width="12.54296875" customWidth="1"/>
    <col min="19" max="19" width="11" customWidth="1"/>
    <col min="20" max="20" width="11.7265625" customWidth="1"/>
    <col min="21" max="21" width="16.26953125" customWidth="1"/>
  </cols>
  <sheetData>
    <row r="1" spans="1:22" x14ac:dyDescent="0.35">
      <c r="A1" s="19" t="s">
        <v>20</v>
      </c>
      <c r="B1" s="19" t="s">
        <v>21</v>
      </c>
      <c r="C1" s="19" t="s">
        <v>22</v>
      </c>
      <c r="D1" s="19" t="s">
        <v>24</v>
      </c>
      <c r="E1" s="19" t="s">
        <v>27</v>
      </c>
      <c r="F1" s="19" t="s">
        <v>28</v>
      </c>
      <c r="G1" s="20" t="s">
        <v>29</v>
      </c>
      <c r="H1" s="19" t="s">
        <v>30</v>
      </c>
      <c r="I1" s="19" t="s">
        <v>31</v>
      </c>
      <c r="J1" s="19" t="s">
        <v>32</v>
      </c>
      <c r="K1" s="19" t="s">
        <v>33</v>
      </c>
      <c r="L1" s="19" t="s">
        <v>34</v>
      </c>
      <c r="M1" s="19" t="s">
        <v>35</v>
      </c>
      <c r="N1" s="19" t="s">
        <v>36</v>
      </c>
      <c r="O1" s="19" t="s">
        <v>37</v>
      </c>
      <c r="P1" s="19" t="s">
        <v>38</v>
      </c>
      <c r="Q1" s="19" t="s">
        <v>39</v>
      </c>
      <c r="R1" s="19" t="s">
        <v>40</v>
      </c>
      <c r="S1" s="19" t="s">
        <v>41</v>
      </c>
      <c r="T1" s="19" t="s">
        <v>42</v>
      </c>
      <c r="U1" s="19" t="s">
        <v>43</v>
      </c>
      <c r="V1" s="19" t="s">
        <v>44</v>
      </c>
    </row>
    <row r="2" spans="1:22" hidden="1" x14ac:dyDescent="0.35">
      <c r="A2" s="11" t="s">
        <v>1125</v>
      </c>
      <c r="B2" s="11" t="s">
        <v>1126</v>
      </c>
      <c r="C2" s="11" t="s">
        <v>49</v>
      </c>
      <c r="D2" s="11" t="s">
        <v>51</v>
      </c>
      <c r="E2" s="11">
        <v>1</v>
      </c>
      <c r="F2" s="11" t="s">
        <v>185</v>
      </c>
      <c r="G2" s="1">
        <v>45806</v>
      </c>
      <c r="H2" s="11" t="s">
        <v>4846</v>
      </c>
      <c r="I2" s="11" t="s">
        <v>109</v>
      </c>
      <c r="J2" s="11" t="s">
        <v>57</v>
      </c>
      <c r="K2" s="11" t="s">
        <v>937</v>
      </c>
      <c r="L2" s="11" t="str">
        <f>_xlfn.XLOOKUP(Table9[[#This Row],[ShortName]],'[5]export-2025-06-19-02-08-09'!$B:$B,'[5]export-2025-06-19-02-08-09'!$D:$D)</f>
        <v>[no results]</v>
      </c>
      <c r="M2" s="11"/>
      <c r="N2" s="11" t="s">
        <v>4847</v>
      </c>
      <c r="O2" s="11">
        <v>22454</v>
      </c>
      <c r="P2" s="11" t="s">
        <v>4848</v>
      </c>
      <c r="Q2" s="11" t="s">
        <v>4849</v>
      </c>
      <c r="R2" s="11" t="s">
        <v>61</v>
      </c>
      <c r="S2" s="11" t="s">
        <v>61</v>
      </c>
      <c r="T2" s="11" t="s">
        <v>1127</v>
      </c>
      <c r="U2" s="11" t="s">
        <v>4850</v>
      </c>
      <c r="V2" s="11" t="s">
        <v>62</v>
      </c>
    </row>
    <row r="3" spans="1:22" hidden="1" x14ac:dyDescent="0.35">
      <c r="A3" s="16" t="s">
        <v>1125</v>
      </c>
      <c r="B3" s="16" t="s">
        <v>1126</v>
      </c>
      <c r="C3" s="16" t="s">
        <v>49</v>
      </c>
      <c r="D3" s="16" t="s">
        <v>51</v>
      </c>
      <c r="E3" s="16">
        <v>1</v>
      </c>
      <c r="F3" s="16" t="s">
        <v>185</v>
      </c>
      <c r="G3" s="2">
        <v>45806</v>
      </c>
      <c r="H3" s="16" t="s">
        <v>4846</v>
      </c>
      <c r="I3" s="16" t="s">
        <v>109</v>
      </c>
      <c r="J3" s="16" t="s">
        <v>57</v>
      </c>
      <c r="K3" s="11" t="s">
        <v>937</v>
      </c>
      <c r="L3" s="11" t="str">
        <f>_xlfn.XLOOKUP(Table9[[#This Row],[ShortName]],'[5]export-2025-06-19-02-08-09'!$B:$B,'[5]export-2025-06-19-02-08-09'!$D:$D)</f>
        <v>[no results]</v>
      </c>
      <c r="M3" s="16"/>
      <c r="N3" s="16" t="s">
        <v>4847</v>
      </c>
      <c r="O3" s="16">
        <v>22454</v>
      </c>
      <c r="P3" s="16" t="s">
        <v>4848</v>
      </c>
      <c r="Q3" s="16" t="s">
        <v>4849</v>
      </c>
      <c r="R3" s="16" t="s">
        <v>61</v>
      </c>
      <c r="S3" s="16" t="s">
        <v>61</v>
      </c>
      <c r="T3" s="16" t="s">
        <v>1127</v>
      </c>
      <c r="U3" s="16" t="s">
        <v>4850</v>
      </c>
      <c r="V3" s="16" t="s">
        <v>62</v>
      </c>
    </row>
    <row r="4" spans="1:22" hidden="1" x14ac:dyDescent="0.35">
      <c r="A4" s="16" t="s">
        <v>2163</v>
      </c>
      <c r="B4" s="16" t="s">
        <v>2164</v>
      </c>
      <c r="C4" s="16" t="s">
        <v>49</v>
      </c>
      <c r="D4" s="16" t="s">
        <v>51</v>
      </c>
      <c r="E4" s="16">
        <v>1</v>
      </c>
      <c r="F4" s="16" t="s">
        <v>773</v>
      </c>
      <c r="G4" s="2">
        <v>45806</v>
      </c>
      <c r="H4" s="16" t="s">
        <v>4851</v>
      </c>
      <c r="I4" s="16" t="s">
        <v>56</v>
      </c>
      <c r="J4" s="16" t="s">
        <v>57</v>
      </c>
      <c r="K4" s="11" t="s">
        <v>937</v>
      </c>
      <c r="L4" s="11" t="str">
        <f>_xlfn.XLOOKUP(Table9[[#This Row],[ShortName]],'[5]export-2025-06-19-02-08-09'!$B:$B,'[5]export-2025-06-19-02-08-09'!$D:$D)</f>
        <v>[no results]</v>
      </c>
      <c r="M4" s="16"/>
      <c r="N4" s="16" t="s">
        <v>4847</v>
      </c>
      <c r="O4" s="16">
        <v>823639</v>
      </c>
      <c r="P4" s="16" t="s">
        <v>4852</v>
      </c>
      <c r="Q4" s="16" t="s">
        <v>4853</v>
      </c>
      <c r="R4" s="16" t="s">
        <v>61</v>
      </c>
      <c r="S4" s="16" t="s">
        <v>61</v>
      </c>
      <c r="T4" s="18" t="s">
        <v>1252</v>
      </c>
      <c r="U4" s="16" t="s">
        <v>60</v>
      </c>
      <c r="V4" s="16" t="s">
        <v>62</v>
      </c>
    </row>
    <row r="5" spans="1:22" hidden="1" x14ac:dyDescent="0.35">
      <c r="A5" s="11" t="s">
        <v>1250</v>
      </c>
      <c r="B5" s="11" t="s">
        <v>1251</v>
      </c>
      <c r="C5" s="11" t="s">
        <v>49</v>
      </c>
      <c r="D5" s="11" t="s">
        <v>119</v>
      </c>
      <c r="E5" s="11">
        <v>1</v>
      </c>
      <c r="F5" s="11" t="s">
        <v>185</v>
      </c>
      <c r="G5" s="1">
        <v>45806</v>
      </c>
      <c r="H5" s="11" t="s">
        <v>4854</v>
      </c>
      <c r="I5" s="11" t="s">
        <v>56</v>
      </c>
      <c r="J5" s="11" t="s">
        <v>57</v>
      </c>
      <c r="K5" s="11" t="s">
        <v>937</v>
      </c>
      <c r="L5" s="11" t="str">
        <f>_xlfn.XLOOKUP(Table9[[#This Row],[ShortName]],'[5]export-2025-06-19-02-08-09'!$B:$B,'[5]export-2025-06-19-02-08-09'!$D:$D)</f>
        <v>[no results]</v>
      </c>
      <c r="M5" s="11"/>
      <c r="N5" s="11" t="s">
        <v>4847</v>
      </c>
      <c r="O5" s="11">
        <v>21932</v>
      </c>
      <c r="P5" s="11" t="s">
        <v>4855</v>
      </c>
      <c r="Q5" s="11" t="s">
        <v>4856</v>
      </c>
      <c r="R5" s="11" t="s">
        <v>61</v>
      </c>
      <c r="S5" s="11" t="s">
        <v>61</v>
      </c>
      <c r="T5" s="17" t="s">
        <v>1252</v>
      </c>
      <c r="U5" s="11" t="s">
        <v>63</v>
      </c>
      <c r="V5" s="11" t="s">
        <v>62</v>
      </c>
    </row>
    <row r="6" spans="1:22" hidden="1" x14ac:dyDescent="0.35">
      <c r="A6" s="16" t="s">
        <v>1355</v>
      </c>
      <c r="B6" s="16" t="s">
        <v>1356</v>
      </c>
      <c r="C6" s="16" t="s">
        <v>141</v>
      </c>
      <c r="D6" s="16" t="s">
        <v>119</v>
      </c>
      <c r="E6" s="16">
        <v>1</v>
      </c>
      <c r="F6" s="16" t="s">
        <v>773</v>
      </c>
      <c r="G6" s="2">
        <v>45806</v>
      </c>
      <c r="H6" s="16" t="s">
        <v>4857</v>
      </c>
      <c r="I6" s="16" t="s">
        <v>56</v>
      </c>
      <c r="J6" s="16" t="s">
        <v>57</v>
      </c>
      <c r="K6" s="11" t="s">
        <v>937</v>
      </c>
      <c r="L6" s="11" t="str">
        <f>_xlfn.XLOOKUP(Table9[[#This Row],[ShortName]],'[5]export-2025-06-19-02-08-09'!$B:$B,'[5]export-2025-06-19-02-08-09'!$D:$D)</f>
        <v>[no results]</v>
      </c>
      <c r="M6" s="16"/>
      <c r="N6" s="16" t="s">
        <v>4847</v>
      </c>
      <c r="O6" s="16">
        <v>21932</v>
      </c>
      <c r="P6" s="16" t="s">
        <v>4855</v>
      </c>
      <c r="Q6" s="16" t="s">
        <v>4856</v>
      </c>
      <c r="R6" s="16" t="s">
        <v>61</v>
      </c>
      <c r="S6" s="16" t="s">
        <v>61</v>
      </c>
      <c r="T6" s="18" t="s">
        <v>1252</v>
      </c>
      <c r="U6" s="16" t="s">
        <v>63</v>
      </c>
      <c r="V6" s="16" t="s">
        <v>62</v>
      </c>
    </row>
    <row r="7" spans="1:22" hidden="1" x14ac:dyDescent="0.35">
      <c r="A7" s="11" t="s">
        <v>1369</v>
      </c>
      <c r="B7" s="11" t="s">
        <v>1370</v>
      </c>
      <c r="C7" s="11" t="s">
        <v>114</v>
      </c>
      <c r="D7" s="11" t="s">
        <v>51</v>
      </c>
      <c r="E7" s="11">
        <v>1</v>
      </c>
      <c r="F7" s="11" t="s">
        <v>185</v>
      </c>
      <c r="G7" s="1">
        <v>45806</v>
      </c>
      <c r="H7" s="11" t="s">
        <v>4858</v>
      </c>
      <c r="I7" s="11" t="s">
        <v>56</v>
      </c>
      <c r="J7" s="11" t="s">
        <v>57</v>
      </c>
      <c r="K7" s="11" t="s">
        <v>937</v>
      </c>
      <c r="L7" s="11" t="str">
        <f>_xlfn.XLOOKUP(Table9[[#This Row],[ShortName]],'[5]export-2025-06-19-02-08-09'!$B:$B,'[5]export-2025-06-19-02-08-09'!$D:$D)</f>
        <v>[no results]</v>
      </c>
      <c r="M7" s="11"/>
      <c r="N7" s="11" t="s">
        <v>4847</v>
      </c>
      <c r="O7" s="11">
        <v>21932</v>
      </c>
      <c r="P7" s="11" t="s">
        <v>4855</v>
      </c>
      <c r="Q7" s="11" t="s">
        <v>4856</v>
      </c>
      <c r="R7" s="11" t="s">
        <v>61</v>
      </c>
      <c r="S7" s="11" t="s">
        <v>61</v>
      </c>
      <c r="T7" s="17" t="s">
        <v>1252</v>
      </c>
      <c r="U7" s="11" t="s">
        <v>63</v>
      </c>
      <c r="V7" s="11" t="s">
        <v>62</v>
      </c>
    </row>
    <row r="8" spans="1:22" hidden="1" x14ac:dyDescent="0.35">
      <c r="A8" s="16" t="s">
        <v>1371</v>
      </c>
      <c r="B8" s="16" t="s">
        <v>1372</v>
      </c>
      <c r="C8" s="16" t="s">
        <v>114</v>
      </c>
      <c r="D8" s="16" t="s">
        <v>51</v>
      </c>
      <c r="E8" s="16">
        <v>1</v>
      </c>
      <c r="F8" s="16" t="s">
        <v>185</v>
      </c>
      <c r="G8" s="2">
        <v>45806</v>
      </c>
      <c r="H8" s="16" t="s">
        <v>4859</v>
      </c>
      <c r="I8" s="16" t="s">
        <v>56</v>
      </c>
      <c r="J8" s="16" t="s">
        <v>57</v>
      </c>
      <c r="K8" s="11" t="s">
        <v>937</v>
      </c>
      <c r="L8" s="11" t="str">
        <f>_xlfn.XLOOKUP(Table9[[#This Row],[ShortName]],'[5]export-2025-06-19-02-08-09'!$B:$B,'[5]export-2025-06-19-02-08-09'!$D:$D)</f>
        <v>[no results]</v>
      </c>
      <c r="M8" s="16"/>
      <c r="N8" s="16" t="s">
        <v>4847</v>
      </c>
      <c r="O8" s="16">
        <v>21932</v>
      </c>
      <c r="P8" s="16" t="s">
        <v>4855</v>
      </c>
      <c r="Q8" s="16" t="s">
        <v>4856</v>
      </c>
      <c r="R8" s="16" t="s">
        <v>61</v>
      </c>
      <c r="S8" s="16" t="s">
        <v>61</v>
      </c>
      <c r="T8" s="18" t="s">
        <v>1252</v>
      </c>
      <c r="U8" s="16" t="s">
        <v>63</v>
      </c>
      <c r="V8" s="16" t="s">
        <v>62</v>
      </c>
    </row>
    <row r="9" spans="1:22" hidden="1" x14ac:dyDescent="0.35">
      <c r="A9" s="11" t="s">
        <v>1381</v>
      </c>
      <c r="B9" s="11" t="s">
        <v>1382</v>
      </c>
      <c r="C9" s="11" t="s">
        <v>141</v>
      </c>
      <c r="D9" s="11" t="s">
        <v>51</v>
      </c>
      <c r="E9" s="11">
        <v>1</v>
      </c>
      <c r="F9" s="11" t="s">
        <v>185</v>
      </c>
      <c r="G9" s="1">
        <v>45806</v>
      </c>
      <c r="H9" s="11" t="s">
        <v>4860</v>
      </c>
      <c r="I9" s="11" t="s">
        <v>56</v>
      </c>
      <c r="J9" s="11" t="s">
        <v>57</v>
      </c>
      <c r="K9" s="11" t="s">
        <v>937</v>
      </c>
      <c r="L9" s="11" t="str">
        <f>_xlfn.XLOOKUP(Table9[[#This Row],[ShortName]],'[5]export-2025-06-19-02-08-09'!$B:$B,'[5]export-2025-06-19-02-08-09'!$D:$D)</f>
        <v>[no results]</v>
      </c>
      <c r="M9" s="11"/>
      <c r="N9" s="11" t="s">
        <v>4847</v>
      </c>
      <c r="O9" s="11">
        <v>21932</v>
      </c>
      <c r="P9" s="11" t="s">
        <v>4855</v>
      </c>
      <c r="Q9" s="11" t="s">
        <v>4856</v>
      </c>
      <c r="R9" s="11" t="s">
        <v>61</v>
      </c>
      <c r="S9" s="11" t="s">
        <v>61</v>
      </c>
      <c r="T9" s="17" t="s">
        <v>1252</v>
      </c>
      <c r="U9" s="11" t="s">
        <v>63</v>
      </c>
      <c r="V9" s="11" t="s">
        <v>62</v>
      </c>
    </row>
    <row r="10" spans="1:22" hidden="1" x14ac:dyDescent="0.35">
      <c r="A10" s="16" t="s">
        <v>1385</v>
      </c>
      <c r="B10" s="16" t="s">
        <v>1386</v>
      </c>
      <c r="C10" s="16" t="s">
        <v>141</v>
      </c>
      <c r="D10" s="16" t="s">
        <v>51</v>
      </c>
      <c r="E10" s="16">
        <v>1</v>
      </c>
      <c r="F10" s="16" t="s">
        <v>773</v>
      </c>
      <c r="G10" s="2">
        <v>45806</v>
      </c>
      <c r="H10" s="16" t="s">
        <v>4861</v>
      </c>
      <c r="I10" s="16" t="s">
        <v>56</v>
      </c>
      <c r="J10" s="16" t="s">
        <v>57</v>
      </c>
      <c r="K10" s="11" t="s">
        <v>937</v>
      </c>
      <c r="L10" s="11" t="str">
        <f>_xlfn.XLOOKUP(Table9[[#This Row],[ShortName]],'[5]export-2025-06-19-02-08-09'!$B:$B,'[5]export-2025-06-19-02-08-09'!$D:$D)</f>
        <v>[no results]</v>
      </c>
      <c r="M10" s="16"/>
      <c r="N10" s="16" t="s">
        <v>4847</v>
      </c>
      <c r="O10" s="16">
        <v>21932</v>
      </c>
      <c r="P10" s="16" t="s">
        <v>4855</v>
      </c>
      <c r="Q10" s="16" t="s">
        <v>4856</v>
      </c>
      <c r="R10" s="16" t="s">
        <v>61</v>
      </c>
      <c r="S10" s="16" t="s">
        <v>61</v>
      </c>
      <c r="T10" s="18" t="s">
        <v>1252</v>
      </c>
      <c r="U10" s="16" t="s">
        <v>63</v>
      </c>
      <c r="V10" s="16" t="s">
        <v>62</v>
      </c>
    </row>
    <row r="11" spans="1:22" hidden="1" x14ac:dyDescent="0.35">
      <c r="A11" s="11" t="s">
        <v>1387</v>
      </c>
      <c r="B11" s="11" t="s">
        <v>1388</v>
      </c>
      <c r="C11" s="11" t="s">
        <v>49</v>
      </c>
      <c r="D11" s="11" t="s">
        <v>51</v>
      </c>
      <c r="E11" s="11">
        <v>1</v>
      </c>
      <c r="F11" s="11" t="s">
        <v>185</v>
      </c>
      <c r="G11" s="1">
        <v>45806</v>
      </c>
      <c r="H11" s="11" t="s">
        <v>4862</v>
      </c>
      <c r="I11" s="11" t="s">
        <v>109</v>
      </c>
      <c r="J11" s="11" t="s">
        <v>57</v>
      </c>
      <c r="K11" s="11" t="s">
        <v>937</v>
      </c>
      <c r="L11" s="11" t="str">
        <f>_xlfn.XLOOKUP(Table9[[#This Row],[ShortName]],'[5]export-2025-06-19-02-08-09'!$B:$B,'[5]export-2025-06-19-02-08-09'!$D:$D)</f>
        <v>[no results]</v>
      </c>
      <c r="M11" s="11"/>
      <c r="N11" s="11" t="s">
        <v>4847</v>
      </c>
      <c r="O11" s="11">
        <v>21932</v>
      </c>
      <c r="P11" s="11" t="s">
        <v>4855</v>
      </c>
      <c r="Q11" s="11" t="s">
        <v>4856</v>
      </c>
      <c r="R11" s="11" t="s">
        <v>61</v>
      </c>
      <c r="S11" s="11" t="s">
        <v>61</v>
      </c>
      <c r="T11" s="17" t="s">
        <v>1252</v>
      </c>
      <c r="U11" s="11" t="s">
        <v>63</v>
      </c>
      <c r="V11" s="11" t="s">
        <v>62</v>
      </c>
    </row>
    <row r="12" spans="1:22" hidden="1" x14ac:dyDescent="0.35">
      <c r="A12" s="16" t="s">
        <v>1389</v>
      </c>
      <c r="B12" s="16" t="s">
        <v>1390</v>
      </c>
      <c r="C12" s="16" t="s">
        <v>49</v>
      </c>
      <c r="D12" s="16" t="s">
        <v>51</v>
      </c>
      <c r="E12" s="16">
        <v>1</v>
      </c>
      <c r="F12" s="16" t="s">
        <v>185</v>
      </c>
      <c r="G12" s="2">
        <v>45806</v>
      </c>
      <c r="H12" s="16" t="s">
        <v>4863</v>
      </c>
      <c r="I12" s="16" t="s">
        <v>56</v>
      </c>
      <c r="J12" s="16" t="s">
        <v>57</v>
      </c>
      <c r="K12" s="11" t="s">
        <v>937</v>
      </c>
      <c r="L12" s="11" t="str">
        <f>_xlfn.XLOOKUP(Table9[[#This Row],[ShortName]],'[5]export-2025-06-19-02-08-09'!$B:$B,'[5]export-2025-06-19-02-08-09'!$D:$D)</f>
        <v>[no results]</v>
      </c>
      <c r="M12" s="16"/>
      <c r="N12" s="16" t="s">
        <v>4847</v>
      </c>
      <c r="O12" s="16">
        <v>21932</v>
      </c>
      <c r="P12" s="16" t="s">
        <v>4855</v>
      </c>
      <c r="Q12" s="16" t="s">
        <v>4856</v>
      </c>
      <c r="R12" s="16" t="s">
        <v>61</v>
      </c>
      <c r="S12" s="16" t="s">
        <v>61</v>
      </c>
      <c r="T12" s="18" t="s">
        <v>1252</v>
      </c>
      <c r="U12" s="16" t="s">
        <v>63</v>
      </c>
      <c r="V12" s="16" t="s">
        <v>62</v>
      </c>
    </row>
    <row r="13" spans="1:22" hidden="1" x14ac:dyDescent="0.35">
      <c r="A13" s="11" t="s">
        <v>1391</v>
      </c>
      <c r="B13" s="11" t="s">
        <v>1392</v>
      </c>
      <c r="C13" s="11" t="s">
        <v>49</v>
      </c>
      <c r="D13" s="11" t="s">
        <v>51</v>
      </c>
      <c r="E13" s="11">
        <v>1</v>
      </c>
      <c r="F13" s="11" t="s">
        <v>185</v>
      </c>
      <c r="G13" s="1">
        <v>45806</v>
      </c>
      <c r="H13" s="11" t="s">
        <v>4864</v>
      </c>
      <c r="I13" s="11" t="s">
        <v>56</v>
      </c>
      <c r="J13" s="11" t="s">
        <v>57</v>
      </c>
      <c r="K13" s="11" t="s">
        <v>937</v>
      </c>
      <c r="L13" s="11" t="str">
        <f>_xlfn.XLOOKUP(Table9[[#This Row],[ShortName]],'[5]export-2025-06-19-02-08-09'!$B:$B,'[5]export-2025-06-19-02-08-09'!$D:$D)</f>
        <v>[no results]</v>
      </c>
      <c r="M13" s="11"/>
      <c r="N13" s="11" t="s">
        <v>4847</v>
      </c>
      <c r="O13" s="11">
        <v>21932</v>
      </c>
      <c r="P13" s="11" t="s">
        <v>4855</v>
      </c>
      <c r="Q13" s="11" t="s">
        <v>4856</v>
      </c>
      <c r="R13" s="11" t="s">
        <v>61</v>
      </c>
      <c r="S13" s="11" t="s">
        <v>61</v>
      </c>
      <c r="T13" s="17" t="s">
        <v>1252</v>
      </c>
      <c r="U13" s="11" t="s">
        <v>63</v>
      </c>
      <c r="V13" s="11" t="s">
        <v>62</v>
      </c>
    </row>
    <row r="14" spans="1:22" hidden="1" x14ac:dyDescent="0.35">
      <c r="A14" s="16" t="s">
        <v>1393</v>
      </c>
      <c r="B14" s="16" t="s">
        <v>1394</v>
      </c>
      <c r="C14" s="16" t="s">
        <v>49</v>
      </c>
      <c r="D14" s="16" t="s">
        <v>51</v>
      </c>
      <c r="E14" s="16">
        <v>1</v>
      </c>
      <c r="F14" s="16" t="s">
        <v>185</v>
      </c>
      <c r="G14" s="2">
        <v>45806</v>
      </c>
      <c r="H14" s="16" t="s">
        <v>4865</v>
      </c>
      <c r="I14" s="16" t="s">
        <v>56</v>
      </c>
      <c r="J14" s="16" t="s">
        <v>57</v>
      </c>
      <c r="K14" s="11" t="s">
        <v>937</v>
      </c>
      <c r="L14" s="11" t="str">
        <f>_xlfn.XLOOKUP(Table9[[#This Row],[ShortName]],'[5]export-2025-06-19-02-08-09'!$B:$B,'[5]export-2025-06-19-02-08-09'!$D:$D)</f>
        <v>[no results]</v>
      </c>
      <c r="M14" s="16"/>
      <c r="N14" s="16" t="s">
        <v>4847</v>
      </c>
      <c r="O14" s="16">
        <v>21932</v>
      </c>
      <c r="P14" s="16" t="s">
        <v>4855</v>
      </c>
      <c r="Q14" s="16" t="s">
        <v>4856</v>
      </c>
      <c r="R14" s="16" t="s">
        <v>61</v>
      </c>
      <c r="S14" s="16" t="s">
        <v>61</v>
      </c>
      <c r="T14" s="18" t="s">
        <v>1252</v>
      </c>
      <c r="U14" s="16" t="s">
        <v>63</v>
      </c>
      <c r="V14" s="16" t="s">
        <v>62</v>
      </c>
    </row>
    <row r="15" spans="1:22" hidden="1" x14ac:dyDescent="0.35">
      <c r="A15" s="11" t="s">
        <v>1395</v>
      </c>
      <c r="B15" s="11" t="s">
        <v>1396</v>
      </c>
      <c r="C15" s="11" t="s">
        <v>49</v>
      </c>
      <c r="D15" s="11" t="s">
        <v>51</v>
      </c>
      <c r="E15" s="11">
        <v>1</v>
      </c>
      <c r="F15" s="11" t="s">
        <v>185</v>
      </c>
      <c r="G15" s="1">
        <v>45806</v>
      </c>
      <c r="H15" s="11" t="s">
        <v>4866</v>
      </c>
      <c r="I15" s="11" t="s">
        <v>56</v>
      </c>
      <c r="J15" s="11" t="s">
        <v>57</v>
      </c>
      <c r="K15" s="11" t="s">
        <v>937</v>
      </c>
      <c r="L15" s="11" t="str">
        <f>_xlfn.XLOOKUP(Table9[[#This Row],[ShortName]],'[5]export-2025-06-19-02-08-09'!$B:$B,'[5]export-2025-06-19-02-08-09'!$D:$D)</f>
        <v>[no results]</v>
      </c>
      <c r="M15" s="11"/>
      <c r="N15" s="11" t="s">
        <v>4847</v>
      </c>
      <c r="O15" s="11">
        <v>21932</v>
      </c>
      <c r="P15" s="11" t="s">
        <v>4855</v>
      </c>
      <c r="Q15" s="11" t="s">
        <v>4856</v>
      </c>
      <c r="R15" s="11" t="s">
        <v>61</v>
      </c>
      <c r="S15" s="11" t="s">
        <v>61</v>
      </c>
      <c r="T15" s="17" t="s">
        <v>1252</v>
      </c>
      <c r="U15" s="11" t="s">
        <v>63</v>
      </c>
      <c r="V15" s="11" t="s">
        <v>62</v>
      </c>
    </row>
    <row r="16" spans="1:22" hidden="1" x14ac:dyDescent="0.35">
      <c r="A16" s="16" t="s">
        <v>1397</v>
      </c>
      <c r="B16" s="16" t="s">
        <v>1398</v>
      </c>
      <c r="C16" s="16" t="s">
        <v>49</v>
      </c>
      <c r="D16" s="16" t="s">
        <v>51</v>
      </c>
      <c r="E16" s="16">
        <v>1</v>
      </c>
      <c r="F16" s="16" t="s">
        <v>185</v>
      </c>
      <c r="G16" s="2">
        <v>45806</v>
      </c>
      <c r="H16" s="16" t="s">
        <v>4867</v>
      </c>
      <c r="I16" s="16" t="s">
        <v>56</v>
      </c>
      <c r="J16" s="16" t="s">
        <v>57</v>
      </c>
      <c r="K16" s="11" t="s">
        <v>937</v>
      </c>
      <c r="L16" s="11" t="str">
        <f>_xlfn.XLOOKUP(Table9[[#This Row],[ShortName]],'[5]export-2025-06-19-02-08-09'!$B:$B,'[5]export-2025-06-19-02-08-09'!$D:$D)</f>
        <v>[no results]</v>
      </c>
      <c r="M16" s="16"/>
      <c r="N16" s="16" t="s">
        <v>4847</v>
      </c>
      <c r="O16" s="16">
        <v>21932</v>
      </c>
      <c r="P16" s="16" t="s">
        <v>4855</v>
      </c>
      <c r="Q16" s="16" t="s">
        <v>4856</v>
      </c>
      <c r="R16" s="16" t="s">
        <v>61</v>
      </c>
      <c r="S16" s="16" t="s">
        <v>61</v>
      </c>
      <c r="T16" s="18" t="s">
        <v>1252</v>
      </c>
      <c r="U16" s="16" t="s">
        <v>63</v>
      </c>
      <c r="V16" s="16" t="s">
        <v>62</v>
      </c>
    </row>
    <row r="17" spans="1:22" hidden="1" x14ac:dyDescent="0.35">
      <c r="A17" s="11" t="s">
        <v>1399</v>
      </c>
      <c r="B17" s="11" t="s">
        <v>1400</v>
      </c>
      <c r="C17" s="11" t="s">
        <v>49</v>
      </c>
      <c r="D17" s="11" t="s">
        <v>51</v>
      </c>
      <c r="E17" s="11">
        <v>1</v>
      </c>
      <c r="F17" s="11" t="s">
        <v>185</v>
      </c>
      <c r="G17" s="1">
        <v>45806</v>
      </c>
      <c r="H17" s="11" t="s">
        <v>4868</v>
      </c>
      <c r="I17" s="11" t="s">
        <v>56</v>
      </c>
      <c r="J17" s="11" t="s">
        <v>57</v>
      </c>
      <c r="K17" s="11" t="s">
        <v>937</v>
      </c>
      <c r="L17" s="11" t="str">
        <f>_xlfn.XLOOKUP(Table9[[#This Row],[ShortName]],'[5]export-2025-06-19-02-08-09'!$B:$B,'[5]export-2025-06-19-02-08-09'!$D:$D)</f>
        <v>[no results]</v>
      </c>
      <c r="M17" s="11"/>
      <c r="N17" s="11" t="s">
        <v>4847</v>
      </c>
      <c r="O17" s="11">
        <v>21932</v>
      </c>
      <c r="P17" s="11" t="s">
        <v>4855</v>
      </c>
      <c r="Q17" s="11" t="s">
        <v>4856</v>
      </c>
      <c r="R17" s="11" t="s">
        <v>61</v>
      </c>
      <c r="S17" s="11" t="s">
        <v>61</v>
      </c>
      <c r="T17" s="17" t="s">
        <v>1252</v>
      </c>
      <c r="U17" s="11" t="s">
        <v>63</v>
      </c>
      <c r="V17" s="11" t="s">
        <v>62</v>
      </c>
    </row>
    <row r="18" spans="1:22" hidden="1" x14ac:dyDescent="0.35">
      <c r="A18" s="16" t="s">
        <v>1401</v>
      </c>
      <c r="B18" s="16" t="s">
        <v>1402</v>
      </c>
      <c r="C18" s="16" t="s">
        <v>49</v>
      </c>
      <c r="D18" s="16" t="s">
        <v>51</v>
      </c>
      <c r="E18" s="16">
        <v>1</v>
      </c>
      <c r="F18" s="16" t="s">
        <v>185</v>
      </c>
      <c r="G18" s="2">
        <v>45806</v>
      </c>
      <c r="H18" s="16" t="s">
        <v>4869</v>
      </c>
      <c r="I18" s="16" t="s">
        <v>56</v>
      </c>
      <c r="J18" s="16" t="s">
        <v>57</v>
      </c>
      <c r="K18" s="11" t="s">
        <v>937</v>
      </c>
      <c r="L18" s="11" t="str">
        <f>_xlfn.XLOOKUP(Table9[[#This Row],[ShortName]],'[5]export-2025-06-19-02-08-09'!$B:$B,'[5]export-2025-06-19-02-08-09'!$D:$D)</f>
        <v>[no results]</v>
      </c>
      <c r="M18" s="16"/>
      <c r="N18" s="16" t="s">
        <v>4847</v>
      </c>
      <c r="O18" s="16">
        <v>21932</v>
      </c>
      <c r="P18" s="16" t="s">
        <v>4855</v>
      </c>
      <c r="Q18" s="16" t="s">
        <v>4856</v>
      </c>
      <c r="R18" s="16" t="s">
        <v>61</v>
      </c>
      <c r="S18" s="16" t="s">
        <v>61</v>
      </c>
      <c r="T18" s="18" t="s">
        <v>1252</v>
      </c>
      <c r="U18" s="16" t="s">
        <v>63</v>
      </c>
      <c r="V18" s="16" t="s">
        <v>62</v>
      </c>
    </row>
    <row r="19" spans="1:22" hidden="1" x14ac:dyDescent="0.35">
      <c r="A19" s="11" t="s">
        <v>1403</v>
      </c>
      <c r="B19" s="11" t="s">
        <v>1404</v>
      </c>
      <c r="C19" s="11" t="s">
        <v>49</v>
      </c>
      <c r="D19" s="11" t="s">
        <v>51</v>
      </c>
      <c r="E19" s="11">
        <v>1</v>
      </c>
      <c r="F19" s="11" t="s">
        <v>185</v>
      </c>
      <c r="G19" s="1">
        <v>45806</v>
      </c>
      <c r="H19" s="11" t="s">
        <v>4870</v>
      </c>
      <c r="I19" s="11" t="s">
        <v>56</v>
      </c>
      <c r="J19" s="11" t="s">
        <v>57</v>
      </c>
      <c r="K19" s="11" t="e">
        <f>_xlfn.XLOOKUP(Table9[[#This Row],[ShortName]],Data!B:B,Data!N:N)</f>
        <v>#N/A</v>
      </c>
      <c r="L19" s="11" t="e">
        <f>_xlfn.XLOOKUP(Table9[[#This Row],[ShortName]],'[5]export-2025-06-19-02-08-09'!$B:$B,'[5]export-2025-06-19-02-08-09'!$D:$D)</f>
        <v>#N/A</v>
      </c>
      <c r="M19" s="11"/>
      <c r="N19" s="11" t="s">
        <v>4847</v>
      </c>
      <c r="O19" s="11">
        <v>21932</v>
      </c>
      <c r="P19" s="11" t="s">
        <v>4855</v>
      </c>
      <c r="Q19" s="11" t="s">
        <v>4856</v>
      </c>
      <c r="R19" s="11" t="s">
        <v>61</v>
      </c>
      <c r="S19" s="11" t="s">
        <v>61</v>
      </c>
      <c r="T19" s="17" t="s">
        <v>1252</v>
      </c>
      <c r="U19" s="11" t="s">
        <v>63</v>
      </c>
      <c r="V19" s="11" t="s">
        <v>62</v>
      </c>
    </row>
    <row r="20" spans="1:22" hidden="1" x14ac:dyDescent="0.35">
      <c r="A20" s="16" t="s">
        <v>1405</v>
      </c>
      <c r="B20" s="16" t="s">
        <v>1406</v>
      </c>
      <c r="C20" s="16" t="s">
        <v>49</v>
      </c>
      <c r="D20" s="16" t="s">
        <v>51</v>
      </c>
      <c r="E20" s="16">
        <v>1</v>
      </c>
      <c r="F20" s="16" t="s">
        <v>185</v>
      </c>
      <c r="G20" s="2">
        <v>45806</v>
      </c>
      <c r="H20" s="16" t="s">
        <v>4871</v>
      </c>
      <c r="I20" s="16" t="s">
        <v>56</v>
      </c>
      <c r="J20" s="16" t="s">
        <v>57</v>
      </c>
      <c r="K20" s="11" t="s">
        <v>937</v>
      </c>
      <c r="L20" s="11" t="str">
        <f>_xlfn.XLOOKUP(Table9[[#This Row],[ShortName]],'[5]export-2025-06-19-02-08-09'!$B:$B,'[5]export-2025-06-19-02-08-09'!$D:$D)</f>
        <v>[no results]</v>
      </c>
      <c r="M20" s="16"/>
      <c r="N20" s="16" t="s">
        <v>4847</v>
      </c>
      <c r="O20" s="16">
        <v>21932</v>
      </c>
      <c r="P20" s="16" t="s">
        <v>4855</v>
      </c>
      <c r="Q20" s="16" t="s">
        <v>4856</v>
      </c>
      <c r="R20" s="16" t="s">
        <v>61</v>
      </c>
      <c r="S20" s="16" t="s">
        <v>61</v>
      </c>
      <c r="T20" s="18" t="s">
        <v>1252</v>
      </c>
      <c r="U20" s="16" t="s">
        <v>63</v>
      </c>
      <c r="V20" s="16" t="s">
        <v>62</v>
      </c>
    </row>
    <row r="21" spans="1:22" hidden="1" x14ac:dyDescent="0.35">
      <c r="A21" s="11" t="s">
        <v>1407</v>
      </c>
      <c r="B21" s="11" t="s">
        <v>1408</v>
      </c>
      <c r="C21" s="11" t="s">
        <v>49</v>
      </c>
      <c r="D21" s="11" t="s">
        <v>51</v>
      </c>
      <c r="E21" s="11">
        <v>1</v>
      </c>
      <c r="F21" s="11" t="s">
        <v>185</v>
      </c>
      <c r="G21" s="1">
        <v>45806</v>
      </c>
      <c r="H21" s="11" t="s">
        <v>4872</v>
      </c>
      <c r="I21" s="11" t="s">
        <v>109</v>
      </c>
      <c r="J21" s="11" t="s">
        <v>57</v>
      </c>
      <c r="K21" s="11" t="s">
        <v>937</v>
      </c>
      <c r="L21" s="11" t="str">
        <f>_xlfn.XLOOKUP(Table9[[#This Row],[ShortName]],'[5]export-2025-06-19-02-08-09'!$B:$B,'[5]export-2025-06-19-02-08-09'!$D:$D)</f>
        <v>[no results]</v>
      </c>
      <c r="M21" s="11"/>
      <c r="N21" s="11" t="s">
        <v>4847</v>
      </c>
      <c r="O21" s="11">
        <v>21932</v>
      </c>
      <c r="P21" s="11" t="s">
        <v>4855</v>
      </c>
      <c r="Q21" s="11" t="s">
        <v>4856</v>
      </c>
      <c r="R21" s="11" t="s">
        <v>61</v>
      </c>
      <c r="S21" s="11" t="s">
        <v>61</v>
      </c>
      <c r="T21" s="17" t="s">
        <v>1252</v>
      </c>
      <c r="U21" s="11" t="s">
        <v>63</v>
      </c>
      <c r="V21" s="11" t="s">
        <v>62</v>
      </c>
    </row>
    <row r="22" spans="1:22" hidden="1" x14ac:dyDescent="0.35">
      <c r="A22" s="16" t="s">
        <v>1409</v>
      </c>
      <c r="B22" s="16" t="s">
        <v>1410</v>
      </c>
      <c r="C22" s="16" t="s">
        <v>49</v>
      </c>
      <c r="D22" s="16" t="s">
        <v>51</v>
      </c>
      <c r="E22" s="16">
        <v>1</v>
      </c>
      <c r="F22" s="16" t="s">
        <v>54</v>
      </c>
      <c r="G22" s="2">
        <v>45806</v>
      </c>
      <c r="H22" s="16" t="s">
        <v>4873</v>
      </c>
      <c r="I22" s="16" t="s">
        <v>56</v>
      </c>
      <c r="J22" s="16" t="s">
        <v>57</v>
      </c>
      <c r="K22" s="11" t="s">
        <v>937</v>
      </c>
      <c r="L22" s="11" t="str">
        <f>_xlfn.XLOOKUP(Table9[[#This Row],[ShortName]],'[5]export-2025-06-19-02-08-09'!$B:$B,'[5]export-2025-06-19-02-08-09'!$D:$D)</f>
        <v>[no results]</v>
      </c>
      <c r="M22" s="16"/>
      <c r="N22" s="16" t="s">
        <v>4847</v>
      </c>
      <c r="O22" s="16">
        <v>21932</v>
      </c>
      <c r="P22" s="16" t="s">
        <v>4855</v>
      </c>
      <c r="Q22" s="16" t="s">
        <v>4856</v>
      </c>
      <c r="R22" s="16" t="s">
        <v>61</v>
      </c>
      <c r="S22" s="16" t="s">
        <v>61</v>
      </c>
      <c r="T22" s="18" t="s">
        <v>1252</v>
      </c>
      <c r="U22" s="16" t="s">
        <v>63</v>
      </c>
      <c r="V22" s="16" t="s">
        <v>62</v>
      </c>
    </row>
    <row r="23" spans="1:22" hidden="1" x14ac:dyDescent="0.35">
      <c r="A23" s="11" t="s">
        <v>1411</v>
      </c>
      <c r="B23" s="11" t="s">
        <v>1412</v>
      </c>
      <c r="C23" s="11" t="s">
        <v>141</v>
      </c>
      <c r="D23" s="11" t="s">
        <v>51</v>
      </c>
      <c r="E23" s="11">
        <v>1</v>
      </c>
      <c r="F23" s="11" t="s">
        <v>185</v>
      </c>
      <c r="G23" s="1">
        <v>45806</v>
      </c>
      <c r="H23" s="11" t="s">
        <v>4874</v>
      </c>
      <c r="I23" s="11" t="s">
        <v>56</v>
      </c>
      <c r="J23" s="11" t="s">
        <v>57</v>
      </c>
      <c r="K23" s="11" t="s">
        <v>937</v>
      </c>
      <c r="L23" s="11" t="str">
        <f>_xlfn.XLOOKUP(Table9[[#This Row],[ShortName]],'[5]export-2025-06-19-02-08-09'!$B:$B,'[5]export-2025-06-19-02-08-09'!$D:$D)</f>
        <v>[no results]</v>
      </c>
      <c r="M23" s="11"/>
      <c r="N23" s="11" t="s">
        <v>4847</v>
      </c>
      <c r="O23" s="11">
        <v>21932</v>
      </c>
      <c r="P23" s="11" t="s">
        <v>4855</v>
      </c>
      <c r="Q23" s="11" t="s">
        <v>4856</v>
      </c>
      <c r="R23" s="11" t="s">
        <v>61</v>
      </c>
      <c r="S23" s="11" t="s">
        <v>61</v>
      </c>
      <c r="T23" s="17" t="s">
        <v>1252</v>
      </c>
      <c r="U23" s="11" t="s">
        <v>63</v>
      </c>
      <c r="V23" s="11" t="s">
        <v>62</v>
      </c>
    </row>
    <row r="24" spans="1:22" hidden="1" x14ac:dyDescent="0.35">
      <c r="A24" s="16" t="s">
        <v>1413</v>
      </c>
      <c r="B24" s="16" t="s">
        <v>1414</v>
      </c>
      <c r="C24" s="16" t="s">
        <v>141</v>
      </c>
      <c r="D24" s="16" t="s">
        <v>51</v>
      </c>
      <c r="E24" s="16">
        <v>1</v>
      </c>
      <c r="F24" s="16" t="s">
        <v>185</v>
      </c>
      <c r="G24" s="2">
        <v>45806</v>
      </c>
      <c r="H24" s="16" t="s">
        <v>4875</v>
      </c>
      <c r="I24" s="16" t="s">
        <v>56</v>
      </c>
      <c r="J24" s="16" t="s">
        <v>57</v>
      </c>
      <c r="K24" s="11" t="s">
        <v>937</v>
      </c>
      <c r="L24" s="11" t="str">
        <f>_xlfn.XLOOKUP(Table9[[#This Row],[ShortName]],'[5]export-2025-06-19-02-08-09'!$B:$B,'[5]export-2025-06-19-02-08-09'!$D:$D)</f>
        <v>[no results]</v>
      </c>
      <c r="M24" s="16"/>
      <c r="N24" s="16" t="s">
        <v>4847</v>
      </c>
      <c r="O24" s="16">
        <v>21932</v>
      </c>
      <c r="P24" s="16" t="s">
        <v>4855</v>
      </c>
      <c r="Q24" s="16" t="s">
        <v>4856</v>
      </c>
      <c r="R24" s="16" t="s">
        <v>61</v>
      </c>
      <c r="S24" s="16" t="s">
        <v>61</v>
      </c>
      <c r="T24" s="18" t="s">
        <v>1252</v>
      </c>
      <c r="U24" s="16" t="s">
        <v>63</v>
      </c>
      <c r="V24" s="16" t="s">
        <v>62</v>
      </c>
    </row>
    <row r="25" spans="1:22" hidden="1" x14ac:dyDescent="0.35">
      <c r="A25" s="11" t="s">
        <v>1415</v>
      </c>
      <c r="B25" s="11" t="s">
        <v>1416</v>
      </c>
      <c r="C25" s="11" t="s">
        <v>141</v>
      </c>
      <c r="D25" s="11" t="s">
        <v>51</v>
      </c>
      <c r="E25" s="11">
        <v>1</v>
      </c>
      <c r="F25" s="11" t="s">
        <v>185</v>
      </c>
      <c r="G25" s="1">
        <v>45806</v>
      </c>
      <c r="H25" s="11" t="s">
        <v>4876</v>
      </c>
      <c r="I25" s="11" t="s">
        <v>56</v>
      </c>
      <c r="J25" s="11" t="s">
        <v>57</v>
      </c>
      <c r="K25" s="11" t="s">
        <v>937</v>
      </c>
      <c r="L25" s="11" t="str">
        <f>_xlfn.XLOOKUP(Table9[[#This Row],[ShortName]],'[5]export-2025-06-19-02-08-09'!$B:$B,'[5]export-2025-06-19-02-08-09'!$D:$D)</f>
        <v>[no results]</v>
      </c>
      <c r="M25" s="11"/>
      <c r="N25" s="11" t="s">
        <v>4847</v>
      </c>
      <c r="O25" s="11">
        <v>21932</v>
      </c>
      <c r="P25" s="11" t="s">
        <v>4855</v>
      </c>
      <c r="Q25" s="11" t="s">
        <v>4856</v>
      </c>
      <c r="R25" s="11" t="s">
        <v>61</v>
      </c>
      <c r="S25" s="11" t="s">
        <v>61</v>
      </c>
      <c r="T25" s="17" t="s">
        <v>1252</v>
      </c>
      <c r="U25" s="11" t="s">
        <v>63</v>
      </c>
      <c r="V25" s="11" t="s">
        <v>62</v>
      </c>
    </row>
    <row r="26" spans="1:22" hidden="1" x14ac:dyDescent="0.35">
      <c r="A26" s="16" t="s">
        <v>1417</v>
      </c>
      <c r="B26" s="16" t="s">
        <v>1418</v>
      </c>
      <c r="C26" s="16" t="s">
        <v>141</v>
      </c>
      <c r="D26" s="16" t="s">
        <v>51</v>
      </c>
      <c r="E26" s="16">
        <v>1</v>
      </c>
      <c r="F26" s="16" t="s">
        <v>185</v>
      </c>
      <c r="G26" s="2">
        <v>45806</v>
      </c>
      <c r="H26" s="16" t="s">
        <v>4877</v>
      </c>
      <c r="I26" s="16" t="s">
        <v>56</v>
      </c>
      <c r="J26" s="16" t="s">
        <v>57</v>
      </c>
      <c r="K26" s="11" t="s">
        <v>937</v>
      </c>
      <c r="L26" s="11" t="str">
        <f>_xlfn.XLOOKUP(Table9[[#This Row],[ShortName]],'[5]export-2025-06-19-02-08-09'!$B:$B,'[5]export-2025-06-19-02-08-09'!$D:$D)</f>
        <v>[no results]</v>
      </c>
      <c r="M26" s="16"/>
      <c r="N26" s="16" t="s">
        <v>4847</v>
      </c>
      <c r="O26" s="16">
        <v>21932</v>
      </c>
      <c r="P26" s="16" t="s">
        <v>4855</v>
      </c>
      <c r="Q26" s="16" t="s">
        <v>4856</v>
      </c>
      <c r="R26" s="16" t="s">
        <v>61</v>
      </c>
      <c r="S26" s="16" t="s">
        <v>61</v>
      </c>
      <c r="T26" s="18" t="s">
        <v>1252</v>
      </c>
      <c r="U26" s="16" t="s">
        <v>63</v>
      </c>
      <c r="V26" s="16" t="s">
        <v>62</v>
      </c>
    </row>
    <row r="27" spans="1:22" hidden="1" x14ac:dyDescent="0.35">
      <c r="A27" s="11" t="s">
        <v>1419</v>
      </c>
      <c r="B27" s="11" t="s">
        <v>1420</v>
      </c>
      <c r="C27" s="11" t="s">
        <v>141</v>
      </c>
      <c r="D27" s="11" t="s">
        <v>51</v>
      </c>
      <c r="E27" s="11">
        <v>1</v>
      </c>
      <c r="F27" s="11" t="s">
        <v>185</v>
      </c>
      <c r="G27" s="1">
        <v>45806</v>
      </c>
      <c r="H27" s="11" t="s">
        <v>4878</v>
      </c>
      <c r="I27" s="11" t="s">
        <v>56</v>
      </c>
      <c r="J27" s="11" t="s">
        <v>57</v>
      </c>
      <c r="K27" s="11" t="s">
        <v>937</v>
      </c>
      <c r="L27" s="11" t="str">
        <f>_xlfn.XLOOKUP(Table9[[#This Row],[ShortName]],'[5]export-2025-06-19-02-08-09'!$B:$B,'[5]export-2025-06-19-02-08-09'!$D:$D)</f>
        <v>[no results]</v>
      </c>
      <c r="M27" s="11"/>
      <c r="N27" s="11" t="s">
        <v>4847</v>
      </c>
      <c r="O27" s="11">
        <v>21932</v>
      </c>
      <c r="P27" s="11" t="s">
        <v>4855</v>
      </c>
      <c r="Q27" s="11" t="s">
        <v>4856</v>
      </c>
      <c r="R27" s="11" t="s">
        <v>61</v>
      </c>
      <c r="S27" s="11" t="s">
        <v>61</v>
      </c>
      <c r="T27" s="17" t="s">
        <v>1252</v>
      </c>
      <c r="U27" s="11" t="s">
        <v>63</v>
      </c>
      <c r="V27" s="11" t="s">
        <v>62</v>
      </c>
    </row>
    <row r="28" spans="1:22" hidden="1" x14ac:dyDescent="0.35">
      <c r="A28" s="16" t="s">
        <v>1421</v>
      </c>
      <c r="B28" s="16" t="s">
        <v>1422</v>
      </c>
      <c r="C28" s="16" t="s">
        <v>141</v>
      </c>
      <c r="D28" s="16" t="s">
        <v>51</v>
      </c>
      <c r="E28" s="16">
        <v>1</v>
      </c>
      <c r="F28" s="16" t="s">
        <v>185</v>
      </c>
      <c r="G28" s="2">
        <v>45806</v>
      </c>
      <c r="H28" s="16" t="s">
        <v>4879</v>
      </c>
      <c r="I28" s="16" t="s">
        <v>56</v>
      </c>
      <c r="J28" s="16" t="s">
        <v>57</v>
      </c>
      <c r="K28" s="11" t="s">
        <v>937</v>
      </c>
      <c r="L28" s="11" t="str">
        <f>_xlfn.XLOOKUP(Table9[[#This Row],[ShortName]],'[5]export-2025-06-19-02-08-09'!$B:$B,'[5]export-2025-06-19-02-08-09'!$D:$D)</f>
        <v>[no results]</v>
      </c>
      <c r="M28" s="16"/>
      <c r="N28" s="16" t="s">
        <v>4847</v>
      </c>
      <c r="O28" s="16">
        <v>21932</v>
      </c>
      <c r="P28" s="16" t="s">
        <v>4855</v>
      </c>
      <c r="Q28" s="16" t="s">
        <v>4856</v>
      </c>
      <c r="R28" s="16" t="s">
        <v>61</v>
      </c>
      <c r="S28" s="16" t="s">
        <v>61</v>
      </c>
      <c r="T28" s="18" t="s">
        <v>1252</v>
      </c>
      <c r="U28" s="16" t="s">
        <v>63</v>
      </c>
      <c r="V28" s="16" t="s">
        <v>62</v>
      </c>
    </row>
    <row r="29" spans="1:22" hidden="1" x14ac:dyDescent="0.35">
      <c r="A29" s="11" t="s">
        <v>1423</v>
      </c>
      <c r="B29" s="11" t="s">
        <v>1424</v>
      </c>
      <c r="C29" s="11" t="s">
        <v>141</v>
      </c>
      <c r="D29" s="11" t="s">
        <v>51</v>
      </c>
      <c r="E29" s="11">
        <v>1</v>
      </c>
      <c r="F29" s="11" t="s">
        <v>185</v>
      </c>
      <c r="G29" s="1">
        <v>45806</v>
      </c>
      <c r="H29" s="11" t="s">
        <v>4880</v>
      </c>
      <c r="I29" s="11" t="s">
        <v>56</v>
      </c>
      <c r="J29" s="11" t="s">
        <v>57</v>
      </c>
      <c r="K29" s="11" t="s">
        <v>937</v>
      </c>
      <c r="L29" s="11" t="str">
        <f>_xlfn.XLOOKUP(Table9[[#This Row],[ShortName]],'[5]export-2025-06-19-02-08-09'!$B:$B,'[5]export-2025-06-19-02-08-09'!$D:$D)</f>
        <v>[no results]</v>
      </c>
      <c r="M29" s="11"/>
      <c r="N29" s="11" t="s">
        <v>4847</v>
      </c>
      <c r="O29" s="11">
        <v>21932</v>
      </c>
      <c r="P29" s="11" t="s">
        <v>4855</v>
      </c>
      <c r="Q29" s="11" t="s">
        <v>4856</v>
      </c>
      <c r="R29" s="11" t="s">
        <v>61</v>
      </c>
      <c r="S29" s="11" t="s">
        <v>61</v>
      </c>
      <c r="T29" s="17" t="s">
        <v>1252</v>
      </c>
      <c r="U29" s="11" t="s">
        <v>63</v>
      </c>
      <c r="V29" s="11" t="s">
        <v>62</v>
      </c>
    </row>
    <row r="30" spans="1:22" hidden="1" x14ac:dyDescent="0.35">
      <c r="A30" s="16" t="s">
        <v>1425</v>
      </c>
      <c r="B30" s="16" t="s">
        <v>1426</v>
      </c>
      <c r="C30" s="16" t="s">
        <v>141</v>
      </c>
      <c r="D30" s="16" t="s">
        <v>287</v>
      </c>
      <c r="E30" s="16">
        <v>1</v>
      </c>
      <c r="F30" s="16" t="s">
        <v>185</v>
      </c>
      <c r="G30" s="2">
        <v>45806</v>
      </c>
      <c r="H30" s="16" t="s">
        <v>4881</v>
      </c>
      <c r="I30" s="16" t="s">
        <v>56</v>
      </c>
      <c r="J30" s="16" t="s">
        <v>57</v>
      </c>
      <c r="K30" s="11" t="s">
        <v>937</v>
      </c>
      <c r="L30" s="11" t="str">
        <f>_xlfn.XLOOKUP(Table9[[#This Row],[ShortName]],'[5]export-2025-06-19-02-08-09'!$B:$B,'[5]export-2025-06-19-02-08-09'!$D:$D)</f>
        <v>[no results]</v>
      </c>
      <c r="M30" s="16"/>
      <c r="N30" s="16" t="s">
        <v>4847</v>
      </c>
      <c r="O30" s="16">
        <v>21932</v>
      </c>
      <c r="P30" s="16" t="s">
        <v>4855</v>
      </c>
      <c r="Q30" s="16" t="s">
        <v>4856</v>
      </c>
      <c r="R30" s="16" t="s">
        <v>61</v>
      </c>
      <c r="S30" s="16" t="s">
        <v>61</v>
      </c>
      <c r="T30" s="18" t="s">
        <v>1252</v>
      </c>
      <c r="U30" s="16" t="s">
        <v>63</v>
      </c>
      <c r="V30" s="16" t="s">
        <v>62</v>
      </c>
    </row>
    <row r="31" spans="1:22" hidden="1" x14ac:dyDescent="0.35">
      <c r="A31" s="11" t="s">
        <v>1430</v>
      </c>
      <c r="B31" s="11" t="s">
        <v>1431</v>
      </c>
      <c r="C31" s="11" t="s">
        <v>141</v>
      </c>
      <c r="D31" s="11" t="s">
        <v>51</v>
      </c>
      <c r="E31" s="11">
        <v>1</v>
      </c>
      <c r="F31" s="11" t="s">
        <v>185</v>
      </c>
      <c r="G31" s="1">
        <v>45806</v>
      </c>
      <c r="H31" s="11" t="s">
        <v>4882</v>
      </c>
      <c r="I31" s="11" t="s">
        <v>56</v>
      </c>
      <c r="J31" s="11" t="s">
        <v>57</v>
      </c>
      <c r="K31" s="11" t="s">
        <v>937</v>
      </c>
      <c r="L31" s="11" t="str">
        <f>_xlfn.XLOOKUP(Table9[[#This Row],[ShortName]],'[5]export-2025-06-19-02-08-09'!$B:$B,'[5]export-2025-06-19-02-08-09'!$D:$D)</f>
        <v>[no results]</v>
      </c>
      <c r="M31" s="11"/>
      <c r="N31" s="11" t="s">
        <v>4847</v>
      </c>
      <c r="O31" s="11">
        <v>21932</v>
      </c>
      <c r="P31" s="11" t="s">
        <v>4855</v>
      </c>
      <c r="Q31" s="11" t="s">
        <v>4856</v>
      </c>
      <c r="R31" s="11" t="s">
        <v>61</v>
      </c>
      <c r="S31" s="11" t="s">
        <v>61</v>
      </c>
      <c r="T31" s="17" t="s">
        <v>1252</v>
      </c>
      <c r="U31" s="11" t="s">
        <v>63</v>
      </c>
      <c r="V31" s="11" t="s">
        <v>62</v>
      </c>
    </row>
    <row r="32" spans="1:22" hidden="1" x14ac:dyDescent="0.35">
      <c r="A32" s="16" t="s">
        <v>1432</v>
      </c>
      <c r="B32" s="16" t="s">
        <v>1433</v>
      </c>
      <c r="C32" s="16" t="s">
        <v>141</v>
      </c>
      <c r="D32" s="16" t="s">
        <v>51</v>
      </c>
      <c r="E32" s="16">
        <v>1</v>
      </c>
      <c r="F32" s="16" t="s">
        <v>185</v>
      </c>
      <c r="G32" s="2">
        <v>45806</v>
      </c>
      <c r="H32" s="16" t="s">
        <v>4883</v>
      </c>
      <c r="I32" s="16" t="s">
        <v>56</v>
      </c>
      <c r="J32" s="16" t="s">
        <v>57</v>
      </c>
      <c r="K32" s="11" t="s">
        <v>937</v>
      </c>
      <c r="L32" s="11" t="str">
        <f>_xlfn.XLOOKUP(Table9[[#This Row],[ShortName]],'[5]export-2025-06-19-02-08-09'!$B:$B,'[5]export-2025-06-19-02-08-09'!$D:$D)</f>
        <v>[no results]</v>
      </c>
      <c r="M32" s="16"/>
      <c r="N32" s="16" t="s">
        <v>4847</v>
      </c>
      <c r="O32" s="16">
        <v>21932</v>
      </c>
      <c r="P32" s="16" t="s">
        <v>4855</v>
      </c>
      <c r="Q32" s="16" t="s">
        <v>4856</v>
      </c>
      <c r="R32" s="16" t="s">
        <v>61</v>
      </c>
      <c r="S32" s="16" t="s">
        <v>61</v>
      </c>
      <c r="T32" s="18" t="s">
        <v>1252</v>
      </c>
      <c r="U32" s="16" t="s">
        <v>63</v>
      </c>
      <c r="V32" s="16" t="s">
        <v>62</v>
      </c>
    </row>
    <row r="33" spans="1:22" hidden="1" x14ac:dyDescent="0.35">
      <c r="A33" s="11" t="s">
        <v>1464</v>
      </c>
      <c r="B33" s="11" t="s">
        <v>1465</v>
      </c>
      <c r="C33" s="11" t="s">
        <v>141</v>
      </c>
      <c r="D33" s="11" t="s">
        <v>51</v>
      </c>
      <c r="E33" s="11">
        <v>1</v>
      </c>
      <c r="F33" s="11" t="s">
        <v>185</v>
      </c>
      <c r="G33" s="1">
        <v>45806</v>
      </c>
      <c r="H33" s="11" t="s">
        <v>4884</v>
      </c>
      <c r="I33" s="11" t="s">
        <v>56</v>
      </c>
      <c r="J33" s="11" t="s">
        <v>57</v>
      </c>
      <c r="K33" s="11" t="s">
        <v>937</v>
      </c>
      <c r="L33" s="11" t="str">
        <f>_xlfn.XLOOKUP(Table9[[#This Row],[ShortName]],'[5]export-2025-06-19-02-08-09'!$B:$B,'[5]export-2025-06-19-02-08-09'!$D:$D)</f>
        <v>[no results]</v>
      </c>
      <c r="M33" s="11"/>
      <c r="N33" s="11" t="s">
        <v>4847</v>
      </c>
      <c r="O33" s="11">
        <v>21932</v>
      </c>
      <c r="P33" s="11" t="s">
        <v>4855</v>
      </c>
      <c r="Q33" s="11" t="s">
        <v>4856</v>
      </c>
      <c r="R33" s="11" t="s">
        <v>61</v>
      </c>
      <c r="S33" s="11" t="s">
        <v>61</v>
      </c>
      <c r="T33" s="17" t="s">
        <v>1252</v>
      </c>
      <c r="U33" s="11" t="s">
        <v>63</v>
      </c>
      <c r="V33" s="11" t="s">
        <v>62</v>
      </c>
    </row>
    <row r="34" spans="1:22" hidden="1" x14ac:dyDescent="0.35">
      <c r="A34" s="16" t="s">
        <v>1466</v>
      </c>
      <c r="B34" s="16" t="s">
        <v>1467</v>
      </c>
      <c r="C34" s="16" t="s">
        <v>141</v>
      </c>
      <c r="D34" s="16" t="s">
        <v>51</v>
      </c>
      <c r="E34" s="16">
        <v>1</v>
      </c>
      <c r="F34" s="16" t="s">
        <v>185</v>
      </c>
      <c r="G34" s="2">
        <v>45806</v>
      </c>
      <c r="H34" s="16" t="s">
        <v>4885</v>
      </c>
      <c r="I34" s="16" t="s">
        <v>56</v>
      </c>
      <c r="J34" s="16" t="s">
        <v>57</v>
      </c>
      <c r="K34" s="11" t="s">
        <v>937</v>
      </c>
      <c r="L34" s="11" t="str">
        <f>_xlfn.XLOOKUP(Table9[[#This Row],[ShortName]],'[5]export-2025-06-19-02-08-09'!$B:$B,'[5]export-2025-06-19-02-08-09'!$D:$D)</f>
        <v>[no results]</v>
      </c>
      <c r="M34" s="16"/>
      <c r="N34" s="16" t="s">
        <v>4847</v>
      </c>
      <c r="O34" s="16">
        <v>21932</v>
      </c>
      <c r="P34" s="16" t="s">
        <v>4855</v>
      </c>
      <c r="Q34" s="16" t="s">
        <v>4856</v>
      </c>
      <c r="R34" s="16" t="s">
        <v>61</v>
      </c>
      <c r="S34" s="16" t="s">
        <v>61</v>
      </c>
      <c r="T34" s="18" t="s">
        <v>1252</v>
      </c>
      <c r="U34" s="16" t="s">
        <v>63</v>
      </c>
      <c r="V34" s="16" t="s">
        <v>62</v>
      </c>
    </row>
    <row r="35" spans="1:22" hidden="1" x14ac:dyDescent="0.35">
      <c r="A35" s="11" t="s">
        <v>1468</v>
      </c>
      <c r="B35" s="11" t="s">
        <v>1469</v>
      </c>
      <c r="C35" s="11" t="s">
        <v>141</v>
      </c>
      <c r="D35" s="11" t="s">
        <v>51</v>
      </c>
      <c r="E35" s="11">
        <v>1</v>
      </c>
      <c r="F35" s="11" t="s">
        <v>185</v>
      </c>
      <c r="G35" s="1">
        <v>45806</v>
      </c>
      <c r="H35" s="11" t="s">
        <v>4886</v>
      </c>
      <c r="I35" s="11" t="s">
        <v>56</v>
      </c>
      <c r="J35" s="11" t="s">
        <v>57</v>
      </c>
      <c r="K35" s="11" t="s">
        <v>937</v>
      </c>
      <c r="L35" s="11" t="str">
        <f>_xlfn.XLOOKUP(Table9[[#This Row],[ShortName]],'[5]export-2025-06-19-02-08-09'!$B:$B,'[5]export-2025-06-19-02-08-09'!$D:$D)</f>
        <v>[no results]</v>
      </c>
      <c r="M35" s="11"/>
      <c r="N35" s="11" t="s">
        <v>4847</v>
      </c>
      <c r="O35" s="11">
        <v>21932</v>
      </c>
      <c r="P35" s="11" t="s">
        <v>4855</v>
      </c>
      <c r="Q35" s="11" t="s">
        <v>4856</v>
      </c>
      <c r="R35" s="11" t="s">
        <v>61</v>
      </c>
      <c r="S35" s="11" t="s">
        <v>61</v>
      </c>
      <c r="T35" s="17" t="s">
        <v>1252</v>
      </c>
      <c r="U35" s="11" t="s">
        <v>63</v>
      </c>
      <c r="V35" s="11" t="s">
        <v>62</v>
      </c>
    </row>
    <row r="36" spans="1:22" hidden="1" x14ac:dyDescent="0.35">
      <c r="A36" s="16" t="s">
        <v>1482</v>
      </c>
      <c r="B36" s="16" t="s">
        <v>1483</v>
      </c>
      <c r="C36" s="16" t="s">
        <v>141</v>
      </c>
      <c r="D36" s="16" t="s">
        <v>51</v>
      </c>
      <c r="E36" s="16">
        <v>1</v>
      </c>
      <c r="F36" s="16" t="s">
        <v>185</v>
      </c>
      <c r="G36" s="2">
        <v>45806</v>
      </c>
      <c r="H36" s="16" t="s">
        <v>4887</v>
      </c>
      <c r="I36" s="16" t="s">
        <v>56</v>
      </c>
      <c r="J36" s="16" t="s">
        <v>57</v>
      </c>
      <c r="K36" s="11" t="s">
        <v>937</v>
      </c>
      <c r="L36" s="11" t="str">
        <f>_xlfn.XLOOKUP(Table9[[#This Row],[ShortName]],'[5]export-2025-06-19-02-08-09'!$B:$B,'[5]export-2025-06-19-02-08-09'!$D:$D)</f>
        <v>[no results]</v>
      </c>
      <c r="M36" s="16"/>
      <c r="N36" s="16" t="s">
        <v>4847</v>
      </c>
      <c r="O36" s="16">
        <v>21932</v>
      </c>
      <c r="P36" s="16" t="s">
        <v>4855</v>
      </c>
      <c r="Q36" s="16" t="s">
        <v>4856</v>
      </c>
      <c r="R36" s="16" t="s">
        <v>61</v>
      </c>
      <c r="S36" s="16" t="s">
        <v>61</v>
      </c>
      <c r="T36" s="18" t="s">
        <v>1252</v>
      </c>
      <c r="U36" s="16" t="s">
        <v>63</v>
      </c>
      <c r="V36" s="16" t="s">
        <v>62</v>
      </c>
    </row>
    <row r="37" spans="1:22" hidden="1" x14ac:dyDescent="0.35">
      <c r="A37" s="11" t="s">
        <v>1484</v>
      </c>
      <c r="B37" s="11" t="s">
        <v>1485</v>
      </c>
      <c r="C37" s="11" t="s">
        <v>141</v>
      </c>
      <c r="D37" s="11" t="s">
        <v>51</v>
      </c>
      <c r="E37" s="11">
        <v>1</v>
      </c>
      <c r="F37" s="11" t="s">
        <v>185</v>
      </c>
      <c r="G37" s="1">
        <v>45806</v>
      </c>
      <c r="H37" s="11" t="s">
        <v>4888</v>
      </c>
      <c r="I37" s="11" t="s">
        <v>56</v>
      </c>
      <c r="J37" s="11" t="s">
        <v>57</v>
      </c>
      <c r="K37" s="11" t="s">
        <v>937</v>
      </c>
      <c r="L37" s="11" t="str">
        <f>_xlfn.XLOOKUP(Table9[[#This Row],[ShortName]],'[5]export-2025-06-19-02-08-09'!$B:$B,'[5]export-2025-06-19-02-08-09'!$D:$D)</f>
        <v>[no results]</v>
      </c>
      <c r="M37" s="11"/>
      <c r="N37" s="11" t="s">
        <v>4847</v>
      </c>
      <c r="O37" s="11">
        <v>21932</v>
      </c>
      <c r="P37" s="11" t="s">
        <v>4855</v>
      </c>
      <c r="Q37" s="11" t="s">
        <v>4856</v>
      </c>
      <c r="R37" s="11" t="s">
        <v>61</v>
      </c>
      <c r="S37" s="11" t="s">
        <v>61</v>
      </c>
      <c r="T37" s="17" t="s">
        <v>1252</v>
      </c>
      <c r="U37" s="11" t="s">
        <v>63</v>
      </c>
      <c r="V37" s="11" t="s">
        <v>62</v>
      </c>
    </row>
    <row r="38" spans="1:22" hidden="1" x14ac:dyDescent="0.35">
      <c r="A38" s="16" t="s">
        <v>1492</v>
      </c>
      <c r="B38" s="16" t="s">
        <v>1493</v>
      </c>
      <c r="C38" s="16" t="s">
        <v>141</v>
      </c>
      <c r="D38" s="16" t="s">
        <v>51</v>
      </c>
      <c r="E38" s="16">
        <v>1</v>
      </c>
      <c r="F38" s="16" t="s">
        <v>54</v>
      </c>
      <c r="G38" s="2">
        <v>45806</v>
      </c>
      <c r="H38" s="16" t="s">
        <v>4889</v>
      </c>
      <c r="I38" s="16" t="s">
        <v>56</v>
      </c>
      <c r="J38" s="16" t="s">
        <v>57</v>
      </c>
      <c r="K38" s="11" t="s">
        <v>937</v>
      </c>
      <c r="L38" s="11" t="str">
        <f>_xlfn.XLOOKUP(Table9[[#This Row],[ShortName]],'[5]export-2025-06-19-02-08-09'!$B:$B,'[5]export-2025-06-19-02-08-09'!$D:$D)</f>
        <v>[no results]</v>
      </c>
      <c r="M38" s="16"/>
      <c r="N38" s="16" t="s">
        <v>4847</v>
      </c>
      <c r="O38" s="16">
        <v>21932</v>
      </c>
      <c r="P38" s="16" t="s">
        <v>4855</v>
      </c>
      <c r="Q38" s="16" t="s">
        <v>4856</v>
      </c>
      <c r="R38" s="16" t="s">
        <v>61</v>
      </c>
      <c r="S38" s="16" t="s">
        <v>61</v>
      </c>
      <c r="T38" s="18" t="s">
        <v>1252</v>
      </c>
      <c r="U38" s="16" t="s">
        <v>63</v>
      </c>
      <c r="V38" s="16" t="s">
        <v>62</v>
      </c>
    </row>
    <row r="39" spans="1:22" hidden="1" x14ac:dyDescent="0.35">
      <c r="A39" s="11" t="s">
        <v>1494</v>
      </c>
      <c r="B39" s="11" t="s">
        <v>1495</v>
      </c>
      <c r="C39" s="11" t="s">
        <v>66</v>
      </c>
      <c r="D39" s="11" t="s">
        <v>287</v>
      </c>
      <c r="E39" s="11">
        <v>1</v>
      </c>
      <c r="F39" s="11" t="s">
        <v>185</v>
      </c>
      <c r="G39" s="1">
        <v>45806</v>
      </c>
      <c r="H39" s="11" t="s">
        <v>4890</v>
      </c>
      <c r="I39" s="11" t="s">
        <v>56</v>
      </c>
      <c r="J39" s="11" t="s">
        <v>57</v>
      </c>
      <c r="K39" s="11" t="s">
        <v>937</v>
      </c>
      <c r="L39" s="11" t="str">
        <f>_xlfn.XLOOKUP(Table9[[#This Row],[ShortName]],'[5]export-2025-06-19-02-08-09'!$B:$B,'[5]export-2025-06-19-02-08-09'!$D:$D)</f>
        <v>[no results]</v>
      </c>
      <c r="M39" s="11"/>
      <c r="N39" s="11" t="s">
        <v>4847</v>
      </c>
      <c r="O39" s="11">
        <v>21932</v>
      </c>
      <c r="P39" s="11" t="s">
        <v>4855</v>
      </c>
      <c r="Q39" s="11" t="s">
        <v>4856</v>
      </c>
      <c r="R39" s="11" t="s">
        <v>61</v>
      </c>
      <c r="S39" s="11" t="s">
        <v>61</v>
      </c>
      <c r="T39" s="17" t="s">
        <v>1252</v>
      </c>
      <c r="U39" s="11" t="s">
        <v>63</v>
      </c>
      <c r="V39" s="11" t="s">
        <v>62</v>
      </c>
    </row>
    <row r="40" spans="1:22" hidden="1" x14ac:dyDescent="0.35">
      <c r="A40" s="16" t="s">
        <v>1496</v>
      </c>
      <c r="B40" s="16" t="s">
        <v>1497</v>
      </c>
      <c r="C40" s="16" t="s">
        <v>141</v>
      </c>
      <c r="D40" s="16" t="s">
        <v>51</v>
      </c>
      <c r="E40" s="16">
        <v>1</v>
      </c>
      <c r="F40" s="16" t="s">
        <v>54</v>
      </c>
      <c r="G40" s="2">
        <v>45806</v>
      </c>
      <c r="H40" s="16" t="s">
        <v>4891</v>
      </c>
      <c r="I40" s="16" t="s">
        <v>56</v>
      </c>
      <c r="J40" s="16" t="s">
        <v>57</v>
      </c>
      <c r="K40" s="11" t="s">
        <v>937</v>
      </c>
      <c r="L40" s="11" t="str">
        <f>_xlfn.XLOOKUP(Table9[[#This Row],[ShortName]],'[5]export-2025-06-19-02-08-09'!$B:$B,'[5]export-2025-06-19-02-08-09'!$D:$D)</f>
        <v>[no results]</v>
      </c>
      <c r="M40" s="16"/>
      <c r="N40" s="16" t="s">
        <v>4847</v>
      </c>
      <c r="O40" s="16">
        <v>21932</v>
      </c>
      <c r="P40" s="16" t="s">
        <v>4855</v>
      </c>
      <c r="Q40" s="16" t="s">
        <v>4856</v>
      </c>
      <c r="R40" s="16" t="s">
        <v>61</v>
      </c>
      <c r="S40" s="16" t="s">
        <v>61</v>
      </c>
      <c r="T40" s="18" t="s">
        <v>1252</v>
      </c>
      <c r="U40" s="16" t="s">
        <v>63</v>
      </c>
      <c r="V40" s="16" t="s">
        <v>62</v>
      </c>
    </row>
    <row r="41" spans="1:22" hidden="1" x14ac:dyDescent="0.35">
      <c r="A41" s="16" t="s">
        <v>1572</v>
      </c>
      <c r="B41" s="16" t="s">
        <v>1573</v>
      </c>
      <c r="C41" s="16" t="s">
        <v>49</v>
      </c>
      <c r="D41" s="16" t="s">
        <v>51</v>
      </c>
      <c r="E41" s="16">
        <v>1</v>
      </c>
      <c r="F41" s="16" t="s">
        <v>185</v>
      </c>
      <c r="G41" s="2">
        <v>45806</v>
      </c>
      <c r="H41" s="16" t="s">
        <v>4892</v>
      </c>
      <c r="I41" s="16" t="s">
        <v>109</v>
      </c>
      <c r="J41" s="16" t="s">
        <v>57</v>
      </c>
      <c r="K41" s="11" t="e">
        <f>_xlfn.XLOOKUP(Table9[[#This Row],[ShortName]],Data!B:B,Data!N:N)</f>
        <v>#N/A</v>
      </c>
      <c r="L41" s="11" t="e">
        <f>_xlfn.XLOOKUP(Table9[[#This Row],[ShortName]],'[5]export-2025-06-19-02-08-09'!$B:$B,'[5]export-2025-06-19-02-08-09'!$D:$D)</f>
        <v>#N/A</v>
      </c>
      <c r="M41" s="16"/>
      <c r="N41" s="16" t="s">
        <v>4847</v>
      </c>
      <c r="O41" s="16">
        <v>3138</v>
      </c>
      <c r="P41" s="16" t="s">
        <v>4893</v>
      </c>
      <c r="Q41" s="16" t="s">
        <v>4894</v>
      </c>
      <c r="R41" s="16" t="s">
        <v>61</v>
      </c>
      <c r="S41" s="16" t="s">
        <v>61</v>
      </c>
      <c r="T41" s="16" t="s">
        <v>97</v>
      </c>
      <c r="U41" s="16" t="s">
        <v>4895</v>
      </c>
      <c r="V41" s="16" t="s">
        <v>62</v>
      </c>
    </row>
    <row r="42" spans="1:22" hidden="1" x14ac:dyDescent="0.35">
      <c r="A42" s="11" t="s">
        <v>1576</v>
      </c>
      <c r="B42" s="11" t="s">
        <v>1577</v>
      </c>
      <c r="C42" s="11" t="s">
        <v>49</v>
      </c>
      <c r="D42" s="11" t="s">
        <v>51</v>
      </c>
      <c r="E42" s="11">
        <v>1</v>
      </c>
      <c r="F42" s="11" t="s">
        <v>185</v>
      </c>
      <c r="G42" s="1">
        <v>45806</v>
      </c>
      <c r="H42" s="11" t="s">
        <v>4896</v>
      </c>
      <c r="I42" s="11" t="s">
        <v>56</v>
      </c>
      <c r="J42" s="11" t="s">
        <v>57</v>
      </c>
      <c r="K42" s="11" t="e">
        <f>_xlfn.XLOOKUP(Table9[[#This Row],[ShortName]],Data!B:B,Data!N:N)</f>
        <v>#N/A</v>
      </c>
      <c r="L42" s="11" t="e">
        <f>_xlfn.XLOOKUP(Table9[[#This Row],[ShortName]],'[5]export-2025-06-19-02-08-09'!$B:$B,'[5]export-2025-06-19-02-08-09'!$D:$D)</f>
        <v>#N/A</v>
      </c>
      <c r="M42" s="11"/>
      <c r="N42" s="11" t="s">
        <v>4847</v>
      </c>
      <c r="O42" s="11">
        <v>3138</v>
      </c>
      <c r="P42" s="11" t="s">
        <v>4893</v>
      </c>
      <c r="Q42" s="11" t="s">
        <v>4894</v>
      </c>
      <c r="R42" s="11" t="s">
        <v>61</v>
      </c>
      <c r="S42" s="11" t="s">
        <v>61</v>
      </c>
      <c r="T42" s="11" t="s">
        <v>97</v>
      </c>
      <c r="U42" s="11" t="s">
        <v>4895</v>
      </c>
      <c r="V42" s="11" t="s">
        <v>62</v>
      </c>
    </row>
    <row r="43" spans="1:22" hidden="1" x14ac:dyDescent="0.35">
      <c r="A43" s="16" t="s">
        <v>1578</v>
      </c>
      <c r="B43" s="16" t="s">
        <v>1579</v>
      </c>
      <c r="C43" s="16" t="s">
        <v>49</v>
      </c>
      <c r="D43" s="16" t="s">
        <v>51</v>
      </c>
      <c r="E43" s="16">
        <v>1</v>
      </c>
      <c r="F43" s="16" t="s">
        <v>185</v>
      </c>
      <c r="G43" s="2">
        <v>45806</v>
      </c>
      <c r="H43" s="16" t="s">
        <v>4897</v>
      </c>
      <c r="I43" s="16" t="s">
        <v>56</v>
      </c>
      <c r="J43" s="16" t="s">
        <v>57</v>
      </c>
      <c r="K43" s="11" t="e">
        <f>_xlfn.XLOOKUP(Table9[[#This Row],[ShortName]],Data!B:B,Data!N:N)</f>
        <v>#N/A</v>
      </c>
      <c r="L43" s="11" t="e">
        <f>_xlfn.XLOOKUP(Table9[[#This Row],[ShortName]],'[5]export-2025-06-19-02-08-09'!$B:$B,'[5]export-2025-06-19-02-08-09'!$D:$D)</f>
        <v>#N/A</v>
      </c>
      <c r="M43" s="16"/>
      <c r="N43" s="16" t="s">
        <v>4847</v>
      </c>
      <c r="O43" s="16">
        <v>3138</v>
      </c>
      <c r="P43" s="16" t="s">
        <v>4893</v>
      </c>
      <c r="Q43" s="16" t="s">
        <v>4894</v>
      </c>
      <c r="R43" s="16" t="s">
        <v>61</v>
      </c>
      <c r="S43" s="16" t="s">
        <v>61</v>
      </c>
      <c r="T43" s="16" t="s">
        <v>97</v>
      </c>
      <c r="U43" s="16" t="s">
        <v>4895</v>
      </c>
      <c r="V43" s="16" t="s">
        <v>62</v>
      </c>
    </row>
    <row r="44" spans="1:22" hidden="1" x14ac:dyDescent="0.35">
      <c r="A44" s="11" t="s">
        <v>1580</v>
      </c>
      <c r="B44" s="11" t="s">
        <v>1581</v>
      </c>
      <c r="C44" s="11" t="s">
        <v>49</v>
      </c>
      <c r="D44" s="11" t="s">
        <v>51</v>
      </c>
      <c r="E44" s="11">
        <v>1</v>
      </c>
      <c r="F44" s="11" t="s">
        <v>185</v>
      </c>
      <c r="G44" s="1">
        <v>45806</v>
      </c>
      <c r="H44" s="11" t="s">
        <v>4898</v>
      </c>
      <c r="I44" s="11" t="s">
        <v>232</v>
      </c>
      <c r="J44" s="11" t="s">
        <v>57</v>
      </c>
      <c r="K44" s="11" t="e">
        <f>_xlfn.XLOOKUP(Table9[[#This Row],[ShortName]],Data!B:B,Data!N:N)</f>
        <v>#N/A</v>
      </c>
      <c r="L44" s="11" t="e">
        <f>_xlfn.XLOOKUP(Table9[[#This Row],[ShortName]],'[5]export-2025-06-19-02-08-09'!$B:$B,'[5]export-2025-06-19-02-08-09'!$D:$D)</f>
        <v>#N/A</v>
      </c>
      <c r="M44" s="11"/>
      <c r="N44" s="11" t="s">
        <v>4847</v>
      </c>
      <c r="O44" s="11">
        <v>3138</v>
      </c>
      <c r="P44" s="11" t="s">
        <v>4893</v>
      </c>
      <c r="Q44" s="11" t="s">
        <v>4894</v>
      </c>
      <c r="R44" s="11" t="s">
        <v>61</v>
      </c>
      <c r="S44" s="11" t="s">
        <v>61</v>
      </c>
      <c r="T44" s="11" t="s">
        <v>97</v>
      </c>
      <c r="U44" s="11" t="s">
        <v>4895</v>
      </c>
      <c r="V44" s="11" t="s">
        <v>62</v>
      </c>
    </row>
    <row r="45" spans="1:22" hidden="1" x14ac:dyDescent="0.35">
      <c r="A45" s="16" t="s">
        <v>1582</v>
      </c>
      <c r="B45" s="16" t="s">
        <v>1583</v>
      </c>
      <c r="C45" s="16" t="s">
        <v>49</v>
      </c>
      <c r="D45" s="16" t="s">
        <v>287</v>
      </c>
      <c r="E45" s="16">
        <v>1</v>
      </c>
      <c r="F45" s="16" t="s">
        <v>185</v>
      </c>
      <c r="G45" s="2">
        <v>45806</v>
      </c>
      <c r="H45" s="16" t="s">
        <v>4899</v>
      </c>
      <c r="I45" s="16" t="s">
        <v>109</v>
      </c>
      <c r="J45" s="16" t="s">
        <v>57</v>
      </c>
      <c r="K45" s="11" t="e">
        <f>_xlfn.XLOOKUP(Table9[[#This Row],[ShortName]],Data!B:B,Data!N:N)</f>
        <v>#N/A</v>
      </c>
      <c r="L45" s="11" t="e">
        <f>_xlfn.XLOOKUP(Table9[[#This Row],[ShortName]],'[5]export-2025-06-19-02-08-09'!$B:$B,'[5]export-2025-06-19-02-08-09'!$D:$D)</f>
        <v>#N/A</v>
      </c>
      <c r="M45" s="16"/>
      <c r="N45" s="16" t="s">
        <v>4847</v>
      </c>
      <c r="O45" s="16">
        <v>3615</v>
      </c>
      <c r="P45" s="16" t="s">
        <v>4900</v>
      </c>
      <c r="Q45" s="16" t="s">
        <v>4894</v>
      </c>
      <c r="R45" s="16" t="s">
        <v>61</v>
      </c>
      <c r="S45" s="16" t="s">
        <v>61</v>
      </c>
      <c r="T45" s="16" t="s">
        <v>233</v>
      </c>
      <c r="U45" s="16" t="s">
        <v>4895</v>
      </c>
      <c r="V45" s="16" t="s">
        <v>62</v>
      </c>
    </row>
    <row r="46" spans="1:22" hidden="1" x14ac:dyDescent="0.35">
      <c r="A46" s="11" t="s">
        <v>1584</v>
      </c>
      <c r="B46" s="11" t="s">
        <v>1585</v>
      </c>
      <c r="C46" s="11" t="s">
        <v>49</v>
      </c>
      <c r="D46" s="11" t="s">
        <v>51</v>
      </c>
      <c r="E46" s="11">
        <v>1</v>
      </c>
      <c r="F46" s="11" t="s">
        <v>185</v>
      </c>
      <c r="G46" s="1">
        <v>45806</v>
      </c>
      <c r="H46" s="11" t="s">
        <v>4901</v>
      </c>
      <c r="I46" s="11" t="s">
        <v>56</v>
      </c>
      <c r="J46" s="11" t="s">
        <v>57</v>
      </c>
      <c r="K46" s="11" t="e">
        <f>_xlfn.XLOOKUP(Table9[[#This Row],[ShortName]],Data!B:B,Data!N:N)</f>
        <v>#N/A</v>
      </c>
      <c r="L46" s="11" t="e">
        <f>_xlfn.XLOOKUP(Table9[[#This Row],[ShortName]],'[5]export-2025-06-19-02-08-09'!$B:$B,'[5]export-2025-06-19-02-08-09'!$D:$D)</f>
        <v>#N/A</v>
      </c>
      <c r="M46" s="11"/>
      <c r="N46" s="11" t="s">
        <v>4847</v>
      </c>
      <c r="O46" s="11">
        <v>24390</v>
      </c>
      <c r="P46" s="11" t="s">
        <v>4902</v>
      </c>
      <c r="Q46" s="11" t="s">
        <v>4894</v>
      </c>
      <c r="R46" s="11" t="s">
        <v>61</v>
      </c>
      <c r="S46" s="11" t="s">
        <v>61</v>
      </c>
      <c r="T46" s="11" t="s">
        <v>233</v>
      </c>
      <c r="U46" s="11" t="s">
        <v>4895</v>
      </c>
      <c r="V46" s="11" t="s">
        <v>62</v>
      </c>
    </row>
    <row r="47" spans="1:22" x14ac:dyDescent="0.35">
      <c r="A47" s="11" t="s">
        <v>1498</v>
      </c>
      <c r="B47" s="11" t="s">
        <v>1499</v>
      </c>
      <c r="C47" s="11" t="s">
        <v>141</v>
      </c>
      <c r="D47" s="11" t="s">
        <v>51</v>
      </c>
      <c r="E47" s="11">
        <v>1</v>
      </c>
      <c r="F47" s="11" t="s">
        <v>185</v>
      </c>
      <c r="G47" s="1">
        <v>45806</v>
      </c>
      <c r="H47" s="11" t="s">
        <v>4903</v>
      </c>
      <c r="I47" s="11" t="s">
        <v>56</v>
      </c>
      <c r="J47" s="11" t="s">
        <v>57</v>
      </c>
      <c r="K47" s="11" t="s">
        <v>938</v>
      </c>
      <c r="L47" s="11" t="e">
        <f>_xlfn.XLOOKUP(Table9[[#This Row],[ShortName]],'[5]export-2025-06-19-02-08-09'!$B:$B,'[5]export-2025-06-19-02-08-09'!$D:$D)</f>
        <v>#N/A</v>
      </c>
      <c r="M47" s="11"/>
      <c r="N47" s="11" t="s">
        <v>4847</v>
      </c>
      <c r="O47" s="11">
        <v>21932</v>
      </c>
      <c r="P47" s="11" t="s">
        <v>4855</v>
      </c>
      <c r="Q47" s="11" t="s">
        <v>4856</v>
      </c>
      <c r="R47" s="11" t="s">
        <v>61</v>
      </c>
      <c r="S47" s="11" t="s">
        <v>61</v>
      </c>
      <c r="T47" s="17" t="s">
        <v>1252</v>
      </c>
      <c r="U47" s="11" t="s">
        <v>63</v>
      </c>
      <c r="V47" s="11" t="s">
        <v>62</v>
      </c>
    </row>
    <row r="48" spans="1:22" hidden="1" x14ac:dyDescent="0.35">
      <c r="A48" s="16" t="s">
        <v>2401</v>
      </c>
      <c r="B48" s="16" t="s">
        <v>2402</v>
      </c>
      <c r="C48" s="16" t="s">
        <v>66</v>
      </c>
      <c r="D48" s="16" t="s">
        <v>51</v>
      </c>
      <c r="E48" s="16">
        <v>1</v>
      </c>
      <c r="F48" s="16" t="s">
        <v>54</v>
      </c>
      <c r="G48" s="2">
        <v>45806</v>
      </c>
      <c r="H48" s="16" t="s">
        <v>4904</v>
      </c>
      <c r="I48" s="16" t="s">
        <v>109</v>
      </c>
      <c r="J48" s="16" t="s">
        <v>57</v>
      </c>
      <c r="K48" s="11" t="s">
        <v>937</v>
      </c>
      <c r="L48" s="11" t="str">
        <f>_xlfn.XLOOKUP(Table9[[#This Row],[ShortName]],'[5]export-2025-06-19-02-08-09'!$B:$B,'[5]export-2025-06-19-02-08-09'!$D:$D)</f>
        <v>[no results]</v>
      </c>
      <c r="M48" s="16"/>
      <c r="N48" s="16" t="s">
        <v>4847</v>
      </c>
      <c r="O48" s="16">
        <v>5038300</v>
      </c>
      <c r="P48" s="16" t="s">
        <v>4905</v>
      </c>
      <c r="Q48" s="16" t="s">
        <v>4906</v>
      </c>
      <c r="R48" s="16" t="s">
        <v>61</v>
      </c>
      <c r="S48" s="16" t="s">
        <v>61</v>
      </c>
      <c r="T48" s="16" t="s">
        <v>1127</v>
      </c>
      <c r="U48" s="16" t="s">
        <v>4907</v>
      </c>
      <c r="V48" s="16" t="s">
        <v>62</v>
      </c>
    </row>
    <row r="49" spans="1:22" hidden="1" x14ac:dyDescent="0.35">
      <c r="A49" s="16" t="s">
        <v>1804</v>
      </c>
      <c r="B49" s="16" t="s">
        <v>1805</v>
      </c>
      <c r="C49" s="16" t="s">
        <v>141</v>
      </c>
      <c r="D49" s="16" t="s">
        <v>51</v>
      </c>
      <c r="E49" s="16">
        <v>1</v>
      </c>
      <c r="F49" s="16" t="s">
        <v>185</v>
      </c>
      <c r="G49" s="2">
        <v>45806</v>
      </c>
      <c r="H49" s="16" t="s">
        <v>4908</v>
      </c>
      <c r="I49" s="16" t="s">
        <v>56</v>
      </c>
      <c r="J49" s="16" t="s">
        <v>57</v>
      </c>
      <c r="K49" s="11" t="e">
        <f>_xlfn.XLOOKUP(Table9[[#This Row],[ShortName]],Data!B:B,Data!N:N)</f>
        <v>#N/A</v>
      </c>
      <c r="L49" s="11" t="e">
        <f>_xlfn.XLOOKUP(Table9[[#This Row],[ShortName]],'[5]export-2025-06-19-02-08-09'!$B:$B,'[5]export-2025-06-19-02-08-09'!$D:$D)</f>
        <v>#N/A</v>
      </c>
      <c r="M49" s="16"/>
      <c r="N49" s="16" t="s">
        <v>4847</v>
      </c>
      <c r="O49" s="16">
        <v>5058039</v>
      </c>
      <c r="P49" s="16" t="s">
        <v>4677</v>
      </c>
      <c r="Q49" s="16" t="s">
        <v>4909</v>
      </c>
      <c r="R49" s="16" t="s">
        <v>61</v>
      </c>
      <c r="S49" s="16" t="s">
        <v>61</v>
      </c>
      <c r="T49" s="16" t="s">
        <v>123</v>
      </c>
      <c r="U49" s="16" t="s">
        <v>4910</v>
      </c>
      <c r="V49" s="16" t="s">
        <v>62</v>
      </c>
    </row>
    <row r="50" spans="1:22" hidden="1" x14ac:dyDescent="0.35">
      <c r="A50" s="11" t="s">
        <v>1806</v>
      </c>
      <c r="B50" s="11" t="s">
        <v>1807</v>
      </c>
      <c r="C50" s="11" t="s">
        <v>66</v>
      </c>
      <c r="D50" s="11" t="s">
        <v>51</v>
      </c>
      <c r="E50" s="11">
        <v>1</v>
      </c>
      <c r="F50" s="11" t="s">
        <v>185</v>
      </c>
      <c r="G50" s="1">
        <v>45806</v>
      </c>
      <c r="H50" s="11" t="s">
        <v>4911</v>
      </c>
      <c r="I50" s="11" t="s">
        <v>56</v>
      </c>
      <c r="J50" s="11" t="s">
        <v>57</v>
      </c>
      <c r="K50" s="11" t="e">
        <f>_xlfn.XLOOKUP(Table9[[#This Row],[ShortName]],Data!B:B,Data!N:N)</f>
        <v>#N/A</v>
      </c>
      <c r="L50" s="11" t="e">
        <f>_xlfn.XLOOKUP(Table9[[#This Row],[ShortName]],'[5]export-2025-06-19-02-08-09'!$B:$B,'[5]export-2025-06-19-02-08-09'!$D:$D)</f>
        <v>#N/A</v>
      </c>
      <c r="M50" s="11"/>
      <c r="N50" s="11" t="s">
        <v>4912</v>
      </c>
      <c r="O50" s="11">
        <v>5058045</v>
      </c>
      <c r="P50" s="11" t="s">
        <v>4677</v>
      </c>
      <c r="Q50" s="11" t="s">
        <v>4909</v>
      </c>
      <c r="R50" s="11" t="s">
        <v>61</v>
      </c>
      <c r="S50" s="11" t="s">
        <v>61</v>
      </c>
      <c r="T50" s="11" t="s">
        <v>123</v>
      </c>
      <c r="U50" s="11" t="s">
        <v>4910</v>
      </c>
      <c r="V50" s="11" t="s">
        <v>62</v>
      </c>
    </row>
    <row r="51" spans="1:22" hidden="1" x14ac:dyDescent="0.35">
      <c r="A51" s="16" t="s">
        <v>1808</v>
      </c>
      <c r="B51" s="16" t="s">
        <v>1809</v>
      </c>
      <c r="C51" s="16" t="s">
        <v>141</v>
      </c>
      <c r="D51" s="16" t="s">
        <v>51</v>
      </c>
      <c r="E51" s="16">
        <v>1</v>
      </c>
      <c r="F51" s="16" t="s">
        <v>185</v>
      </c>
      <c r="G51" s="2">
        <v>45806</v>
      </c>
      <c r="H51" s="16" t="s">
        <v>4913</v>
      </c>
      <c r="I51" s="16" t="s">
        <v>56</v>
      </c>
      <c r="J51" s="16" t="s">
        <v>57</v>
      </c>
      <c r="K51" s="11" t="e">
        <f>_xlfn.XLOOKUP(Table9[[#This Row],[ShortName]],Data!B:B,Data!N:N)</f>
        <v>#N/A</v>
      </c>
      <c r="L51" s="11" t="e">
        <f>_xlfn.XLOOKUP(Table9[[#This Row],[ShortName]],'[5]export-2025-06-19-02-08-09'!$B:$B,'[5]export-2025-06-19-02-08-09'!$D:$D)</f>
        <v>#N/A</v>
      </c>
      <c r="M51" s="16"/>
      <c r="N51" s="16" t="s">
        <v>4912</v>
      </c>
      <c r="O51" s="16">
        <v>5058045</v>
      </c>
      <c r="P51" s="16" t="s">
        <v>4677</v>
      </c>
      <c r="Q51" s="16" t="s">
        <v>4909</v>
      </c>
      <c r="R51" s="16" t="s">
        <v>61</v>
      </c>
      <c r="S51" s="16" t="s">
        <v>61</v>
      </c>
      <c r="T51" s="16" t="s">
        <v>123</v>
      </c>
      <c r="U51" s="16" t="s">
        <v>4910</v>
      </c>
      <c r="V51" s="16" t="s">
        <v>62</v>
      </c>
    </row>
    <row r="52" spans="1:22" hidden="1" x14ac:dyDescent="0.35">
      <c r="A52" s="11" t="s">
        <v>1810</v>
      </c>
      <c r="B52" s="11" t="s">
        <v>1811</v>
      </c>
      <c r="C52" s="11" t="s">
        <v>66</v>
      </c>
      <c r="D52" s="11" t="s">
        <v>51</v>
      </c>
      <c r="E52" s="11">
        <v>1</v>
      </c>
      <c r="F52" s="11" t="s">
        <v>185</v>
      </c>
      <c r="G52" s="1">
        <v>45806</v>
      </c>
      <c r="H52" s="11" t="s">
        <v>4914</v>
      </c>
      <c r="I52" s="11" t="s">
        <v>56</v>
      </c>
      <c r="J52" s="11" t="s">
        <v>57</v>
      </c>
      <c r="K52" s="11" t="e">
        <f>_xlfn.XLOOKUP(Table9[[#This Row],[ShortName]],Data!B:B,Data!N:N)</f>
        <v>#N/A</v>
      </c>
      <c r="L52" s="11" t="e">
        <f>_xlfn.XLOOKUP(Table9[[#This Row],[ShortName]],'[5]export-2025-06-19-02-08-09'!$B:$B,'[5]export-2025-06-19-02-08-09'!$D:$D)</f>
        <v>#N/A</v>
      </c>
      <c r="M52" s="11"/>
      <c r="N52" s="11" t="s">
        <v>4912</v>
      </c>
      <c r="O52" s="11">
        <v>5058045</v>
      </c>
      <c r="P52" s="11" t="s">
        <v>4677</v>
      </c>
      <c r="Q52" s="11" t="s">
        <v>4909</v>
      </c>
      <c r="R52" s="11" t="s">
        <v>61</v>
      </c>
      <c r="S52" s="11" t="s">
        <v>61</v>
      </c>
      <c r="T52" s="11" t="s">
        <v>123</v>
      </c>
      <c r="U52" s="11" t="s">
        <v>4910</v>
      </c>
      <c r="V52" s="11" t="s">
        <v>62</v>
      </c>
    </row>
    <row r="53" spans="1:22" hidden="1" x14ac:dyDescent="0.35">
      <c r="A53" s="16" t="s">
        <v>1812</v>
      </c>
      <c r="B53" s="16" t="s">
        <v>1813</v>
      </c>
      <c r="C53" s="16" t="s">
        <v>141</v>
      </c>
      <c r="D53" s="16" t="s">
        <v>51</v>
      </c>
      <c r="E53" s="16">
        <v>1</v>
      </c>
      <c r="F53" s="16" t="s">
        <v>185</v>
      </c>
      <c r="G53" s="2">
        <v>45806</v>
      </c>
      <c r="H53" s="16" t="s">
        <v>4915</v>
      </c>
      <c r="I53" s="16" t="s">
        <v>56</v>
      </c>
      <c r="J53" s="16" t="s">
        <v>57</v>
      </c>
      <c r="K53" s="11" t="e">
        <f>_xlfn.XLOOKUP(Table9[[#This Row],[ShortName]],Data!B:B,Data!N:N)</f>
        <v>#N/A</v>
      </c>
      <c r="L53" s="11" t="e">
        <f>_xlfn.XLOOKUP(Table9[[#This Row],[ShortName]],'[5]export-2025-06-19-02-08-09'!$B:$B,'[5]export-2025-06-19-02-08-09'!$D:$D)</f>
        <v>#N/A</v>
      </c>
      <c r="M53" s="16"/>
      <c r="N53" s="16" t="s">
        <v>4912</v>
      </c>
      <c r="O53" s="16">
        <v>5058031</v>
      </c>
      <c r="P53" s="16" t="s">
        <v>4677</v>
      </c>
      <c r="Q53" s="16" t="s">
        <v>4909</v>
      </c>
      <c r="R53" s="16" t="s">
        <v>61</v>
      </c>
      <c r="S53" s="16" t="s">
        <v>61</v>
      </c>
      <c r="T53" s="16" t="s">
        <v>123</v>
      </c>
      <c r="U53" s="16" t="s">
        <v>4910</v>
      </c>
      <c r="V53" s="16" t="s">
        <v>62</v>
      </c>
    </row>
    <row r="54" spans="1:22" hidden="1" x14ac:dyDescent="0.35">
      <c r="A54" s="11" t="s">
        <v>1814</v>
      </c>
      <c r="B54" s="11" t="s">
        <v>1815</v>
      </c>
      <c r="C54" s="11" t="s">
        <v>114</v>
      </c>
      <c r="D54" s="11" t="s">
        <v>51</v>
      </c>
      <c r="E54" s="11">
        <v>1</v>
      </c>
      <c r="F54" s="11" t="s">
        <v>185</v>
      </c>
      <c r="G54" s="1">
        <v>45806</v>
      </c>
      <c r="H54" s="11" t="s">
        <v>4916</v>
      </c>
      <c r="I54" s="11" t="s">
        <v>56</v>
      </c>
      <c r="J54" s="11" t="s">
        <v>57</v>
      </c>
      <c r="K54" s="11" t="e">
        <f>_xlfn.XLOOKUP(Table9[[#This Row],[ShortName]],Data!B:B,Data!N:N)</f>
        <v>#N/A</v>
      </c>
      <c r="L54" s="11" t="e">
        <f>_xlfn.XLOOKUP(Table9[[#This Row],[ShortName]],'[5]export-2025-06-19-02-08-09'!$B:$B,'[5]export-2025-06-19-02-08-09'!$D:$D)</f>
        <v>#N/A</v>
      </c>
      <c r="M54" s="11"/>
      <c r="N54" s="11" t="s">
        <v>4912</v>
      </c>
      <c r="O54" s="11">
        <v>5058031</v>
      </c>
      <c r="P54" s="11" t="s">
        <v>4677</v>
      </c>
      <c r="Q54" s="11" t="s">
        <v>4909</v>
      </c>
      <c r="R54" s="11" t="s">
        <v>61</v>
      </c>
      <c r="S54" s="11" t="s">
        <v>61</v>
      </c>
      <c r="T54" s="11" t="s">
        <v>123</v>
      </c>
      <c r="U54" s="11" t="s">
        <v>4910</v>
      </c>
      <c r="V54" s="11" t="s">
        <v>62</v>
      </c>
    </row>
    <row r="55" spans="1:22" hidden="1" x14ac:dyDescent="0.35">
      <c r="A55" s="16" t="s">
        <v>1816</v>
      </c>
      <c r="B55" s="16" t="s">
        <v>1817</v>
      </c>
      <c r="C55" s="16" t="s">
        <v>141</v>
      </c>
      <c r="D55" s="16" t="s">
        <v>51</v>
      </c>
      <c r="E55" s="16">
        <v>1</v>
      </c>
      <c r="F55" s="16" t="s">
        <v>185</v>
      </c>
      <c r="G55" s="2">
        <v>45806</v>
      </c>
      <c r="H55" s="16" t="s">
        <v>4917</v>
      </c>
      <c r="I55" s="16" t="s">
        <v>56</v>
      </c>
      <c r="J55" s="16" t="s">
        <v>57</v>
      </c>
      <c r="K55" s="11" t="e">
        <f>_xlfn.XLOOKUP(Table9[[#This Row],[ShortName]],Data!B:B,Data!N:N)</f>
        <v>#N/A</v>
      </c>
      <c r="L55" s="11" t="e">
        <f>_xlfn.XLOOKUP(Table9[[#This Row],[ShortName]],'[5]export-2025-06-19-02-08-09'!$B:$B,'[5]export-2025-06-19-02-08-09'!$D:$D)</f>
        <v>#N/A</v>
      </c>
      <c r="M55" s="16"/>
      <c r="N55" s="16" t="s">
        <v>4912</v>
      </c>
      <c r="O55" s="16">
        <v>5058033</v>
      </c>
      <c r="P55" s="16" t="s">
        <v>4677</v>
      </c>
      <c r="Q55" s="16" t="s">
        <v>4909</v>
      </c>
      <c r="R55" s="16" t="s">
        <v>61</v>
      </c>
      <c r="S55" s="16" t="s">
        <v>61</v>
      </c>
      <c r="T55" s="16" t="s">
        <v>123</v>
      </c>
      <c r="U55" s="16" t="s">
        <v>4910</v>
      </c>
      <c r="V55" s="16" t="s">
        <v>62</v>
      </c>
    </row>
    <row r="56" spans="1:22" hidden="1" x14ac:dyDescent="0.35">
      <c r="A56" s="11" t="s">
        <v>1830</v>
      </c>
      <c r="B56" s="11" t="s">
        <v>1831</v>
      </c>
      <c r="C56" s="11" t="s">
        <v>49</v>
      </c>
      <c r="D56" s="11" t="s">
        <v>51</v>
      </c>
      <c r="E56" s="11">
        <v>1</v>
      </c>
      <c r="F56" s="11" t="s">
        <v>185</v>
      </c>
      <c r="G56" s="1">
        <v>45806</v>
      </c>
      <c r="H56" s="11" t="s">
        <v>4918</v>
      </c>
      <c r="I56" s="11" t="s">
        <v>56</v>
      </c>
      <c r="J56" s="11" t="s">
        <v>57</v>
      </c>
      <c r="K56" s="11" t="e">
        <f>_xlfn.XLOOKUP(Table9[[#This Row],[ShortName]],Data!B:B,Data!N:N)</f>
        <v>#N/A</v>
      </c>
      <c r="L56" s="11" t="e">
        <f>_xlfn.XLOOKUP(Table9[[#This Row],[ShortName]],'[5]export-2025-06-19-02-08-09'!$B:$B,'[5]export-2025-06-19-02-08-09'!$D:$D)</f>
        <v>#N/A</v>
      </c>
      <c r="M56" s="11"/>
      <c r="N56" s="11" t="s">
        <v>4847</v>
      </c>
      <c r="O56" s="11">
        <v>25523</v>
      </c>
      <c r="P56" s="11" t="s">
        <v>4919</v>
      </c>
      <c r="Q56" s="11" t="s">
        <v>4598</v>
      </c>
      <c r="R56" s="11" t="s">
        <v>61</v>
      </c>
      <c r="S56" s="11" t="s">
        <v>61</v>
      </c>
      <c r="T56" s="11" t="s">
        <v>1127</v>
      </c>
      <c r="U56" s="11" t="s">
        <v>4920</v>
      </c>
      <c r="V56" s="11" t="s">
        <v>62</v>
      </c>
    </row>
    <row r="57" spans="1:22" hidden="1" x14ac:dyDescent="0.35">
      <c r="A57" s="11" t="s">
        <v>2171</v>
      </c>
      <c r="B57" s="11" t="s">
        <v>2172</v>
      </c>
      <c r="C57" s="11" t="s">
        <v>49</v>
      </c>
      <c r="D57" s="11" t="s">
        <v>51</v>
      </c>
      <c r="E57" s="11">
        <v>1</v>
      </c>
      <c r="F57" s="11" t="s">
        <v>773</v>
      </c>
      <c r="G57" s="1">
        <v>45806</v>
      </c>
      <c r="H57" s="11" t="s">
        <v>4921</v>
      </c>
      <c r="I57" s="11" t="s">
        <v>56</v>
      </c>
      <c r="J57" s="11" t="s">
        <v>57</v>
      </c>
      <c r="K57" s="11" t="s">
        <v>937</v>
      </c>
      <c r="L57" s="11" t="str">
        <f>_xlfn.XLOOKUP(Table9[[#This Row],[ShortName]],'[5]export-2025-06-19-02-08-09'!$B:$B,'[5]export-2025-06-19-02-08-09'!$D:$D)</f>
        <v>[no results]</v>
      </c>
      <c r="M57" s="11"/>
      <c r="N57" s="11" t="s">
        <v>4847</v>
      </c>
      <c r="O57" s="11">
        <v>5056243</v>
      </c>
      <c r="P57" s="11" t="s">
        <v>4922</v>
      </c>
      <c r="Q57" s="11" t="s">
        <v>4923</v>
      </c>
      <c r="R57" s="11" t="s">
        <v>61</v>
      </c>
      <c r="S57" s="11" t="s">
        <v>61</v>
      </c>
      <c r="T57" s="11" t="s">
        <v>233</v>
      </c>
      <c r="U57" s="11" t="s">
        <v>60</v>
      </c>
      <c r="V57" s="11" t="s">
        <v>62</v>
      </c>
    </row>
    <row r="58" spans="1:22" hidden="1" x14ac:dyDescent="0.35">
      <c r="A58" s="16" t="s">
        <v>2173</v>
      </c>
      <c r="B58" s="16" t="s">
        <v>2174</v>
      </c>
      <c r="C58" s="16" t="s">
        <v>141</v>
      </c>
      <c r="D58" s="16" t="s">
        <v>287</v>
      </c>
      <c r="E58" s="16">
        <v>1</v>
      </c>
      <c r="F58" s="16" t="s">
        <v>185</v>
      </c>
      <c r="G58" s="2">
        <v>45806</v>
      </c>
      <c r="H58" s="16" t="s">
        <v>4924</v>
      </c>
      <c r="I58" s="16" t="s">
        <v>56</v>
      </c>
      <c r="J58" s="16" t="s">
        <v>57</v>
      </c>
      <c r="K58" s="11" t="s">
        <v>937</v>
      </c>
      <c r="L58" s="11" t="str">
        <f>_xlfn.XLOOKUP(Table9[[#This Row],[ShortName]],'[5]export-2025-06-19-02-08-09'!$B:$B,'[5]export-2025-06-19-02-08-09'!$D:$D)</f>
        <v>[no results]</v>
      </c>
      <c r="M58" s="16"/>
      <c r="N58" s="16" t="s">
        <v>4847</v>
      </c>
      <c r="O58" s="16">
        <v>5056251</v>
      </c>
      <c r="P58" s="16" t="s">
        <v>4723</v>
      </c>
      <c r="Q58" s="16" t="s">
        <v>4923</v>
      </c>
      <c r="R58" s="16" t="s">
        <v>61</v>
      </c>
      <c r="S58" s="16" t="s">
        <v>61</v>
      </c>
      <c r="T58" s="16" t="s">
        <v>233</v>
      </c>
      <c r="U58" s="16" t="s">
        <v>60</v>
      </c>
      <c r="V58" s="16" t="s">
        <v>62</v>
      </c>
    </row>
    <row r="59" spans="1:22" hidden="1" x14ac:dyDescent="0.35">
      <c r="A59" s="11" t="s">
        <v>2177</v>
      </c>
      <c r="B59" s="11" t="s">
        <v>2178</v>
      </c>
      <c r="C59" s="11" t="s">
        <v>141</v>
      </c>
      <c r="D59" s="11" t="s">
        <v>51</v>
      </c>
      <c r="E59" s="11">
        <v>1</v>
      </c>
      <c r="F59" s="11" t="s">
        <v>185</v>
      </c>
      <c r="G59" s="1">
        <v>45806</v>
      </c>
      <c r="H59" s="11" t="s">
        <v>4925</v>
      </c>
      <c r="I59" s="11" t="s">
        <v>56</v>
      </c>
      <c r="J59" s="11" t="s">
        <v>57</v>
      </c>
      <c r="K59" s="11" t="s">
        <v>937</v>
      </c>
      <c r="L59" s="11" t="str">
        <f>_xlfn.XLOOKUP(Table9[[#This Row],[ShortName]],'[5]export-2025-06-19-02-08-09'!$B:$B,'[5]export-2025-06-19-02-08-09'!$D:$D)</f>
        <v>[no results]</v>
      </c>
      <c r="M59" s="11"/>
      <c r="N59" s="11" t="s">
        <v>4847</v>
      </c>
      <c r="O59" s="11">
        <v>5056251</v>
      </c>
      <c r="P59" s="11" t="s">
        <v>4723</v>
      </c>
      <c r="Q59" s="11" t="s">
        <v>4923</v>
      </c>
      <c r="R59" s="11" t="s">
        <v>61</v>
      </c>
      <c r="S59" s="11" t="s">
        <v>61</v>
      </c>
      <c r="T59" s="11" t="s">
        <v>233</v>
      </c>
      <c r="U59" s="11" t="s">
        <v>60</v>
      </c>
      <c r="V59" s="11" t="s">
        <v>62</v>
      </c>
    </row>
    <row r="60" spans="1:22" hidden="1" x14ac:dyDescent="0.35">
      <c r="A60" s="16" t="s">
        <v>2181</v>
      </c>
      <c r="B60" s="16" t="s">
        <v>2182</v>
      </c>
      <c r="C60" s="16" t="s">
        <v>141</v>
      </c>
      <c r="D60" s="16" t="s">
        <v>287</v>
      </c>
      <c r="E60" s="16">
        <v>1</v>
      </c>
      <c r="F60" s="16" t="s">
        <v>185</v>
      </c>
      <c r="G60" s="2">
        <v>45806</v>
      </c>
      <c r="H60" s="16" t="s">
        <v>4926</v>
      </c>
      <c r="I60" s="16" t="s">
        <v>56</v>
      </c>
      <c r="J60" s="16" t="s">
        <v>57</v>
      </c>
      <c r="K60" s="11" t="s">
        <v>937</v>
      </c>
      <c r="L60" s="11" t="str">
        <f>_xlfn.XLOOKUP(Table9[[#This Row],[ShortName]],'[5]export-2025-06-19-02-08-09'!$B:$B,'[5]export-2025-06-19-02-08-09'!$D:$D)</f>
        <v>[no results]</v>
      </c>
      <c r="M60" s="16"/>
      <c r="N60" s="16" t="s">
        <v>4847</v>
      </c>
      <c r="O60" s="16">
        <v>5056251</v>
      </c>
      <c r="P60" s="16" t="s">
        <v>4723</v>
      </c>
      <c r="Q60" s="16" t="s">
        <v>4923</v>
      </c>
      <c r="R60" s="16" t="s">
        <v>61</v>
      </c>
      <c r="S60" s="16" t="s">
        <v>61</v>
      </c>
      <c r="T60" s="16" t="s">
        <v>233</v>
      </c>
      <c r="U60" s="16" t="s">
        <v>60</v>
      </c>
      <c r="V60" s="16" t="s">
        <v>62</v>
      </c>
    </row>
    <row r="61" spans="1:22" hidden="1" x14ac:dyDescent="0.35">
      <c r="A61" s="11" t="s">
        <v>1735</v>
      </c>
      <c r="B61" s="11" t="s">
        <v>1736</v>
      </c>
      <c r="C61" s="11" t="s">
        <v>49</v>
      </c>
      <c r="D61" s="11" t="s">
        <v>51</v>
      </c>
      <c r="E61" s="11">
        <v>1</v>
      </c>
      <c r="F61" s="11" t="s">
        <v>54</v>
      </c>
      <c r="G61" s="1">
        <v>45806</v>
      </c>
      <c r="H61" s="11" t="s">
        <v>4927</v>
      </c>
      <c r="I61" s="11" t="s">
        <v>56</v>
      </c>
      <c r="J61" s="11" t="s">
        <v>514</v>
      </c>
      <c r="K61" s="11" t="s">
        <v>937</v>
      </c>
      <c r="L61" s="11" t="str">
        <f>_xlfn.XLOOKUP(Table9[[#This Row],[ShortName]],'[5]export-2025-06-19-02-08-09'!$B:$B,'[5]export-2025-06-19-02-08-09'!$D:$D)</f>
        <v>[no results]</v>
      </c>
      <c r="M61" s="11"/>
      <c r="N61" s="11" t="s">
        <v>4847</v>
      </c>
      <c r="O61" s="11">
        <v>24734</v>
      </c>
      <c r="P61" s="11" t="s">
        <v>4928</v>
      </c>
      <c r="Q61" s="11" t="s">
        <v>4929</v>
      </c>
      <c r="R61" s="11" t="s">
        <v>61</v>
      </c>
      <c r="S61" s="11" t="s">
        <v>61</v>
      </c>
      <c r="T61" s="11"/>
      <c r="U61" s="11" t="s">
        <v>4930</v>
      </c>
      <c r="V61" s="11" t="s">
        <v>62</v>
      </c>
    </row>
    <row r="62" spans="1:22" x14ac:dyDescent="0.35">
      <c r="A62" s="11" t="s">
        <v>2355</v>
      </c>
      <c r="B62" s="11" t="s">
        <v>2356</v>
      </c>
      <c r="C62" s="11" t="s">
        <v>49</v>
      </c>
      <c r="D62" s="11" t="s">
        <v>51</v>
      </c>
      <c r="E62" s="11">
        <v>1</v>
      </c>
      <c r="F62" s="11" t="s">
        <v>185</v>
      </c>
      <c r="G62" s="1">
        <v>45806</v>
      </c>
      <c r="H62" s="11" t="s">
        <v>4931</v>
      </c>
      <c r="I62" s="11" t="s">
        <v>56</v>
      </c>
      <c r="J62" s="11" t="s">
        <v>57</v>
      </c>
      <c r="K62" s="11" t="s">
        <v>4932</v>
      </c>
      <c r="L62" s="11" t="e">
        <f>_xlfn.XLOOKUP(Table9[[#This Row],[ShortName]],'[5]export-2025-06-19-02-08-09'!$B:$B,'[5]export-2025-06-19-02-08-09'!$D:$D)</f>
        <v>#N/A</v>
      </c>
      <c r="M62" s="11"/>
      <c r="N62" s="11" t="s">
        <v>4847</v>
      </c>
      <c r="O62" s="11">
        <v>1500001325</v>
      </c>
      <c r="P62" s="11" t="s">
        <v>4933</v>
      </c>
      <c r="Q62" s="11" t="s">
        <v>4934</v>
      </c>
      <c r="R62" s="11" t="s">
        <v>61</v>
      </c>
      <c r="S62" s="11" t="s">
        <v>61</v>
      </c>
      <c r="T62" s="11"/>
      <c r="U62" s="11" t="s">
        <v>4935</v>
      </c>
      <c r="V62" s="11" t="s">
        <v>62</v>
      </c>
    </row>
    <row r="63" spans="1:22" hidden="1" x14ac:dyDescent="0.35">
      <c r="A63" s="16" t="s">
        <v>1586</v>
      </c>
      <c r="B63" s="16" t="s">
        <v>1587</v>
      </c>
      <c r="C63" s="16" t="s">
        <v>49</v>
      </c>
      <c r="D63" s="16" t="s">
        <v>51</v>
      </c>
      <c r="E63" s="16">
        <v>1</v>
      </c>
      <c r="F63" s="16" t="s">
        <v>185</v>
      </c>
      <c r="G63" s="2">
        <v>45806</v>
      </c>
      <c r="H63" s="16" t="s">
        <v>4936</v>
      </c>
      <c r="I63" s="16" t="s">
        <v>109</v>
      </c>
      <c r="J63" s="16" t="s">
        <v>57</v>
      </c>
      <c r="K63" s="11" t="s">
        <v>937</v>
      </c>
      <c r="L63" s="11" t="str">
        <f>_xlfn.XLOOKUP(Table9[[#This Row],[ShortName]],'[5]export-2025-06-19-02-08-09'!$B:$B,'[5]export-2025-06-19-02-08-09'!$D:$D)</f>
        <v>[no results]</v>
      </c>
      <c r="M63" s="16"/>
      <c r="N63" s="16" t="s">
        <v>4847</v>
      </c>
      <c r="O63" s="16">
        <v>3615</v>
      </c>
      <c r="P63" s="16" t="s">
        <v>4900</v>
      </c>
      <c r="Q63" s="16" t="s">
        <v>4894</v>
      </c>
      <c r="R63" s="16" t="s">
        <v>61</v>
      </c>
      <c r="S63" s="16" t="s">
        <v>61</v>
      </c>
      <c r="T63" s="16" t="s">
        <v>233</v>
      </c>
      <c r="U63" s="16" t="s">
        <v>4895</v>
      </c>
      <c r="V63" s="16" t="s">
        <v>62</v>
      </c>
    </row>
    <row r="64" spans="1:22" hidden="1" x14ac:dyDescent="0.35">
      <c r="A64" s="11" t="s">
        <v>2238</v>
      </c>
      <c r="B64" s="11" t="s">
        <v>2239</v>
      </c>
      <c r="C64" s="11" t="s">
        <v>101</v>
      </c>
      <c r="D64" s="11" t="s">
        <v>51</v>
      </c>
      <c r="E64" s="11">
        <v>1</v>
      </c>
      <c r="F64" s="11" t="s">
        <v>773</v>
      </c>
      <c r="G64" s="1">
        <v>45806</v>
      </c>
      <c r="H64" s="11" t="s">
        <v>4937</v>
      </c>
      <c r="I64" s="11" t="s">
        <v>232</v>
      </c>
      <c r="J64" s="11" t="s">
        <v>57</v>
      </c>
      <c r="K64" s="11" t="s">
        <v>937</v>
      </c>
      <c r="L64" s="11" t="str">
        <f>_xlfn.XLOOKUP(Table9[[#This Row],[ShortName]],'[5]export-2025-06-19-02-08-09'!$B:$B,'[5]export-2025-06-19-02-08-09'!$D:$D)</f>
        <v>[no results]</v>
      </c>
      <c r="M64" s="11"/>
      <c r="N64" s="11" t="s">
        <v>4847</v>
      </c>
      <c r="O64" s="11">
        <v>21406</v>
      </c>
      <c r="P64" s="11" t="s">
        <v>4938</v>
      </c>
      <c r="Q64" s="11" t="s">
        <v>4939</v>
      </c>
      <c r="R64" s="11" t="s">
        <v>61</v>
      </c>
      <c r="S64" s="11" t="s">
        <v>61</v>
      </c>
      <c r="T64" s="11"/>
      <c r="U64" s="11" t="s">
        <v>4940</v>
      </c>
      <c r="V64" s="11" t="s">
        <v>62</v>
      </c>
    </row>
    <row r="65" spans="1:22" hidden="1" x14ac:dyDescent="0.35">
      <c r="A65" s="16" t="s">
        <v>2240</v>
      </c>
      <c r="B65" s="16" t="s">
        <v>2241</v>
      </c>
      <c r="C65" s="16" t="s">
        <v>49</v>
      </c>
      <c r="D65" s="16" t="s">
        <v>51</v>
      </c>
      <c r="E65" s="16">
        <v>1</v>
      </c>
      <c r="F65" s="16" t="s">
        <v>185</v>
      </c>
      <c r="G65" s="2">
        <v>45806</v>
      </c>
      <c r="H65" s="16" t="s">
        <v>4941</v>
      </c>
      <c r="I65" s="16" t="s">
        <v>109</v>
      </c>
      <c r="J65" s="16" t="s">
        <v>57</v>
      </c>
      <c r="K65" s="11" t="s">
        <v>937</v>
      </c>
      <c r="L65" s="11" t="str">
        <f>_xlfn.XLOOKUP(Table9[[#This Row],[ShortName]],'[5]export-2025-06-19-02-08-09'!$B:$B,'[5]export-2025-06-19-02-08-09'!$D:$D)</f>
        <v>[no results]</v>
      </c>
      <c r="M65" s="16"/>
      <c r="N65" s="16" t="s">
        <v>4847</v>
      </c>
      <c r="O65" s="16">
        <v>21072</v>
      </c>
      <c r="P65" s="16" t="s">
        <v>4942</v>
      </c>
      <c r="Q65" s="16" t="s">
        <v>4943</v>
      </c>
      <c r="R65" s="16" t="s">
        <v>61</v>
      </c>
      <c r="S65" s="16" t="s">
        <v>61</v>
      </c>
      <c r="T65" s="16"/>
      <c r="U65" s="16" t="s">
        <v>4940</v>
      </c>
      <c r="V65" s="16" t="s">
        <v>62</v>
      </c>
    </row>
    <row r="66" spans="1:22" hidden="1" x14ac:dyDescent="0.35">
      <c r="A66" s="11" t="s">
        <v>2242</v>
      </c>
      <c r="B66" s="11" t="s">
        <v>2243</v>
      </c>
      <c r="C66" s="11" t="s">
        <v>49</v>
      </c>
      <c r="D66" s="11" t="s">
        <v>287</v>
      </c>
      <c r="E66" s="11">
        <v>1</v>
      </c>
      <c r="F66" s="11" t="s">
        <v>185</v>
      </c>
      <c r="G66" s="1">
        <v>45806</v>
      </c>
      <c r="H66" s="11" t="s">
        <v>4944</v>
      </c>
      <c r="I66" s="11" t="s">
        <v>56</v>
      </c>
      <c r="J66" s="11" t="s">
        <v>514</v>
      </c>
      <c r="K66" s="11" t="s">
        <v>937</v>
      </c>
      <c r="L66" s="11" t="str">
        <f>_xlfn.XLOOKUP(Table9[[#This Row],[ShortName]],'[5]export-2025-06-19-02-08-09'!$B:$B,'[5]export-2025-06-19-02-08-09'!$D:$D)</f>
        <v>[no results]</v>
      </c>
      <c r="M66" s="11"/>
      <c r="N66" s="11" t="s">
        <v>4847</v>
      </c>
      <c r="O66" s="11">
        <v>21072</v>
      </c>
      <c r="P66" s="11" t="s">
        <v>4942</v>
      </c>
      <c r="Q66" s="11" t="s">
        <v>4943</v>
      </c>
      <c r="R66" s="11" t="s">
        <v>61</v>
      </c>
      <c r="S66" s="11" t="s">
        <v>61</v>
      </c>
      <c r="T66" s="11"/>
      <c r="U66" s="11" t="s">
        <v>4940</v>
      </c>
      <c r="V66" s="11" t="s">
        <v>62</v>
      </c>
    </row>
    <row r="67" spans="1:22" hidden="1" x14ac:dyDescent="0.35">
      <c r="A67" s="16" t="s">
        <v>2244</v>
      </c>
      <c r="B67" s="16" t="s">
        <v>2245</v>
      </c>
      <c r="C67" s="16" t="s">
        <v>49</v>
      </c>
      <c r="D67" s="16" t="s">
        <v>51</v>
      </c>
      <c r="E67" s="16">
        <v>1</v>
      </c>
      <c r="F67" s="16" t="s">
        <v>185</v>
      </c>
      <c r="G67" s="2">
        <v>45806</v>
      </c>
      <c r="H67" s="16" t="s">
        <v>4945</v>
      </c>
      <c r="I67" s="16" t="s">
        <v>232</v>
      </c>
      <c r="J67" s="16" t="s">
        <v>57</v>
      </c>
      <c r="K67" s="11" t="s">
        <v>937</v>
      </c>
      <c r="L67" s="11" t="str">
        <f>_xlfn.XLOOKUP(Table9[[#This Row],[ShortName]],'[5]export-2025-06-19-02-08-09'!$B:$B,'[5]export-2025-06-19-02-08-09'!$D:$D)</f>
        <v>[no results]</v>
      </c>
      <c r="M67" s="16"/>
      <c r="N67" s="16" t="s">
        <v>4847</v>
      </c>
      <c r="O67" s="16">
        <v>20643</v>
      </c>
      <c r="P67" s="16" t="s">
        <v>4946</v>
      </c>
      <c r="Q67" s="16" t="s">
        <v>4943</v>
      </c>
      <c r="R67" s="16" t="s">
        <v>61</v>
      </c>
      <c r="S67" s="16" t="s">
        <v>61</v>
      </c>
      <c r="T67" s="16"/>
      <c r="U67" s="16" t="s">
        <v>4940</v>
      </c>
      <c r="V67" s="16" t="s">
        <v>62</v>
      </c>
    </row>
    <row r="68" spans="1:22" hidden="1" x14ac:dyDescent="0.35">
      <c r="A68" s="11" t="s">
        <v>2628</v>
      </c>
      <c r="B68" s="11" t="s">
        <v>2629</v>
      </c>
      <c r="C68" s="11" t="s">
        <v>49</v>
      </c>
      <c r="D68" s="11" t="s">
        <v>51</v>
      </c>
      <c r="E68" s="11">
        <v>1</v>
      </c>
      <c r="F68" s="11" t="s">
        <v>185</v>
      </c>
      <c r="G68" s="1">
        <v>45806</v>
      </c>
      <c r="H68" s="11" t="s">
        <v>4947</v>
      </c>
      <c r="I68" s="11" t="s">
        <v>56</v>
      </c>
      <c r="J68" s="11" t="s">
        <v>57</v>
      </c>
      <c r="K68" s="11" t="s">
        <v>937</v>
      </c>
      <c r="L68" s="11" t="str">
        <f>_xlfn.XLOOKUP(Table9[[#This Row],[ShortName]],'[5]export-2025-06-19-02-08-09'!$B:$B,'[5]export-2025-06-19-02-08-09'!$D:$D)</f>
        <v>[no results]</v>
      </c>
      <c r="M68" s="11"/>
      <c r="N68" s="11" t="s">
        <v>4847</v>
      </c>
      <c r="O68" s="11">
        <v>22467</v>
      </c>
      <c r="P68" s="11" t="s">
        <v>4948</v>
      </c>
      <c r="Q68" s="11" t="s">
        <v>4949</v>
      </c>
      <c r="R68" s="11" t="s">
        <v>61</v>
      </c>
      <c r="S68" s="11" t="s">
        <v>61</v>
      </c>
      <c r="T68" s="11"/>
      <c r="U68" s="11" t="s">
        <v>4950</v>
      </c>
      <c r="V68" s="11" t="s">
        <v>62</v>
      </c>
    </row>
    <row r="69" spans="1:22" x14ac:dyDescent="0.35">
      <c r="A69" s="16" t="s">
        <v>1922</v>
      </c>
      <c r="B69" s="16" t="s">
        <v>1922</v>
      </c>
      <c r="C69" s="16" t="s">
        <v>66</v>
      </c>
      <c r="D69" s="16" t="s">
        <v>577</v>
      </c>
      <c r="E69" s="16">
        <v>1</v>
      </c>
      <c r="F69" s="16" t="s">
        <v>773</v>
      </c>
      <c r="G69" s="2">
        <v>45793</v>
      </c>
      <c r="H69" s="16" t="s">
        <v>4951</v>
      </c>
      <c r="I69" s="16" t="s">
        <v>232</v>
      </c>
      <c r="J69" s="16" t="s">
        <v>94</v>
      </c>
      <c r="K69" s="11" t="s">
        <v>938</v>
      </c>
      <c r="L69" s="11" t="e">
        <f>_xlfn.XLOOKUP(Table9[[#This Row],[ShortName]],'[5]export-2025-06-19-02-08-09'!$B:$B,'[5]export-2025-06-19-02-08-09'!$D:$D)</f>
        <v>#N/A</v>
      </c>
      <c r="M69" s="16"/>
      <c r="N69" s="16" t="s">
        <v>4847</v>
      </c>
      <c r="O69" s="16">
        <v>5059661</v>
      </c>
      <c r="P69" s="16" t="s">
        <v>4952</v>
      </c>
      <c r="Q69" s="16" t="s">
        <v>4953</v>
      </c>
      <c r="R69" s="16" t="s">
        <v>61</v>
      </c>
      <c r="S69" s="16" t="s">
        <v>61</v>
      </c>
      <c r="T69" s="16"/>
      <c r="U69" s="16" t="s">
        <v>4954</v>
      </c>
      <c r="V69" s="16" t="s">
        <v>62</v>
      </c>
    </row>
    <row r="70" spans="1:22" hidden="1" x14ac:dyDescent="0.35">
      <c r="A70" s="11" t="s">
        <v>1923</v>
      </c>
      <c r="B70" s="11" t="s">
        <v>1923</v>
      </c>
      <c r="C70" s="11" t="s">
        <v>66</v>
      </c>
      <c r="D70" s="11" t="s">
        <v>51</v>
      </c>
      <c r="E70" s="11">
        <v>6</v>
      </c>
      <c r="F70" s="11" t="s">
        <v>185</v>
      </c>
      <c r="G70" s="1">
        <v>45806</v>
      </c>
      <c r="H70" s="11" t="s">
        <v>4955</v>
      </c>
      <c r="I70" s="11" t="s">
        <v>56</v>
      </c>
      <c r="J70" s="11" t="s">
        <v>57</v>
      </c>
      <c r="K70" s="11" t="s">
        <v>937</v>
      </c>
      <c r="L70" s="11" t="str">
        <f>_xlfn.XLOOKUP(Table9[[#This Row],[ShortName]],'[5]export-2025-06-19-02-08-09'!$B:$B,'[5]export-2025-06-19-02-08-09'!$D:$D)</f>
        <v>[no results]</v>
      </c>
      <c r="M70" s="11"/>
      <c r="N70" s="11" t="s">
        <v>4847</v>
      </c>
      <c r="O70" s="11">
        <v>5059661</v>
      </c>
      <c r="P70" s="11" t="s">
        <v>4952</v>
      </c>
      <c r="Q70" s="11" t="s">
        <v>4953</v>
      </c>
      <c r="R70" s="11" t="s">
        <v>61</v>
      </c>
      <c r="S70" s="11" t="s">
        <v>61</v>
      </c>
      <c r="T70" s="11"/>
      <c r="U70" s="11" t="s">
        <v>4954</v>
      </c>
      <c r="V70" s="11" t="s">
        <v>62</v>
      </c>
    </row>
    <row r="71" spans="1:22" hidden="1" x14ac:dyDescent="0.35">
      <c r="A71" s="16" t="s">
        <v>1923</v>
      </c>
      <c r="B71" s="16" t="s">
        <v>1923</v>
      </c>
      <c r="C71" s="16" t="s">
        <v>66</v>
      </c>
      <c r="D71" s="16" t="s">
        <v>51</v>
      </c>
      <c r="E71" s="16">
        <v>10</v>
      </c>
      <c r="F71" s="16" t="s">
        <v>185</v>
      </c>
      <c r="G71" s="2">
        <v>45806</v>
      </c>
      <c r="H71" s="16" t="s">
        <v>4955</v>
      </c>
      <c r="I71" s="16" t="s">
        <v>56</v>
      </c>
      <c r="J71" s="16" t="s">
        <v>57</v>
      </c>
      <c r="K71" s="11" t="s">
        <v>937</v>
      </c>
      <c r="L71" s="11" t="str">
        <f>_xlfn.XLOOKUP(Table9[[#This Row],[ShortName]],'[5]export-2025-06-19-02-08-09'!$B:$B,'[5]export-2025-06-19-02-08-09'!$D:$D)</f>
        <v>[no results]</v>
      </c>
      <c r="M71" s="16"/>
      <c r="N71" s="16" t="s">
        <v>4847</v>
      </c>
      <c r="O71" s="16">
        <v>5059661</v>
      </c>
      <c r="P71" s="16" t="s">
        <v>4952</v>
      </c>
      <c r="Q71" s="16" t="s">
        <v>4953</v>
      </c>
      <c r="R71" s="16" t="s">
        <v>61</v>
      </c>
      <c r="S71" s="16" t="s">
        <v>61</v>
      </c>
      <c r="T71" s="16"/>
      <c r="U71" s="16" t="s">
        <v>4954</v>
      </c>
      <c r="V71" s="16" t="s">
        <v>62</v>
      </c>
    </row>
    <row r="72" spans="1:22" hidden="1" x14ac:dyDescent="0.35">
      <c r="A72" s="11" t="s">
        <v>2165</v>
      </c>
      <c r="B72" s="11" t="s">
        <v>2166</v>
      </c>
      <c r="C72" s="11" t="s">
        <v>141</v>
      </c>
      <c r="D72" s="11" t="s">
        <v>51</v>
      </c>
      <c r="E72" s="11">
        <v>1</v>
      </c>
      <c r="F72" s="11" t="s">
        <v>185</v>
      </c>
      <c r="G72" s="1">
        <v>45806</v>
      </c>
      <c r="H72" s="11" t="s">
        <v>4956</v>
      </c>
      <c r="I72" s="11" t="s">
        <v>56</v>
      </c>
      <c r="J72" s="11" t="s">
        <v>57</v>
      </c>
      <c r="K72" s="11" t="e">
        <f>_xlfn.XLOOKUP(Table9[[#This Row],[ShortName]],Data!B:B,Data!N:N)</f>
        <v>#N/A</v>
      </c>
      <c r="L72" s="11" t="e">
        <f>_xlfn.XLOOKUP(Table9[[#This Row],[ShortName]],'[5]export-2025-06-19-02-08-09'!$B:$B,'[5]export-2025-06-19-02-08-09'!$D:$D)</f>
        <v>#N/A</v>
      </c>
      <c r="M72" s="11"/>
      <c r="N72" s="11" t="s">
        <v>4912</v>
      </c>
      <c r="O72" s="11">
        <v>5057677</v>
      </c>
      <c r="P72" s="11" t="s">
        <v>4957</v>
      </c>
      <c r="Q72" s="11" t="s">
        <v>4909</v>
      </c>
      <c r="R72" s="11" t="s">
        <v>61</v>
      </c>
      <c r="S72" s="11" t="s">
        <v>61</v>
      </c>
      <c r="T72" s="11" t="s">
        <v>123</v>
      </c>
      <c r="U72" s="11" t="s">
        <v>60</v>
      </c>
      <c r="V72" s="11" t="s">
        <v>62</v>
      </c>
    </row>
    <row r="73" spans="1:22" hidden="1" x14ac:dyDescent="0.35">
      <c r="A73" s="16" t="s">
        <v>2167</v>
      </c>
      <c r="B73" s="16" t="s">
        <v>2168</v>
      </c>
      <c r="C73" s="16" t="s">
        <v>141</v>
      </c>
      <c r="D73" s="16" t="s">
        <v>51</v>
      </c>
      <c r="E73" s="16">
        <v>1</v>
      </c>
      <c r="F73" s="16" t="s">
        <v>54</v>
      </c>
      <c r="G73" s="2">
        <v>45806</v>
      </c>
      <c r="H73" s="16" t="s">
        <v>4958</v>
      </c>
      <c r="I73" s="16" t="s">
        <v>56</v>
      </c>
      <c r="J73" s="16" t="s">
        <v>57</v>
      </c>
      <c r="K73" s="11" t="e">
        <f>_xlfn.XLOOKUP(Table9[[#This Row],[ShortName]],Data!B:B,Data!N:N)</f>
        <v>#N/A</v>
      </c>
      <c r="L73" s="11" t="e">
        <f>_xlfn.XLOOKUP(Table9[[#This Row],[ShortName]],'[5]export-2025-06-19-02-08-09'!$B:$B,'[5]export-2025-06-19-02-08-09'!$D:$D)</f>
        <v>#N/A</v>
      </c>
      <c r="M73" s="16"/>
      <c r="N73" s="16" t="s">
        <v>4912</v>
      </c>
      <c r="O73" s="16">
        <v>5057677</v>
      </c>
      <c r="P73" s="16" t="s">
        <v>4957</v>
      </c>
      <c r="Q73" s="16" t="s">
        <v>4909</v>
      </c>
      <c r="R73" s="16" t="s">
        <v>61</v>
      </c>
      <c r="S73" s="16" t="s">
        <v>61</v>
      </c>
      <c r="T73" s="16" t="s">
        <v>123</v>
      </c>
      <c r="U73" s="16" t="s">
        <v>60</v>
      </c>
      <c r="V73" s="16" t="s">
        <v>62</v>
      </c>
    </row>
    <row r="74" spans="1:22" hidden="1" x14ac:dyDescent="0.35">
      <c r="A74" s="11" t="s">
        <v>1923</v>
      </c>
      <c r="B74" s="11" t="s">
        <v>1923</v>
      </c>
      <c r="C74" s="11" t="s">
        <v>66</v>
      </c>
      <c r="D74" s="11" t="s">
        <v>51</v>
      </c>
      <c r="E74" s="11">
        <v>2</v>
      </c>
      <c r="F74" s="11" t="s">
        <v>185</v>
      </c>
      <c r="G74" s="1">
        <v>45806</v>
      </c>
      <c r="H74" s="11" t="s">
        <v>4955</v>
      </c>
      <c r="I74" s="11" t="s">
        <v>56</v>
      </c>
      <c r="J74" s="11" t="s">
        <v>57</v>
      </c>
      <c r="K74" s="11" t="s">
        <v>937</v>
      </c>
      <c r="L74" s="11" t="str">
        <f>_xlfn.XLOOKUP(Table9[[#This Row],[ShortName]],'[5]export-2025-06-19-02-08-09'!$B:$B,'[5]export-2025-06-19-02-08-09'!$D:$D)</f>
        <v>[no results]</v>
      </c>
      <c r="M74" s="11"/>
      <c r="N74" s="11" t="s">
        <v>4847</v>
      </c>
      <c r="O74" s="11">
        <v>5059661</v>
      </c>
      <c r="P74" s="11" t="s">
        <v>4952</v>
      </c>
      <c r="Q74" s="11" t="s">
        <v>4953</v>
      </c>
      <c r="R74" s="11" t="s">
        <v>61</v>
      </c>
      <c r="S74" s="11" t="s">
        <v>61</v>
      </c>
      <c r="T74" s="11"/>
      <c r="U74" s="11" t="s">
        <v>4954</v>
      </c>
      <c r="V74" s="11" t="s">
        <v>62</v>
      </c>
    </row>
    <row r="75" spans="1:22" hidden="1" x14ac:dyDescent="0.35">
      <c r="A75" s="16" t="s">
        <v>1923</v>
      </c>
      <c r="B75" s="16" t="s">
        <v>1923</v>
      </c>
      <c r="C75" s="16" t="s">
        <v>66</v>
      </c>
      <c r="D75" s="16" t="s">
        <v>51</v>
      </c>
      <c r="E75" s="16">
        <v>2</v>
      </c>
      <c r="F75" s="16" t="s">
        <v>185</v>
      </c>
      <c r="G75" s="2">
        <v>45806</v>
      </c>
      <c r="H75" s="16" t="s">
        <v>4955</v>
      </c>
      <c r="I75" s="16" t="s">
        <v>56</v>
      </c>
      <c r="J75" s="16" t="s">
        <v>57</v>
      </c>
      <c r="K75" s="11" t="s">
        <v>937</v>
      </c>
      <c r="L75" s="11" t="str">
        <f>_xlfn.XLOOKUP(Table9[[#This Row],[ShortName]],'[5]export-2025-06-19-02-08-09'!$B:$B,'[5]export-2025-06-19-02-08-09'!$D:$D)</f>
        <v>[no results]</v>
      </c>
      <c r="M75" s="16"/>
      <c r="N75" s="16" t="s">
        <v>4847</v>
      </c>
      <c r="O75" s="16">
        <v>5059661</v>
      </c>
      <c r="P75" s="16" t="s">
        <v>4952</v>
      </c>
      <c r="Q75" s="16" t="s">
        <v>4953</v>
      </c>
      <c r="R75" s="16" t="s">
        <v>61</v>
      </c>
      <c r="S75" s="16" t="s">
        <v>61</v>
      </c>
      <c r="T75" s="16"/>
      <c r="U75" s="16" t="s">
        <v>4954</v>
      </c>
      <c r="V75" s="16" t="s">
        <v>62</v>
      </c>
    </row>
    <row r="76" spans="1:22" hidden="1" x14ac:dyDescent="0.35">
      <c r="A76" s="11" t="s">
        <v>1923</v>
      </c>
      <c r="B76" s="11" t="s">
        <v>1923</v>
      </c>
      <c r="C76" s="11" t="s">
        <v>66</v>
      </c>
      <c r="D76" s="11" t="s">
        <v>51</v>
      </c>
      <c r="E76" s="11">
        <v>1</v>
      </c>
      <c r="F76" s="11" t="s">
        <v>185</v>
      </c>
      <c r="G76" s="1">
        <v>45806</v>
      </c>
      <c r="H76" s="11" t="s">
        <v>4955</v>
      </c>
      <c r="I76" s="11" t="s">
        <v>56</v>
      </c>
      <c r="J76" s="11" t="s">
        <v>57</v>
      </c>
      <c r="K76" s="11" t="s">
        <v>937</v>
      </c>
      <c r="L76" s="11" t="str">
        <f>_xlfn.XLOOKUP(Table9[[#This Row],[ShortName]],'[5]export-2025-06-19-02-08-09'!$B:$B,'[5]export-2025-06-19-02-08-09'!$D:$D)</f>
        <v>[no results]</v>
      </c>
      <c r="M76" s="11"/>
      <c r="N76" s="11" t="s">
        <v>4847</v>
      </c>
      <c r="O76" s="11">
        <v>5059661</v>
      </c>
      <c r="P76" s="11" t="s">
        <v>4952</v>
      </c>
      <c r="Q76" s="11" t="s">
        <v>4953</v>
      </c>
      <c r="R76" s="11" t="s">
        <v>61</v>
      </c>
      <c r="S76" s="11" t="s">
        <v>61</v>
      </c>
      <c r="T76" s="11"/>
      <c r="U76" s="11" t="s">
        <v>4954</v>
      </c>
      <c r="V76" s="11" t="s">
        <v>62</v>
      </c>
    </row>
    <row r="77" spans="1:22" hidden="1" x14ac:dyDescent="0.35">
      <c r="A77" s="16" t="s">
        <v>1994</v>
      </c>
      <c r="B77" s="16" t="s">
        <v>1995</v>
      </c>
      <c r="C77" s="16" t="s">
        <v>49</v>
      </c>
      <c r="D77" s="16" t="s">
        <v>287</v>
      </c>
      <c r="E77" s="16">
        <v>1</v>
      </c>
      <c r="F77" s="16" t="s">
        <v>185</v>
      </c>
      <c r="G77" s="2">
        <v>45806</v>
      </c>
      <c r="H77" s="16" t="s">
        <v>4959</v>
      </c>
      <c r="I77" s="16" t="s">
        <v>109</v>
      </c>
      <c r="J77" s="16" t="s">
        <v>57</v>
      </c>
      <c r="K77" s="11" t="s">
        <v>937</v>
      </c>
      <c r="L77" s="11" t="str">
        <f>_xlfn.XLOOKUP(Table9[[#This Row],[ShortName]],'[5]export-2025-06-19-02-08-09'!$B:$B,'[5]export-2025-06-19-02-08-09'!$D:$D)</f>
        <v>[no results]</v>
      </c>
      <c r="M77" s="16"/>
      <c r="N77" s="16" t="s">
        <v>4912</v>
      </c>
      <c r="O77" s="16">
        <v>18400</v>
      </c>
      <c r="P77" s="16" t="s">
        <v>4960</v>
      </c>
      <c r="Q77" s="16" t="s">
        <v>4961</v>
      </c>
      <c r="R77" s="16" t="s">
        <v>61</v>
      </c>
      <c r="S77" s="16" t="s">
        <v>61</v>
      </c>
      <c r="T77" s="16" t="s">
        <v>1885</v>
      </c>
      <c r="U77" s="16" t="s">
        <v>4962</v>
      </c>
      <c r="V77" s="16" t="s">
        <v>62</v>
      </c>
    </row>
    <row r="78" spans="1:22" hidden="1" x14ac:dyDescent="0.35">
      <c r="A78" s="11" t="s">
        <v>2006</v>
      </c>
      <c r="B78" s="11" t="s">
        <v>2007</v>
      </c>
      <c r="C78" s="11" t="s">
        <v>49</v>
      </c>
      <c r="D78" s="11" t="s">
        <v>287</v>
      </c>
      <c r="E78" s="11">
        <v>1</v>
      </c>
      <c r="F78" s="11" t="s">
        <v>185</v>
      </c>
      <c r="G78" s="1">
        <v>45806</v>
      </c>
      <c r="H78" s="11" t="s">
        <v>4963</v>
      </c>
      <c r="I78" s="11" t="s">
        <v>56</v>
      </c>
      <c r="J78" s="11" t="s">
        <v>57</v>
      </c>
      <c r="K78" s="11" t="s">
        <v>937</v>
      </c>
      <c r="L78" s="11" t="str">
        <f>_xlfn.XLOOKUP(Table9[[#This Row],[ShortName]],'[5]export-2025-06-19-02-08-09'!$B:$B,'[5]export-2025-06-19-02-08-09'!$D:$D)</f>
        <v>[no results]</v>
      </c>
      <c r="M78" s="11"/>
      <c r="N78" s="11" t="s">
        <v>4912</v>
      </c>
      <c r="O78" s="11">
        <v>18400</v>
      </c>
      <c r="P78" s="11" t="s">
        <v>4960</v>
      </c>
      <c r="Q78" s="11" t="s">
        <v>4961</v>
      </c>
      <c r="R78" s="11" t="s">
        <v>61</v>
      </c>
      <c r="S78" s="11" t="s">
        <v>61</v>
      </c>
      <c r="T78" s="11" t="s">
        <v>1885</v>
      </c>
      <c r="U78" s="11" t="s">
        <v>4962</v>
      </c>
      <c r="V78" s="11" t="s">
        <v>62</v>
      </c>
    </row>
    <row r="79" spans="1:22" hidden="1" x14ac:dyDescent="0.35">
      <c r="A79" s="16" t="s">
        <v>2008</v>
      </c>
      <c r="B79" s="16" t="s">
        <v>2009</v>
      </c>
      <c r="C79" s="16" t="s">
        <v>49</v>
      </c>
      <c r="D79" s="16" t="s">
        <v>51</v>
      </c>
      <c r="E79" s="16">
        <v>1</v>
      </c>
      <c r="F79" s="16" t="s">
        <v>185</v>
      </c>
      <c r="G79" s="2">
        <v>45806</v>
      </c>
      <c r="H79" s="16" t="s">
        <v>4964</v>
      </c>
      <c r="I79" s="16" t="s">
        <v>56</v>
      </c>
      <c r="J79" s="16" t="s">
        <v>57</v>
      </c>
      <c r="K79" s="11" t="s">
        <v>937</v>
      </c>
      <c r="L79" s="11" t="str">
        <f>_xlfn.XLOOKUP(Table9[[#This Row],[ShortName]],'[5]export-2025-06-19-02-08-09'!$B:$B,'[5]export-2025-06-19-02-08-09'!$D:$D)</f>
        <v>[no results]</v>
      </c>
      <c r="M79" s="16"/>
      <c r="N79" s="16" t="s">
        <v>4912</v>
      </c>
      <c r="O79" s="16">
        <v>18400</v>
      </c>
      <c r="P79" s="16" t="s">
        <v>4960</v>
      </c>
      <c r="Q79" s="16" t="s">
        <v>4961</v>
      </c>
      <c r="R79" s="16" t="s">
        <v>61</v>
      </c>
      <c r="S79" s="16" t="s">
        <v>61</v>
      </c>
      <c r="T79" s="16" t="s">
        <v>1885</v>
      </c>
      <c r="U79" s="16" t="s">
        <v>4962</v>
      </c>
      <c r="V79" s="16" t="s">
        <v>62</v>
      </c>
    </row>
    <row r="80" spans="1:22" hidden="1" x14ac:dyDescent="0.35">
      <c r="A80" s="11" t="s">
        <v>2010</v>
      </c>
      <c r="B80" s="11" t="s">
        <v>2011</v>
      </c>
      <c r="C80" s="11" t="s">
        <v>49</v>
      </c>
      <c r="D80" s="11" t="s">
        <v>51</v>
      </c>
      <c r="E80" s="11">
        <v>1</v>
      </c>
      <c r="F80" s="11" t="s">
        <v>54</v>
      </c>
      <c r="G80" s="1">
        <v>45806</v>
      </c>
      <c r="H80" s="11" t="s">
        <v>4965</v>
      </c>
      <c r="I80" s="11" t="s">
        <v>109</v>
      </c>
      <c r="J80" s="11" t="s">
        <v>57</v>
      </c>
      <c r="K80" s="11" t="s">
        <v>937</v>
      </c>
      <c r="L80" s="11" t="str">
        <f>_xlfn.XLOOKUP(Table9[[#This Row],[ShortName]],'[5]export-2025-06-19-02-08-09'!$B:$B,'[5]export-2025-06-19-02-08-09'!$D:$D)</f>
        <v>[no results]</v>
      </c>
      <c r="M80" s="11"/>
      <c r="N80" s="11" t="s">
        <v>4912</v>
      </c>
      <c r="O80" s="11">
        <v>18400</v>
      </c>
      <c r="P80" s="11" t="s">
        <v>4960</v>
      </c>
      <c r="Q80" s="11" t="s">
        <v>4961</v>
      </c>
      <c r="R80" s="11" t="s">
        <v>61</v>
      </c>
      <c r="S80" s="11" t="s">
        <v>61</v>
      </c>
      <c r="T80" s="11" t="s">
        <v>1885</v>
      </c>
      <c r="U80" s="11" t="s">
        <v>4962</v>
      </c>
      <c r="V80" s="11" t="s">
        <v>62</v>
      </c>
    </row>
    <row r="81" spans="1:22" hidden="1" x14ac:dyDescent="0.35">
      <c r="A81" s="16" t="s">
        <v>2012</v>
      </c>
      <c r="B81" s="16" t="s">
        <v>2013</v>
      </c>
      <c r="C81" s="16" t="s">
        <v>49</v>
      </c>
      <c r="D81" s="16" t="s">
        <v>51</v>
      </c>
      <c r="E81" s="16">
        <v>1</v>
      </c>
      <c r="F81" s="16" t="s">
        <v>185</v>
      </c>
      <c r="G81" s="2">
        <v>45806</v>
      </c>
      <c r="H81" s="16" t="s">
        <v>4966</v>
      </c>
      <c r="I81" s="16" t="s">
        <v>56</v>
      </c>
      <c r="J81" s="16" t="s">
        <v>4719</v>
      </c>
      <c r="K81" s="11" t="s">
        <v>937</v>
      </c>
      <c r="L81" s="11" t="str">
        <f>_xlfn.XLOOKUP(Table9[[#This Row],[ShortName]],'[5]export-2025-06-19-02-08-09'!$B:$B,'[5]export-2025-06-19-02-08-09'!$D:$D)</f>
        <v>[no results]</v>
      </c>
      <c r="M81" s="16"/>
      <c r="N81" s="16" t="s">
        <v>4912</v>
      </c>
      <c r="O81" s="16">
        <v>18400</v>
      </c>
      <c r="P81" s="16" t="s">
        <v>4960</v>
      </c>
      <c r="Q81" s="16" t="s">
        <v>4961</v>
      </c>
      <c r="R81" s="16" t="s">
        <v>61</v>
      </c>
      <c r="S81" s="16" t="s">
        <v>61</v>
      </c>
      <c r="T81" s="16" t="s">
        <v>1885</v>
      </c>
      <c r="U81" s="16" t="s">
        <v>4962</v>
      </c>
      <c r="V81" s="16" t="s">
        <v>62</v>
      </c>
    </row>
    <row r="82" spans="1:22" hidden="1" x14ac:dyDescent="0.35">
      <c r="A82" s="11" t="s">
        <v>2014</v>
      </c>
      <c r="B82" s="11" t="s">
        <v>2015</v>
      </c>
      <c r="C82" s="11" t="s">
        <v>49</v>
      </c>
      <c r="D82" s="11" t="s">
        <v>51</v>
      </c>
      <c r="E82" s="11">
        <v>1</v>
      </c>
      <c r="F82" s="11" t="s">
        <v>185</v>
      </c>
      <c r="G82" s="1">
        <v>45806</v>
      </c>
      <c r="H82" s="11" t="s">
        <v>4967</v>
      </c>
      <c r="I82" s="11" t="s">
        <v>56</v>
      </c>
      <c r="J82" s="11" t="s">
        <v>57</v>
      </c>
      <c r="K82" s="11" t="s">
        <v>937</v>
      </c>
      <c r="L82" s="11" t="str">
        <f>_xlfn.XLOOKUP(Table9[[#This Row],[ShortName]],'[5]export-2025-06-19-02-08-09'!$B:$B,'[5]export-2025-06-19-02-08-09'!$D:$D)</f>
        <v>[no results]</v>
      </c>
      <c r="M82" s="11"/>
      <c r="N82" s="11" t="s">
        <v>4912</v>
      </c>
      <c r="O82" s="11">
        <v>1500001215</v>
      </c>
      <c r="P82" s="11" t="s">
        <v>4968</v>
      </c>
      <c r="Q82" s="11" t="s">
        <v>4961</v>
      </c>
      <c r="R82" s="11" t="s">
        <v>61</v>
      </c>
      <c r="S82" s="11" t="s">
        <v>61</v>
      </c>
      <c r="T82" s="11" t="s">
        <v>1885</v>
      </c>
      <c r="U82" s="11" t="s">
        <v>4962</v>
      </c>
      <c r="V82" s="11" t="s">
        <v>62</v>
      </c>
    </row>
    <row r="83" spans="1:22" hidden="1" x14ac:dyDescent="0.35">
      <c r="A83" s="16" t="s">
        <v>2016</v>
      </c>
      <c r="B83" s="16" t="s">
        <v>2017</v>
      </c>
      <c r="C83" s="16" t="s">
        <v>66</v>
      </c>
      <c r="D83" s="16" t="s">
        <v>51</v>
      </c>
      <c r="E83" s="16">
        <v>1</v>
      </c>
      <c r="F83" s="16" t="s">
        <v>54</v>
      </c>
      <c r="G83" s="2">
        <v>45806</v>
      </c>
      <c r="H83" s="16" t="s">
        <v>4969</v>
      </c>
      <c r="I83" s="16" t="s">
        <v>56</v>
      </c>
      <c r="J83" s="16" t="s">
        <v>57</v>
      </c>
      <c r="K83" s="11" t="s">
        <v>937</v>
      </c>
      <c r="L83" s="11" t="str">
        <f>_xlfn.XLOOKUP(Table9[[#This Row],[ShortName]],'[5]export-2025-06-19-02-08-09'!$B:$B,'[5]export-2025-06-19-02-08-09'!$D:$D)</f>
        <v>[no results]</v>
      </c>
      <c r="M83" s="16"/>
      <c r="N83" s="16" t="s">
        <v>4912</v>
      </c>
      <c r="O83" s="16">
        <v>1500001214</v>
      </c>
      <c r="P83" s="16" t="s">
        <v>4970</v>
      </c>
      <c r="Q83" s="16" t="s">
        <v>4961</v>
      </c>
      <c r="R83" s="16" t="s">
        <v>61</v>
      </c>
      <c r="S83" s="16" t="s">
        <v>61</v>
      </c>
      <c r="T83" s="16" t="s">
        <v>1885</v>
      </c>
      <c r="U83" s="16" t="s">
        <v>4962</v>
      </c>
      <c r="V83" s="16" t="s">
        <v>62</v>
      </c>
    </row>
    <row r="84" spans="1:22" hidden="1" x14ac:dyDescent="0.35">
      <c r="A84" s="11" t="s">
        <v>2018</v>
      </c>
      <c r="B84" s="11" t="s">
        <v>2019</v>
      </c>
      <c r="C84" s="11" t="s">
        <v>66</v>
      </c>
      <c r="D84" s="11" t="s">
        <v>51</v>
      </c>
      <c r="E84" s="11">
        <v>1</v>
      </c>
      <c r="F84" s="11" t="s">
        <v>54</v>
      </c>
      <c r="G84" s="1">
        <v>45806</v>
      </c>
      <c r="H84" s="11" t="s">
        <v>4971</v>
      </c>
      <c r="I84" s="11" t="s">
        <v>56</v>
      </c>
      <c r="J84" s="11" t="s">
        <v>57</v>
      </c>
      <c r="K84" s="11" t="s">
        <v>937</v>
      </c>
      <c r="L84" s="11" t="str">
        <f>_xlfn.XLOOKUP(Table9[[#This Row],[ShortName]],'[5]export-2025-06-19-02-08-09'!$B:$B,'[5]export-2025-06-19-02-08-09'!$D:$D)</f>
        <v>[no results]</v>
      </c>
      <c r="M84" s="11"/>
      <c r="N84" s="11" t="s">
        <v>4912</v>
      </c>
      <c r="O84" s="11">
        <v>1500001214</v>
      </c>
      <c r="P84" s="11" t="s">
        <v>4970</v>
      </c>
      <c r="Q84" s="11" t="s">
        <v>4961</v>
      </c>
      <c r="R84" s="11" t="s">
        <v>61</v>
      </c>
      <c r="S84" s="11" t="s">
        <v>61</v>
      </c>
      <c r="T84" s="11" t="s">
        <v>1885</v>
      </c>
      <c r="U84" s="11" t="s">
        <v>4962</v>
      </c>
      <c r="V84" s="11" t="s">
        <v>62</v>
      </c>
    </row>
    <row r="85" spans="1:22" hidden="1" x14ac:dyDescent="0.35">
      <c r="A85" s="11" t="s">
        <v>2252</v>
      </c>
      <c r="B85" s="11" t="s">
        <v>2253</v>
      </c>
      <c r="C85" s="11" t="s">
        <v>101</v>
      </c>
      <c r="D85" s="11" t="s">
        <v>51</v>
      </c>
      <c r="E85" s="11">
        <v>1</v>
      </c>
      <c r="F85" s="11" t="s">
        <v>185</v>
      </c>
      <c r="G85" s="1">
        <v>45806</v>
      </c>
      <c r="H85" s="11" t="s">
        <v>4972</v>
      </c>
      <c r="I85" s="11" t="s">
        <v>56</v>
      </c>
      <c r="J85" s="11" t="s">
        <v>57</v>
      </c>
      <c r="K85" s="11" t="s">
        <v>937</v>
      </c>
      <c r="L85" s="11" t="str">
        <f>_xlfn.XLOOKUP(Table9[[#This Row],[ShortName]],'[5]export-2025-06-19-02-08-09'!$B:$B,'[5]export-2025-06-19-02-08-09'!$D:$D)</f>
        <v>[no results]</v>
      </c>
      <c r="M85" s="11"/>
      <c r="N85" s="11" t="s">
        <v>4847</v>
      </c>
      <c r="O85" s="11">
        <v>5063878</v>
      </c>
      <c r="P85" s="11" t="s">
        <v>4973</v>
      </c>
      <c r="Q85" s="11" t="s">
        <v>4974</v>
      </c>
      <c r="R85" s="11" t="s">
        <v>61</v>
      </c>
      <c r="S85" s="11" t="s">
        <v>61</v>
      </c>
      <c r="T85" s="11" t="s">
        <v>1231</v>
      </c>
      <c r="U85" s="11" t="s">
        <v>4975</v>
      </c>
      <c r="V85" s="11" t="s">
        <v>62</v>
      </c>
    </row>
    <row r="86" spans="1:22" hidden="1" x14ac:dyDescent="0.35">
      <c r="A86" s="16" t="s">
        <v>2254</v>
      </c>
      <c r="B86" s="16" t="s">
        <v>2255</v>
      </c>
      <c r="C86" s="16" t="s">
        <v>66</v>
      </c>
      <c r="D86" s="16" t="s">
        <v>51</v>
      </c>
      <c r="E86" s="16">
        <v>1</v>
      </c>
      <c r="F86" s="16" t="s">
        <v>185</v>
      </c>
      <c r="G86" s="2">
        <v>45806</v>
      </c>
      <c r="H86" s="16" t="s">
        <v>4976</v>
      </c>
      <c r="I86" s="16" t="s">
        <v>56</v>
      </c>
      <c r="J86" s="16" t="s">
        <v>57</v>
      </c>
      <c r="K86" s="11" t="s">
        <v>937</v>
      </c>
      <c r="L86" s="11" t="str">
        <f>_xlfn.XLOOKUP(Table9[[#This Row],[ShortName]],'[5]export-2025-06-19-02-08-09'!$B:$B,'[5]export-2025-06-19-02-08-09'!$D:$D)</f>
        <v>[no results]</v>
      </c>
      <c r="M86" s="16"/>
      <c r="N86" s="16" t="s">
        <v>4847</v>
      </c>
      <c r="O86" s="16">
        <v>5063878</v>
      </c>
      <c r="P86" s="16" t="s">
        <v>4973</v>
      </c>
      <c r="Q86" s="16" t="s">
        <v>4977</v>
      </c>
      <c r="R86" s="16" t="s">
        <v>61</v>
      </c>
      <c r="S86" s="16" t="s">
        <v>61</v>
      </c>
      <c r="T86" s="16" t="s">
        <v>1231</v>
      </c>
      <c r="U86" s="16" t="s">
        <v>4975</v>
      </c>
      <c r="V86" s="16" t="s">
        <v>62</v>
      </c>
    </row>
    <row r="87" spans="1:22" hidden="1" x14ac:dyDescent="0.35">
      <c r="A87" s="11" t="s">
        <v>2256</v>
      </c>
      <c r="B87" s="11" t="s">
        <v>2257</v>
      </c>
      <c r="C87" s="11" t="s">
        <v>66</v>
      </c>
      <c r="D87" s="11" t="s">
        <v>287</v>
      </c>
      <c r="E87" s="11">
        <v>1</v>
      </c>
      <c r="F87" s="11" t="s">
        <v>185</v>
      </c>
      <c r="G87" s="1">
        <v>45806</v>
      </c>
      <c r="H87" s="11" t="s">
        <v>4978</v>
      </c>
      <c r="I87" s="11" t="s">
        <v>56</v>
      </c>
      <c r="J87" s="11" t="s">
        <v>57</v>
      </c>
      <c r="K87" s="11" t="s">
        <v>937</v>
      </c>
      <c r="L87" s="11" t="str">
        <f>_xlfn.XLOOKUP(Table9[[#This Row],[ShortName]],'[5]export-2025-06-19-02-08-09'!$B:$B,'[5]export-2025-06-19-02-08-09'!$D:$D)</f>
        <v>[no results]</v>
      </c>
      <c r="M87" s="11"/>
      <c r="N87" s="11" t="s">
        <v>4847</v>
      </c>
      <c r="O87" s="11">
        <v>5063878</v>
      </c>
      <c r="P87" s="11" t="s">
        <v>4973</v>
      </c>
      <c r="Q87" s="11" t="s">
        <v>4977</v>
      </c>
      <c r="R87" s="11" t="s">
        <v>61</v>
      </c>
      <c r="S87" s="11" t="s">
        <v>61</v>
      </c>
      <c r="T87" s="11" t="s">
        <v>1231</v>
      </c>
      <c r="U87" s="11" t="s">
        <v>4975</v>
      </c>
      <c r="V87" s="11" t="s">
        <v>62</v>
      </c>
    </row>
    <row r="88" spans="1:22" hidden="1" x14ac:dyDescent="0.35">
      <c r="A88" s="16" t="s">
        <v>2262</v>
      </c>
      <c r="B88" s="16" t="s">
        <v>2263</v>
      </c>
      <c r="C88" s="16" t="s">
        <v>66</v>
      </c>
      <c r="D88" s="16" t="s">
        <v>287</v>
      </c>
      <c r="E88" s="16">
        <v>1</v>
      </c>
      <c r="F88" s="16" t="s">
        <v>185</v>
      </c>
      <c r="G88" s="2">
        <v>45806</v>
      </c>
      <c r="H88" s="16" t="s">
        <v>4979</v>
      </c>
      <c r="I88" s="16" t="s">
        <v>56</v>
      </c>
      <c r="J88" s="16" t="s">
        <v>57</v>
      </c>
      <c r="K88" s="11" t="s">
        <v>937</v>
      </c>
      <c r="L88" s="11" t="str">
        <f>_xlfn.XLOOKUP(Table9[[#This Row],[ShortName]],'[5]export-2025-06-19-02-08-09'!$B:$B,'[5]export-2025-06-19-02-08-09'!$D:$D)</f>
        <v>[no results]</v>
      </c>
      <c r="M88" s="16"/>
      <c r="N88" s="16" t="s">
        <v>4847</v>
      </c>
      <c r="O88" s="16">
        <v>5063878</v>
      </c>
      <c r="P88" s="16" t="s">
        <v>4973</v>
      </c>
      <c r="Q88" s="16" t="s">
        <v>4977</v>
      </c>
      <c r="R88" s="16" t="s">
        <v>61</v>
      </c>
      <c r="S88" s="16" t="s">
        <v>61</v>
      </c>
      <c r="T88" s="16" t="s">
        <v>1231</v>
      </c>
      <c r="U88" s="16" t="s">
        <v>4975</v>
      </c>
      <c r="V88" s="16" t="s">
        <v>62</v>
      </c>
    </row>
    <row r="89" spans="1:22" hidden="1" x14ac:dyDescent="0.35">
      <c r="A89" s="11" t="s">
        <v>2264</v>
      </c>
      <c r="B89" s="11" t="s">
        <v>2265</v>
      </c>
      <c r="C89" s="11" t="s">
        <v>66</v>
      </c>
      <c r="D89" s="11" t="s">
        <v>287</v>
      </c>
      <c r="E89" s="11">
        <v>1</v>
      </c>
      <c r="F89" s="11" t="s">
        <v>185</v>
      </c>
      <c r="G89" s="1">
        <v>45806</v>
      </c>
      <c r="H89" s="11" t="s">
        <v>4980</v>
      </c>
      <c r="I89" s="11" t="s">
        <v>56</v>
      </c>
      <c r="J89" s="11" t="s">
        <v>57</v>
      </c>
      <c r="K89" s="11" t="s">
        <v>937</v>
      </c>
      <c r="L89" s="11" t="str">
        <f>_xlfn.XLOOKUP(Table9[[#This Row],[ShortName]],'[5]export-2025-06-19-02-08-09'!$B:$B,'[5]export-2025-06-19-02-08-09'!$D:$D)</f>
        <v>[no results]</v>
      </c>
      <c r="M89" s="11"/>
      <c r="N89" s="11" t="s">
        <v>4847</v>
      </c>
      <c r="O89" s="11">
        <v>5063878</v>
      </c>
      <c r="P89" s="11" t="s">
        <v>4973</v>
      </c>
      <c r="Q89" s="11" t="s">
        <v>4977</v>
      </c>
      <c r="R89" s="11" t="s">
        <v>61</v>
      </c>
      <c r="S89" s="11" t="s">
        <v>61</v>
      </c>
      <c r="T89" s="11" t="s">
        <v>1231</v>
      </c>
      <c r="U89" s="11" t="s">
        <v>4975</v>
      </c>
      <c r="V89" s="11" t="s">
        <v>62</v>
      </c>
    </row>
    <row r="90" spans="1:22" hidden="1" x14ac:dyDescent="0.35">
      <c r="A90" s="16" t="s">
        <v>2315</v>
      </c>
      <c r="B90" s="16" t="s">
        <v>2316</v>
      </c>
      <c r="C90" s="16" t="s">
        <v>101</v>
      </c>
      <c r="D90" s="16" t="s">
        <v>51</v>
      </c>
      <c r="E90" s="16">
        <v>1</v>
      </c>
      <c r="F90" s="16" t="s">
        <v>773</v>
      </c>
      <c r="G90" s="2">
        <v>45806</v>
      </c>
      <c r="H90" s="16" t="s">
        <v>4981</v>
      </c>
      <c r="I90" s="16" t="s">
        <v>56</v>
      </c>
      <c r="J90" s="16" t="s">
        <v>57</v>
      </c>
      <c r="K90" s="11" t="s">
        <v>937</v>
      </c>
      <c r="L90" s="11" t="str">
        <f>_xlfn.XLOOKUP(Table9[[#This Row],[ShortName]],'[5]export-2025-06-19-02-08-09'!$B:$B,'[5]export-2025-06-19-02-08-09'!$D:$D)</f>
        <v>[no results]</v>
      </c>
      <c r="M90" s="16"/>
      <c r="N90" s="16" t="s">
        <v>4847</v>
      </c>
      <c r="O90" s="16">
        <v>5063878</v>
      </c>
      <c r="P90" s="16" t="s">
        <v>4973</v>
      </c>
      <c r="Q90" s="16" t="s">
        <v>4974</v>
      </c>
      <c r="R90" s="16" t="s">
        <v>61</v>
      </c>
      <c r="S90" s="16" t="s">
        <v>61</v>
      </c>
      <c r="T90" s="16" t="s">
        <v>1231</v>
      </c>
      <c r="U90" s="16" t="s">
        <v>4975</v>
      </c>
      <c r="V90" s="16" t="s">
        <v>62</v>
      </c>
    </row>
    <row r="91" spans="1:22" hidden="1" x14ac:dyDescent="0.35">
      <c r="A91" s="11" t="s">
        <v>2319</v>
      </c>
      <c r="B91" s="11" t="s">
        <v>2320</v>
      </c>
      <c r="C91" s="11" t="s">
        <v>101</v>
      </c>
      <c r="D91" s="11" t="s">
        <v>51</v>
      </c>
      <c r="E91" s="11">
        <v>1</v>
      </c>
      <c r="F91" s="11" t="s">
        <v>773</v>
      </c>
      <c r="G91" s="1">
        <v>45806</v>
      </c>
      <c r="H91" s="11" t="s">
        <v>4982</v>
      </c>
      <c r="I91" s="11" t="s">
        <v>56</v>
      </c>
      <c r="J91" s="11" t="s">
        <v>57</v>
      </c>
      <c r="K91" s="11" t="s">
        <v>937</v>
      </c>
      <c r="L91" s="11" t="str">
        <f>_xlfn.XLOOKUP(Table9[[#This Row],[ShortName]],'[5]export-2025-06-19-02-08-09'!$B:$B,'[5]export-2025-06-19-02-08-09'!$D:$D)</f>
        <v>[no results]</v>
      </c>
      <c r="M91" s="11"/>
      <c r="N91" s="11" t="s">
        <v>4847</v>
      </c>
      <c r="O91" s="11">
        <v>5063878</v>
      </c>
      <c r="P91" s="11" t="s">
        <v>4973</v>
      </c>
      <c r="Q91" s="11" t="s">
        <v>4974</v>
      </c>
      <c r="R91" s="11" t="s">
        <v>61</v>
      </c>
      <c r="S91" s="11" t="s">
        <v>61</v>
      </c>
      <c r="T91" s="11" t="s">
        <v>1231</v>
      </c>
      <c r="U91" s="11" t="s">
        <v>4975</v>
      </c>
      <c r="V91" s="11" t="s">
        <v>62</v>
      </c>
    </row>
    <row r="92" spans="1:22" hidden="1" x14ac:dyDescent="0.35">
      <c r="A92" s="16" t="s">
        <v>2331</v>
      </c>
      <c r="B92" s="16" t="s">
        <v>2332</v>
      </c>
      <c r="C92" s="16" t="s">
        <v>101</v>
      </c>
      <c r="D92" s="16" t="s">
        <v>51</v>
      </c>
      <c r="E92" s="16">
        <v>1</v>
      </c>
      <c r="F92" s="16" t="s">
        <v>54</v>
      </c>
      <c r="G92" s="2">
        <v>45806</v>
      </c>
      <c r="H92" s="16" t="s">
        <v>4983</v>
      </c>
      <c r="I92" s="16" t="s">
        <v>56</v>
      </c>
      <c r="J92" s="16" t="s">
        <v>57</v>
      </c>
      <c r="K92" s="11" t="s">
        <v>937</v>
      </c>
      <c r="L92" s="11" t="str">
        <f>_xlfn.XLOOKUP(Table9[[#This Row],[ShortName]],'[5]export-2025-06-19-02-08-09'!$B:$B,'[5]export-2025-06-19-02-08-09'!$D:$D)</f>
        <v>[no results]</v>
      </c>
      <c r="M92" s="16"/>
      <c r="N92" s="16" t="s">
        <v>4847</v>
      </c>
      <c r="O92" s="16">
        <v>5063878</v>
      </c>
      <c r="P92" s="16" t="s">
        <v>4973</v>
      </c>
      <c r="Q92" s="16" t="s">
        <v>4974</v>
      </c>
      <c r="R92" s="16" t="s">
        <v>61</v>
      </c>
      <c r="S92" s="16" t="s">
        <v>61</v>
      </c>
      <c r="T92" s="16" t="s">
        <v>1231</v>
      </c>
      <c r="U92" s="16" t="s">
        <v>4975</v>
      </c>
      <c r="V92" s="16" t="s">
        <v>62</v>
      </c>
    </row>
    <row r="93" spans="1:22" hidden="1" x14ac:dyDescent="0.35">
      <c r="A93" s="11" t="s">
        <v>2341</v>
      </c>
      <c r="B93" s="11" t="s">
        <v>2342</v>
      </c>
      <c r="C93" s="11" t="s">
        <v>101</v>
      </c>
      <c r="D93" s="11" t="s">
        <v>287</v>
      </c>
      <c r="E93" s="11">
        <v>1</v>
      </c>
      <c r="F93" s="11" t="s">
        <v>185</v>
      </c>
      <c r="G93" s="1">
        <v>45806</v>
      </c>
      <c r="H93" s="11" t="s">
        <v>4984</v>
      </c>
      <c r="I93" s="11" t="s">
        <v>56</v>
      </c>
      <c r="J93" s="11" t="s">
        <v>57</v>
      </c>
      <c r="K93" s="11" t="s">
        <v>937</v>
      </c>
      <c r="L93" s="11" t="str">
        <f>_xlfn.XLOOKUP(Table9[[#This Row],[ShortName]],'[5]export-2025-06-19-02-08-09'!$B:$B,'[5]export-2025-06-19-02-08-09'!$D:$D)</f>
        <v>[no results]</v>
      </c>
      <c r="M93" s="11"/>
      <c r="N93" s="11" t="s">
        <v>4847</v>
      </c>
      <c r="O93" s="11">
        <v>5063878</v>
      </c>
      <c r="P93" s="11" t="s">
        <v>4973</v>
      </c>
      <c r="Q93" s="11" t="s">
        <v>4974</v>
      </c>
      <c r="R93" s="11" t="s">
        <v>61</v>
      </c>
      <c r="S93" s="11" t="s">
        <v>61</v>
      </c>
      <c r="T93" s="11" t="s">
        <v>1231</v>
      </c>
      <c r="U93" s="11" t="s">
        <v>4975</v>
      </c>
      <c r="V93" s="11" t="s">
        <v>62</v>
      </c>
    </row>
    <row r="94" spans="1:22" hidden="1" x14ac:dyDescent="0.35">
      <c r="A94" s="21" t="s">
        <v>2343</v>
      </c>
      <c r="B94" s="21" t="s">
        <v>2344</v>
      </c>
      <c r="C94" s="21" t="s">
        <v>101</v>
      </c>
      <c r="D94" s="21" t="s">
        <v>287</v>
      </c>
      <c r="E94" s="21">
        <v>1</v>
      </c>
      <c r="F94" s="21" t="s">
        <v>54</v>
      </c>
      <c r="G94" s="22">
        <v>45806</v>
      </c>
      <c r="H94" s="21" t="s">
        <v>4985</v>
      </c>
      <c r="I94" s="21" t="s">
        <v>56</v>
      </c>
      <c r="J94" s="21" t="s">
        <v>57</v>
      </c>
      <c r="K94" s="11" t="s">
        <v>937</v>
      </c>
      <c r="L94" s="11" t="str">
        <f>_xlfn.XLOOKUP(Table9[[#This Row],[ShortName]],'[5]export-2025-06-19-02-08-09'!$B:$B,'[5]export-2025-06-19-02-08-09'!$D:$D)</f>
        <v>[no results]</v>
      </c>
      <c r="M94" s="21"/>
      <c r="N94" s="21" t="s">
        <v>4847</v>
      </c>
      <c r="O94" s="21">
        <v>5063878</v>
      </c>
      <c r="P94" s="21" t="s">
        <v>4973</v>
      </c>
      <c r="Q94" s="21" t="s">
        <v>4974</v>
      </c>
      <c r="R94" s="21" t="s">
        <v>61</v>
      </c>
      <c r="S94" s="21" t="s">
        <v>61</v>
      </c>
      <c r="T94" s="21" t="s">
        <v>1231</v>
      </c>
      <c r="U94" s="21" t="s">
        <v>4975</v>
      </c>
      <c r="V94" s="21" t="s">
        <v>62</v>
      </c>
    </row>
  </sheetData>
  <conditionalFormatting sqref="B1:B94">
    <cfRule type="duplicateValues" dxfId="3" priority="2"/>
  </conditionalFormatting>
  <conditionalFormatting sqref="B2:B94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07B3-F18E-48DB-B324-183FB8EBE0D2}">
  <sheetPr codeName="Sheet8"/>
  <dimension ref="A1:H1221"/>
  <sheetViews>
    <sheetView workbookViewId="0">
      <selection activeCell="E916" sqref="E916"/>
    </sheetView>
  </sheetViews>
  <sheetFormatPr defaultRowHeight="14.5" x14ac:dyDescent="0.35"/>
  <cols>
    <col min="1" max="1" width="20.1796875" bestFit="1" customWidth="1"/>
    <col min="2" max="2" width="12" bestFit="1" customWidth="1"/>
    <col min="3" max="3" width="66.453125" bestFit="1" customWidth="1"/>
    <col min="5" max="5" width="47" bestFit="1" customWidth="1"/>
    <col min="6" max="6" width="73.26953125" bestFit="1" customWidth="1"/>
  </cols>
  <sheetData>
    <row r="1" spans="1:8" x14ac:dyDescent="0.35">
      <c r="A1" t="s">
        <v>2772</v>
      </c>
      <c r="B1" t="s">
        <v>37</v>
      </c>
      <c r="C1" t="s">
        <v>38</v>
      </c>
      <c r="D1" t="s">
        <v>4986</v>
      </c>
      <c r="E1" t="s">
        <v>952</v>
      </c>
      <c r="F1" t="s">
        <v>43</v>
      </c>
      <c r="G1" t="s">
        <v>34</v>
      </c>
      <c r="H1" t="s">
        <v>4368</v>
      </c>
    </row>
    <row r="2" spans="1:8" hidden="1" x14ac:dyDescent="0.35">
      <c r="A2" t="s">
        <v>2267</v>
      </c>
      <c r="B2">
        <v>1500000514</v>
      </c>
      <c r="C2" t="s">
        <v>4371</v>
      </c>
      <c r="D2" t="s">
        <v>61</v>
      </c>
      <c r="E2" t="s">
        <v>4372</v>
      </c>
      <c r="F2" t="s">
        <v>98</v>
      </c>
      <c r="G2" t="e">
        <f>_xlfn.XLOOKUP(Table5[[#This Row],[Short Name]],Data!B:B,Data!N:N)</f>
        <v>#N/A</v>
      </c>
      <c r="H2" t="e">
        <f>_xlfn.XLOOKUP(Table5[[#This Row],[Short Name]],Data!B:B,Data!V:V)</f>
        <v>#N/A</v>
      </c>
    </row>
    <row r="3" spans="1:8" hidden="1" x14ac:dyDescent="0.35">
      <c r="A3" t="s">
        <v>2269</v>
      </c>
      <c r="B3">
        <v>1500000489</v>
      </c>
      <c r="C3" t="s">
        <v>4374</v>
      </c>
      <c r="D3" t="s">
        <v>61</v>
      </c>
      <c r="E3" t="s">
        <v>4372</v>
      </c>
      <c r="F3" t="s">
        <v>98</v>
      </c>
      <c r="G3" t="e">
        <f>_xlfn.XLOOKUP(Table5[[#This Row],[Short Name]],Data!B:B,Data!N:N)</f>
        <v>#N/A</v>
      </c>
      <c r="H3" t="e">
        <f>_xlfn.XLOOKUP(Table5[[#This Row],[Short Name]],Data!B:B,Data!V:V)</f>
        <v>#N/A</v>
      </c>
    </row>
    <row r="4" spans="1:8" hidden="1" x14ac:dyDescent="0.35">
      <c r="A4" t="s">
        <v>2271</v>
      </c>
      <c r="B4">
        <v>1500000489</v>
      </c>
      <c r="C4" t="s">
        <v>4374</v>
      </c>
      <c r="D4" t="s">
        <v>61</v>
      </c>
      <c r="E4" t="s">
        <v>4372</v>
      </c>
      <c r="F4" t="s">
        <v>98</v>
      </c>
      <c r="G4" t="e">
        <f>_xlfn.XLOOKUP(Table5[[#This Row],[Short Name]],Data!B:B,Data!N:N)</f>
        <v>#N/A</v>
      </c>
      <c r="H4" t="e">
        <f>_xlfn.XLOOKUP(Table5[[#This Row],[Short Name]],Data!B:B,Data!V:V)</f>
        <v>#N/A</v>
      </c>
    </row>
    <row r="5" spans="1:8" hidden="1" x14ac:dyDescent="0.35">
      <c r="A5" t="s">
        <v>1779</v>
      </c>
      <c r="B5">
        <v>1500001618</v>
      </c>
      <c r="C5" t="s">
        <v>4377</v>
      </c>
      <c r="D5" t="s">
        <v>61</v>
      </c>
      <c r="E5" t="s">
        <v>4987</v>
      </c>
      <c r="F5" t="s">
        <v>4379</v>
      </c>
      <c r="G5" t="e">
        <f>_xlfn.XLOOKUP(Table5[[#This Row],[Short Name]],Data!B:B,Data!N:N)</f>
        <v>#N/A</v>
      </c>
      <c r="H5" t="e">
        <f>_xlfn.XLOOKUP(Table5[[#This Row],[Short Name]],Data!B:B,Data!V:V)</f>
        <v>#N/A</v>
      </c>
    </row>
    <row r="6" spans="1:8" hidden="1" x14ac:dyDescent="0.35">
      <c r="A6" t="s">
        <v>1781</v>
      </c>
      <c r="B6">
        <v>1500001618</v>
      </c>
      <c r="C6" t="s">
        <v>4377</v>
      </c>
      <c r="D6" t="s">
        <v>61</v>
      </c>
      <c r="E6" t="s">
        <v>4987</v>
      </c>
      <c r="F6" t="s">
        <v>4379</v>
      </c>
      <c r="G6" t="e">
        <f>_xlfn.XLOOKUP(Table5[[#This Row],[Short Name]],Data!B:B,Data!N:N)</f>
        <v>#N/A</v>
      </c>
      <c r="H6" t="e">
        <f>_xlfn.XLOOKUP(Table5[[#This Row],[Short Name]],Data!B:B,Data!V:V)</f>
        <v>#N/A</v>
      </c>
    </row>
    <row r="7" spans="1:8" hidden="1" x14ac:dyDescent="0.35">
      <c r="A7" t="s">
        <v>2259</v>
      </c>
      <c r="B7">
        <v>5058845</v>
      </c>
      <c r="C7" t="s">
        <v>4382</v>
      </c>
      <c r="D7" t="s">
        <v>61</v>
      </c>
      <c r="E7" t="s">
        <v>4383</v>
      </c>
      <c r="F7" t="s">
        <v>4384</v>
      </c>
      <c r="G7" t="e">
        <f>_xlfn.XLOOKUP(Table5[[#This Row],[Short Name]],Data!B:B,Data!N:N)</f>
        <v>#N/A</v>
      </c>
      <c r="H7" t="e">
        <f>_xlfn.XLOOKUP(Table5[[#This Row],[Short Name]],Data!B:B,Data!V:V)</f>
        <v>#N/A</v>
      </c>
    </row>
    <row r="8" spans="1:8" hidden="1" x14ac:dyDescent="0.35">
      <c r="A8" t="s">
        <v>2261</v>
      </c>
      <c r="B8">
        <v>5058845</v>
      </c>
      <c r="C8" t="s">
        <v>4382</v>
      </c>
      <c r="D8" t="s">
        <v>61</v>
      </c>
      <c r="E8" t="s">
        <v>4383</v>
      </c>
      <c r="F8" t="s">
        <v>4384</v>
      </c>
      <c r="G8" t="e">
        <f>_xlfn.XLOOKUP(Table5[[#This Row],[Short Name]],Data!B:B,Data!N:N)</f>
        <v>#N/A</v>
      </c>
      <c r="H8" t="e">
        <f>_xlfn.XLOOKUP(Table5[[#This Row],[Short Name]],Data!B:B,Data!V:V)</f>
        <v>#N/A</v>
      </c>
    </row>
    <row r="9" spans="1:8" hidden="1" x14ac:dyDescent="0.35">
      <c r="A9" t="s">
        <v>4988</v>
      </c>
      <c r="B9">
        <v>22009</v>
      </c>
      <c r="C9" t="s">
        <v>4989</v>
      </c>
      <c r="D9" t="s">
        <v>61</v>
      </c>
      <c r="E9" t="s">
        <v>4990</v>
      </c>
      <c r="F9" t="s">
        <v>4991</v>
      </c>
      <c r="G9" t="e">
        <f>_xlfn.XLOOKUP(Table5[[#This Row],[Short Name]],Data!B:B,Data!N:N)</f>
        <v>#N/A</v>
      </c>
      <c r="H9" t="e">
        <f>_xlfn.XLOOKUP(Table5[[#This Row],[Short Name]],Data!B:B,Data!V:V)</f>
        <v>#N/A</v>
      </c>
    </row>
    <row r="10" spans="1:8" hidden="1" x14ac:dyDescent="0.35">
      <c r="A10" t="s">
        <v>1115</v>
      </c>
      <c r="B10">
        <v>3063080</v>
      </c>
      <c r="C10" t="s">
        <v>4992</v>
      </c>
      <c r="D10" t="s">
        <v>61</v>
      </c>
      <c r="E10" t="s">
        <v>4993</v>
      </c>
      <c r="F10" t="s">
        <v>4994</v>
      </c>
      <c r="G10" t="e">
        <f>_xlfn.XLOOKUP(Table5[[#This Row],[Short Name]],Data!B:B,Data!N:N)</f>
        <v>#N/A</v>
      </c>
      <c r="H10" t="e">
        <f>_xlfn.XLOOKUP(Table5[[#This Row],[Short Name]],Data!B:B,Data!V:V)</f>
        <v>#N/A</v>
      </c>
    </row>
    <row r="11" spans="1:8" hidden="1" x14ac:dyDescent="0.35">
      <c r="A11" t="s">
        <v>1118</v>
      </c>
      <c r="B11">
        <v>3063080</v>
      </c>
      <c r="C11" t="s">
        <v>4992</v>
      </c>
      <c r="D11" t="s">
        <v>61</v>
      </c>
      <c r="E11" t="s">
        <v>4993</v>
      </c>
      <c r="F11" t="s">
        <v>4994</v>
      </c>
      <c r="G11" t="e">
        <f>_xlfn.XLOOKUP(Table5[[#This Row],[Short Name]],Data!B:B,Data!N:N)</f>
        <v>#N/A</v>
      </c>
      <c r="H11" t="e">
        <f>_xlfn.XLOOKUP(Table5[[#This Row],[Short Name]],Data!B:B,Data!V:V)</f>
        <v>#N/A</v>
      </c>
    </row>
    <row r="12" spans="1:8" hidden="1" x14ac:dyDescent="0.35">
      <c r="A12" t="s">
        <v>2525</v>
      </c>
      <c r="B12">
        <v>5051994</v>
      </c>
      <c r="C12" t="s">
        <v>4995</v>
      </c>
      <c r="D12" t="s">
        <v>61</v>
      </c>
      <c r="E12" t="s">
        <v>4996</v>
      </c>
      <c r="F12" t="s">
        <v>469</v>
      </c>
      <c r="G12" t="e">
        <f>_xlfn.XLOOKUP(Table5[[#This Row],[Short Name]],Data!B:B,Data!N:N)</f>
        <v>#N/A</v>
      </c>
      <c r="H12" t="e">
        <f>_xlfn.XLOOKUP(Table5[[#This Row],[Short Name]],Data!B:B,Data!V:V)</f>
        <v>#N/A</v>
      </c>
    </row>
    <row r="13" spans="1:8" hidden="1" x14ac:dyDescent="0.35">
      <c r="A13" t="s">
        <v>2361</v>
      </c>
      <c r="B13">
        <v>1500001622</v>
      </c>
      <c r="C13" t="s">
        <v>4997</v>
      </c>
      <c r="D13" t="s">
        <v>61</v>
      </c>
      <c r="E13" t="s">
        <v>4998</v>
      </c>
      <c r="F13" t="s">
        <v>4999</v>
      </c>
      <c r="G13" t="e">
        <f>_xlfn.XLOOKUP(Table5[[#This Row],[Short Name]],Data!B:B,Data!N:N)</f>
        <v>#N/A</v>
      </c>
      <c r="H13" t="e">
        <f>_xlfn.XLOOKUP(Table5[[#This Row],[Short Name]],Data!B:B,Data!V:V)</f>
        <v>#N/A</v>
      </c>
    </row>
    <row r="14" spans="1:8" hidden="1" x14ac:dyDescent="0.35">
      <c r="A14" t="s">
        <v>1111</v>
      </c>
      <c r="B14">
        <v>5057533</v>
      </c>
      <c r="C14" t="s">
        <v>4387</v>
      </c>
      <c r="D14" t="s">
        <v>61</v>
      </c>
      <c r="E14" t="s">
        <v>4388</v>
      </c>
      <c r="F14" t="s">
        <v>4389</v>
      </c>
      <c r="G14" t="e">
        <f>_xlfn.XLOOKUP(Table5[[#This Row],[Short Name]],Data!B:B,Data!N:N)</f>
        <v>#N/A</v>
      </c>
      <c r="H14" t="e">
        <f>_xlfn.XLOOKUP(Table5[[#This Row],[Short Name]],Data!B:B,Data!V:V)</f>
        <v>#N/A</v>
      </c>
    </row>
    <row r="15" spans="1:8" hidden="1" x14ac:dyDescent="0.35">
      <c r="A15" t="s">
        <v>955</v>
      </c>
      <c r="B15">
        <v>9208</v>
      </c>
      <c r="C15" t="s">
        <v>331</v>
      </c>
      <c r="D15" t="s">
        <v>61</v>
      </c>
      <c r="E15" s="13" t="s">
        <v>327</v>
      </c>
      <c r="F15" t="s">
        <v>332</v>
      </c>
      <c r="G15" t="e">
        <f>_xlfn.XLOOKUP(Table5[[#This Row],[Short Name]],Data!B:B,Data!N:N)</f>
        <v>#N/A</v>
      </c>
      <c r="H15" t="e">
        <f>_xlfn.XLOOKUP(Table5[[#This Row],[Short Name]],Data!B:B,Data!V:V)</f>
        <v>#N/A</v>
      </c>
    </row>
    <row r="16" spans="1:8" hidden="1" x14ac:dyDescent="0.35">
      <c r="A16" t="s">
        <v>1370</v>
      </c>
      <c r="B16">
        <v>21932</v>
      </c>
      <c r="C16" t="s">
        <v>4855</v>
      </c>
      <c r="D16" t="s">
        <v>61</v>
      </c>
      <c r="E16" t="s">
        <v>4856</v>
      </c>
      <c r="F16" t="s">
        <v>63</v>
      </c>
      <c r="G16" t="e">
        <f>_xlfn.XLOOKUP(Table5[[#This Row],[Short Name]],Data!B:B,Data!N:N)</f>
        <v>#N/A</v>
      </c>
      <c r="H16" t="e">
        <f>_xlfn.XLOOKUP(Table5[[#This Row],[Short Name]],Data!B:B,Data!V:V)</f>
        <v>#N/A</v>
      </c>
    </row>
    <row r="17" spans="1:8" hidden="1" x14ac:dyDescent="0.35">
      <c r="A17" t="s">
        <v>1120</v>
      </c>
      <c r="B17">
        <v>5057533</v>
      </c>
      <c r="C17" t="s">
        <v>4387</v>
      </c>
      <c r="D17" t="s">
        <v>61</v>
      </c>
      <c r="E17" t="s">
        <v>4388</v>
      </c>
      <c r="F17" t="s">
        <v>4389</v>
      </c>
      <c r="G17" t="e">
        <f>_xlfn.XLOOKUP(Table5[[#This Row],[Short Name]],Data!B:B,Data!N:N)</f>
        <v>#N/A</v>
      </c>
      <c r="H17" t="e">
        <f>_xlfn.XLOOKUP(Table5[[#This Row],[Short Name]],Data!B:B,Data!V:V)</f>
        <v>#N/A</v>
      </c>
    </row>
    <row r="18" spans="1:8" hidden="1" x14ac:dyDescent="0.35">
      <c r="A18" t="s">
        <v>1122</v>
      </c>
      <c r="B18">
        <v>5057533</v>
      </c>
      <c r="C18" t="s">
        <v>4387</v>
      </c>
      <c r="D18" t="s">
        <v>61</v>
      </c>
      <c r="E18" t="s">
        <v>4388</v>
      </c>
      <c r="F18" t="s">
        <v>4389</v>
      </c>
      <c r="G18" t="e">
        <f>_xlfn.XLOOKUP(Table5[[#This Row],[Short Name]],Data!B:B,Data!N:N)</f>
        <v>#N/A</v>
      </c>
      <c r="H18" t="e">
        <f>_xlfn.XLOOKUP(Table5[[#This Row],[Short Name]],Data!B:B,Data!V:V)</f>
        <v>#N/A</v>
      </c>
    </row>
    <row r="19" spans="1:8" hidden="1" x14ac:dyDescent="0.35">
      <c r="A19" t="s">
        <v>1124</v>
      </c>
      <c r="B19">
        <v>5057533</v>
      </c>
      <c r="C19" t="s">
        <v>4387</v>
      </c>
      <c r="D19" t="s">
        <v>61</v>
      </c>
      <c r="E19" t="s">
        <v>4388</v>
      </c>
      <c r="F19" t="s">
        <v>4389</v>
      </c>
      <c r="G19" t="e">
        <f>_xlfn.XLOOKUP(Table5[[#This Row],[Short Name]],Data!B:B,Data!N:N)</f>
        <v>#N/A</v>
      </c>
      <c r="H19" t="e">
        <f>_xlfn.XLOOKUP(Table5[[#This Row],[Short Name]],Data!B:B,Data!V:V)</f>
        <v>#N/A</v>
      </c>
    </row>
    <row r="20" spans="1:8" hidden="1" x14ac:dyDescent="0.35">
      <c r="A20" t="s">
        <v>1129</v>
      </c>
      <c r="B20">
        <v>5057533</v>
      </c>
      <c r="C20" t="s">
        <v>4387</v>
      </c>
      <c r="D20" t="s">
        <v>61</v>
      </c>
      <c r="E20" t="s">
        <v>4388</v>
      </c>
      <c r="F20" t="s">
        <v>4389</v>
      </c>
      <c r="G20" t="e">
        <f>_xlfn.XLOOKUP(Table5[[#This Row],[Short Name]],Data!B:B,Data!N:N)</f>
        <v>#N/A</v>
      </c>
      <c r="H20" t="e">
        <f>_xlfn.XLOOKUP(Table5[[#This Row],[Short Name]],Data!B:B,Data!V:V)</f>
        <v>#N/A</v>
      </c>
    </row>
    <row r="21" spans="1:8" hidden="1" x14ac:dyDescent="0.35">
      <c r="A21" t="s">
        <v>1372</v>
      </c>
      <c r="B21">
        <v>21932</v>
      </c>
      <c r="C21" t="s">
        <v>4855</v>
      </c>
      <c r="D21" t="s">
        <v>61</v>
      </c>
      <c r="E21" t="s">
        <v>4856</v>
      </c>
      <c r="F21" t="s">
        <v>63</v>
      </c>
      <c r="G21" t="e">
        <f>_xlfn.XLOOKUP(Table5[[#This Row],[Short Name]],Data!B:B,Data!N:N)</f>
        <v>#N/A</v>
      </c>
      <c r="H21" t="e">
        <f>_xlfn.XLOOKUP(Table5[[#This Row],[Short Name]],Data!B:B,Data!V:V)</f>
        <v>#N/A</v>
      </c>
    </row>
    <row r="22" spans="1:8" hidden="1" x14ac:dyDescent="0.35">
      <c r="A22" t="s">
        <v>2172</v>
      </c>
      <c r="B22">
        <v>5056243</v>
      </c>
      <c r="C22" t="s">
        <v>4922</v>
      </c>
      <c r="D22" t="s">
        <v>61</v>
      </c>
      <c r="E22" t="s">
        <v>4923</v>
      </c>
      <c r="F22" t="s">
        <v>60</v>
      </c>
      <c r="G22" t="e">
        <f>_xlfn.XLOOKUP(Table5[[#This Row],[Short Name]],Data!B:B,Data!N:N)</f>
        <v>#N/A</v>
      </c>
      <c r="H22" t="e">
        <f>_xlfn.XLOOKUP(Table5[[#This Row],[Short Name]],Data!B:B,Data!V:V)</f>
        <v>#N/A</v>
      </c>
    </row>
    <row r="23" spans="1:8" hidden="1" x14ac:dyDescent="0.35">
      <c r="A23" t="s">
        <v>2375</v>
      </c>
      <c r="B23">
        <v>5053686</v>
      </c>
      <c r="C23" t="s">
        <v>5000</v>
      </c>
      <c r="D23" t="s">
        <v>61</v>
      </c>
      <c r="E23" s="13" t="s">
        <v>5001</v>
      </c>
      <c r="F23" t="s">
        <v>5002</v>
      </c>
      <c r="G23" t="e">
        <f>_xlfn.XLOOKUP(Table5[[#This Row],[Short Name]],Data!B:B,Data!N:N)</f>
        <v>#N/A</v>
      </c>
      <c r="H23" t="e">
        <f>_xlfn.XLOOKUP(Table5[[#This Row],[Short Name]],Data!B:B,Data!V:V)</f>
        <v>#N/A</v>
      </c>
    </row>
    <row r="24" spans="1:8" hidden="1" x14ac:dyDescent="0.35">
      <c r="A24" t="s">
        <v>2552</v>
      </c>
      <c r="B24">
        <v>5053686</v>
      </c>
      <c r="C24" t="s">
        <v>5000</v>
      </c>
      <c r="D24" t="s">
        <v>61</v>
      </c>
      <c r="E24" t="s">
        <v>5001</v>
      </c>
      <c r="F24" t="s">
        <v>5002</v>
      </c>
      <c r="G24" t="e">
        <f>_xlfn.XLOOKUP(Table5[[#This Row],[Short Name]],Data!B:B,Data!N:N)</f>
        <v>#N/A</v>
      </c>
      <c r="H24" t="e">
        <f>_xlfn.XLOOKUP(Table5[[#This Row],[Short Name]],Data!B:B,Data!V:V)</f>
        <v>#N/A</v>
      </c>
    </row>
    <row r="25" spans="1:8" hidden="1" x14ac:dyDescent="0.35">
      <c r="A25" t="s">
        <v>1428</v>
      </c>
      <c r="B25">
        <v>501033</v>
      </c>
      <c r="C25" t="s">
        <v>5003</v>
      </c>
      <c r="D25" t="s">
        <v>61</v>
      </c>
      <c r="E25" t="s">
        <v>5004</v>
      </c>
      <c r="G25" t="e">
        <f>_xlfn.XLOOKUP(Table5[[#This Row],[Short Name]],Data!B:B,Data!N:N)</f>
        <v>#N/A</v>
      </c>
      <c r="H25" t="e">
        <f>_xlfn.XLOOKUP(Table5[[#This Row],[Short Name]],Data!B:B,Data!V:V)</f>
        <v>#N/A</v>
      </c>
    </row>
    <row r="26" spans="1:8" hidden="1" x14ac:dyDescent="0.35">
      <c r="A26" t="s">
        <v>1736</v>
      </c>
      <c r="B26">
        <v>24734</v>
      </c>
      <c r="C26" t="s">
        <v>4928</v>
      </c>
      <c r="D26" t="s">
        <v>61</v>
      </c>
      <c r="E26" t="s">
        <v>4929</v>
      </c>
      <c r="F26" t="s">
        <v>4930</v>
      </c>
      <c r="G26" t="e">
        <f>_xlfn.XLOOKUP(Table5[[#This Row],[Short Name]],Data!B:B,Data!N:N)</f>
        <v>#N/A</v>
      </c>
      <c r="H26" t="e">
        <f>_xlfn.XLOOKUP(Table5[[#This Row],[Short Name]],Data!B:B,Data!V:V)</f>
        <v>#N/A</v>
      </c>
    </row>
    <row r="27" spans="1:8" hidden="1" x14ac:dyDescent="0.35">
      <c r="A27" t="s">
        <v>465</v>
      </c>
      <c r="B27">
        <v>5055964</v>
      </c>
      <c r="C27" t="s">
        <v>467</v>
      </c>
      <c r="D27" t="s">
        <v>61</v>
      </c>
      <c r="E27" t="s">
        <v>468</v>
      </c>
      <c r="F27" t="s">
        <v>469</v>
      </c>
      <c r="G27" t="e">
        <f>_xlfn.XLOOKUP(Table5[[#This Row],[Short Name]],Data!B:B,Data!N:N)</f>
        <v>#N/A</v>
      </c>
      <c r="H27" t="e">
        <f>_xlfn.XLOOKUP(Table5[[#This Row],[Short Name]],Data!B:B,Data!V:V)</f>
        <v>#N/A</v>
      </c>
    </row>
    <row r="28" spans="1:8" hidden="1" x14ac:dyDescent="0.35">
      <c r="A28" t="s">
        <v>956</v>
      </c>
      <c r="B28">
        <v>9208</v>
      </c>
      <c r="C28" t="s">
        <v>331</v>
      </c>
      <c r="D28" t="s">
        <v>61</v>
      </c>
      <c r="E28" s="13" t="s">
        <v>327</v>
      </c>
      <c r="F28" t="s">
        <v>332</v>
      </c>
      <c r="G28" t="e">
        <f>_xlfn.XLOOKUP(Table5[[#This Row],[Short Name]],Data!B:B,Data!N:N)</f>
        <v>#N/A</v>
      </c>
      <c r="H28" t="e">
        <f>_xlfn.XLOOKUP(Table5[[#This Row],[Short Name]],Data!B:B,Data!V:V)</f>
        <v>#N/A</v>
      </c>
    </row>
    <row r="29" spans="1:8" hidden="1" x14ac:dyDescent="0.35">
      <c r="A29" t="s">
        <v>957</v>
      </c>
      <c r="B29">
        <v>9208</v>
      </c>
      <c r="C29" t="s">
        <v>331</v>
      </c>
      <c r="D29" t="s">
        <v>61</v>
      </c>
      <c r="E29" s="13" t="s">
        <v>327</v>
      </c>
      <c r="F29" t="s">
        <v>332</v>
      </c>
      <c r="G29" t="e">
        <f>_xlfn.XLOOKUP(Table5[[#This Row],[Short Name]],Data!B:B,Data!N:N)</f>
        <v>#N/A</v>
      </c>
      <c r="H29" t="e">
        <f>_xlfn.XLOOKUP(Table5[[#This Row],[Short Name]],Data!B:B,Data!V:V)</f>
        <v>#N/A</v>
      </c>
    </row>
    <row r="30" spans="1:8" hidden="1" x14ac:dyDescent="0.35">
      <c r="A30" t="s">
        <v>1688</v>
      </c>
      <c r="B30">
        <v>5057221</v>
      </c>
      <c r="C30" t="s">
        <v>4395</v>
      </c>
      <c r="D30" t="s">
        <v>61</v>
      </c>
      <c r="E30" t="s">
        <v>4396</v>
      </c>
      <c r="F30" t="s">
        <v>4397</v>
      </c>
      <c r="G30" t="e">
        <f>_xlfn.XLOOKUP(Table5[[#This Row],[Short Name]],Data!B:B,Data!N:N)</f>
        <v>#N/A</v>
      </c>
      <c r="H30" t="e">
        <f>_xlfn.XLOOKUP(Table5[[#This Row],[Short Name]],Data!B:B,Data!V:V)</f>
        <v>#N/A</v>
      </c>
    </row>
    <row r="31" spans="1:8" hidden="1" x14ac:dyDescent="0.35">
      <c r="A31" t="s">
        <v>1382</v>
      </c>
      <c r="B31">
        <v>21932</v>
      </c>
      <c r="C31" t="s">
        <v>4855</v>
      </c>
      <c r="D31" t="s">
        <v>61</v>
      </c>
      <c r="E31" t="s">
        <v>4856</v>
      </c>
      <c r="F31" t="s">
        <v>63</v>
      </c>
      <c r="G31" t="e">
        <f>_xlfn.XLOOKUP(Table5[[#This Row],[Short Name]],Data!B:B,Data!N:N)</f>
        <v>#N/A</v>
      </c>
      <c r="H31" t="e">
        <f>_xlfn.XLOOKUP(Table5[[#This Row],[Short Name]],Data!B:B,Data!V:V)</f>
        <v>#N/A</v>
      </c>
    </row>
    <row r="32" spans="1:8" hidden="1" x14ac:dyDescent="0.35">
      <c r="A32" t="s">
        <v>2491</v>
      </c>
      <c r="B32">
        <v>1500001887</v>
      </c>
      <c r="C32" t="s">
        <v>5005</v>
      </c>
      <c r="D32" t="s">
        <v>61</v>
      </c>
      <c r="E32" t="s">
        <v>5006</v>
      </c>
      <c r="F32" t="s">
        <v>5007</v>
      </c>
      <c r="G32" t="e">
        <f>_xlfn.XLOOKUP(Table5[[#This Row],[Short Name]],Data!B:B,Data!N:N)</f>
        <v>#N/A</v>
      </c>
      <c r="H32" t="e">
        <f>_xlfn.XLOOKUP(Table5[[#This Row],[Short Name]],Data!B:B,Data!V:V)</f>
        <v>#N/A</v>
      </c>
    </row>
    <row r="33" spans="1:8" hidden="1" x14ac:dyDescent="0.35">
      <c r="A33" t="s">
        <v>2495</v>
      </c>
      <c r="B33">
        <v>1500001887</v>
      </c>
      <c r="C33" t="s">
        <v>5005</v>
      </c>
      <c r="D33" t="s">
        <v>61</v>
      </c>
      <c r="E33" t="s">
        <v>5006</v>
      </c>
      <c r="F33" t="s">
        <v>5007</v>
      </c>
      <c r="G33" t="e">
        <f>_xlfn.XLOOKUP(Table5[[#This Row],[Short Name]],Data!B:B,Data!N:N)</f>
        <v>#N/A</v>
      </c>
      <c r="H33" t="e">
        <f>_xlfn.XLOOKUP(Table5[[#This Row],[Short Name]],Data!B:B,Data!V:V)</f>
        <v>#N/A</v>
      </c>
    </row>
    <row r="34" spans="1:8" hidden="1" x14ac:dyDescent="0.35">
      <c r="A34" t="s">
        <v>2497</v>
      </c>
      <c r="B34">
        <v>1500001887</v>
      </c>
      <c r="C34" t="s">
        <v>5005</v>
      </c>
      <c r="D34" t="s">
        <v>61</v>
      </c>
      <c r="E34" t="s">
        <v>5006</v>
      </c>
      <c r="F34" t="s">
        <v>5007</v>
      </c>
      <c r="G34" t="e">
        <f>_xlfn.XLOOKUP(Table5[[#This Row],[Short Name]],Data!B:B,Data!N:N)</f>
        <v>#N/A</v>
      </c>
      <c r="H34" t="e">
        <f>_xlfn.XLOOKUP(Table5[[#This Row],[Short Name]],Data!B:B,Data!V:V)</f>
        <v>#N/A</v>
      </c>
    </row>
    <row r="35" spans="1:8" hidden="1" x14ac:dyDescent="0.35">
      <c r="A35" t="s">
        <v>491</v>
      </c>
      <c r="B35" t="s">
        <v>60</v>
      </c>
      <c r="C35" t="s">
        <v>60</v>
      </c>
      <c r="D35" t="s">
        <v>62</v>
      </c>
      <c r="E35" t="e">
        <v>#VALUE!</v>
      </c>
      <c r="F35" t="e">
        <v>#VALUE!</v>
      </c>
      <c r="G35" t="e">
        <f>_xlfn.XLOOKUP(Table5[[#This Row],[Short Name]],Data!B:B,Data!N:N)</f>
        <v>#N/A</v>
      </c>
      <c r="H35" t="e">
        <f>_xlfn.XLOOKUP(Table5[[#This Row],[Short Name]],Data!B:B,Data!V:V)</f>
        <v>#N/A</v>
      </c>
    </row>
    <row r="36" spans="1:8" hidden="1" x14ac:dyDescent="0.35">
      <c r="A36" t="s">
        <v>1063</v>
      </c>
      <c r="B36">
        <v>25803</v>
      </c>
      <c r="C36" t="s">
        <v>4399</v>
      </c>
      <c r="D36" t="s">
        <v>61</v>
      </c>
      <c r="E36" t="s">
        <v>4400</v>
      </c>
      <c r="F36" t="s">
        <v>4401</v>
      </c>
      <c r="G36" t="e">
        <f>_xlfn.XLOOKUP(Table5[[#This Row],[Short Name]],Data!B:B,Data!N:N)</f>
        <v>#N/A</v>
      </c>
      <c r="H36" t="e">
        <f>_xlfn.XLOOKUP(Table5[[#This Row],[Short Name]],Data!B:B,Data!V:V)</f>
        <v>#N/A</v>
      </c>
    </row>
    <row r="37" spans="1:8" hidden="1" x14ac:dyDescent="0.35">
      <c r="A37" t="s">
        <v>1067</v>
      </c>
      <c r="B37">
        <v>25803</v>
      </c>
      <c r="C37" t="s">
        <v>4399</v>
      </c>
      <c r="D37" t="s">
        <v>61</v>
      </c>
      <c r="E37" t="s">
        <v>4400</v>
      </c>
      <c r="F37" t="s">
        <v>4401</v>
      </c>
      <c r="G37" t="e">
        <f>_xlfn.XLOOKUP(Table5[[#This Row],[Short Name]],Data!B:B,Data!N:N)</f>
        <v>#N/A</v>
      </c>
      <c r="H37" t="e">
        <f>_xlfn.XLOOKUP(Table5[[#This Row],[Short Name]],Data!B:B,Data!V:V)</f>
        <v>#N/A</v>
      </c>
    </row>
    <row r="38" spans="1:8" hidden="1" x14ac:dyDescent="0.35">
      <c r="A38" t="s">
        <v>1072</v>
      </c>
      <c r="B38">
        <v>25803</v>
      </c>
      <c r="C38" t="s">
        <v>4399</v>
      </c>
      <c r="D38" t="s">
        <v>61</v>
      </c>
      <c r="E38" t="s">
        <v>4400</v>
      </c>
      <c r="F38" t="s">
        <v>4401</v>
      </c>
      <c r="G38" t="e">
        <f>_xlfn.XLOOKUP(Table5[[#This Row],[Short Name]],Data!B:B,Data!N:N)</f>
        <v>#N/A</v>
      </c>
      <c r="H38" t="e">
        <f>_xlfn.XLOOKUP(Table5[[#This Row],[Short Name]],Data!B:B,Data!V:V)</f>
        <v>#N/A</v>
      </c>
    </row>
    <row r="39" spans="1:8" hidden="1" x14ac:dyDescent="0.35">
      <c r="A39" t="s">
        <v>2308</v>
      </c>
      <c r="B39">
        <v>5055130</v>
      </c>
      <c r="C39" t="s">
        <v>4405</v>
      </c>
      <c r="D39" t="s">
        <v>61</v>
      </c>
      <c r="E39" t="s">
        <v>4406</v>
      </c>
      <c r="F39" t="s">
        <v>4407</v>
      </c>
      <c r="G39" t="e">
        <f>_xlfn.XLOOKUP(Table5[[#This Row],[Short Name]],Data!B:B,Data!N:N)</f>
        <v>#N/A</v>
      </c>
      <c r="H39" t="e">
        <f>_xlfn.XLOOKUP(Table5[[#This Row],[Short Name]],Data!B:B,Data!V:V)</f>
        <v>#N/A</v>
      </c>
    </row>
    <row r="40" spans="1:8" hidden="1" x14ac:dyDescent="0.35">
      <c r="A40" t="s">
        <v>959</v>
      </c>
      <c r="B40">
        <v>5055130</v>
      </c>
      <c r="C40" t="s">
        <v>4405</v>
      </c>
      <c r="D40" t="s">
        <v>61</v>
      </c>
      <c r="E40" t="s">
        <v>4406</v>
      </c>
      <c r="F40" t="s">
        <v>4407</v>
      </c>
      <c r="G40" t="e">
        <f>_xlfn.XLOOKUP(Table5[[#This Row],[Short Name]],Data!B:B,Data!N:N)</f>
        <v>#N/A</v>
      </c>
      <c r="H40" t="e">
        <f>_xlfn.XLOOKUP(Table5[[#This Row],[Short Name]],Data!B:B,Data!V:V)</f>
        <v>#N/A</v>
      </c>
    </row>
    <row r="41" spans="1:8" hidden="1" x14ac:dyDescent="0.35">
      <c r="A41" t="s">
        <v>961</v>
      </c>
      <c r="B41">
        <v>5055130</v>
      </c>
      <c r="C41" t="s">
        <v>4405</v>
      </c>
      <c r="D41" t="s">
        <v>61</v>
      </c>
      <c r="E41" t="s">
        <v>4406</v>
      </c>
      <c r="F41" t="s">
        <v>4407</v>
      </c>
      <c r="G41" t="e">
        <f>_xlfn.XLOOKUP(Table5[[#This Row],[Short Name]],Data!B:B,Data!N:N)</f>
        <v>#N/A</v>
      </c>
      <c r="H41" t="e">
        <f>_xlfn.XLOOKUP(Table5[[#This Row],[Short Name]],Data!B:B,Data!V:V)</f>
        <v>#N/A</v>
      </c>
    </row>
    <row r="42" spans="1:8" hidden="1" x14ac:dyDescent="0.35">
      <c r="A42" t="s">
        <v>2310</v>
      </c>
      <c r="B42">
        <v>5055130</v>
      </c>
      <c r="C42" t="s">
        <v>4405</v>
      </c>
      <c r="D42" t="s">
        <v>61</v>
      </c>
      <c r="E42" t="s">
        <v>4406</v>
      </c>
      <c r="F42" t="s">
        <v>4407</v>
      </c>
      <c r="G42" t="e">
        <f>_xlfn.XLOOKUP(Table5[[#This Row],[Short Name]],Data!B:B,Data!N:N)</f>
        <v>#N/A</v>
      </c>
      <c r="H42" t="e">
        <f>_xlfn.XLOOKUP(Table5[[#This Row],[Short Name]],Data!B:B,Data!V:V)</f>
        <v>#N/A</v>
      </c>
    </row>
    <row r="43" spans="1:8" hidden="1" x14ac:dyDescent="0.35">
      <c r="A43" t="s">
        <v>963</v>
      </c>
      <c r="B43">
        <v>5055130</v>
      </c>
      <c r="C43" t="s">
        <v>4405</v>
      </c>
      <c r="D43" t="s">
        <v>61</v>
      </c>
      <c r="E43" t="s">
        <v>4406</v>
      </c>
      <c r="F43" t="s">
        <v>4407</v>
      </c>
      <c r="G43" t="e">
        <f>_xlfn.XLOOKUP(Table5[[#This Row],[Short Name]],Data!B:B,Data!N:N)</f>
        <v>#N/A</v>
      </c>
      <c r="H43" t="e">
        <f>_xlfn.XLOOKUP(Table5[[#This Row],[Short Name]],Data!B:B,Data!V:V)</f>
        <v>#N/A</v>
      </c>
    </row>
    <row r="44" spans="1:8" hidden="1" x14ac:dyDescent="0.35">
      <c r="A44" t="s">
        <v>965</v>
      </c>
      <c r="B44">
        <v>5055130</v>
      </c>
      <c r="C44" t="s">
        <v>4405</v>
      </c>
      <c r="D44" t="s">
        <v>61</v>
      </c>
      <c r="E44" t="s">
        <v>4406</v>
      </c>
      <c r="F44" t="s">
        <v>4407</v>
      </c>
      <c r="G44" t="e">
        <f>_xlfn.XLOOKUP(Table5[[#This Row],[Short Name]],Data!B:B,Data!N:N)</f>
        <v>#N/A</v>
      </c>
      <c r="H44" t="e">
        <f>_xlfn.XLOOKUP(Table5[[#This Row],[Short Name]],Data!B:B,Data!V:V)</f>
        <v>#N/A</v>
      </c>
    </row>
    <row r="45" spans="1:8" hidden="1" x14ac:dyDescent="0.35">
      <c r="A45" t="s">
        <v>2312</v>
      </c>
      <c r="B45">
        <v>5055130</v>
      </c>
      <c r="C45" t="s">
        <v>4405</v>
      </c>
      <c r="D45" t="s">
        <v>61</v>
      </c>
      <c r="E45" t="s">
        <v>4406</v>
      </c>
      <c r="F45" t="s">
        <v>4407</v>
      </c>
      <c r="G45" t="e">
        <f>_xlfn.XLOOKUP(Table5[[#This Row],[Short Name]],Data!B:B,Data!N:N)</f>
        <v>#N/A</v>
      </c>
      <c r="H45" t="e">
        <f>_xlfn.XLOOKUP(Table5[[#This Row],[Short Name]],Data!B:B,Data!V:V)</f>
        <v>#N/A</v>
      </c>
    </row>
    <row r="46" spans="1:8" hidden="1" x14ac:dyDescent="0.35">
      <c r="A46" t="s">
        <v>2314</v>
      </c>
      <c r="B46">
        <v>5055130</v>
      </c>
      <c r="C46" t="s">
        <v>4405</v>
      </c>
      <c r="D46" t="s">
        <v>61</v>
      </c>
      <c r="E46" t="s">
        <v>4406</v>
      </c>
      <c r="F46" t="s">
        <v>4407</v>
      </c>
      <c r="G46" t="e">
        <f>_xlfn.XLOOKUP(Table5[[#This Row],[Short Name]],Data!B:B,Data!N:N)</f>
        <v>#N/A</v>
      </c>
      <c r="H46" t="e">
        <f>_xlfn.XLOOKUP(Table5[[#This Row],[Short Name]],Data!B:B,Data!V:V)</f>
        <v>#N/A</v>
      </c>
    </row>
    <row r="47" spans="1:8" hidden="1" x14ac:dyDescent="0.35">
      <c r="A47" t="s">
        <v>1704</v>
      </c>
      <c r="B47">
        <v>5046288</v>
      </c>
      <c r="C47" t="s">
        <v>4412</v>
      </c>
      <c r="D47" t="s">
        <v>61</v>
      </c>
      <c r="E47" s="13" t="s">
        <v>4413</v>
      </c>
      <c r="F47" t="s">
        <v>4414</v>
      </c>
      <c r="G47" t="e">
        <f>_xlfn.XLOOKUP(Table5[[#This Row],[Short Name]],Data!B:B,Data!N:N)</f>
        <v>#N/A</v>
      </c>
      <c r="H47" t="e">
        <f>_xlfn.XLOOKUP(Table5[[#This Row],[Short Name]],Data!B:B,Data!V:V)</f>
        <v>#N/A</v>
      </c>
    </row>
    <row r="48" spans="1:8" hidden="1" x14ac:dyDescent="0.35">
      <c r="A48" t="s">
        <v>1131</v>
      </c>
      <c r="B48">
        <v>5058571</v>
      </c>
      <c r="C48" t="s">
        <v>4387</v>
      </c>
      <c r="D48" t="s">
        <v>61</v>
      </c>
      <c r="E48" t="s">
        <v>4388</v>
      </c>
      <c r="F48" t="s">
        <v>4389</v>
      </c>
      <c r="G48" t="e">
        <f>_xlfn.XLOOKUP(Table5[[#This Row],[Short Name]],Data!B:B,Data!N:N)</f>
        <v>#N/A</v>
      </c>
      <c r="H48" t="e">
        <f>_xlfn.XLOOKUP(Table5[[#This Row],[Short Name]],Data!B:B,Data!V:V)</f>
        <v>#N/A</v>
      </c>
    </row>
    <row r="49" spans="1:8" hidden="1" x14ac:dyDescent="0.35">
      <c r="A49" t="s">
        <v>1133</v>
      </c>
      <c r="B49">
        <v>5058571</v>
      </c>
      <c r="C49" t="s">
        <v>4387</v>
      </c>
      <c r="D49" t="s">
        <v>61</v>
      </c>
      <c r="E49" t="s">
        <v>4388</v>
      </c>
      <c r="F49" t="s">
        <v>4389</v>
      </c>
      <c r="G49" t="e">
        <f>_xlfn.XLOOKUP(Table5[[#This Row],[Short Name]],Data!B:B,Data!N:N)</f>
        <v>#N/A</v>
      </c>
      <c r="H49" t="e">
        <f>_xlfn.XLOOKUP(Table5[[#This Row],[Short Name]],Data!B:B,Data!V:V)</f>
        <v>#N/A</v>
      </c>
    </row>
    <row r="50" spans="1:8" hidden="1" x14ac:dyDescent="0.35">
      <c r="A50" t="s">
        <v>1135</v>
      </c>
      <c r="B50">
        <v>5058571</v>
      </c>
      <c r="C50" t="s">
        <v>4387</v>
      </c>
      <c r="D50" t="s">
        <v>61</v>
      </c>
      <c r="E50" t="s">
        <v>4388</v>
      </c>
      <c r="F50" t="s">
        <v>4389</v>
      </c>
      <c r="G50" t="e">
        <f>_xlfn.XLOOKUP(Table5[[#This Row],[Short Name]],Data!B:B,Data!N:N)</f>
        <v>#N/A</v>
      </c>
      <c r="H50" t="e">
        <f>_xlfn.XLOOKUP(Table5[[#This Row],[Short Name]],Data!B:B,Data!V:V)</f>
        <v>#N/A</v>
      </c>
    </row>
    <row r="51" spans="1:8" hidden="1" x14ac:dyDescent="0.35">
      <c r="A51" t="s">
        <v>5008</v>
      </c>
      <c r="B51">
        <v>1500000616</v>
      </c>
      <c r="C51" t="s">
        <v>4485</v>
      </c>
      <c r="D51" t="s">
        <v>61</v>
      </c>
      <c r="E51" t="s">
        <v>4486</v>
      </c>
      <c r="F51" t="s">
        <v>63</v>
      </c>
      <c r="G51" t="e">
        <f>_xlfn.XLOOKUP(Table5[[#This Row],[Short Name]],Data!B:B,Data!N:N)</f>
        <v>#N/A</v>
      </c>
      <c r="H51" t="e">
        <f>_xlfn.XLOOKUP(Table5[[#This Row],[Short Name]],Data!B:B,Data!V:V)</f>
        <v>#N/A</v>
      </c>
    </row>
    <row r="52" spans="1:8" hidden="1" x14ac:dyDescent="0.35">
      <c r="A52" t="s">
        <v>335</v>
      </c>
      <c r="B52">
        <v>9208</v>
      </c>
      <c r="C52" t="s">
        <v>331</v>
      </c>
      <c r="D52" t="s">
        <v>61</v>
      </c>
      <c r="E52" s="13" t="s">
        <v>327</v>
      </c>
      <c r="F52" t="s">
        <v>332</v>
      </c>
      <c r="G52" t="e">
        <f>_xlfn.XLOOKUP(Table5[[#This Row],[Short Name]],Data!B:B,Data!N:N)</f>
        <v>#N/A</v>
      </c>
      <c r="H52" t="e">
        <f>_xlfn.XLOOKUP(Table5[[#This Row],[Short Name]],Data!B:B,Data!V:V)</f>
        <v>#N/A</v>
      </c>
    </row>
    <row r="53" spans="1:8" hidden="1" x14ac:dyDescent="0.35">
      <c r="A53" t="s">
        <v>1517</v>
      </c>
      <c r="B53">
        <v>3057510</v>
      </c>
      <c r="C53" t="s">
        <v>4632</v>
      </c>
      <c r="D53" t="s">
        <v>61</v>
      </c>
      <c r="E53" t="s">
        <v>5009</v>
      </c>
      <c r="F53" t="s">
        <v>5010</v>
      </c>
      <c r="G53" t="e">
        <f>_xlfn.XLOOKUP(Table5[[#This Row],[Short Name]],Data!B:B,Data!N:N)</f>
        <v>#N/A</v>
      </c>
      <c r="H53" t="e">
        <f>_xlfn.XLOOKUP(Table5[[#This Row],[Short Name]],Data!B:B,Data!V:V)</f>
        <v>#N/A</v>
      </c>
    </row>
    <row r="54" spans="1:8" hidden="1" x14ac:dyDescent="0.35">
      <c r="A54" t="s">
        <v>1523</v>
      </c>
      <c r="B54">
        <v>21162</v>
      </c>
      <c r="C54" t="s">
        <v>4632</v>
      </c>
      <c r="D54" t="s">
        <v>61</v>
      </c>
      <c r="E54" t="s">
        <v>5009</v>
      </c>
      <c r="F54" t="s">
        <v>5010</v>
      </c>
      <c r="G54" t="e">
        <f>_xlfn.XLOOKUP(Table5[[#This Row],[Short Name]],Data!B:B,Data!N:N)</f>
        <v>#N/A</v>
      </c>
      <c r="H54" t="e">
        <f>_xlfn.XLOOKUP(Table5[[#This Row],[Short Name]],Data!B:B,Data!V:V)</f>
        <v>#N/A</v>
      </c>
    </row>
    <row r="55" spans="1:8" hidden="1" x14ac:dyDescent="0.35">
      <c r="A55" t="s">
        <v>1845</v>
      </c>
      <c r="B55">
        <v>5040536</v>
      </c>
      <c r="C55" t="s">
        <v>5011</v>
      </c>
      <c r="D55" t="s">
        <v>61</v>
      </c>
      <c r="E55" s="13" t="s">
        <v>5012</v>
      </c>
      <c r="F55" t="s">
        <v>5013</v>
      </c>
      <c r="G55" t="e">
        <f>_xlfn.XLOOKUP(Table5[[#This Row],[Short Name]],Data!B:B,Data!N:N)</f>
        <v>#N/A</v>
      </c>
      <c r="H55" t="e">
        <f>_xlfn.XLOOKUP(Table5[[#This Row],[Short Name]],Data!B:B,Data!V:V)</f>
        <v>#N/A</v>
      </c>
    </row>
    <row r="56" spans="1:8" hidden="1" x14ac:dyDescent="0.35">
      <c r="A56" t="s">
        <v>2303</v>
      </c>
      <c r="B56">
        <v>3072845</v>
      </c>
      <c r="C56" t="s">
        <v>5014</v>
      </c>
      <c r="D56" t="s">
        <v>61</v>
      </c>
      <c r="E56" t="s">
        <v>5015</v>
      </c>
      <c r="F56">
        <v>0</v>
      </c>
      <c r="G56" t="e">
        <f>_xlfn.XLOOKUP(Table5[[#This Row],[Short Name]],Data!B:B,Data!N:N)</f>
        <v>#N/A</v>
      </c>
      <c r="H56" t="e">
        <f>_xlfn.XLOOKUP(Table5[[#This Row],[Short Name]],Data!B:B,Data!V:V)</f>
        <v>#N/A</v>
      </c>
    </row>
    <row r="57" spans="1:8" hidden="1" x14ac:dyDescent="0.35">
      <c r="A57" t="s">
        <v>343</v>
      </c>
      <c r="B57">
        <v>9208</v>
      </c>
      <c r="C57" t="s">
        <v>331</v>
      </c>
      <c r="D57" t="s">
        <v>61</v>
      </c>
      <c r="E57" s="13" t="s">
        <v>327</v>
      </c>
      <c r="F57" t="s">
        <v>332</v>
      </c>
      <c r="G57" t="e">
        <f>_xlfn.XLOOKUP(Table5[[#This Row],[Short Name]],Data!B:B,Data!N:N)</f>
        <v>#N/A</v>
      </c>
      <c r="H57" t="e">
        <f>_xlfn.XLOOKUP(Table5[[#This Row],[Short Name]],Data!B:B,Data!V:V)</f>
        <v>#N/A</v>
      </c>
    </row>
    <row r="58" spans="1:8" hidden="1" x14ac:dyDescent="0.35">
      <c r="A58" t="s">
        <v>3224</v>
      </c>
      <c r="B58">
        <v>1500001019</v>
      </c>
      <c r="C58" t="s">
        <v>5016</v>
      </c>
      <c r="D58" t="s">
        <v>61</v>
      </c>
      <c r="E58" t="s">
        <v>4553</v>
      </c>
      <c r="F58" t="s">
        <v>4554</v>
      </c>
      <c r="G58" t="e">
        <f>_xlfn.XLOOKUP(Table5[[#This Row],[Short Name]],Data!B:B,Data!N:N)</f>
        <v>#N/A</v>
      </c>
      <c r="H58" t="e">
        <f>_xlfn.XLOOKUP(Table5[[#This Row],[Short Name]],Data!B:B,Data!V:V)</f>
        <v>#N/A</v>
      </c>
    </row>
    <row r="59" spans="1:8" hidden="1" x14ac:dyDescent="0.35">
      <c r="A59" t="s">
        <v>356</v>
      </c>
      <c r="B59">
        <v>9208</v>
      </c>
      <c r="C59" t="s">
        <v>331</v>
      </c>
      <c r="D59" t="s">
        <v>61</v>
      </c>
      <c r="E59" s="13" t="s">
        <v>327</v>
      </c>
      <c r="F59" t="s">
        <v>332</v>
      </c>
      <c r="G59" t="e">
        <f>_xlfn.XLOOKUP(Table5[[#This Row],[Short Name]],Data!B:B,Data!N:N)</f>
        <v>#N/A</v>
      </c>
      <c r="H59" t="e">
        <f>_xlfn.XLOOKUP(Table5[[#This Row],[Short Name]],Data!B:B,Data!V:V)</f>
        <v>#N/A</v>
      </c>
    </row>
    <row r="60" spans="1:8" hidden="1" x14ac:dyDescent="0.35">
      <c r="A60" t="s">
        <v>364</v>
      </c>
      <c r="B60">
        <v>9208</v>
      </c>
      <c r="C60" t="s">
        <v>331</v>
      </c>
      <c r="D60" t="s">
        <v>61</v>
      </c>
      <c r="E60" s="13" t="s">
        <v>327</v>
      </c>
      <c r="F60" t="s">
        <v>332</v>
      </c>
      <c r="G60" t="e">
        <f>_xlfn.XLOOKUP(Table5[[#This Row],[Short Name]],Data!B:B,Data!N:N)</f>
        <v>#N/A</v>
      </c>
      <c r="H60" t="e">
        <f>_xlfn.XLOOKUP(Table5[[#This Row],[Short Name]],Data!B:B,Data!V:V)</f>
        <v>#N/A</v>
      </c>
    </row>
    <row r="61" spans="1:8" hidden="1" x14ac:dyDescent="0.35">
      <c r="A61" t="s">
        <v>1193</v>
      </c>
      <c r="B61">
        <v>3071670</v>
      </c>
      <c r="C61" t="s">
        <v>4992</v>
      </c>
      <c r="D61" t="s">
        <v>61</v>
      </c>
      <c r="E61" t="s">
        <v>5017</v>
      </c>
      <c r="F61">
        <v>0</v>
      </c>
      <c r="G61" t="e">
        <f>_xlfn.XLOOKUP(Table5[[#This Row],[Short Name]],Data!B:B,Data!N:N)</f>
        <v>#N/A</v>
      </c>
      <c r="H61" t="e">
        <f>_xlfn.XLOOKUP(Table5[[#This Row],[Short Name]],Data!B:B,Data!V:V)</f>
        <v>#N/A</v>
      </c>
    </row>
    <row r="62" spans="1:8" hidden="1" x14ac:dyDescent="0.35">
      <c r="A62" t="s">
        <v>2651</v>
      </c>
      <c r="B62">
        <v>7227</v>
      </c>
      <c r="C62" t="s">
        <v>542</v>
      </c>
      <c r="D62" t="s">
        <v>61</v>
      </c>
      <c r="E62" t="s">
        <v>4419</v>
      </c>
      <c r="F62" t="s">
        <v>543</v>
      </c>
      <c r="G62" t="e">
        <f>_xlfn.XLOOKUP(Table5[[#This Row],[Short Name]],Data!B:B,Data!N:N)</f>
        <v>#N/A</v>
      </c>
      <c r="H62" t="e">
        <f>_xlfn.XLOOKUP(Table5[[#This Row],[Short Name]],Data!B:B,Data!V:V)</f>
        <v>#N/A</v>
      </c>
    </row>
    <row r="63" spans="1:8" hidden="1" x14ac:dyDescent="0.35">
      <c r="A63" t="s">
        <v>1126</v>
      </c>
      <c r="B63">
        <v>22454</v>
      </c>
      <c r="C63" t="s">
        <v>4848</v>
      </c>
      <c r="D63" t="s">
        <v>61</v>
      </c>
      <c r="E63" t="s">
        <v>4849</v>
      </c>
      <c r="F63" t="s">
        <v>4850</v>
      </c>
      <c r="G63" t="e">
        <f>_xlfn.XLOOKUP(Table5[[#This Row],[Short Name]],Data!B:B,Data!N:N)</f>
        <v>#N/A</v>
      </c>
      <c r="H63" t="e">
        <f>_xlfn.XLOOKUP(Table5[[#This Row],[Short Name]],Data!B:B,Data!V:V)</f>
        <v>#N/A</v>
      </c>
    </row>
    <row r="64" spans="1:8" hidden="1" x14ac:dyDescent="0.35">
      <c r="A64" t="s">
        <v>1195</v>
      </c>
      <c r="B64">
        <v>20698</v>
      </c>
      <c r="C64" t="s">
        <v>4421</v>
      </c>
      <c r="D64" t="s">
        <v>61</v>
      </c>
      <c r="E64" t="s">
        <v>4422</v>
      </c>
      <c r="F64" t="s">
        <v>2005</v>
      </c>
      <c r="G64" t="e">
        <f>_xlfn.XLOOKUP(Table5[[#This Row],[Short Name]],Data!B:B,Data!N:N)</f>
        <v>#N/A</v>
      </c>
      <c r="H64" t="e">
        <f>_xlfn.XLOOKUP(Table5[[#This Row],[Short Name]],Data!B:B,Data!V:V)</f>
        <v>#N/A</v>
      </c>
    </row>
    <row r="65" spans="1:8" hidden="1" x14ac:dyDescent="0.35">
      <c r="A65" t="s">
        <v>210</v>
      </c>
      <c r="B65" t="s">
        <v>60</v>
      </c>
      <c r="C65" t="s">
        <v>60</v>
      </c>
      <c r="D65" t="s">
        <v>62</v>
      </c>
      <c r="G65" t="e">
        <f>_xlfn.XLOOKUP(Table5[[#This Row],[Short Name]],Data!B:B,Data!N:N)</f>
        <v>#N/A</v>
      </c>
      <c r="H65" t="e">
        <f>_xlfn.XLOOKUP(Table5[[#This Row],[Short Name]],Data!B:B,Data!V:V)</f>
        <v>#N/A</v>
      </c>
    </row>
    <row r="66" spans="1:8" hidden="1" x14ac:dyDescent="0.35">
      <c r="A66" t="s">
        <v>1850</v>
      </c>
      <c r="B66">
        <v>1500000123</v>
      </c>
      <c r="C66" t="s">
        <v>5018</v>
      </c>
      <c r="D66" t="s">
        <v>61</v>
      </c>
      <c r="E66" t="s">
        <v>5019</v>
      </c>
      <c r="F66" t="s">
        <v>5020</v>
      </c>
      <c r="G66" t="e">
        <f>_xlfn.XLOOKUP(Table5[[#This Row],[Short Name]],Data!B:B,Data!N:N)</f>
        <v>#N/A</v>
      </c>
      <c r="H66" t="e">
        <f>_xlfn.XLOOKUP(Table5[[#This Row],[Short Name]],Data!B:B,Data!V:V)</f>
        <v>#N/A</v>
      </c>
    </row>
    <row r="67" spans="1:8" hidden="1" x14ac:dyDescent="0.35">
      <c r="A67" t="s">
        <v>1892</v>
      </c>
      <c r="B67">
        <v>16366</v>
      </c>
      <c r="C67" t="s">
        <v>5021</v>
      </c>
      <c r="D67" t="s">
        <v>61</v>
      </c>
      <c r="E67" t="s">
        <v>5022</v>
      </c>
      <c r="F67" t="s">
        <v>4513</v>
      </c>
      <c r="G67" t="e">
        <f>_xlfn.XLOOKUP(Table5[[#This Row],[Short Name]],Data!B:B,Data!N:N)</f>
        <v>#N/A</v>
      </c>
      <c r="H67" t="e">
        <f>_xlfn.XLOOKUP(Table5[[#This Row],[Short Name]],Data!B:B,Data!V:V)</f>
        <v>#N/A</v>
      </c>
    </row>
    <row r="68" spans="1:8" hidden="1" x14ac:dyDescent="0.35">
      <c r="A68" t="s">
        <v>1611</v>
      </c>
      <c r="B68">
        <v>3071354</v>
      </c>
      <c r="C68" t="s">
        <v>4424</v>
      </c>
      <c r="D68" t="s">
        <v>61</v>
      </c>
      <c r="E68" t="s">
        <v>4425</v>
      </c>
      <c r="F68" t="s">
        <v>4426</v>
      </c>
      <c r="G68" t="e">
        <f>_xlfn.XLOOKUP(Table5[[#This Row],[Short Name]],Data!B:B,Data!N:N)</f>
        <v>#N/A</v>
      </c>
      <c r="H68" t="e">
        <f>_xlfn.XLOOKUP(Table5[[#This Row],[Short Name]],Data!B:B,Data!V:V)</f>
        <v>#N/A</v>
      </c>
    </row>
    <row r="69" spans="1:8" hidden="1" x14ac:dyDescent="0.35">
      <c r="A69" t="s">
        <v>1598</v>
      </c>
      <c r="B69">
        <v>23056</v>
      </c>
      <c r="C69" t="s">
        <v>5023</v>
      </c>
      <c r="D69" t="s">
        <v>61</v>
      </c>
      <c r="E69" t="s">
        <v>5024</v>
      </c>
      <c r="F69" t="s">
        <v>5025</v>
      </c>
      <c r="G69" t="e">
        <f>_xlfn.XLOOKUP(Table5[[#This Row],[Short Name]],Data!B:B,Data!N:N)</f>
        <v>#N/A</v>
      </c>
      <c r="H69" t="e">
        <f>_xlfn.XLOOKUP(Table5[[#This Row],[Short Name]],Data!B:B,Data!V:V)</f>
        <v>#N/A</v>
      </c>
    </row>
    <row r="70" spans="1:8" hidden="1" x14ac:dyDescent="0.35">
      <c r="A70" t="s">
        <v>1603</v>
      </c>
      <c r="B70">
        <v>1500002090</v>
      </c>
      <c r="C70" t="s">
        <v>5026</v>
      </c>
      <c r="D70" t="s">
        <v>61</v>
      </c>
      <c r="E70" t="s">
        <v>5027</v>
      </c>
      <c r="F70" t="s">
        <v>5020</v>
      </c>
      <c r="G70" t="e">
        <f>_xlfn.XLOOKUP(Table5[[#This Row],[Short Name]],Data!B:B,Data!N:N)</f>
        <v>#N/A</v>
      </c>
      <c r="H70" t="e">
        <f>_xlfn.XLOOKUP(Table5[[#This Row],[Short Name]],Data!B:B,Data!V:V)</f>
        <v>#N/A</v>
      </c>
    </row>
    <row r="71" spans="1:8" hidden="1" x14ac:dyDescent="0.35">
      <c r="A71" t="s">
        <v>1604</v>
      </c>
      <c r="B71">
        <v>1500002090</v>
      </c>
      <c r="C71" t="s">
        <v>5026</v>
      </c>
      <c r="D71" t="s">
        <v>61</v>
      </c>
      <c r="E71" t="s">
        <v>5027</v>
      </c>
      <c r="F71" t="s">
        <v>5020</v>
      </c>
      <c r="G71" t="e">
        <f>_xlfn.XLOOKUP(Table5[[#This Row],[Short Name]],Data!B:B,Data!N:N)</f>
        <v>#N/A</v>
      </c>
      <c r="H71" t="e">
        <f>_xlfn.XLOOKUP(Table5[[#This Row],[Short Name]],Data!B:B,Data!V:V)</f>
        <v>#N/A</v>
      </c>
    </row>
    <row r="72" spans="1:8" hidden="1" x14ac:dyDescent="0.35">
      <c r="A72" t="s">
        <v>1605</v>
      </c>
      <c r="B72">
        <v>1500002090</v>
      </c>
      <c r="C72" t="s">
        <v>5026</v>
      </c>
      <c r="D72" t="s">
        <v>61</v>
      </c>
      <c r="E72" t="s">
        <v>5027</v>
      </c>
      <c r="F72" t="e">
        <v>#VALUE!</v>
      </c>
      <c r="G72" t="e">
        <f>_xlfn.XLOOKUP(Table5[[#This Row],[Short Name]],Data!B:B,Data!N:N)</f>
        <v>#N/A</v>
      </c>
      <c r="H72" t="e">
        <f>_xlfn.XLOOKUP(Table5[[#This Row],[Short Name]],Data!B:B,Data!V:V)</f>
        <v>#N/A</v>
      </c>
    </row>
    <row r="73" spans="1:8" hidden="1" x14ac:dyDescent="0.35">
      <c r="A73" t="s">
        <v>1607</v>
      </c>
      <c r="B73" t="s">
        <v>60</v>
      </c>
      <c r="C73" t="s">
        <v>60</v>
      </c>
      <c r="D73" t="s">
        <v>61</v>
      </c>
      <c r="E73" t="s">
        <v>5027</v>
      </c>
      <c r="F73" t="e">
        <v>#VALUE!</v>
      </c>
      <c r="G73" t="e">
        <f>_xlfn.XLOOKUP(Table5[[#This Row],[Short Name]],Data!B:B,Data!N:N)</f>
        <v>#N/A</v>
      </c>
      <c r="H73" t="e">
        <f>_xlfn.XLOOKUP(Table5[[#This Row],[Short Name]],Data!B:B,Data!V:V)</f>
        <v>#N/A</v>
      </c>
    </row>
    <row r="74" spans="1:8" hidden="1" x14ac:dyDescent="0.35">
      <c r="A74" t="s">
        <v>2050</v>
      </c>
      <c r="B74">
        <v>3059608</v>
      </c>
      <c r="C74" t="s">
        <v>4473</v>
      </c>
      <c r="D74" t="s">
        <v>61</v>
      </c>
      <c r="E74" s="13" t="s">
        <v>5028</v>
      </c>
      <c r="F74" t="s">
        <v>5029</v>
      </c>
      <c r="G74" t="e">
        <f>_xlfn.XLOOKUP(Table5[[#This Row],[Short Name]],Data!B:B,Data!N:N)</f>
        <v>#N/A</v>
      </c>
      <c r="H74" t="e">
        <f>_xlfn.XLOOKUP(Table5[[#This Row],[Short Name]],Data!B:B,Data!V:V)</f>
        <v>#N/A</v>
      </c>
    </row>
    <row r="75" spans="1:8" hidden="1" x14ac:dyDescent="0.35">
      <c r="A75" t="s">
        <v>1210</v>
      </c>
      <c r="B75">
        <v>8363</v>
      </c>
      <c r="C75" t="s">
        <v>4428</v>
      </c>
      <c r="D75" t="s">
        <v>61</v>
      </c>
      <c r="E75" t="s">
        <v>4422</v>
      </c>
      <c r="F75" t="s">
        <v>2005</v>
      </c>
      <c r="G75" t="e">
        <f>_xlfn.XLOOKUP(Table5[[#This Row],[Short Name]],Data!B:B,Data!N:N)</f>
        <v>#N/A</v>
      </c>
      <c r="H75" t="e">
        <f>_xlfn.XLOOKUP(Table5[[#This Row],[Short Name]],Data!B:B,Data!V:V)</f>
        <v>#N/A</v>
      </c>
    </row>
    <row r="76" spans="1:8" hidden="1" x14ac:dyDescent="0.35">
      <c r="A76" t="s">
        <v>1212</v>
      </c>
      <c r="B76">
        <v>8363</v>
      </c>
      <c r="C76" t="s">
        <v>4428</v>
      </c>
      <c r="D76" t="s">
        <v>61</v>
      </c>
      <c r="E76" t="s">
        <v>4422</v>
      </c>
      <c r="F76" t="s">
        <v>2005</v>
      </c>
      <c r="G76" t="e">
        <f>_xlfn.XLOOKUP(Table5[[#This Row],[Short Name]],Data!B:B,Data!N:N)</f>
        <v>#N/A</v>
      </c>
      <c r="H76" t="e">
        <f>_xlfn.XLOOKUP(Table5[[#This Row],[Short Name]],Data!B:B,Data!V:V)</f>
        <v>#N/A</v>
      </c>
    </row>
    <row r="77" spans="1:8" hidden="1" x14ac:dyDescent="0.35">
      <c r="A77" t="s">
        <v>1214</v>
      </c>
      <c r="B77">
        <v>20698</v>
      </c>
      <c r="C77" t="s">
        <v>4421</v>
      </c>
      <c r="D77" t="s">
        <v>61</v>
      </c>
      <c r="E77" t="s">
        <v>4422</v>
      </c>
      <c r="F77" t="s">
        <v>2005</v>
      </c>
      <c r="G77" t="e">
        <f>_xlfn.XLOOKUP(Table5[[#This Row],[Short Name]],Data!B:B,Data!N:N)</f>
        <v>#N/A</v>
      </c>
      <c r="H77" t="e">
        <f>_xlfn.XLOOKUP(Table5[[#This Row],[Short Name]],Data!B:B,Data!V:V)</f>
        <v>#N/A</v>
      </c>
    </row>
    <row r="78" spans="1:8" hidden="1" x14ac:dyDescent="0.35">
      <c r="A78" t="s">
        <v>2068</v>
      </c>
      <c r="B78">
        <v>19430</v>
      </c>
      <c r="C78" t="s">
        <v>5030</v>
      </c>
      <c r="D78" t="s">
        <v>61</v>
      </c>
      <c r="E78" s="13" t="s">
        <v>5028</v>
      </c>
      <c r="F78" t="s">
        <v>5029</v>
      </c>
      <c r="G78" t="e">
        <f>_xlfn.XLOOKUP(Table5[[#This Row],[Short Name]],Data!B:B,Data!N:N)</f>
        <v>#N/A</v>
      </c>
      <c r="H78" t="e">
        <f>_xlfn.XLOOKUP(Table5[[#This Row],[Short Name]],Data!B:B,Data!V:V)</f>
        <v>#N/A</v>
      </c>
    </row>
    <row r="79" spans="1:8" hidden="1" x14ac:dyDescent="0.35">
      <c r="A79" t="s">
        <v>2348</v>
      </c>
      <c r="B79">
        <v>5057581</v>
      </c>
      <c r="C79" t="s">
        <v>5031</v>
      </c>
      <c r="D79" t="s">
        <v>61</v>
      </c>
      <c r="E79" t="s">
        <v>5032</v>
      </c>
      <c r="F79" t="s">
        <v>63</v>
      </c>
      <c r="G79" t="e">
        <f>_xlfn.XLOOKUP(Table5[[#This Row],[Short Name]],Data!B:B,Data!N:N)</f>
        <v>#N/A</v>
      </c>
      <c r="H79" t="e">
        <f>_xlfn.XLOOKUP(Table5[[#This Row],[Short Name]],Data!B:B,Data!V:V)</f>
        <v>#N/A</v>
      </c>
    </row>
    <row r="80" spans="1:8" hidden="1" x14ac:dyDescent="0.35">
      <c r="A80" t="s">
        <v>1995</v>
      </c>
      <c r="B80">
        <v>18400</v>
      </c>
      <c r="C80" t="s">
        <v>4960</v>
      </c>
      <c r="D80" t="s">
        <v>61</v>
      </c>
      <c r="E80" t="s">
        <v>4961</v>
      </c>
      <c r="F80" t="s">
        <v>4962</v>
      </c>
      <c r="G80" t="e">
        <f>_xlfn.XLOOKUP(Table5[[#This Row],[Short Name]],Data!B:B,Data!N:N)</f>
        <v>#N/A</v>
      </c>
      <c r="H80" t="e">
        <f>_xlfn.XLOOKUP(Table5[[#This Row],[Short Name]],Data!B:B,Data!V:V)</f>
        <v>#N/A</v>
      </c>
    </row>
    <row r="81" spans="1:8" hidden="1" x14ac:dyDescent="0.35">
      <c r="A81" t="s">
        <v>5033</v>
      </c>
      <c r="B81" t="s">
        <v>60</v>
      </c>
      <c r="C81" t="s">
        <v>60</v>
      </c>
      <c r="D81" t="s">
        <v>61</v>
      </c>
      <c r="E81" t="s">
        <v>5034</v>
      </c>
      <c r="F81" t="s">
        <v>5029</v>
      </c>
      <c r="G81" t="e">
        <f>_xlfn.XLOOKUP(Table5[[#This Row],[Short Name]],Data!B:B,Data!N:N)</f>
        <v>#N/A</v>
      </c>
      <c r="H81" t="e">
        <f>_xlfn.XLOOKUP(Table5[[#This Row],[Short Name]],Data!B:B,Data!V:V)</f>
        <v>#N/A</v>
      </c>
    </row>
    <row r="82" spans="1:8" hidden="1" x14ac:dyDescent="0.35">
      <c r="A82" t="s">
        <v>5035</v>
      </c>
      <c r="B82" t="s">
        <v>60</v>
      </c>
      <c r="C82" t="s">
        <v>60</v>
      </c>
      <c r="D82" t="s">
        <v>61</v>
      </c>
      <c r="E82" t="s">
        <v>5034</v>
      </c>
      <c r="F82" t="s">
        <v>5029</v>
      </c>
      <c r="G82" t="e">
        <f>_xlfn.XLOOKUP(Table5[[#This Row],[Short Name]],Data!B:B,Data!N:N)</f>
        <v>#N/A</v>
      </c>
      <c r="H82" t="e">
        <f>_xlfn.XLOOKUP(Table5[[#This Row],[Short Name]],Data!B:B,Data!V:V)</f>
        <v>#N/A</v>
      </c>
    </row>
    <row r="83" spans="1:8" hidden="1" x14ac:dyDescent="0.35">
      <c r="A83" t="s">
        <v>2007</v>
      </c>
      <c r="B83">
        <v>18400</v>
      </c>
      <c r="C83" t="s">
        <v>4960</v>
      </c>
      <c r="D83" t="s">
        <v>61</v>
      </c>
      <c r="E83" t="s">
        <v>4961</v>
      </c>
      <c r="F83" t="s">
        <v>4962</v>
      </c>
      <c r="G83" t="e">
        <f>_xlfn.XLOOKUP(Table5[[#This Row],[Short Name]],Data!B:B,Data!N:N)</f>
        <v>#N/A</v>
      </c>
      <c r="H83" t="e">
        <f>_xlfn.XLOOKUP(Table5[[#This Row],[Short Name]],Data!B:B,Data!V:V)</f>
        <v>#N/A</v>
      </c>
    </row>
    <row r="84" spans="1:8" hidden="1" x14ac:dyDescent="0.35">
      <c r="A84" t="s">
        <v>2009</v>
      </c>
      <c r="B84">
        <v>18400</v>
      </c>
      <c r="C84" t="s">
        <v>4960</v>
      </c>
      <c r="D84" t="s">
        <v>61</v>
      </c>
      <c r="E84" t="s">
        <v>4961</v>
      </c>
      <c r="F84" t="s">
        <v>4962</v>
      </c>
      <c r="G84" t="e">
        <f>_xlfn.XLOOKUP(Table5[[#This Row],[Short Name]],Data!B:B,Data!N:N)</f>
        <v>#N/A</v>
      </c>
      <c r="H84" t="e">
        <f>_xlfn.XLOOKUP(Table5[[#This Row],[Short Name]],Data!B:B,Data!V:V)</f>
        <v>#N/A</v>
      </c>
    </row>
    <row r="85" spans="1:8" hidden="1" x14ac:dyDescent="0.35">
      <c r="A85" t="s">
        <v>2011</v>
      </c>
      <c r="B85">
        <v>18400</v>
      </c>
      <c r="C85" t="s">
        <v>4960</v>
      </c>
      <c r="D85" t="s">
        <v>61</v>
      </c>
      <c r="E85" t="s">
        <v>4961</v>
      </c>
      <c r="F85" t="s">
        <v>4962</v>
      </c>
      <c r="G85" t="e">
        <f>_xlfn.XLOOKUP(Table5[[#This Row],[Short Name]],Data!B:B,Data!N:N)</f>
        <v>#N/A</v>
      </c>
      <c r="H85" t="e">
        <f>_xlfn.XLOOKUP(Table5[[#This Row],[Short Name]],Data!B:B,Data!V:V)</f>
        <v>#N/A</v>
      </c>
    </row>
    <row r="86" spans="1:8" hidden="1" x14ac:dyDescent="0.35">
      <c r="A86" t="s">
        <v>2013</v>
      </c>
      <c r="B86">
        <v>18400</v>
      </c>
      <c r="C86" t="s">
        <v>4960</v>
      </c>
      <c r="D86" t="s">
        <v>61</v>
      </c>
      <c r="E86" t="s">
        <v>4961</v>
      </c>
      <c r="F86" t="s">
        <v>4962</v>
      </c>
      <c r="G86" t="e">
        <f>_xlfn.XLOOKUP(Table5[[#This Row],[Short Name]],Data!B:B,Data!N:N)</f>
        <v>#N/A</v>
      </c>
      <c r="H86" t="e">
        <f>_xlfn.XLOOKUP(Table5[[#This Row],[Short Name]],Data!B:B,Data!V:V)</f>
        <v>#N/A</v>
      </c>
    </row>
    <row r="87" spans="1:8" hidden="1" x14ac:dyDescent="0.35">
      <c r="A87" t="s">
        <v>2015</v>
      </c>
      <c r="B87">
        <v>1500001215</v>
      </c>
      <c r="C87" t="s">
        <v>4968</v>
      </c>
      <c r="D87" t="s">
        <v>61</v>
      </c>
      <c r="E87" t="s">
        <v>4961</v>
      </c>
      <c r="F87" t="s">
        <v>4962</v>
      </c>
      <c r="G87" t="e">
        <f>_xlfn.XLOOKUP(Table5[[#This Row],[Short Name]],Data!B:B,Data!N:N)</f>
        <v>#N/A</v>
      </c>
      <c r="H87" t="e">
        <f>_xlfn.XLOOKUP(Table5[[#This Row],[Short Name]],Data!B:B,Data!V:V)</f>
        <v>#N/A</v>
      </c>
    </row>
    <row r="88" spans="1:8" hidden="1" x14ac:dyDescent="0.35">
      <c r="A88" t="s">
        <v>1226</v>
      </c>
      <c r="B88">
        <v>1500000576</v>
      </c>
      <c r="C88" t="s">
        <v>5036</v>
      </c>
      <c r="D88" t="s">
        <v>61</v>
      </c>
      <c r="E88" t="s">
        <v>5034</v>
      </c>
      <c r="F88" t="s">
        <v>5029</v>
      </c>
      <c r="G88" t="e">
        <f>_xlfn.XLOOKUP(Table5[[#This Row],[Short Name]],Data!B:B,Data!N:N)</f>
        <v>#N/A</v>
      </c>
      <c r="H88" t="e">
        <f>_xlfn.XLOOKUP(Table5[[#This Row],[Short Name]],Data!B:B,Data!V:V)</f>
        <v>#N/A</v>
      </c>
    </row>
    <row r="89" spans="1:8" hidden="1" x14ac:dyDescent="0.35">
      <c r="A89" t="s">
        <v>2071</v>
      </c>
      <c r="B89">
        <v>1500000577</v>
      </c>
      <c r="C89" t="s">
        <v>5037</v>
      </c>
      <c r="D89" t="s">
        <v>61</v>
      </c>
      <c r="E89" t="s">
        <v>5034</v>
      </c>
      <c r="F89" t="s">
        <v>5029</v>
      </c>
      <c r="G89" t="e">
        <f>_xlfn.XLOOKUP(Table5[[#This Row],[Short Name]],Data!B:B,Data!N:N)</f>
        <v>#N/A</v>
      </c>
      <c r="H89" t="e">
        <f>_xlfn.XLOOKUP(Table5[[#This Row],[Short Name]],Data!B:B,Data!V:V)</f>
        <v>#N/A</v>
      </c>
    </row>
    <row r="90" spans="1:8" hidden="1" x14ac:dyDescent="0.35">
      <c r="A90" t="s">
        <v>2017</v>
      </c>
      <c r="B90">
        <v>1500001214</v>
      </c>
      <c r="C90" t="s">
        <v>4970</v>
      </c>
      <c r="D90" t="s">
        <v>61</v>
      </c>
      <c r="E90" t="s">
        <v>4961</v>
      </c>
      <c r="F90" t="s">
        <v>4962</v>
      </c>
      <c r="G90" t="e">
        <f>_xlfn.XLOOKUP(Table5[[#This Row],[Short Name]],Data!B:B,Data!N:N)</f>
        <v>#N/A</v>
      </c>
      <c r="H90" t="e">
        <f>_xlfn.XLOOKUP(Table5[[#This Row],[Short Name]],Data!B:B,Data!V:V)</f>
        <v>#N/A</v>
      </c>
    </row>
    <row r="91" spans="1:8" hidden="1" x14ac:dyDescent="0.35">
      <c r="A91" t="s">
        <v>2019</v>
      </c>
      <c r="B91">
        <v>1500001214</v>
      </c>
      <c r="C91" t="s">
        <v>4970</v>
      </c>
      <c r="D91" t="s">
        <v>61</v>
      </c>
      <c r="E91" t="s">
        <v>4961</v>
      </c>
      <c r="F91" t="s">
        <v>4962</v>
      </c>
      <c r="G91" t="e">
        <f>_xlfn.XLOOKUP(Table5[[#This Row],[Short Name]],Data!B:B,Data!N:N)</f>
        <v>#N/A</v>
      </c>
      <c r="H91" t="e">
        <f>_xlfn.XLOOKUP(Table5[[#This Row],[Short Name]],Data!B:B,Data!V:V)</f>
        <v>#N/A</v>
      </c>
    </row>
    <row r="92" spans="1:8" hidden="1" x14ac:dyDescent="0.35">
      <c r="A92" t="s">
        <v>1612</v>
      </c>
      <c r="B92">
        <v>3143</v>
      </c>
      <c r="C92" t="s">
        <v>4432</v>
      </c>
      <c r="D92" t="s">
        <v>61</v>
      </c>
      <c r="E92" t="s">
        <v>4425</v>
      </c>
      <c r="F92" t="s">
        <v>4426</v>
      </c>
      <c r="G92" t="e">
        <f>_xlfn.XLOOKUP(Table5[[#This Row],[Short Name]],Data!B:B,Data!N:N)</f>
        <v>#N/A</v>
      </c>
      <c r="H92" t="e">
        <f>_xlfn.XLOOKUP(Table5[[#This Row],[Short Name]],Data!B:B,Data!V:V)</f>
        <v>#N/A</v>
      </c>
    </row>
    <row r="93" spans="1:8" hidden="1" x14ac:dyDescent="0.35">
      <c r="A93" t="s">
        <v>1076</v>
      </c>
      <c r="B93">
        <v>5041892</v>
      </c>
      <c r="C93" t="s">
        <v>4434</v>
      </c>
      <c r="D93" t="s">
        <v>61</v>
      </c>
      <c r="E93" t="s">
        <v>4400</v>
      </c>
      <c r="F93" t="s">
        <v>4401</v>
      </c>
      <c r="G93" t="e">
        <f>_xlfn.XLOOKUP(Table5[[#This Row],[Short Name]],Data!B:B,Data!N:N)</f>
        <v>#N/A</v>
      </c>
      <c r="H93" t="e">
        <f>_xlfn.XLOOKUP(Table5[[#This Row],[Short Name]],Data!B:B,Data!V:V)</f>
        <v>#N/A</v>
      </c>
    </row>
    <row r="94" spans="1:8" hidden="1" x14ac:dyDescent="0.35">
      <c r="A94" t="s">
        <v>1080</v>
      </c>
      <c r="B94">
        <v>5041892</v>
      </c>
      <c r="C94" t="s">
        <v>4436</v>
      </c>
      <c r="D94" t="s">
        <v>61</v>
      </c>
      <c r="E94" t="s">
        <v>4400</v>
      </c>
      <c r="F94" t="s">
        <v>4401</v>
      </c>
      <c r="G94" t="e">
        <f>_xlfn.XLOOKUP(Table5[[#This Row],[Short Name]],Data!B:B,Data!N:N)</f>
        <v>#N/A</v>
      </c>
      <c r="H94" t="e">
        <f>_xlfn.XLOOKUP(Table5[[#This Row],[Short Name]],Data!B:B,Data!V:V)</f>
        <v>#N/A</v>
      </c>
    </row>
    <row r="95" spans="1:8" hidden="1" x14ac:dyDescent="0.35">
      <c r="A95" t="s">
        <v>1525</v>
      </c>
      <c r="B95">
        <v>22799</v>
      </c>
      <c r="C95" t="s">
        <v>5038</v>
      </c>
      <c r="D95" t="s">
        <v>61</v>
      </c>
      <c r="E95" t="s">
        <v>5039</v>
      </c>
      <c r="F95" t="s">
        <v>5040</v>
      </c>
      <c r="G95" t="e">
        <f>_xlfn.XLOOKUP(Table5[[#This Row],[Short Name]],Data!B:B,Data!N:N)</f>
        <v>#N/A</v>
      </c>
      <c r="H95" t="e">
        <f>_xlfn.XLOOKUP(Table5[[#This Row],[Short Name]],Data!B:B,Data!V:V)</f>
        <v>#N/A</v>
      </c>
    </row>
    <row r="96" spans="1:8" hidden="1" x14ac:dyDescent="0.35">
      <c r="A96" t="s">
        <v>1233</v>
      </c>
      <c r="B96">
        <v>20698</v>
      </c>
      <c r="C96" t="s">
        <v>4421</v>
      </c>
      <c r="D96" t="s">
        <v>61</v>
      </c>
      <c r="E96" t="s">
        <v>4422</v>
      </c>
      <c r="F96" t="s">
        <v>2005</v>
      </c>
      <c r="G96" t="e">
        <f>_xlfn.XLOOKUP(Table5[[#This Row],[Short Name]],Data!B:B,Data!N:N)</f>
        <v>#N/A</v>
      </c>
      <c r="H96" t="e">
        <f>_xlfn.XLOOKUP(Table5[[#This Row],[Short Name]],Data!B:B,Data!V:V)</f>
        <v>#N/A</v>
      </c>
    </row>
    <row r="97" spans="1:8" hidden="1" x14ac:dyDescent="0.35">
      <c r="A97" t="s">
        <v>1235</v>
      </c>
      <c r="B97">
        <v>20698</v>
      </c>
      <c r="C97" t="s">
        <v>4421</v>
      </c>
      <c r="D97" t="s">
        <v>61</v>
      </c>
      <c r="E97" t="s">
        <v>4422</v>
      </c>
      <c r="F97" t="s">
        <v>2005</v>
      </c>
      <c r="G97" t="e">
        <f>_xlfn.XLOOKUP(Table5[[#This Row],[Short Name]],Data!B:B,Data!N:N)</f>
        <v>#N/A</v>
      </c>
      <c r="H97" t="e">
        <f>_xlfn.XLOOKUP(Table5[[#This Row],[Short Name]],Data!B:B,Data!V:V)</f>
        <v>#N/A</v>
      </c>
    </row>
    <row r="98" spans="1:8" hidden="1" x14ac:dyDescent="0.35">
      <c r="A98" t="s">
        <v>967</v>
      </c>
      <c r="B98">
        <v>20698</v>
      </c>
      <c r="C98" t="s">
        <v>4421</v>
      </c>
      <c r="D98" t="s">
        <v>61</v>
      </c>
      <c r="E98" t="s">
        <v>4422</v>
      </c>
      <c r="F98" t="s">
        <v>2005</v>
      </c>
      <c r="G98" t="e">
        <f>_xlfn.XLOOKUP(Table5[[#This Row],[Short Name]],Data!B:B,Data!N:N)</f>
        <v>#N/A</v>
      </c>
      <c r="H98" t="e">
        <f>_xlfn.XLOOKUP(Table5[[#This Row],[Short Name]],Data!B:B,Data!V:V)</f>
        <v>#N/A</v>
      </c>
    </row>
    <row r="99" spans="1:8" hidden="1" x14ac:dyDescent="0.35">
      <c r="A99" t="s">
        <v>1878</v>
      </c>
      <c r="B99">
        <v>3059608</v>
      </c>
      <c r="C99" t="s">
        <v>4473</v>
      </c>
      <c r="D99" t="s">
        <v>61</v>
      </c>
      <c r="E99" s="13" t="s">
        <v>5041</v>
      </c>
      <c r="F99" t="s">
        <v>63</v>
      </c>
      <c r="G99" t="e">
        <f>_xlfn.XLOOKUP(Table5[[#This Row],[Short Name]],Data!B:B,Data!N:N)</f>
        <v>#N/A</v>
      </c>
      <c r="H99" t="e">
        <f>_xlfn.XLOOKUP(Table5[[#This Row],[Short Name]],Data!B:B,Data!V:V)</f>
        <v>#N/A</v>
      </c>
    </row>
    <row r="100" spans="1:8" hidden="1" x14ac:dyDescent="0.35">
      <c r="A100" t="s">
        <v>2184</v>
      </c>
      <c r="B100">
        <v>1500001147</v>
      </c>
      <c r="C100" t="s">
        <v>5042</v>
      </c>
      <c r="D100" t="s">
        <v>61</v>
      </c>
      <c r="E100" t="s">
        <v>5043</v>
      </c>
      <c r="F100" t="s">
        <v>63</v>
      </c>
      <c r="G100" t="e">
        <f>_xlfn.XLOOKUP(Table5[[#This Row],[Short Name]],Data!B:B,Data!N:N)</f>
        <v>#N/A</v>
      </c>
      <c r="H100" t="e">
        <f>_xlfn.XLOOKUP(Table5[[#This Row],[Short Name]],Data!B:B,Data!V:V)</f>
        <v>#N/A</v>
      </c>
    </row>
    <row r="101" spans="1:8" hidden="1" x14ac:dyDescent="0.35">
      <c r="A101" t="s">
        <v>4258</v>
      </c>
      <c r="B101">
        <v>5043822</v>
      </c>
      <c r="C101" t="s">
        <v>5044</v>
      </c>
      <c r="D101" t="s">
        <v>61</v>
      </c>
      <c r="E101" t="s">
        <v>5045</v>
      </c>
      <c r="F101" t="s">
        <v>5046</v>
      </c>
      <c r="G101" t="e">
        <f>_xlfn.XLOOKUP(Table5[[#This Row],[Short Name]],Data!B:B,Data!N:N)</f>
        <v>#N/A</v>
      </c>
      <c r="H101" t="e">
        <f>_xlfn.XLOOKUP(Table5[[#This Row],[Short Name]],Data!B:B,Data!V:V)</f>
        <v>#N/A</v>
      </c>
    </row>
    <row r="102" spans="1:8" hidden="1" x14ac:dyDescent="0.35">
      <c r="A102" t="s">
        <v>1243</v>
      </c>
      <c r="B102">
        <v>8363</v>
      </c>
      <c r="C102" t="s">
        <v>4428</v>
      </c>
      <c r="D102" t="s">
        <v>61</v>
      </c>
      <c r="E102" t="s">
        <v>4422</v>
      </c>
      <c r="F102" t="s">
        <v>2005</v>
      </c>
      <c r="G102" t="e">
        <f>_xlfn.XLOOKUP(Table5[[#This Row],[Short Name]],Data!B:B,Data!N:N)</f>
        <v>#N/A</v>
      </c>
      <c r="H102" t="e">
        <f>_xlfn.XLOOKUP(Table5[[#This Row],[Short Name]],Data!B:B,Data!V:V)</f>
        <v>#N/A</v>
      </c>
    </row>
    <row r="103" spans="1:8" hidden="1" x14ac:dyDescent="0.35">
      <c r="A103" t="s">
        <v>1245</v>
      </c>
      <c r="B103">
        <v>8363</v>
      </c>
      <c r="C103" t="s">
        <v>4428</v>
      </c>
      <c r="D103" t="s">
        <v>61</v>
      </c>
      <c r="E103" t="s">
        <v>4422</v>
      </c>
      <c r="F103" t="s">
        <v>2005</v>
      </c>
      <c r="G103" t="e">
        <f>_xlfn.XLOOKUP(Table5[[#This Row],[Short Name]],Data!B:B,Data!N:N)</f>
        <v>#N/A</v>
      </c>
      <c r="H103" t="e">
        <f>_xlfn.XLOOKUP(Table5[[#This Row],[Short Name]],Data!B:B,Data!V:V)</f>
        <v>#N/A</v>
      </c>
    </row>
    <row r="104" spans="1:8" hidden="1" x14ac:dyDescent="0.35">
      <c r="A104" t="s">
        <v>1247</v>
      </c>
      <c r="B104">
        <v>22190</v>
      </c>
      <c r="C104" t="s">
        <v>5047</v>
      </c>
      <c r="D104" t="s">
        <v>61</v>
      </c>
      <c r="E104" t="s">
        <v>5048</v>
      </c>
      <c r="F104" t="s">
        <v>5049</v>
      </c>
      <c r="G104" t="e">
        <f>_xlfn.XLOOKUP(Table5[[#This Row],[Short Name]],Data!B:B,Data!N:N)</f>
        <v>#N/A</v>
      </c>
      <c r="H104" t="e">
        <f>_xlfn.XLOOKUP(Table5[[#This Row],[Short Name]],Data!B:B,Data!V:V)</f>
        <v>#N/A</v>
      </c>
    </row>
    <row r="105" spans="1:8" hidden="1" x14ac:dyDescent="0.35">
      <c r="A105" t="s">
        <v>1249</v>
      </c>
      <c r="B105">
        <v>22190</v>
      </c>
      <c r="C105" t="s">
        <v>5047</v>
      </c>
      <c r="D105" t="s">
        <v>61</v>
      </c>
      <c r="E105" t="s">
        <v>5048</v>
      </c>
      <c r="F105" t="s">
        <v>5049</v>
      </c>
      <c r="G105" t="e">
        <f>_xlfn.XLOOKUP(Table5[[#This Row],[Short Name]],Data!B:B,Data!N:N)</f>
        <v>#N/A</v>
      </c>
      <c r="H105" t="e">
        <f>_xlfn.XLOOKUP(Table5[[#This Row],[Short Name]],Data!B:B,Data!V:V)</f>
        <v>#N/A</v>
      </c>
    </row>
    <row r="106" spans="1:8" hidden="1" x14ac:dyDescent="0.35">
      <c r="A106" t="s">
        <v>4269</v>
      </c>
      <c r="B106" t="s">
        <v>60</v>
      </c>
      <c r="C106" t="s">
        <v>60</v>
      </c>
      <c r="D106" t="s">
        <v>5050</v>
      </c>
      <c r="E106" s="13" t="s">
        <v>327</v>
      </c>
      <c r="G106" t="e">
        <f>_xlfn.XLOOKUP(Table5[[#This Row],[Short Name]],Data!B:B,Data!N:N)</f>
        <v>#N/A</v>
      </c>
      <c r="H106" t="e">
        <f>_xlfn.XLOOKUP(Table5[[#This Row],[Short Name]],Data!B:B,Data!V:V)</f>
        <v>#N/A</v>
      </c>
    </row>
    <row r="107" spans="1:8" hidden="1" x14ac:dyDescent="0.35">
      <c r="A107" t="s">
        <v>1254</v>
      </c>
      <c r="B107">
        <v>5045636</v>
      </c>
      <c r="C107" t="s">
        <v>4442</v>
      </c>
      <c r="D107" t="s">
        <v>61</v>
      </c>
      <c r="E107" t="s">
        <v>5051</v>
      </c>
      <c r="F107" t="s">
        <v>4444</v>
      </c>
      <c r="G107" t="e">
        <f>_xlfn.XLOOKUP(Table5[[#This Row],[Short Name]],Data!B:B,Data!N:N)</f>
        <v>#N/A</v>
      </c>
      <c r="H107" t="e">
        <f>_xlfn.XLOOKUP(Table5[[#This Row],[Short Name]],Data!B:B,Data!V:V)</f>
        <v>#N/A</v>
      </c>
    </row>
    <row r="108" spans="1:8" hidden="1" x14ac:dyDescent="0.35">
      <c r="A108" t="s">
        <v>1256</v>
      </c>
      <c r="B108">
        <v>5045636</v>
      </c>
      <c r="C108" t="s">
        <v>4442</v>
      </c>
      <c r="D108" t="s">
        <v>61</v>
      </c>
      <c r="E108" t="s">
        <v>5051</v>
      </c>
      <c r="F108" t="s">
        <v>4444</v>
      </c>
      <c r="G108" t="e">
        <f>_xlfn.XLOOKUP(Table5[[#This Row],[Short Name]],Data!B:B,Data!N:N)</f>
        <v>#N/A</v>
      </c>
      <c r="H108" t="e">
        <f>_xlfn.XLOOKUP(Table5[[#This Row],[Short Name]],Data!B:B,Data!V:V)</f>
        <v>#N/A</v>
      </c>
    </row>
    <row r="109" spans="1:8" hidden="1" x14ac:dyDescent="0.35">
      <c r="A109" t="s">
        <v>1602</v>
      </c>
      <c r="B109">
        <v>1500001331</v>
      </c>
      <c r="C109" t="s">
        <v>5052</v>
      </c>
      <c r="D109" t="s">
        <v>61</v>
      </c>
      <c r="E109" t="s">
        <v>4566</v>
      </c>
      <c r="F109" t="s">
        <v>5053</v>
      </c>
      <c r="G109" t="e">
        <f>_xlfn.XLOOKUP(Table5[[#This Row],[Short Name]],Data!B:B,Data!N:N)</f>
        <v>#N/A</v>
      </c>
      <c r="H109" t="e">
        <f>_xlfn.XLOOKUP(Table5[[#This Row],[Short Name]],Data!B:B,Data!V:V)</f>
        <v>#N/A</v>
      </c>
    </row>
    <row r="110" spans="1:8" hidden="1" x14ac:dyDescent="0.35">
      <c r="A110" t="s">
        <v>1600</v>
      </c>
      <c r="B110">
        <v>1500001331</v>
      </c>
      <c r="C110" t="s">
        <v>5052</v>
      </c>
      <c r="D110" t="s">
        <v>61</v>
      </c>
      <c r="E110" t="s">
        <v>4566</v>
      </c>
      <c r="F110" t="s">
        <v>5053</v>
      </c>
      <c r="G110" t="e">
        <f>_xlfn.XLOOKUP(Table5[[#This Row],[Short Name]],Data!B:B,Data!N:N)</f>
        <v>#N/A</v>
      </c>
      <c r="H110" t="e">
        <f>_xlfn.XLOOKUP(Table5[[#This Row],[Short Name]],Data!B:B,Data!V:V)</f>
        <v>#N/A</v>
      </c>
    </row>
    <row r="111" spans="1:8" hidden="1" x14ac:dyDescent="0.35">
      <c r="A111" t="s">
        <v>968</v>
      </c>
      <c r="B111">
        <v>9208</v>
      </c>
      <c r="C111" t="s">
        <v>331</v>
      </c>
      <c r="D111" t="s">
        <v>61</v>
      </c>
      <c r="E111" s="13" t="s">
        <v>327</v>
      </c>
      <c r="F111" t="s">
        <v>332</v>
      </c>
      <c r="G111" t="e">
        <f>_xlfn.XLOOKUP(Table5[[#This Row],[Short Name]],Data!B:B,Data!N:N)</f>
        <v>#N/A</v>
      </c>
      <c r="H111" t="e">
        <f>_xlfn.XLOOKUP(Table5[[#This Row],[Short Name]],Data!B:B,Data!V:V)</f>
        <v>#N/A</v>
      </c>
    </row>
    <row r="112" spans="1:8" hidden="1" x14ac:dyDescent="0.35">
      <c r="A112" t="s">
        <v>1614</v>
      </c>
      <c r="B112">
        <v>3071354</v>
      </c>
      <c r="C112" t="s">
        <v>4424</v>
      </c>
      <c r="D112" t="s">
        <v>61</v>
      </c>
      <c r="E112" t="s">
        <v>4425</v>
      </c>
      <c r="F112" t="s">
        <v>4426</v>
      </c>
      <c r="G112" t="e">
        <f>_xlfn.XLOOKUP(Table5[[#This Row],[Short Name]],Data!B:B,Data!N:N)</f>
        <v>#N/A</v>
      </c>
      <c r="H112" t="e">
        <f>_xlfn.XLOOKUP(Table5[[#This Row],[Short Name]],Data!B:B,Data!V:V)</f>
        <v>#N/A</v>
      </c>
    </row>
    <row r="113" spans="1:8" hidden="1" x14ac:dyDescent="0.35">
      <c r="A113" t="s">
        <v>1384</v>
      </c>
      <c r="B113">
        <v>1500001762</v>
      </c>
      <c r="C113" t="s">
        <v>5054</v>
      </c>
      <c r="D113" t="s">
        <v>61</v>
      </c>
      <c r="E113" t="s">
        <v>5055</v>
      </c>
      <c r="F113" t="s">
        <v>5056</v>
      </c>
      <c r="G113" t="e">
        <f>_xlfn.XLOOKUP(Table5[[#This Row],[Short Name]],Data!B:B,Data!N:N)</f>
        <v>#N/A</v>
      </c>
      <c r="H113" t="e">
        <f>_xlfn.XLOOKUP(Table5[[#This Row],[Short Name]],Data!B:B,Data!V:V)</f>
        <v>#N/A</v>
      </c>
    </row>
    <row r="114" spans="1:8" hidden="1" x14ac:dyDescent="0.35">
      <c r="A114" t="s">
        <v>1241</v>
      </c>
      <c r="B114">
        <v>1500000418</v>
      </c>
      <c r="C114" t="s">
        <v>4448</v>
      </c>
      <c r="D114" t="s">
        <v>61</v>
      </c>
      <c r="E114" t="s">
        <v>4449</v>
      </c>
      <c r="F114" t="s">
        <v>60</v>
      </c>
      <c r="G114" t="e">
        <f>_xlfn.XLOOKUP(Table5[[#This Row],[Short Name]],Data!B:B,Data!N:N)</f>
        <v>#N/A</v>
      </c>
      <c r="H114" t="e">
        <f>_xlfn.XLOOKUP(Table5[[#This Row],[Short Name]],Data!B:B,Data!V:V)</f>
        <v>#N/A</v>
      </c>
    </row>
    <row r="115" spans="1:8" hidden="1" x14ac:dyDescent="0.35">
      <c r="A115" t="s">
        <v>1237</v>
      </c>
      <c r="B115">
        <v>3073679</v>
      </c>
      <c r="C115" t="s">
        <v>4451</v>
      </c>
      <c r="D115" t="s">
        <v>61</v>
      </c>
      <c r="E115" t="s">
        <v>4449</v>
      </c>
      <c r="F115" t="e">
        <v>#VALUE!</v>
      </c>
      <c r="G115" t="e">
        <f>_xlfn.XLOOKUP(Table5[[#This Row],[Short Name]],Data!B:B,Data!N:N)</f>
        <v>#N/A</v>
      </c>
      <c r="H115" t="e">
        <f>_xlfn.XLOOKUP(Table5[[#This Row],[Short Name]],Data!B:B,Data!V:V)</f>
        <v>#N/A</v>
      </c>
    </row>
    <row r="116" spans="1:8" hidden="1" x14ac:dyDescent="0.35">
      <c r="A116" t="s">
        <v>1239</v>
      </c>
      <c r="B116">
        <v>3073679</v>
      </c>
      <c r="C116" t="s">
        <v>4451</v>
      </c>
      <c r="D116" t="s">
        <v>61</v>
      </c>
      <c r="E116" t="s">
        <v>4449</v>
      </c>
      <c r="F116" t="e">
        <v>#VALUE!</v>
      </c>
      <c r="G116" t="e">
        <f>_xlfn.XLOOKUP(Table5[[#This Row],[Short Name]],Data!B:B,Data!N:N)</f>
        <v>#N/A</v>
      </c>
      <c r="H116" t="e">
        <f>_xlfn.XLOOKUP(Table5[[#This Row],[Short Name]],Data!B:B,Data!V:V)</f>
        <v>#N/A</v>
      </c>
    </row>
    <row r="117" spans="1:8" hidden="1" x14ac:dyDescent="0.35">
      <c r="A117" t="s">
        <v>1272</v>
      </c>
      <c r="B117">
        <v>20698</v>
      </c>
      <c r="C117" t="s">
        <v>4421</v>
      </c>
      <c r="D117" t="s">
        <v>61</v>
      </c>
      <c r="E117" t="s">
        <v>4422</v>
      </c>
      <c r="F117" t="s">
        <v>2005</v>
      </c>
      <c r="G117" t="e">
        <f>_xlfn.XLOOKUP(Table5[[#This Row],[Short Name]],Data!B:B,Data!N:N)</f>
        <v>#N/A</v>
      </c>
      <c r="H117" t="e">
        <f>_xlfn.XLOOKUP(Table5[[#This Row],[Short Name]],Data!B:B,Data!V:V)</f>
        <v>#N/A</v>
      </c>
    </row>
    <row r="118" spans="1:8" hidden="1" x14ac:dyDescent="0.35">
      <c r="A118" t="s">
        <v>1896</v>
      </c>
      <c r="B118">
        <v>11323</v>
      </c>
      <c r="C118" t="s">
        <v>4839</v>
      </c>
      <c r="D118" t="s">
        <v>61</v>
      </c>
      <c r="E118" t="s">
        <v>5057</v>
      </c>
      <c r="F118" t="s">
        <v>4785</v>
      </c>
      <c r="G118" t="e">
        <f>_xlfn.XLOOKUP(Table5[[#This Row],[Short Name]],Data!B:B,Data!N:N)</f>
        <v>#N/A</v>
      </c>
      <c r="H118" t="e">
        <f>_xlfn.XLOOKUP(Table5[[#This Row],[Short Name]],Data!B:B,Data!V:V)</f>
        <v>#N/A</v>
      </c>
    </row>
    <row r="119" spans="1:8" hidden="1" x14ac:dyDescent="0.35">
      <c r="A119" t="s">
        <v>1200</v>
      </c>
      <c r="B119">
        <v>1500001219</v>
      </c>
      <c r="C119" t="s">
        <v>5058</v>
      </c>
      <c r="D119" t="s">
        <v>5050</v>
      </c>
      <c r="E119" t="s">
        <v>5059</v>
      </c>
      <c r="F119" t="s">
        <v>338</v>
      </c>
      <c r="G119" t="e">
        <f>_xlfn.XLOOKUP(Table5[[#This Row],[Short Name]],Data!B:B,Data!N:N)</f>
        <v>#N/A</v>
      </c>
      <c r="H119" t="e">
        <f>_xlfn.XLOOKUP(Table5[[#This Row],[Short Name]],Data!B:B,Data!V:V)</f>
        <v>#N/A</v>
      </c>
    </row>
    <row r="120" spans="1:8" hidden="1" x14ac:dyDescent="0.35">
      <c r="A120" t="s">
        <v>1202</v>
      </c>
      <c r="B120">
        <v>1500001219</v>
      </c>
      <c r="C120" t="s">
        <v>5058</v>
      </c>
      <c r="D120" t="s">
        <v>5050</v>
      </c>
      <c r="E120" t="s">
        <v>5059</v>
      </c>
      <c r="F120" t="s">
        <v>338</v>
      </c>
      <c r="G120" t="e">
        <f>_xlfn.XLOOKUP(Table5[[#This Row],[Short Name]],Data!B:B,Data!N:N)</f>
        <v>#N/A</v>
      </c>
      <c r="H120" t="e">
        <f>_xlfn.XLOOKUP(Table5[[#This Row],[Short Name]],Data!B:B,Data!V:V)</f>
        <v>#N/A</v>
      </c>
    </row>
    <row r="121" spans="1:8" hidden="1" x14ac:dyDescent="0.35">
      <c r="A121" t="s">
        <v>1204</v>
      </c>
      <c r="B121">
        <v>1500001219</v>
      </c>
      <c r="C121" t="s">
        <v>5058</v>
      </c>
      <c r="D121" t="s">
        <v>5050</v>
      </c>
      <c r="E121" t="s">
        <v>5059</v>
      </c>
      <c r="F121" t="s">
        <v>338</v>
      </c>
      <c r="G121" t="e">
        <f>_xlfn.XLOOKUP(Table5[[#This Row],[Short Name]],Data!B:B,Data!N:N)</f>
        <v>#N/A</v>
      </c>
      <c r="H121" t="e">
        <f>_xlfn.XLOOKUP(Table5[[#This Row],[Short Name]],Data!B:B,Data!V:V)</f>
        <v>#N/A</v>
      </c>
    </row>
    <row r="122" spans="1:8" hidden="1" x14ac:dyDescent="0.35">
      <c r="A122" t="s">
        <v>1206</v>
      </c>
      <c r="B122">
        <v>1500001219</v>
      </c>
      <c r="C122" t="s">
        <v>5058</v>
      </c>
      <c r="D122" t="s">
        <v>5050</v>
      </c>
      <c r="E122" t="s">
        <v>5059</v>
      </c>
      <c r="F122" t="s">
        <v>338</v>
      </c>
      <c r="G122" t="e">
        <f>_xlfn.XLOOKUP(Table5[[#This Row],[Short Name]],Data!B:B,Data!N:N)</f>
        <v>#N/A</v>
      </c>
      <c r="H122" t="e">
        <f>_xlfn.XLOOKUP(Table5[[#This Row],[Short Name]],Data!B:B,Data!V:V)</f>
        <v>#N/A</v>
      </c>
    </row>
    <row r="123" spans="1:8" hidden="1" x14ac:dyDescent="0.35">
      <c r="A123" t="s">
        <v>1061</v>
      </c>
      <c r="B123">
        <v>3071672</v>
      </c>
      <c r="C123" t="s">
        <v>4992</v>
      </c>
      <c r="D123" t="s">
        <v>61</v>
      </c>
      <c r="E123" t="s">
        <v>5060</v>
      </c>
      <c r="F123" t="e">
        <v>#VALUE!</v>
      </c>
      <c r="G123" t="e">
        <f>_xlfn.XLOOKUP(Table5[[#This Row],[Short Name]],Data!B:B,Data!N:N)</f>
        <v>#N/A</v>
      </c>
      <c r="H123" t="e">
        <f>_xlfn.XLOOKUP(Table5[[#This Row],[Short Name]],Data!B:B,Data!V:V)</f>
        <v>#N/A</v>
      </c>
    </row>
    <row r="124" spans="1:8" hidden="1" x14ac:dyDescent="0.35">
      <c r="A124" t="s">
        <v>1286</v>
      </c>
      <c r="B124">
        <v>5045636</v>
      </c>
      <c r="C124" t="s">
        <v>4442</v>
      </c>
      <c r="D124" t="s">
        <v>61</v>
      </c>
      <c r="E124" t="s">
        <v>5051</v>
      </c>
      <c r="F124" t="s">
        <v>4444</v>
      </c>
      <c r="G124" t="e">
        <f>_xlfn.XLOOKUP(Table5[[#This Row],[Short Name]],Data!B:B,Data!N:N)</f>
        <v>#N/A</v>
      </c>
      <c r="H124" t="e">
        <f>_xlfn.XLOOKUP(Table5[[#This Row],[Short Name]],Data!B:B,Data!V:V)</f>
        <v>#N/A</v>
      </c>
    </row>
    <row r="125" spans="1:8" hidden="1" x14ac:dyDescent="0.35">
      <c r="A125" t="s">
        <v>1288</v>
      </c>
      <c r="B125">
        <v>5045636</v>
      </c>
      <c r="C125" t="s">
        <v>4442</v>
      </c>
      <c r="D125" t="s">
        <v>61</v>
      </c>
      <c r="E125" t="s">
        <v>4422</v>
      </c>
      <c r="F125" t="s">
        <v>63</v>
      </c>
      <c r="G125" t="e">
        <f>_xlfn.XLOOKUP(Table5[[#This Row],[Short Name]],Data!B:B,Data!N:N)</f>
        <v>#N/A</v>
      </c>
      <c r="H125" t="e">
        <f>_xlfn.XLOOKUP(Table5[[#This Row],[Short Name]],Data!B:B,Data!V:V)</f>
        <v>#N/A</v>
      </c>
    </row>
    <row r="126" spans="1:8" hidden="1" x14ac:dyDescent="0.35">
      <c r="A126" t="s">
        <v>1290</v>
      </c>
      <c r="B126">
        <v>8363</v>
      </c>
      <c r="C126" t="s">
        <v>4428</v>
      </c>
      <c r="D126" t="s">
        <v>61</v>
      </c>
      <c r="E126" t="s">
        <v>4422</v>
      </c>
      <c r="F126" t="s">
        <v>2005</v>
      </c>
      <c r="G126" t="e">
        <f>_xlfn.XLOOKUP(Table5[[#This Row],[Short Name]],Data!B:B,Data!N:N)</f>
        <v>#N/A</v>
      </c>
      <c r="H126" t="e">
        <f>_xlfn.XLOOKUP(Table5[[#This Row],[Short Name]],Data!B:B,Data!V:V)</f>
        <v>#N/A</v>
      </c>
    </row>
    <row r="127" spans="1:8" hidden="1" x14ac:dyDescent="0.35">
      <c r="A127" t="s">
        <v>1292</v>
      </c>
      <c r="B127">
        <v>8363</v>
      </c>
      <c r="C127" t="s">
        <v>4428</v>
      </c>
      <c r="D127" t="s">
        <v>61</v>
      </c>
      <c r="E127" t="s">
        <v>4422</v>
      </c>
      <c r="F127" t="s">
        <v>2005</v>
      </c>
      <c r="G127" t="e">
        <f>_xlfn.XLOOKUP(Table5[[#This Row],[Short Name]],Data!B:B,Data!N:N)</f>
        <v>#N/A</v>
      </c>
      <c r="H127" t="e">
        <f>_xlfn.XLOOKUP(Table5[[#This Row],[Short Name]],Data!B:B,Data!V:V)</f>
        <v>#N/A</v>
      </c>
    </row>
    <row r="128" spans="1:8" hidden="1" x14ac:dyDescent="0.35">
      <c r="A128" t="s">
        <v>970</v>
      </c>
      <c r="B128">
        <v>1500001716</v>
      </c>
      <c r="C128" t="s">
        <v>4471</v>
      </c>
      <c r="D128" t="s">
        <v>61</v>
      </c>
      <c r="E128" t="s">
        <v>4443</v>
      </c>
      <c r="F128" t="s">
        <v>63</v>
      </c>
      <c r="G128" t="e">
        <f>_xlfn.XLOOKUP(Table5[[#This Row],[Short Name]],Data!B:B,Data!N:N)</f>
        <v>#N/A</v>
      </c>
      <c r="H128" t="e">
        <f>_xlfn.XLOOKUP(Table5[[#This Row],[Short Name]],Data!B:B,Data!V:V)</f>
        <v>#N/A</v>
      </c>
    </row>
    <row r="129" spans="1:8" hidden="1" x14ac:dyDescent="0.35">
      <c r="A129" t="s">
        <v>2098</v>
      </c>
      <c r="B129">
        <v>1500001716</v>
      </c>
      <c r="C129" t="s">
        <v>4471</v>
      </c>
      <c r="D129" t="s">
        <v>61</v>
      </c>
      <c r="E129" t="s">
        <v>4422</v>
      </c>
      <c r="F129" t="s">
        <v>2005</v>
      </c>
      <c r="G129" t="e">
        <f>_xlfn.XLOOKUP(Table5[[#This Row],[Short Name]],Data!B:B,Data!N:N)</f>
        <v>#N/A</v>
      </c>
      <c r="H129" t="e">
        <f>_xlfn.XLOOKUP(Table5[[#This Row],[Short Name]],Data!B:B,Data!V:V)</f>
        <v>#N/A</v>
      </c>
    </row>
    <row r="130" spans="1:8" hidden="1" x14ac:dyDescent="0.35">
      <c r="A130" t="s">
        <v>1298</v>
      </c>
      <c r="B130">
        <v>8363</v>
      </c>
      <c r="C130" t="s">
        <v>4428</v>
      </c>
      <c r="D130" t="s">
        <v>61</v>
      </c>
      <c r="E130" t="s">
        <v>4422</v>
      </c>
      <c r="F130" t="s">
        <v>2005</v>
      </c>
      <c r="G130" t="e">
        <f>_xlfn.XLOOKUP(Table5[[#This Row],[Short Name]],Data!B:B,Data!N:N)</f>
        <v>#N/A</v>
      </c>
      <c r="H130" t="e">
        <f>_xlfn.XLOOKUP(Table5[[#This Row],[Short Name]],Data!B:B,Data!V:V)</f>
        <v>#N/A</v>
      </c>
    </row>
    <row r="131" spans="1:8" hidden="1" x14ac:dyDescent="0.35">
      <c r="A131" t="s">
        <v>1300</v>
      </c>
      <c r="B131">
        <v>8363</v>
      </c>
      <c r="C131" t="s">
        <v>4428</v>
      </c>
      <c r="D131" t="s">
        <v>61</v>
      </c>
      <c r="E131" t="s">
        <v>4422</v>
      </c>
      <c r="F131" t="s">
        <v>2005</v>
      </c>
      <c r="G131" t="e">
        <f>_xlfn.XLOOKUP(Table5[[#This Row],[Short Name]],Data!B:B,Data!N:N)</f>
        <v>#N/A</v>
      </c>
      <c r="H131" t="e">
        <f>_xlfn.XLOOKUP(Table5[[#This Row],[Short Name]],Data!B:B,Data!V:V)</f>
        <v>#N/A</v>
      </c>
    </row>
    <row r="132" spans="1:8" hidden="1" x14ac:dyDescent="0.35">
      <c r="A132" t="s">
        <v>1302</v>
      </c>
      <c r="B132">
        <v>8363</v>
      </c>
      <c r="C132" t="s">
        <v>4428</v>
      </c>
      <c r="D132" t="s">
        <v>61</v>
      </c>
      <c r="E132" t="s">
        <v>4422</v>
      </c>
      <c r="F132" t="s">
        <v>2005</v>
      </c>
      <c r="G132" t="e">
        <f>_xlfn.XLOOKUP(Table5[[#This Row],[Short Name]],Data!B:B,Data!N:N)</f>
        <v>#N/A</v>
      </c>
      <c r="H132" t="e">
        <f>_xlfn.XLOOKUP(Table5[[#This Row],[Short Name]],Data!B:B,Data!V:V)</f>
        <v>#N/A</v>
      </c>
    </row>
    <row r="133" spans="1:8" hidden="1" x14ac:dyDescent="0.35">
      <c r="A133" t="s">
        <v>1304</v>
      </c>
      <c r="B133">
        <v>8363</v>
      </c>
      <c r="C133" t="s">
        <v>4428</v>
      </c>
      <c r="D133" t="s">
        <v>61</v>
      </c>
      <c r="E133" t="s">
        <v>4422</v>
      </c>
      <c r="F133" t="s">
        <v>2005</v>
      </c>
      <c r="G133" t="e">
        <f>_xlfn.XLOOKUP(Table5[[#This Row],[Short Name]],Data!B:B,Data!N:N)</f>
        <v>#N/A</v>
      </c>
      <c r="H133" t="e">
        <f>_xlfn.XLOOKUP(Table5[[#This Row],[Short Name]],Data!B:B,Data!V:V)</f>
        <v>#N/A</v>
      </c>
    </row>
    <row r="134" spans="1:8" hidden="1" x14ac:dyDescent="0.35">
      <c r="A134" t="s">
        <v>1306</v>
      </c>
      <c r="B134">
        <v>8363</v>
      </c>
      <c r="C134" t="s">
        <v>4428</v>
      </c>
      <c r="D134" t="s">
        <v>61</v>
      </c>
      <c r="E134" t="s">
        <v>4422</v>
      </c>
      <c r="F134" t="s">
        <v>2005</v>
      </c>
      <c r="G134" t="e">
        <f>_xlfn.XLOOKUP(Table5[[#This Row],[Short Name]],Data!B:B,Data!N:N)</f>
        <v>#N/A</v>
      </c>
      <c r="H134" t="e">
        <f>_xlfn.XLOOKUP(Table5[[#This Row],[Short Name]],Data!B:B,Data!V:V)</f>
        <v>#N/A</v>
      </c>
    </row>
    <row r="135" spans="1:8" hidden="1" x14ac:dyDescent="0.35">
      <c r="A135" t="s">
        <v>1545</v>
      </c>
      <c r="B135" t="s">
        <v>60</v>
      </c>
      <c r="C135" t="s">
        <v>60</v>
      </c>
      <c r="D135" t="s">
        <v>61</v>
      </c>
      <c r="E135" t="s">
        <v>5061</v>
      </c>
      <c r="F135" t="e">
        <v>#VALUE!</v>
      </c>
      <c r="G135" t="e">
        <f>_xlfn.XLOOKUP(Table5[[#This Row],[Short Name]],Data!B:B,Data!N:N)</f>
        <v>#N/A</v>
      </c>
      <c r="H135" t="e">
        <f>_xlfn.XLOOKUP(Table5[[#This Row],[Short Name]],Data!B:B,Data!V:V)</f>
        <v>#N/A</v>
      </c>
    </row>
    <row r="136" spans="1:8" hidden="1" x14ac:dyDescent="0.35">
      <c r="A136" t="s">
        <v>1310</v>
      </c>
      <c r="B136">
        <v>1500001219</v>
      </c>
      <c r="C136" t="s">
        <v>5058</v>
      </c>
      <c r="D136" t="s">
        <v>5050</v>
      </c>
      <c r="E136" t="s">
        <v>5059</v>
      </c>
      <c r="F136" t="s">
        <v>338</v>
      </c>
      <c r="G136" t="e">
        <f>_xlfn.XLOOKUP(Table5[[#This Row],[Short Name]],Data!B:B,Data!N:N)</f>
        <v>#N/A</v>
      </c>
      <c r="H136" t="e">
        <f>_xlfn.XLOOKUP(Table5[[#This Row],[Short Name]],Data!B:B,Data!V:V)</f>
        <v>#N/A</v>
      </c>
    </row>
    <row r="137" spans="1:8" hidden="1" x14ac:dyDescent="0.35">
      <c r="A137" t="s">
        <v>1313</v>
      </c>
      <c r="B137">
        <v>1500001219</v>
      </c>
      <c r="C137" t="s">
        <v>5058</v>
      </c>
      <c r="D137" t="s">
        <v>5050</v>
      </c>
      <c r="E137" t="s">
        <v>5059</v>
      </c>
      <c r="F137" t="s">
        <v>338</v>
      </c>
      <c r="G137" t="e">
        <f>_xlfn.XLOOKUP(Table5[[#This Row],[Short Name]],Data!B:B,Data!N:N)</f>
        <v>#N/A</v>
      </c>
      <c r="H137" t="e">
        <f>_xlfn.XLOOKUP(Table5[[#This Row],[Short Name]],Data!B:B,Data!V:V)</f>
        <v>#N/A</v>
      </c>
    </row>
    <row r="138" spans="1:8" hidden="1" x14ac:dyDescent="0.35">
      <c r="A138" t="s">
        <v>1315</v>
      </c>
      <c r="B138">
        <v>1500001219</v>
      </c>
      <c r="C138" t="s">
        <v>5058</v>
      </c>
      <c r="D138" t="s">
        <v>5050</v>
      </c>
      <c r="E138" t="s">
        <v>5059</v>
      </c>
      <c r="F138" t="s">
        <v>338</v>
      </c>
      <c r="G138" t="e">
        <f>_xlfn.XLOOKUP(Table5[[#This Row],[Short Name]],Data!B:B,Data!N:N)</f>
        <v>#N/A</v>
      </c>
      <c r="H138" t="e">
        <f>_xlfn.XLOOKUP(Table5[[#This Row],[Short Name]],Data!B:B,Data!V:V)</f>
        <v>#N/A</v>
      </c>
    </row>
    <row r="139" spans="1:8" hidden="1" x14ac:dyDescent="0.35">
      <c r="A139" t="s">
        <v>1317</v>
      </c>
      <c r="B139">
        <v>1500001219</v>
      </c>
      <c r="C139" t="s">
        <v>5058</v>
      </c>
      <c r="D139" t="s">
        <v>5050</v>
      </c>
      <c r="E139" t="s">
        <v>5059</v>
      </c>
      <c r="F139" t="s">
        <v>338</v>
      </c>
      <c r="G139" t="e">
        <f>_xlfn.XLOOKUP(Table5[[#This Row],[Short Name]],Data!B:B,Data!N:N)</f>
        <v>#N/A</v>
      </c>
      <c r="H139" t="e">
        <f>_xlfn.XLOOKUP(Table5[[#This Row],[Short Name]],Data!B:B,Data!V:V)</f>
        <v>#N/A</v>
      </c>
    </row>
    <row r="140" spans="1:8" hidden="1" x14ac:dyDescent="0.35">
      <c r="A140" t="s">
        <v>2739</v>
      </c>
      <c r="B140">
        <v>1500001219</v>
      </c>
      <c r="C140" t="s">
        <v>5058</v>
      </c>
      <c r="D140" t="s">
        <v>5050</v>
      </c>
      <c r="E140" t="s">
        <v>5059</v>
      </c>
      <c r="F140" t="s">
        <v>338</v>
      </c>
      <c r="G140" t="e">
        <f>_xlfn.XLOOKUP(Table5[[#This Row],[Short Name]],Data!B:B,Data!N:N)</f>
        <v>#N/A</v>
      </c>
      <c r="H140" t="e">
        <f>_xlfn.XLOOKUP(Table5[[#This Row],[Short Name]],Data!B:B,Data!V:V)</f>
        <v>#N/A</v>
      </c>
    </row>
    <row r="141" spans="1:8" hidden="1" x14ac:dyDescent="0.35">
      <c r="A141" t="s">
        <v>1827</v>
      </c>
      <c r="B141">
        <v>7221</v>
      </c>
      <c r="C141" t="s">
        <v>4464</v>
      </c>
      <c r="D141" t="s">
        <v>61</v>
      </c>
      <c r="E141" t="s">
        <v>4465</v>
      </c>
      <c r="F141" t="s">
        <v>4466</v>
      </c>
      <c r="G141" t="e">
        <f>_xlfn.XLOOKUP(Table5[[#This Row],[Short Name]],Data!B:B,Data!N:N)</f>
        <v>#N/A</v>
      </c>
      <c r="H141" t="e">
        <f>_xlfn.XLOOKUP(Table5[[#This Row],[Short Name]],Data!B:B,Data!V:V)</f>
        <v>#N/A</v>
      </c>
    </row>
    <row r="142" spans="1:8" hidden="1" x14ac:dyDescent="0.35">
      <c r="A142" t="s">
        <v>2750</v>
      </c>
      <c r="B142">
        <v>20225059221</v>
      </c>
      <c r="C142" t="s">
        <v>4468</v>
      </c>
      <c r="D142" t="s">
        <v>61</v>
      </c>
      <c r="E142" t="s">
        <v>4469</v>
      </c>
      <c r="F142" t="s">
        <v>60</v>
      </c>
      <c r="G142" t="e">
        <f>_xlfn.XLOOKUP(Table5[[#This Row],[Short Name]],Data!B:B,Data!N:N)</f>
        <v>#N/A</v>
      </c>
      <c r="H142" t="e">
        <f>_xlfn.XLOOKUP(Table5[[#This Row],[Short Name]],Data!B:B,Data!V:V)</f>
        <v>#N/A</v>
      </c>
    </row>
    <row r="143" spans="1:8" hidden="1" x14ac:dyDescent="0.35">
      <c r="A143" t="s">
        <v>1323</v>
      </c>
      <c r="B143">
        <v>1500001716</v>
      </c>
      <c r="C143" t="s">
        <v>4471</v>
      </c>
      <c r="D143" t="s">
        <v>61</v>
      </c>
      <c r="E143" t="s">
        <v>4422</v>
      </c>
      <c r="F143" t="s">
        <v>2005</v>
      </c>
      <c r="G143" t="e">
        <f>_xlfn.XLOOKUP(Table5[[#This Row],[Short Name]],Data!B:B,Data!N:N)</f>
        <v>#N/A</v>
      </c>
      <c r="H143" t="e">
        <f>_xlfn.XLOOKUP(Table5[[#This Row],[Short Name]],Data!B:B,Data!V:V)</f>
        <v>#N/A</v>
      </c>
    </row>
    <row r="144" spans="1:8" hidden="1" x14ac:dyDescent="0.35">
      <c r="A144" t="s">
        <v>1324</v>
      </c>
      <c r="B144" t="s">
        <v>60</v>
      </c>
      <c r="C144" t="s">
        <v>60</v>
      </c>
      <c r="D144" t="s">
        <v>62</v>
      </c>
      <c r="E144" t="e">
        <v>#VALUE!</v>
      </c>
      <c r="F144" t="e">
        <v>#VALUE!</v>
      </c>
      <c r="G144" t="e">
        <f>_xlfn.XLOOKUP(Table5[[#This Row],[Short Name]],Data!B:B,Data!N:N)</f>
        <v>#N/A</v>
      </c>
      <c r="H144" t="e">
        <f>_xlfn.XLOOKUP(Table5[[#This Row],[Short Name]],Data!B:B,Data!V:V)</f>
        <v>#N/A</v>
      </c>
    </row>
    <row r="145" spans="1:8" hidden="1" x14ac:dyDescent="0.35">
      <c r="A145" t="s">
        <v>2340</v>
      </c>
      <c r="B145">
        <v>18840</v>
      </c>
      <c r="C145" t="s">
        <v>5062</v>
      </c>
      <c r="D145" t="s">
        <v>61</v>
      </c>
      <c r="E145" t="s">
        <v>5063</v>
      </c>
      <c r="F145" t="s">
        <v>5064</v>
      </c>
      <c r="G145" t="e">
        <f>_xlfn.XLOOKUP(Table5[[#This Row],[Short Name]],Data!B:B,Data!N:N)</f>
        <v>#N/A</v>
      </c>
      <c r="H145" t="e">
        <f>_xlfn.XLOOKUP(Table5[[#This Row],[Short Name]],Data!B:B,Data!V:V)</f>
        <v>#N/A</v>
      </c>
    </row>
    <row r="146" spans="1:8" hidden="1" x14ac:dyDescent="0.35">
      <c r="A146" t="s">
        <v>1327</v>
      </c>
      <c r="B146">
        <v>5056753</v>
      </c>
      <c r="C146" t="s">
        <v>5065</v>
      </c>
      <c r="D146" t="s">
        <v>61</v>
      </c>
      <c r="E146" t="s">
        <v>5066</v>
      </c>
      <c r="F146" t="s">
        <v>5067</v>
      </c>
      <c r="G146" t="e">
        <f>_xlfn.XLOOKUP(Table5[[#This Row],[Short Name]],Data!B:B,Data!N:N)</f>
        <v>#N/A</v>
      </c>
      <c r="H146" t="e">
        <f>_xlfn.XLOOKUP(Table5[[#This Row],[Short Name]],Data!B:B,Data!V:V)</f>
        <v>#N/A</v>
      </c>
    </row>
    <row r="147" spans="1:8" hidden="1" x14ac:dyDescent="0.35">
      <c r="A147" t="s">
        <v>5068</v>
      </c>
      <c r="B147">
        <v>1500000451</v>
      </c>
      <c r="C147" t="s">
        <v>5069</v>
      </c>
      <c r="D147" t="s">
        <v>61</v>
      </c>
      <c r="E147" t="s">
        <v>5061</v>
      </c>
      <c r="F147" t="s">
        <v>5070</v>
      </c>
      <c r="G147" t="e">
        <f>_xlfn.XLOOKUP(Table5[[#This Row],[Short Name]],Data!B:B,Data!N:N)</f>
        <v>#N/A</v>
      </c>
      <c r="H147" t="e">
        <f>_xlfn.XLOOKUP(Table5[[#This Row],[Short Name]],Data!B:B,Data!V:V)</f>
        <v>#N/A</v>
      </c>
    </row>
    <row r="148" spans="1:8" hidden="1" x14ac:dyDescent="0.35">
      <c r="A148" t="s">
        <v>2416</v>
      </c>
      <c r="B148">
        <v>3059608</v>
      </c>
      <c r="C148" t="s">
        <v>4473</v>
      </c>
      <c r="D148" t="s">
        <v>61</v>
      </c>
      <c r="E148" t="s">
        <v>4474</v>
      </c>
      <c r="F148" t="s">
        <v>4475</v>
      </c>
      <c r="G148" t="e">
        <f>_xlfn.XLOOKUP(Table5[[#This Row],[Short Name]],Data!B:B,Data!N:N)</f>
        <v>#N/A</v>
      </c>
      <c r="H148" t="e">
        <f>_xlfn.XLOOKUP(Table5[[#This Row],[Short Name]],Data!B:B,Data!V:V)</f>
        <v>#N/A</v>
      </c>
    </row>
    <row r="149" spans="1:8" hidden="1" x14ac:dyDescent="0.35">
      <c r="A149" t="s">
        <v>2609</v>
      </c>
      <c r="B149">
        <v>1500001055</v>
      </c>
      <c r="C149" t="s">
        <v>5071</v>
      </c>
      <c r="D149" t="s">
        <v>61</v>
      </c>
      <c r="E149" t="s">
        <v>5072</v>
      </c>
      <c r="F149" t="s">
        <v>5073</v>
      </c>
      <c r="G149" t="e">
        <f>_xlfn.XLOOKUP(Table5[[#This Row],[Short Name]],Data!B:B,Data!N:N)</f>
        <v>#N/A</v>
      </c>
      <c r="H149" t="e">
        <f>_xlfn.XLOOKUP(Table5[[#This Row],[Short Name]],Data!B:B,Data!V:V)</f>
        <v>#N/A</v>
      </c>
    </row>
    <row r="150" spans="1:8" hidden="1" x14ac:dyDescent="0.35">
      <c r="A150" t="s">
        <v>2763</v>
      </c>
      <c r="B150">
        <v>1223301</v>
      </c>
      <c r="C150" t="s">
        <v>928</v>
      </c>
      <c r="D150" t="s">
        <v>61</v>
      </c>
      <c r="E150" t="s">
        <v>929</v>
      </c>
      <c r="F150" t="s">
        <v>60</v>
      </c>
      <c r="G150" t="e">
        <f>_xlfn.XLOOKUP(Table5[[#This Row],[Short Name]],Data!B:B,Data!N:N)</f>
        <v>#N/A</v>
      </c>
      <c r="H150" t="e">
        <f>_xlfn.XLOOKUP(Table5[[#This Row],[Short Name]],Data!B:B,Data!V:V)</f>
        <v>#N/A</v>
      </c>
    </row>
    <row r="151" spans="1:8" hidden="1" x14ac:dyDescent="0.35">
      <c r="A151" t="s">
        <v>2418</v>
      </c>
      <c r="B151">
        <v>23988</v>
      </c>
      <c r="C151" t="s">
        <v>4477</v>
      </c>
      <c r="D151" t="s">
        <v>61</v>
      </c>
      <c r="E151" t="s">
        <v>4474</v>
      </c>
      <c r="F151" t="s">
        <v>4475</v>
      </c>
      <c r="G151" t="e">
        <f>_xlfn.XLOOKUP(Table5[[#This Row],[Short Name]],Data!B:B,Data!N:N)</f>
        <v>#N/A</v>
      </c>
      <c r="H151" t="e">
        <f>_xlfn.XLOOKUP(Table5[[#This Row],[Short Name]],Data!B:B,Data!V:V)</f>
        <v>#N/A</v>
      </c>
    </row>
    <row r="152" spans="1:8" hidden="1" x14ac:dyDescent="0.35">
      <c r="A152" t="s">
        <v>1934</v>
      </c>
      <c r="B152">
        <v>1500001055</v>
      </c>
      <c r="C152" t="s">
        <v>5071</v>
      </c>
      <c r="D152" t="s">
        <v>61</v>
      </c>
      <c r="E152" t="s">
        <v>4557</v>
      </c>
      <c r="F152" t="s">
        <v>4500</v>
      </c>
      <c r="G152" t="e">
        <f>_xlfn.XLOOKUP(Table5[[#This Row],[Short Name]],Data!B:B,Data!N:N)</f>
        <v>#N/A</v>
      </c>
      <c r="H152" t="e">
        <f>_xlfn.XLOOKUP(Table5[[#This Row],[Short Name]],Data!B:B,Data!V:V)</f>
        <v>#N/A</v>
      </c>
    </row>
    <row r="153" spans="1:8" hidden="1" x14ac:dyDescent="0.35">
      <c r="A153" t="s">
        <v>825</v>
      </c>
      <c r="B153" t="s">
        <v>60</v>
      </c>
      <c r="C153" t="s">
        <v>60</v>
      </c>
      <c r="D153" t="s">
        <v>61</v>
      </c>
      <c r="E153" t="s">
        <v>515</v>
      </c>
      <c r="F153" t="s">
        <v>516</v>
      </c>
      <c r="G153" t="e">
        <f>_xlfn.XLOOKUP(Table5[[#This Row],[Short Name]],Data!B:B,Data!N:N)</f>
        <v>#N/A</v>
      </c>
      <c r="H153" t="e">
        <f>_xlfn.XLOOKUP(Table5[[#This Row],[Short Name]],Data!B:B,Data!V:V)</f>
        <v>#N/A</v>
      </c>
    </row>
    <row r="154" spans="1:8" hidden="1" x14ac:dyDescent="0.35">
      <c r="A154" t="s">
        <v>923</v>
      </c>
      <c r="B154" t="s">
        <v>60</v>
      </c>
      <c r="C154" t="s">
        <v>60</v>
      </c>
      <c r="D154" t="s">
        <v>61</v>
      </c>
      <c r="E154" t="s">
        <v>515</v>
      </c>
      <c r="F154" t="s">
        <v>516</v>
      </c>
      <c r="G154" t="e">
        <f>_xlfn.XLOOKUP(Table5[[#This Row],[Short Name]],Data!B:B,Data!N:N)</f>
        <v>#N/A</v>
      </c>
      <c r="H154" t="e">
        <f>_xlfn.XLOOKUP(Table5[[#This Row],[Short Name]],Data!B:B,Data!V:V)</f>
        <v>#N/A</v>
      </c>
    </row>
    <row r="155" spans="1:8" hidden="1" x14ac:dyDescent="0.35">
      <c r="A155" t="s">
        <v>216</v>
      </c>
      <c r="B155">
        <v>24619</v>
      </c>
      <c r="C155" t="s">
        <v>208</v>
      </c>
      <c r="D155" t="s">
        <v>61</v>
      </c>
      <c r="E155" t="s">
        <v>188</v>
      </c>
      <c r="F155" t="s">
        <v>189</v>
      </c>
      <c r="G155" t="e">
        <f>_xlfn.XLOOKUP(Table5[[#This Row],[Short Name]],Data!B:B,Data!N:N)</f>
        <v>#N/A</v>
      </c>
      <c r="H155" t="e">
        <f>_xlfn.XLOOKUP(Table5[[#This Row],[Short Name]],Data!B:B,Data!V:V)</f>
        <v>#N/A</v>
      </c>
    </row>
    <row r="156" spans="1:8" hidden="1" x14ac:dyDescent="0.35">
      <c r="A156" t="s">
        <v>206</v>
      </c>
      <c r="B156">
        <v>24620</v>
      </c>
      <c r="C156" t="s">
        <v>208</v>
      </c>
      <c r="D156" t="s">
        <v>61</v>
      </c>
      <c r="E156" t="s">
        <v>188</v>
      </c>
      <c r="F156" t="s">
        <v>189</v>
      </c>
      <c r="G156" t="e">
        <f>_xlfn.XLOOKUP(Table5[[#This Row],[Short Name]],Data!B:B,Data!N:N)</f>
        <v>#N/A</v>
      </c>
      <c r="H156" t="e">
        <f>_xlfn.XLOOKUP(Table5[[#This Row],[Short Name]],Data!B:B,Data!V:V)</f>
        <v>#N/A</v>
      </c>
    </row>
    <row r="157" spans="1:8" hidden="1" x14ac:dyDescent="0.35">
      <c r="A157" t="s">
        <v>2611</v>
      </c>
      <c r="B157">
        <v>20027</v>
      </c>
      <c r="C157" t="s">
        <v>5074</v>
      </c>
      <c r="D157" t="s">
        <v>61</v>
      </c>
      <c r="E157" t="s">
        <v>5072</v>
      </c>
      <c r="F157" t="s">
        <v>5075</v>
      </c>
      <c r="G157" t="e">
        <f>_xlfn.XLOOKUP(Table5[[#This Row],[Short Name]],Data!B:B,Data!N:N)</f>
        <v>#N/A</v>
      </c>
      <c r="H157" t="e">
        <f>_xlfn.XLOOKUP(Table5[[#This Row],[Short Name]],Data!B:B,Data!V:V)</f>
        <v>#N/A</v>
      </c>
    </row>
    <row r="158" spans="1:8" hidden="1" x14ac:dyDescent="0.35">
      <c r="A158" t="s">
        <v>2613</v>
      </c>
      <c r="B158">
        <v>20027</v>
      </c>
      <c r="C158" t="s">
        <v>5074</v>
      </c>
      <c r="D158" t="s">
        <v>61</v>
      </c>
      <c r="E158" t="s">
        <v>5072</v>
      </c>
      <c r="F158" t="s">
        <v>5075</v>
      </c>
      <c r="G158" t="e">
        <f>_xlfn.XLOOKUP(Table5[[#This Row],[Short Name]],Data!B:B,Data!N:N)</f>
        <v>#N/A</v>
      </c>
      <c r="H158" t="e">
        <f>_xlfn.XLOOKUP(Table5[[#This Row],[Short Name]],Data!B:B,Data!V:V)</f>
        <v>#N/A</v>
      </c>
    </row>
    <row r="159" spans="1:8" hidden="1" x14ac:dyDescent="0.35">
      <c r="A159" t="s">
        <v>1348</v>
      </c>
      <c r="B159">
        <v>20698</v>
      </c>
      <c r="C159" t="s">
        <v>4421</v>
      </c>
      <c r="D159" t="s">
        <v>61</v>
      </c>
      <c r="E159" t="s">
        <v>4422</v>
      </c>
      <c r="F159" t="s">
        <v>2005</v>
      </c>
      <c r="G159" t="e">
        <f>_xlfn.XLOOKUP(Table5[[#This Row],[Short Name]],Data!B:B,Data!N:N)</f>
        <v>#N/A</v>
      </c>
      <c r="H159" t="e">
        <f>_xlfn.XLOOKUP(Table5[[#This Row],[Short Name]],Data!B:B,Data!V:V)</f>
        <v>#N/A</v>
      </c>
    </row>
    <row r="160" spans="1:8" hidden="1" x14ac:dyDescent="0.35">
      <c r="A160" t="s">
        <v>203</v>
      </c>
      <c r="B160">
        <v>24417</v>
      </c>
      <c r="C160" t="s">
        <v>201</v>
      </c>
      <c r="D160" t="s">
        <v>61</v>
      </c>
      <c r="E160" t="s">
        <v>188</v>
      </c>
      <c r="F160" t="s">
        <v>189</v>
      </c>
      <c r="G160" t="e">
        <f>_xlfn.XLOOKUP(Table5[[#This Row],[Short Name]],Data!B:B,Data!N:N)</f>
        <v>#N/A</v>
      </c>
      <c r="H160" t="e">
        <f>_xlfn.XLOOKUP(Table5[[#This Row],[Short Name]],Data!B:B,Data!V:V)</f>
        <v>#N/A</v>
      </c>
    </row>
    <row r="161" spans="1:8" hidden="1" x14ac:dyDescent="0.35">
      <c r="A161" t="s">
        <v>199</v>
      </c>
      <c r="B161">
        <v>24616</v>
      </c>
      <c r="C161" t="s">
        <v>201</v>
      </c>
      <c r="D161" t="s">
        <v>61</v>
      </c>
      <c r="E161" t="s">
        <v>188</v>
      </c>
      <c r="F161" t="s">
        <v>189</v>
      </c>
      <c r="G161" t="e">
        <f>_xlfn.XLOOKUP(Table5[[#This Row],[Short Name]],Data!B:B,Data!N:N)</f>
        <v>#N/A</v>
      </c>
      <c r="H161" t="e">
        <f>_xlfn.XLOOKUP(Table5[[#This Row],[Short Name]],Data!B:B,Data!V:V)</f>
        <v>#N/A</v>
      </c>
    </row>
    <row r="162" spans="1:8" hidden="1" x14ac:dyDescent="0.35">
      <c r="A162" t="s">
        <v>772</v>
      </c>
      <c r="B162">
        <v>1500000505</v>
      </c>
      <c r="C162" t="s">
        <v>775</v>
      </c>
      <c r="D162" t="s">
        <v>61</v>
      </c>
      <c r="E162" t="s">
        <v>188</v>
      </c>
      <c r="F162" t="s">
        <v>189</v>
      </c>
      <c r="G162" t="e">
        <f>_xlfn.XLOOKUP(Table5[[#This Row],[Short Name]],Data!B:B,Data!N:N)</f>
        <v>#N/A</v>
      </c>
      <c r="H162" t="e">
        <f>_xlfn.XLOOKUP(Table5[[#This Row],[Short Name]],Data!B:B,Data!V:V)</f>
        <v>#N/A</v>
      </c>
    </row>
    <row r="163" spans="1:8" hidden="1" x14ac:dyDescent="0.35">
      <c r="A163" t="s">
        <v>184</v>
      </c>
      <c r="B163">
        <v>1500000672</v>
      </c>
      <c r="C163" t="s">
        <v>187</v>
      </c>
      <c r="D163" t="s">
        <v>61</v>
      </c>
      <c r="E163" t="s">
        <v>188</v>
      </c>
      <c r="F163" t="s">
        <v>189</v>
      </c>
      <c r="G163" t="e">
        <f>_xlfn.XLOOKUP(Table5[[#This Row],[Short Name]],Data!B:B,Data!N:N)</f>
        <v>#N/A</v>
      </c>
      <c r="H163" t="e">
        <f>_xlfn.XLOOKUP(Table5[[#This Row],[Short Name]],Data!B:B,Data!V:V)</f>
        <v>#N/A</v>
      </c>
    </row>
    <row r="164" spans="1:8" hidden="1" x14ac:dyDescent="0.35">
      <c r="A164" t="s">
        <v>972</v>
      </c>
      <c r="B164">
        <v>24619</v>
      </c>
      <c r="C164" t="s">
        <v>208</v>
      </c>
      <c r="D164" t="s">
        <v>61</v>
      </c>
      <c r="E164" t="s">
        <v>188</v>
      </c>
      <c r="F164" t="s">
        <v>189</v>
      </c>
      <c r="G164" t="e">
        <f>_xlfn.XLOOKUP(Table5[[#This Row],[Short Name]],Data!B:B,Data!N:N)</f>
        <v>#N/A</v>
      </c>
      <c r="H164" t="e">
        <f>_xlfn.XLOOKUP(Table5[[#This Row],[Short Name]],Data!B:B,Data!V:V)</f>
        <v>#N/A</v>
      </c>
    </row>
    <row r="165" spans="1:8" hidden="1" x14ac:dyDescent="0.35">
      <c r="A165" t="s">
        <v>2188</v>
      </c>
      <c r="B165">
        <v>19755</v>
      </c>
      <c r="C165" t="s">
        <v>5076</v>
      </c>
      <c r="D165" t="s">
        <v>61</v>
      </c>
      <c r="E165" s="13" t="s">
        <v>5077</v>
      </c>
      <c r="F165" t="s">
        <v>4724</v>
      </c>
      <c r="G165" t="e">
        <f>_xlfn.XLOOKUP(Table5[[#This Row],[Short Name]],Data!B:B,Data!N:N)</f>
        <v>#N/A</v>
      </c>
      <c r="H165" t="e">
        <f>_xlfn.XLOOKUP(Table5[[#This Row],[Short Name]],Data!B:B,Data!V:V)</f>
        <v>#N/A</v>
      </c>
    </row>
    <row r="166" spans="1:8" hidden="1" x14ac:dyDescent="0.35">
      <c r="A166" t="s">
        <v>2373</v>
      </c>
      <c r="B166">
        <v>1500000639</v>
      </c>
      <c r="C166" t="s">
        <v>5078</v>
      </c>
      <c r="D166" t="s">
        <v>61</v>
      </c>
      <c r="E166" s="13" t="s">
        <v>5001</v>
      </c>
      <c r="F166" t="s">
        <v>5002</v>
      </c>
      <c r="G166" t="e">
        <f>_xlfn.XLOOKUP(Table5[[#This Row],[Short Name]],Data!B:B,Data!N:N)</f>
        <v>#N/A</v>
      </c>
      <c r="H166" t="e">
        <f>_xlfn.XLOOKUP(Table5[[#This Row],[Short Name]],Data!B:B,Data!V:V)</f>
        <v>#N/A</v>
      </c>
    </row>
    <row r="167" spans="1:8" hidden="1" x14ac:dyDescent="0.35">
      <c r="A167" t="s">
        <v>2540</v>
      </c>
      <c r="B167">
        <v>23216</v>
      </c>
      <c r="C167" t="s">
        <v>4480</v>
      </c>
      <c r="D167" t="s">
        <v>61</v>
      </c>
      <c r="E167" t="s">
        <v>4481</v>
      </c>
      <c r="F167" t="s">
        <v>4482</v>
      </c>
      <c r="G167" t="e">
        <f>_xlfn.XLOOKUP(Table5[[#This Row],[Short Name]],Data!B:B,Data!N:N)</f>
        <v>#N/A</v>
      </c>
      <c r="H167" t="e">
        <f>_xlfn.XLOOKUP(Table5[[#This Row],[Short Name]],Data!B:B,Data!V:V)</f>
        <v>#N/A</v>
      </c>
    </row>
    <row r="168" spans="1:8" hidden="1" x14ac:dyDescent="0.35">
      <c r="A168" t="s">
        <v>1366</v>
      </c>
      <c r="B168">
        <v>5064210</v>
      </c>
      <c r="C168" t="s">
        <v>5079</v>
      </c>
      <c r="D168" t="s">
        <v>61</v>
      </c>
      <c r="E168" t="s">
        <v>5080</v>
      </c>
      <c r="F168" t="s">
        <v>5081</v>
      </c>
      <c r="G168" t="e">
        <f>_xlfn.XLOOKUP(Table5[[#This Row],[Short Name]],Data!B:B,Data!N:N)</f>
        <v>#N/A</v>
      </c>
      <c r="H168" t="e">
        <f>_xlfn.XLOOKUP(Table5[[#This Row],[Short Name]],Data!B:B,Data!V:V)</f>
        <v>#N/A</v>
      </c>
    </row>
    <row r="169" spans="1:8" hidden="1" x14ac:dyDescent="0.35">
      <c r="A169" t="s">
        <v>3923</v>
      </c>
      <c r="B169">
        <v>5064210</v>
      </c>
      <c r="C169" t="s">
        <v>5079</v>
      </c>
      <c r="D169" t="s">
        <v>61</v>
      </c>
      <c r="E169" t="s">
        <v>5080</v>
      </c>
      <c r="F169" t="s">
        <v>5081</v>
      </c>
      <c r="G169" t="e">
        <f>_xlfn.XLOOKUP(Table5[[#This Row],[Short Name]],Data!B:B,Data!N:N)</f>
        <v>#N/A</v>
      </c>
      <c r="H169" t="e">
        <f>_xlfn.XLOOKUP(Table5[[#This Row],[Short Name]],Data!B:B,Data!V:V)</f>
        <v>#N/A</v>
      </c>
    </row>
    <row r="170" spans="1:8" hidden="1" x14ac:dyDescent="0.35">
      <c r="A170" t="s">
        <v>2534</v>
      </c>
      <c r="B170">
        <v>5064210</v>
      </c>
      <c r="C170" t="s">
        <v>5079</v>
      </c>
      <c r="D170" t="s">
        <v>61</v>
      </c>
      <c r="E170" t="s">
        <v>5080</v>
      </c>
      <c r="F170" t="s">
        <v>5081</v>
      </c>
      <c r="G170" t="e">
        <f>_xlfn.XLOOKUP(Table5[[#This Row],[Short Name]],Data!B:B,Data!N:N)</f>
        <v>#N/A</v>
      </c>
      <c r="H170" t="e">
        <f>_xlfn.XLOOKUP(Table5[[#This Row],[Short Name]],Data!B:B,Data!V:V)</f>
        <v>#N/A</v>
      </c>
    </row>
    <row r="171" spans="1:8" hidden="1" x14ac:dyDescent="0.35">
      <c r="A171" t="s">
        <v>3925</v>
      </c>
      <c r="B171">
        <v>5064210</v>
      </c>
      <c r="C171" t="s">
        <v>5079</v>
      </c>
      <c r="D171" t="s">
        <v>61</v>
      </c>
      <c r="E171" t="s">
        <v>5080</v>
      </c>
      <c r="F171" t="s">
        <v>5081</v>
      </c>
      <c r="G171" t="e">
        <f>_xlfn.XLOOKUP(Table5[[#This Row],[Short Name]],Data!B:B,Data!N:N)</f>
        <v>#N/A</v>
      </c>
      <c r="H171" t="e">
        <f>_xlfn.XLOOKUP(Table5[[#This Row],[Short Name]],Data!B:B,Data!V:V)</f>
        <v>#N/A</v>
      </c>
    </row>
    <row r="172" spans="1:8" hidden="1" x14ac:dyDescent="0.35">
      <c r="A172" t="s">
        <v>2542</v>
      </c>
      <c r="B172">
        <v>5045174</v>
      </c>
      <c r="C172" t="s">
        <v>4480</v>
      </c>
      <c r="D172" t="s">
        <v>61</v>
      </c>
      <c r="E172" t="s">
        <v>4481</v>
      </c>
      <c r="F172" t="s">
        <v>4482</v>
      </c>
      <c r="G172" t="e">
        <f>_xlfn.XLOOKUP(Table5[[#This Row],[Short Name]],Data!B:B,Data!N:N)</f>
        <v>#N/A</v>
      </c>
      <c r="H172" t="e">
        <f>_xlfn.XLOOKUP(Table5[[#This Row],[Short Name]],Data!B:B,Data!V:V)</f>
        <v>#N/A</v>
      </c>
    </row>
    <row r="173" spans="1:8" hidden="1" x14ac:dyDescent="0.35">
      <c r="A173" t="s">
        <v>1563</v>
      </c>
      <c r="B173">
        <v>5045642</v>
      </c>
      <c r="C173" t="s">
        <v>5082</v>
      </c>
      <c r="D173" t="s">
        <v>61</v>
      </c>
      <c r="E173" t="s">
        <v>5083</v>
      </c>
      <c r="F173" t="s">
        <v>5084</v>
      </c>
      <c r="G173" t="e">
        <f>_xlfn.XLOOKUP(Table5[[#This Row],[Short Name]],Data!B:B,Data!N:N)</f>
        <v>#N/A</v>
      </c>
      <c r="H173" t="e">
        <f>_xlfn.XLOOKUP(Table5[[#This Row],[Short Name]],Data!B:B,Data!V:V)</f>
        <v>#N/A</v>
      </c>
    </row>
    <row r="174" spans="1:8" hidden="1" x14ac:dyDescent="0.35">
      <c r="A174" t="s">
        <v>1565</v>
      </c>
      <c r="B174">
        <v>5045642</v>
      </c>
      <c r="C174" t="s">
        <v>5082</v>
      </c>
      <c r="D174" t="s">
        <v>61</v>
      </c>
      <c r="E174" t="s">
        <v>5083</v>
      </c>
      <c r="F174" t="s">
        <v>5084</v>
      </c>
      <c r="G174" t="e">
        <f>_xlfn.XLOOKUP(Table5[[#This Row],[Short Name]],Data!B:B,Data!N:N)</f>
        <v>#N/A</v>
      </c>
      <c r="H174" t="e">
        <f>_xlfn.XLOOKUP(Table5[[#This Row],[Short Name]],Data!B:B,Data!V:V)</f>
        <v>#N/A</v>
      </c>
    </row>
    <row r="175" spans="1:8" hidden="1" x14ac:dyDescent="0.35">
      <c r="A175" t="s">
        <v>2554</v>
      </c>
      <c r="B175">
        <v>5045642</v>
      </c>
      <c r="C175" t="s">
        <v>5082</v>
      </c>
      <c r="D175" t="s">
        <v>61</v>
      </c>
      <c r="E175" t="s">
        <v>5083</v>
      </c>
      <c r="F175" t="s">
        <v>5084</v>
      </c>
      <c r="G175" t="e">
        <f>_xlfn.XLOOKUP(Table5[[#This Row],[Short Name]],Data!B:B,Data!N:N)</f>
        <v>#N/A</v>
      </c>
      <c r="H175" t="e">
        <f>_xlfn.XLOOKUP(Table5[[#This Row],[Short Name]],Data!B:B,Data!V:V)</f>
        <v>#N/A</v>
      </c>
    </row>
    <row r="176" spans="1:8" hidden="1" x14ac:dyDescent="0.35">
      <c r="A176" t="s">
        <v>1567</v>
      </c>
      <c r="B176">
        <v>5045642</v>
      </c>
      <c r="C176" t="s">
        <v>5082</v>
      </c>
      <c r="D176" t="s">
        <v>61</v>
      </c>
      <c r="E176" t="s">
        <v>5083</v>
      </c>
      <c r="F176" t="s">
        <v>5084</v>
      </c>
      <c r="G176" t="e">
        <f>_xlfn.XLOOKUP(Table5[[#This Row],[Short Name]],Data!B:B,Data!N:N)</f>
        <v>#N/A</v>
      </c>
      <c r="H176" t="e">
        <f>_xlfn.XLOOKUP(Table5[[#This Row],[Short Name]],Data!B:B,Data!V:V)</f>
        <v>#N/A</v>
      </c>
    </row>
    <row r="177" spans="1:8" hidden="1" x14ac:dyDescent="0.35">
      <c r="A177" t="s">
        <v>1569</v>
      </c>
      <c r="B177">
        <v>5045642</v>
      </c>
      <c r="C177" t="s">
        <v>5082</v>
      </c>
      <c r="D177" t="s">
        <v>61</v>
      </c>
      <c r="E177" t="s">
        <v>5083</v>
      </c>
      <c r="F177" t="s">
        <v>5084</v>
      </c>
      <c r="G177" t="e">
        <f>_xlfn.XLOOKUP(Table5[[#This Row],[Short Name]],Data!B:B,Data!N:N)</f>
        <v>#N/A</v>
      </c>
      <c r="H177" t="e">
        <f>_xlfn.XLOOKUP(Table5[[#This Row],[Short Name]],Data!B:B,Data!V:V)</f>
        <v>#N/A</v>
      </c>
    </row>
    <row r="178" spans="1:8" hidden="1" x14ac:dyDescent="0.35">
      <c r="A178" t="s">
        <v>1919</v>
      </c>
      <c r="B178">
        <v>0</v>
      </c>
      <c r="C178" t="e">
        <v>#N/A</v>
      </c>
      <c r="D178" t="s">
        <v>61</v>
      </c>
      <c r="E178" t="s">
        <v>307</v>
      </c>
      <c r="F178" t="s">
        <v>130</v>
      </c>
      <c r="G178" t="e">
        <f>_xlfn.XLOOKUP(Table5[[#This Row],[Short Name]],Data!B:B,Data!N:N)</f>
        <v>#N/A</v>
      </c>
      <c r="H178" t="e">
        <f>_xlfn.XLOOKUP(Table5[[#This Row],[Short Name]],Data!B:B,Data!V:V)</f>
        <v>#N/A</v>
      </c>
    </row>
    <row r="179" spans="1:8" hidden="1" x14ac:dyDescent="0.35">
      <c r="A179" t="s">
        <v>1915</v>
      </c>
      <c r="B179">
        <v>5047740</v>
      </c>
      <c r="C179" t="s">
        <v>306</v>
      </c>
      <c r="D179" t="s">
        <v>61</v>
      </c>
      <c r="E179" t="s">
        <v>307</v>
      </c>
      <c r="F179" t="s">
        <v>130</v>
      </c>
      <c r="G179" t="e">
        <f>_xlfn.XLOOKUP(Table5[[#This Row],[Short Name]],Data!B:B,Data!N:N)</f>
        <v>#N/A</v>
      </c>
      <c r="H179" t="e">
        <f>_xlfn.XLOOKUP(Table5[[#This Row],[Short Name]],Data!B:B,Data!V:V)</f>
        <v>#N/A</v>
      </c>
    </row>
    <row r="180" spans="1:8" hidden="1" x14ac:dyDescent="0.35">
      <c r="A180" t="s">
        <v>1917</v>
      </c>
      <c r="B180">
        <v>5047740</v>
      </c>
      <c r="C180" t="s">
        <v>306</v>
      </c>
      <c r="D180" t="s">
        <v>61</v>
      </c>
      <c r="E180" t="s">
        <v>307</v>
      </c>
      <c r="F180" t="s">
        <v>130</v>
      </c>
      <c r="G180" t="e">
        <f>_xlfn.XLOOKUP(Table5[[#This Row],[Short Name]],Data!B:B,Data!N:N)</f>
        <v>#N/A</v>
      </c>
      <c r="H180" t="e">
        <f>_xlfn.XLOOKUP(Table5[[#This Row],[Short Name]],Data!B:B,Data!V:V)</f>
        <v>#N/A</v>
      </c>
    </row>
    <row r="181" spans="1:8" hidden="1" x14ac:dyDescent="0.35">
      <c r="A181" t="s">
        <v>1921</v>
      </c>
      <c r="B181">
        <v>5047740</v>
      </c>
      <c r="C181" t="s">
        <v>306</v>
      </c>
      <c r="D181" t="s">
        <v>61</v>
      </c>
      <c r="E181" t="s">
        <v>307</v>
      </c>
      <c r="F181" t="s">
        <v>130</v>
      </c>
      <c r="G181" t="e">
        <f>_xlfn.XLOOKUP(Table5[[#This Row],[Short Name]],Data!B:B,Data!N:N)</f>
        <v>#N/A</v>
      </c>
      <c r="H181" t="e">
        <f>_xlfn.XLOOKUP(Table5[[#This Row],[Short Name]],Data!B:B,Data!V:V)</f>
        <v>#N/A</v>
      </c>
    </row>
    <row r="182" spans="1:8" hidden="1" x14ac:dyDescent="0.35">
      <c r="A182" t="s">
        <v>973</v>
      </c>
      <c r="B182">
        <v>9208</v>
      </c>
      <c r="C182" t="s">
        <v>331</v>
      </c>
      <c r="D182" t="s">
        <v>61</v>
      </c>
      <c r="E182" s="13" t="s">
        <v>327</v>
      </c>
      <c r="F182" t="s">
        <v>332</v>
      </c>
      <c r="G182" t="e">
        <f>_xlfn.XLOOKUP(Table5[[#This Row],[Short Name]],Data!B:B,Data!N:N)</f>
        <v>#N/A</v>
      </c>
      <c r="H182" t="e">
        <f>_xlfn.XLOOKUP(Table5[[#This Row],[Short Name]],Data!B:B,Data!V:V)</f>
        <v>#N/A</v>
      </c>
    </row>
    <row r="183" spans="1:8" hidden="1" x14ac:dyDescent="0.35">
      <c r="A183" t="s">
        <v>1386</v>
      </c>
      <c r="B183">
        <v>21932</v>
      </c>
      <c r="C183" t="s">
        <v>4855</v>
      </c>
      <c r="D183" t="s">
        <v>61</v>
      </c>
      <c r="E183" t="s">
        <v>4856</v>
      </c>
      <c r="F183" t="s">
        <v>63</v>
      </c>
      <c r="G183" t="e">
        <f>_xlfn.XLOOKUP(Table5[[#This Row],[Short Name]],Data!B:B,Data!N:N)</f>
        <v>#N/A</v>
      </c>
      <c r="H183" t="e">
        <f>_xlfn.XLOOKUP(Table5[[#This Row],[Short Name]],Data!B:B,Data!V:V)</f>
        <v>#N/A</v>
      </c>
    </row>
    <row r="184" spans="1:8" hidden="1" x14ac:dyDescent="0.35">
      <c r="A184" t="s">
        <v>1258</v>
      </c>
      <c r="B184">
        <v>1500000616</v>
      </c>
      <c r="C184" t="s">
        <v>4485</v>
      </c>
      <c r="D184" t="s">
        <v>61</v>
      </c>
      <c r="E184" t="s">
        <v>4486</v>
      </c>
      <c r="F184" t="s">
        <v>4487</v>
      </c>
      <c r="G184" t="e">
        <f>_xlfn.XLOOKUP(Table5[[#This Row],[Short Name]],Data!B:B,Data!N:N)</f>
        <v>#N/A</v>
      </c>
      <c r="H184" t="e">
        <f>_xlfn.XLOOKUP(Table5[[#This Row],[Short Name]],Data!B:B,Data!V:V)</f>
        <v>#N/A</v>
      </c>
    </row>
    <row r="185" spans="1:8" hidden="1" x14ac:dyDescent="0.35">
      <c r="A185" t="s">
        <v>1646</v>
      </c>
      <c r="B185">
        <v>3071354</v>
      </c>
      <c r="C185" t="s">
        <v>4424</v>
      </c>
      <c r="D185" t="s">
        <v>61</v>
      </c>
      <c r="E185" t="s">
        <v>4425</v>
      </c>
      <c r="F185" t="s">
        <v>4426</v>
      </c>
      <c r="G185" t="e">
        <f>_xlfn.XLOOKUP(Table5[[#This Row],[Short Name]],Data!B:B,Data!N:N)</f>
        <v>#N/A</v>
      </c>
      <c r="H185" t="e">
        <f>_xlfn.XLOOKUP(Table5[[#This Row],[Short Name]],Data!B:B,Data!V:V)</f>
        <v>#N/A</v>
      </c>
    </row>
    <row r="186" spans="1:8" hidden="1" x14ac:dyDescent="0.35">
      <c r="A186" t="s">
        <v>2729</v>
      </c>
      <c r="B186">
        <v>5038326</v>
      </c>
      <c r="C186" t="s">
        <v>5085</v>
      </c>
      <c r="D186" t="s">
        <v>61</v>
      </c>
      <c r="E186" t="s">
        <v>5086</v>
      </c>
      <c r="F186" t="s">
        <v>5087</v>
      </c>
      <c r="G186" t="e">
        <f>_xlfn.XLOOKUP(Table5[[#This Row],[Short Name]],Data!B:B,Data!N:N)</f>
        <v>#N/A</v>
      </c>
      <c r="H186" t="e">
        <f>_xlfn.XLOOKUP(Table5[[#This Row],[Short Name]],Data!B:B,Data!V:V)</f>
        <v>#N/A</v>
      </c>
    </row>
    <row r="187" spans="1:8" hidden="1" x14ac:dyDescent="0.35">
      <c r="A187" t="s">
        <v>2731</v>
      </c>
      <c r="B187">
        <v>5038326</v>
      </c>
      <c r="C187" t="s">
        <v>5085</v>
      </c>
      <c r="D187" t="s">
        <v>61</v>
      </c>
      <c r="E187" t="s">
        <v>5086</v>
      </c>
      <c r="F187" t="s">
        <v>5087</v>
      </c>
      <c r="G187" t="e">
        <f>_xlfn.XLOOKUP(Table5[[#This Row],[Short Name]],Data!B:B,Data!N:N)</f>
        <v>#N/A</v>
      </c>
      <c r="H187" t="e">
        <f>_xlfn.XLOOKUP(Table5[[#This Row],[Short Name]],Data!B:B,Data!V:V)</f>
        <v>#N/A</v>
      </c>
    </row>
    <row r="188" spans="1:8" hidden="1" x14ac:dyDescent="0.35">
      <c r="A188" t="s">
        <v>1388</v>
      </c>
      <c r="B188">
        <v>21932</v>
      </c>
      <c r="C188" t="s">
        <v>4855</v>
      </c>
      <c r="D188" t="s">
        <v>61</v>
      </c>
      <c r="E188" t="s">
        <v>4856</v>
      </c>
      <c r="F188" t="s">
        <v>63</v>
      </c>
      <c r="G188" t="e">
        <f>_xlfn.XLOOKUP(Table5[[#This Row],[Short Name]],Data!B:B,Data!N:N)</f>
        <v>#N/A</v>
      </c>
      <c r="H188" t="e">
        <f>_xlfn.XLOOKUP(Table5[[#This Row],[Short Name]],Data!B:B,Data!V:V)</f>
        <v>#N/A</v>
      </c>
    </row>
    <row r="189" spans="1:8" hidden="1" x14ac:dyDescent="0.35">
      <c r="A189" t="s">
        <v>2503</v>
      </c>
      <c r="B189">
        <v>21932</v>
      </c>
      <c r="C189" t="s">
        <v>4855</v>
      </c>
      <c r="D189" t="s">
        <v>61</v>
      </c>
      <c r="E189" t="s">
        <v>5088</v>
      </c>
      <c r="F189" t="s">
        <v>63</v>
      </c>
      <c r="G189" t="e">
        <f>_xlfn.XLOOKUP(Table5[[#This Row],[Short Name]],Data!B:B,Data!N:N)</f>
        <v>#N/A</v>
      </c>
      <c r="H189" t="e">
        <f>_xlfn.XLOOKUP(Table5[[#This Row],[Short Name]],Data!B:B,Data!V:V)</f>
        <v>#N/A</v>
      </c>
    </row>
    <row r="190" spans="1:8" hidden="1" x14ac:dyDescent="0.35">
      <c r="A190" t="s">
        <v>2239</v>
      </c>
      <c r="B190">
        <v>21406</v>
      </c>
      <c r="C190" t="s">
        <v>4938</v>
      </c>
      <c r="D190" t="s">
        <v>61</v>
      </c>
      <c r="E190" t="s">
        <v>4939</v>
      </c>
      <c r="F190" t="s">
        <v>4940</v>
      </c>
      <c r="G190" t="e">
        <f>_xlfn.XLOOKUP(Table5[[#This Row],[Short Name]],Data!B:B,Data!N:N)</f>
        <v>#N/A</v>
      </c>
      <c r="H190" t="e">
        <f>_xlfn.XLOOKUP(Table5[[#This Row],[Short Name]],Data!B:B,Data!V:V)</f>
        <v>#N/A</v>
      </c>
    </row>
    <row r="191" spans="1:8" hidden="1" x14ac:dyDescent="0.35">
      <c r="A191" t="s">
        <v>2241</v>
      </c>
      <c r="B191">
        <v>21072</v>
      </c>
      <c r="C191" t="s">
        <v>4942</v>
      </c>
      <c r="D191" t="s">
        <v>61</v>
      </c>
      <c r="E191" t="s">
        <v>4943</v>
      </c>
      <c r="F191" t="s">
        <v>4940</v>
      </c>
      <c r="G191" t="e">
        <f>_xlfn.XLOOKUP(Table5[[#This Row],[Short Name]],Data!B:B,Data!N:N)</f>
        <v>#N/A</v>
      </c>
      <c r="H191" t="e">
        <f>_xlfn.XLOOKUP(Table5[[#This Row],[Short Name]],Data!B:B,Data!V:V)</f>
        <v>#N/A</v>
      </c>
    </row>
    <row r="192" spans="1:8" hidden="1" x14ac:dyDescent="0.35">
      <c r="A192" t="s">
        <v>2243</v>
      </c>
      <c r="B192">
        <v>21072</v>
      </c>
      <c r="C192" t="s">
        <v>4942</v>
      </c>
      <c r="D192" t="s">
        <v>61</v>
      </c>
      <c r="E192" t="s">
        <v>4943</v>
      </c>
      <c r="F192" t="s">
        <v>4940</v>
      </c>
      <c r="G192" t="e">
        <f>_xlfn.XLOOKUP(Table5[[#This Row],[Short Name]],Data!B:B,Data!N:N)</f>
        <v>#N/A</v>
      </c>
      <c r="H192" t="e">
        <f>_xlfn.XLOOKUP(Table5[[#This Row],[Short Name]],Data!B:B,Data!V:V)</f>
        <v>#N/A</v>
      </c>
    </row>
    <row r="193" spans="1:8" hidden="1" x14ac:dyDescent="0.35">
      <c r="A193" t="s">
        <v>3714</v>
      </c>
      <c r="B193">
        <v>21072</v>
      </c>
      <c r="C193" t="s">
        <v>4942</v>
      </c>
      <c r="D193" t="s">
        <v>61</v>
      </c>
      <c r="E193" t="s">
        <v>4943</v>
      </c>
      <c r="F193" t="s">
        <v>4940</v>
      </c>
      <c r="G193" t="e">
        <f>_xlfn.XLOOKUP(Table5[[#This Row],[Short Name]],Data!B:B,Data!N:N)</f>
        <v>#N/A</v>
      </c>
      <c r="H193" t="e">
        <f>_xlfn.XLOOKUP(Table5[[#This Row],[Short Name]],Data!B:B,Data!V:V)</f>
        <v>#N/A</v>
      </c>
    </row>
    <row r="194" spans="1:8" hidden="1" x14ac:dyDescent="0.35">
      <c r="A194" t="s">
        <v>2245</v>
      </c>
      <c r="B194">
        <v>20643</v>
      </c>
      <c r="C194" t="s">
        <v>4946</v>
      </c>
      <c r="D194" t="s">
        <v>61</v>
      </c>
      <c r="E194" t="s">
        <v>4943</v>
      </c>
      <c r="F194" t="s">
        <v>4940</v>
      </c>
      <c r="G194" t="e">
        <f>_xlfn.XLOOKUP(Table5[[#This Row],[Short Name]],Data!B:B,Data!N:N)</f>
        <v>#N/A</v>
      </c>
      <c r="H194" t="e">
        <f>_xlfn.XLOOKUP(Table5[[#This Row],[Short Name]],Data!B:B,Data!V:V)</f>
        <v>#N/A</v>
      </c>
    </row>
    <row r="195" spans="1:8" hidden="1" x14ac:dyDescent="0.35">
      <c r="A195" t="s">
        <v>2253</v>
      </c>
      <c r="B195">
        <v>5063878</v>
      </c>
      <c r="C195" t="s">
        <v>4973</v>
      </c>
      <c r="D195" t="s">
        <v>61</v>
      </c>
      <c r="E195" t="s">
        <v>4974</v>
      </c>
      <c r="F195" t="s">
        <v>4975</v>
      </c>
      <c r="G195" t="e">
        <f>_xlfn.XLOOKUP(Table5[[#This Row],[Short Name]],Data!B:B,Data!N:N)</f>
        <v>#N/A</v>
      </c>
      <c r="H195" t="e">
        <f>_xlfn.XLOOKUP(Table5[[#This Row],[Short Name]],Data!B:B,Data!V:V)</f>
        <v>#N/A</v>
      </c>
    </row>
    <row r="196" spans="1:8" hidden="1" x14ac:dyDescent="0.35">
      <c r="A196" t="s">
        <v>2255</v>
      </c>
      <c r="B196">
        <v>5063878</v>
      </c>
      <c r="C196" t="s">
        <v>4973</v>
      </c>
      <c r="D196" t="s">
        <v>61</v>
      </c>
      <c r="E196" t="s">
        <v>4977</v>
      </c>
      <c r="F196" t="s">
        <v>4975</v>
      </c>
      <c r="G196" t="e">
        <f>_xlfn.XLOOKUP(Table5[[#This Row],[Short Name]],Data!B:B,Data!N:N)</f>
        <v>#N/A</v>
      </c>
      <c r="H196" t="e">
        <f>_xlfn.XLOOKUP(Table5[[#This Row],[Short Name]],Data!B:B,Data!V:V)</f>
        <v>#N/A</v>
      </c>
    </row>
    <row r="197" spans="1:8" hidden="1" x14ac:dyDescent="0.35">
      <c r="A197" t="s">
        <v>2257</v>
      </c>
      <c r="B197">
        <v>5063878</v>
      </c>
      <c r="C197" t="s">
        <v>4973</v>
      </c>
      <c r="D197" t="s">
        <v>61</v>
      </c>
      <c r="E197" t="s">
        <v>4977</v>
      </c>
      <c r="F197" t="s">
        <v>4975</v>
      </c>
      <c r="G197" t="e">
        <f>_xlfn.XLOOKUP(Table5[[#This Row],[Short Name]],Data!B:B,Data!N:N)</f>
        <v>#N/A</v>
      </c>
      <c r="H197" t="e">
        <f>_xlfn.XLOOKUP(Table5[[#This Row],[Short Name]],Data!B:B,Data!V:V)</f>
        <v>#N/A</v>
      </c>
    </row>
    <row r="198" spans="1:8" hidden="1" x14ac:dyDescent="0.35">
      <c r="A198" t="s">
        <v>2263</v>
      </c>
      <c r="B198">
        <v>5063878</v>
      </c>
      <c r="C198" t="s">
        <v>4973</v>
      </c>
      <c r="D198" t="s">
        <v>61</v>
      </c>
      <c r="E198" t="s">
        <v>4977</v>
      </c>
      <c r="F198" t="s">
        <v>4975</v>
      </c>
      <c r="G198" t="e">
        <f>_xlfn.XLOOKUP(Table5[[#This Row],[Short Name]],Data!B:B,Data!N:N)</f>
        <v>#N/A</v>
      </c>
      <c r="H198" t="e">
        <f>_xlfn.XLOOKUP(Table5[[#This Row],[Short Name]],Data!B:B,Data!V:V)</f>
        <v>#N/A</v>
      </c>
    </row>
    <row r="199" spans="1:8" hidden="1" x14ac:dyDescent="0.35">
      <c r="A199" t="s">
        <v>2265</v>
      </c>
      <c r="B199">
        <v>5063878</v>
      </c>
      <c r="C199" t="s">
        <v>4973</v>
      </c>
      <c r="D199" t="s">
        <v>61</v>
      </c>
      <c r="E199" t="s">
        <v>4977</v>
      </c>
      <c r="F199" t="s">
        <v>4975</v>
      </c>
      <c r="G199" t="e">
        <f>_xlfn.XLOOKUP(Table5[[#This Row],[Short Name]],Data!B:B,Data!N:N)</f>
        <v>#N/A</v>
      </c>
      <c r="H199" t="e">
        <f>_xlfn.XLOOKUP(Table5[[#This Row],[Short Name]],Data!B:B,Data!V:V)</f>
        <v>#N/A</v>
      </c>
    </row>
    <row r="200" spans="1:8" hidden="1" x14ac:dyDescent="0.35">
      <c r="A200" t="s">
        <v>2316</v>
      </c>
      <c r="B200">
        <v>5063878</v>
      </c>
      <c r="C200" t="s">
        <v>4973</v>
      </c>
      <c r="D200" t="s">
        <v>61</v>
      </c>
      <c r="E200" t="s">
        <v>4974</v>
      </c>
      <c r="F200" t="s">
        <v>4975</v>
      </c>
      <c r="G200" t="e">
        <f>_xlfn.XLOOKUP(Table5[[#This Row],[Short Name]],Data!B:B,Data!N:N)</f>
        <v>#N/A</v>
      </c>
      <c r="H200" t="e">
        <f>_xlfn.XLOOKUP(Table5[[#This Row],[Short Name]],Data!B:B,Data!V:V)</f>
        <v>#N/A</v>
      </c>
    </row>
    <row r="201" spans="1:8" hidden="1" x14ac:dyDescent="0.35">
      <c r="A201" t="s">
        <v>2320</v>
      </c>
      <c r="B201">
        <v>5063878</v>
      </c>
      <c r="C201" t="s">
        <v>4973</v>
      </c>
      <c r="D201" t="s">
        <v>61</v>
      </c>
      <c r="E201" t="s">
        <v>4974</v>
      </c>
      <c r="F201" t="s">
        <v>4975</v>
      </c>
      <c r="G201" t="e">
        <f>_xlfn.XLOOKUP(Table5[[#This Row],[Short Name]],Data!B:B,Data!N:N)</f>
        <v>#N/A</v>
      </c>
      <c r="H201" t="e">
        <f>_xlfn.XLOOKUP(Table5[[#This Row],[Short Name]],Data!B:B,Data!V:V)</f>
        <v>#N/A</v>
      </c>
    </row>
    <row r="202" spans="1:8" hidden="1" x14ac:dyDescent="0.35">
      <c r="A202" t="s">
        <v>2332</v>
      </c>
      <c r="B202">
        <v>5063878</v>
      </c>
      <c r="C202" t="s">
        <v>4973</v>
      </c>
      <c r="D202" t="s">
        <v>61</v>
      </c>
      <c r="E202" t="s">
        <v>4974</v>
      </c>
      <c r="F202" t="s">
        <v>4975</v>
      </c>
      <c r="G202" t="e">
        <f>_xlfn.XLOOKUP(Table5[[#This Row],[Short Name]],Data!B:B,Data!N:N)</f>
        <v>#N/A</v>
      </c>
      <c r="H202" t="e">
        <f>_xlfn.XLOOKUP(Table5[[#This Row],[Short Name]],Data!B:B,Data!V:V)</f>
        <v>#N/A</v>
      </c>
    </row>
    <row r="203" spans="1:8" hidden="1" x14ac:dyDescent="0.35">
      <c r="A203" t="s">
        <v>2342</v>
      </c>
      <c r="B203">
        <v>5063878</v>
      </c>
      <c r="C203" t="s">
        <v>4973</v>
      </c>
      <c r="D203" t="s">
        <v>61</v>
      </c>
      <c r="E203" t="s">
        <v>4974</v>
      </c>
      <c r="F203" t="s">
        <v>4975</v>
      </c>
      <c r="G203" t="e">
        <f>_xlfn.XLOOKUP(Table5[[#This Row],[Short Name]],Data!B:B,Data!N:N)</f>
        <v>#N/A</v>
      </c>
      <c r="H203" t="e">
        <f>_xlfn.XLOOKUP(Table5[[#This Row],[Short Name]],Data!B:B,Data!V:V)</f>
        <v>#N/A</v>
      </c>
    </row>
    <row r="204" spans="1:8" hidden="1" x14ac:dyDescent="0.35">
      <c r="A204" t="s">
        <v>2344</v>
      </c>
      <c r="B204">
        <v>5063878</v>
      </c>
      <c r="C204" t="s">
        <v>4973</v>
      </c>
      <c r="D204" t="s">
        <v>61</v>
      </c>
      <c r="E204" t="s">
        <v>4974</v>
      </c>
      <c r="F204" t="s">
        <v>4975</v>
      </c>
      <c r="G204" t="e">
        <f>_xlfn.XLOOKUP(Table5[[#This Row],[Short Name]],Data!B:B,Data!N:N)</f>
        <v>#N/A</v>
      </c>
      <c r="H204" t="e">
        <f>_xlfn.XLOOKUP(Table5[[#This Row],[Short Name]],Data!B:B,Data!V:V)</f>
        <v>#N/A</v>
      </c>
    </row>
    <row r="205" spans="1:8" hidden="1" x14ac:dyDescent="0.35">
      <c r="A205" t="s">
        <v>388</v>
      </c>
      <c r="B205">
        <v>9208</v>
      </c>
      <c r="C205" t="s">
        <v>331</v>
      </c>
      <c r="D205" t="s">
        <v>61</v>
      </c>
      <c r="E205" s="13" t="s">
        <v>327</v>
      </c>
      <c r="F205" t="s">
        <v>332</v>
      </c>
      <c r="G205" t="e">
        <f>_xlfn.XLOOKUP(Table5[[#This Row],[Short Name]],Data!B:B,Data!N:N)</f>
        <v>#N/A</v>
      </c>
      <c r="H205" t="e">
        <f>_xlfn.XLOOKUP(Table5[[#This Row],[Short Name]],Data!B:B,Data!V:V)</f>
        <v>#N/A</v>
      </c>
    </row>
    <row r="206" spans="1:8" hidden="1" x14ac:dyDescent="0.35">
      <c r="A206" t="s">
        <v>2669</v>
      </c>
      <c r="B206">
        <v>3</v>
      </c>
      <c r="C206" t="s">
        <v>4489</v>
      </c>
      <c r="D206" t="s">
        <v>61</v>
      </c>
      <c r="E206" t="s">
        <v>4490</v>
      </c>
      <c r="F206" t="s">
        <v>60</v>
      </c>
      <c r="G206" t="e">
        <f>_xlfn.XLOOKUP(Table5[[#This Row],[Short Name]],Data!B:B,Data!N:N)</f>
        <v>#N/A</v>
      </c>
      <c r="H206" t="e">
        <f>_xlfn.XLOOKUP(Table5[[#This Row],[Short Name]],Data!B:B,Data!V:V)</f>
        <v>#N/A</v>
      </c>
    </row>
    <row r="207" spans="1:8" hidden="1" x14ac:dyDescent="0.35">
      <c r="A207" t="s">
        <v>1082</v>
      </c>
      <c r="B207">
        <v>5039436</v>
      </c>
      <c r="C207" t="s">
        <v>4492</v>
      </c>
      <c r="D207" t="s">
        <v>61</v>
      </c>
      <c r="E207" t="s">
        <v>4400</v>
      </c>
      <c r="F207" t="s">
        <v>4401</v>
      </c>
      <c r="G207" t="e">
        <f>_xlfn.XLOOKUP(Table5[[#This Row],[Short Name]],Data!B:B,Data!N:N)</f>
        <v>#N/A</v>
      </c>
      <c r="H207" t="e">
        <f>_xlfn.XLOOKUP(Table5[[#This Row],[Short Name]],Data!B:B,Data!V:V)</f>
        <v>#N/A</v>
      </c>
    </row>
    <row r="208" spans="1:8" hidden="1" x14ac:dyDescent="0.35">
      <c r="A208" t="s">
        <v>2362</v>
      </c>
      <c r="B208">
        <v>1500001772</v>
      </c>
      <c r="C208" t="s">
        <v>4997</v>
      </c>
      <c r="D208" t="s">
        <v>61</v>
      </c>
      <c r="E208" t="s">
        <v>4998</v>
      </c>
      <c r="F208" t="s">
        <v>4999</v>
      </c>
      <c r="G208" t="e">
        <f>_xlfn.XLOOKUP(Table5[[#This Row],[Short Name]],Data!B:B,Data!N:N)</f>
        <v>#N/A</v>
      </c>
      <c r="H208" t="e">
        <f>_xlfn.XLOOKUP(Table5[[#This Row],[Short Name]],Data!B:B,Data!V:V)</f>
        <v>#N/A</v>
      </c>
    </row>
    <row r="209" spans="1:8" hidden="1" x14ac:dyDescent="0.35">
      <c r="A209" t="s">
        <v>2363</v>
      </c>
      <c r="B209">
        <v>1500001772</v>
      </c>
      <c r="C209" t="s">
        <v>4997</v>
      </c>
      <c r="D209" t="s">
        <v>61</v>
      </c>
      <c r="E209" t="s">
        <v>5089</v>
      </c>
      <c r="F209" t="s">
        <v>4999</v>
      </c>
      <c r="G209" t="e">
        <f>_xlfn.XLOOKUP(Table5[[#This Row],[Short Name]],Data!B:B,Data!N:N)</f>
        <v>#N/A</v>
      </c>
      <c r="H209" t="e">
        <f>_xlfn.XLOOKUP(Table5[[#This Row],[Short Name]],Data!B:B,Data!V:V)</f>
        <v>#N/A</v>
      </c>
    </row>
    <row r="210" spans="1:8" hidden="1" x14ac:dyDescent="0.35">
      <c r="A210" t="s">
        <v>1091</v>
      </c>
      <c r="B210">
        <v>1500001772</v>
      </c>
      <c r="C210" t="s">
        <v>5090</v>
      </c>
      <c r="D210" t="s">
        <v>61</v>
      </c>
      <c r="E210" t="s">
        <v>4998</v>
      </c>
      <c r="F210" t="s">
        <v>4999</v>
      </c>
      <c r="G210" t="e">
        <f>_xlfn.XLOOKUP(Table5[[#This Row],[Short Name]],Data!B:B,Data!N:N)</f>
        <v>#N/A</v>
      </c>
      <c r="H210" t="e">
        <f>_xlfn.XLOOKUP(Table5[[#This Row],[Short Name]],Data!B:B,Data!V:V)</f>
        <v>#N/A</v>
      </c>
    </row>
    <row r="211" spans="1:8" hidden="1" x14ac:dyDescent="0.35">
      <c r="A211" t="s">
        <v>1434</v>
      </c>
      <c r="B211">
        <v>1500001772</v>
      </c>
      <c r="C211" t="s">
        <v>5090</v>
      </c>
      <c r="D211" t="s">
        <v>61</v>
      </c>
      <c r="E211" t="s">
        <v>5089</v>
      </c>
      <c r="F211" t="s">
        <v>4999</v>
      </c>
      <c r="G211" t="e">
        <f>_xlfn.XLOOKUP(Table5[[#This Row],[Short Name]],Data!B:B,Data!N:N)</f>
        <v>#N/A</v>
      </c>
      <c r="H211" t="e">
        <f>_xlfn.XLOOKUP(Table5[[#This Row],[Short Name]],Data!B:B,Data!V:V)</f>
        <v>#N/A</v>
      </c>
    </row>
    <row r="212" spans="1:8" hidden="1" x14ac:dyDescent="0.35">
      <c r="A212" t="s">
        <v>1149</v>
      </c>
      <c r="B212">
        <v>5048824</v>
      </c>
      <c r="C212" t="s">
        <v>5091</v>
      </c>
      <c r="D212" t="s">
        <v>61</v>
      </c>
      <c r="E212" t="s">
        <v>5092</v>
      </c>
      <c r="F212" t="s">
        <v>5075</v>
      </c>
      <c r="G212" t="e">
        <f>_xlfn.XLOOKUP(Table5[[#This Row],[Short Name]],Data!B:B,Data!N:N)</f>
        <v>#N/A</v>
      </c>
      <c r="H212" t="e">
        <f>_xlfn.XLOOKUP(Table5[[#This Row],[Short Name]],Data!B:B,Data!V:V)</f>
        <v>#N/A</v>
      </c>
    </row>
    <row r="213" spans="1:8" hidden="1" x14ac:dyDescent="0.35">
      <c r="A213" t="s">
        <v>1436</v>
      </c>
      <c r="B213">
        <v>25544</v>
      </c>
      <c r="C213" t="s">
        <v>5091</v>
      </c>
      <c r="D213" t="s">
        <v>61</v>
      </c>
      <c r="E213" t="s">
        <v>5092</v>
      </c>
      <c r="F213">
        <v>0</v>
      </c>
      <c r="G213" t="e">
        <f>_xlfn.XLOOKUP(Table5[[#This Row],[Short Name]],Data!B:B,Data!N:N)</f>
        <v>#N/A</v>
      </c>
      <c r="H213" t="e">
        <f>_xlfn.XLOOKUP(Table5[[#This Row],[Short Name]],Data!B:B,Data!V:V)</f>
        <v>#N/A</v>
      </c>
    </row>
    <row r="214" spans="1:8" hidden="1" x14ac:dyDescent="0.35">
      <c r="A214" t="s">
        <v>1438</v>
      </c>
      <c r="B214">
        <v>5047616</v>
      </c>
      <c r="C214" t="s">
        <v>5091</v>
      </c>
      <c r="D214" t="s">
        <v>61</v>
      </c>
      <c r="E214" t="s">
        <v>5092</v>
      </c>
      <c r="F214" t="s">
        <v>5075</v>
      </c>
      <c r="G214" t="e">
        <f>_xlfn.XLOOKUP(Table5[[#This Row],[Short Name]],Data!B:B,Data!N:N)</f>
        <v>#N/A</v>
      </c>
      <c r="H214" t="e">
        <f>_xlfn.XLOOKUP(Table5[[#This Row],[Short Name]],Data!B:B,Data!V:V)</f>
        <v>#N/A</v>
      </c>
    </row>
    <row r="215" spans="1:8" hidden="1" x14ac:dyDescent="0.35">
      <c r="A215" t="s">
        <v>1440</v>
      </c>
      <c r="B215">
        <v>25544</v>
      </c>
      <c r="C215" t="s">
        <v>5091</v>
      </c>
      <c r="D215" t="s">
        <v>61</v>
      </c>
      <c r="E215" t="s">
        <v>5092</v>
      </c>
      <c r="F215" t="s">
        <v>5075</v>
      </c>
      <c r="G215" t="e">
        <f>_xlfn.XLOOKUP(Table5[[#This Row],[Short Name]],Data!B:B,Data!N:N)</f>
        <v>#N/A</v>
      </c>
      <c r="H215" t="e">
        <f>_xlfn.XLOOKUP(Table5[[#This Row],[Short Name]],Data!B:B,Data!V:V)</f>
        <v>#N/A</v>
      </c>
    </row>
    <row r="216" spans="1:8" hidden="1" x14ac:dyDescent="0.35">
      <c r="A216" t="s">
        <v>2428</v>
      </c>
      <c r="B216">
        <v>1500001462</v>
      </c>
      <c r="C216" t="s">
        <v>5091</v>
      </c>
      <c r="D216" t="s">
        <v>61</v>
      </c>
      <c r="E216" t="s">
        <v>5092</v>
      </c>
      <c r="F216" t="s">
        <v>5075</v>
      </c>
      <c r="G216" t="e">
        <f>_xlfn.XLOOKUP(Table5[[#This Row],[Short Name]],Data!B:B,Data!N:N)</f>
        <v>#N/A</v>
      </c>
      <c r="H216" t="e">
        <f>_xlfn.XLOOKUP(Table5[[#This Row],[Short Name]],Data!B:B,Data!V:V)</f>
        <v>#N/A</v>
      </c>
    </row>
    <row r="217" spans="1:8" hidden="1" x14ac:dyDescent="0.35">
      <c r="A217" t="s">
        <v>2088</v>
      </c>
      <c r="B217">
        <v>5054142</v>
      </c>
      <c r="C217" t="s">
        <v>5093</v>
      </c>
      <c r="D217" t="s">
        <v>61</v>
      </c>
      <c r="E217" t="s">
        <v>5094</v>
      </c>
      <c r="F217" t="s">
        <v>5075</v>
      </c>
      <c r="G217" t="e">
        <f>_xlfn.XLOOKUP(Table5[[#This Row],[Short Name]],Data!B:B,Data!N:N)</f>
        <v>#N/A</v>
      </c>
      <c r="H217" t="e">
        <f>_xlfn.XLOOKUP(Table5[[#This Row],[Short Name]],Data!B:B,Data!V:V)</f>
        <v>#N/A</v>
      </c>
    </row>
    <row r="218" spans="1:8" hidden="1" x14ac:dyDescent="0.35">
      <c r="A218" t="s">
        <v>1444</v>
      </c>
      <c r="B218">
        <v>5057565</v>
      </c>
      <c r="C218" t="s">
        <v>5091</v>
      </c>
      <c r="D218" t="s">
        <v>61</v>
      </c>
      <c r="E218" t="s">
        <v>5095</v>
      </c>
      <c r="F218" t="s">
        <v>5075</v>
      </c>
      <c r="G218" t="e">
        <f>_xlfn.XLOOKUP(Table5[[#This Row],[Short Name]],Data!B:B,Data!N:N)</f>
        <v>#N/A</v>
      </c>
      <c r="H218" t="e">
        <f>_xlfn.XLOOKUP(Table5[[#This Row],[Short Name]],Data!B:B,Data!V:V)</f>
        <v>#N/A</v>
      </c>
    </row>
    <row r="219" spans="1:8" hidden="1" x14ac:dyDescent="0.35">
      <c r="A219" t="s">
        <v>1446</v>
      </c>
      <c r="B219">
        <v>5046714</v>
      </c>
      <c r="C219" t="s">
        <v>5096</v>
      </c>
      <c r="D219" t="s">
        <v>61</v>
      </c>
      <c r="E219" t="s">
        <v>5097</v>
      </c>
      <c r="F219" t="s">
        <v>5098</v>
      </c>
      <c r="G219" t="e">
        <f>_xlfn.XLOOKUP(Table5[[#This Row],[Short Name]],Data!B:B,Data!N:N)</f>
        <v>#N/A</v>
      </c>
      <c r="H219" t="e">
        <f>_xlfn.XLOOKUP(Table5[[#This Row],[Short Name]],Data!B:B,Data!V:V)</f>
        <v>#N/A</v>
      </c>
    </row>
    <row r="220" spans="1:8" hidden="1" x14ac:dyDescent="0.35">
      <c r="A220" t="s">
        <v>1870</v>
      </c>
      <c r="B220">
        <v>5048770</v>
      </c>
      <c r="C220" t="s">
        <v>5099</v>
      </c>
      <c r="D220" t="s">
        <v>61</v>
      </c>
      <c r="E220" t="s">
        <v>5100</v>
      </c>
      <c r="F220" t="s">
        <v>5101</v>
      </c>
      <c r="G220" t="e">
        <f>_xlfn.XLOOKUP(Table5[[#This Row],[Short Name]],Data!B:B,Data!N:N)</f>
        <v>#N/A</v>
      </c>
      <c r="H220" t="e">
        <f>_xlfn.XLOOKUP(Table5[[#This Row],[Short Name]],Data!B:B,Data!V:V)</f>
        <v>#N/A</v>
      </c>
    </row>
    <row r="221" spans="1:8" hidden="1" x14ac:dyDescent="0.35">
      <c r="A221" t="s">
        <v>1090</v>
      </c>
      <c r="B221">
        <v>76827</v>
      </c>
      <c r="C221" t="s">
        <v>4494</v>
      </c>
      <c r="D221" t="s">
        <v>61</v>
      </c>
      <c r="E221" t="s">
        <v>4495</v>
      </c>
      <c r="F221" t="s">
        <v>60</v>
      </c>
      <c r="G221" t="e">
        <f>_xlfn.XLOOKUP(Table5[[#This Row],[Short Name]],Data!B:B,Data!N:N)</f>
        <v>#N/A</v>
      </c>
      <c r="H221" t="e">
        <f>_xlfn.XLOOKUP(Table5[[#This Row],[Short Name]],Data!B:B,Data!V:V)</f>
        <v>#N/A</v>
      </c>
    </row>
    <row r="222" spans="1:8" hidden="1" x14ac:dyDescent="0.35">
      <c r="A222" t="s">
        <v>1093</v>
      </c>
      <c r="B222">
        <v>76827</v>
      </c>
      <c r="C222" t="s">
        <v>4494</v>
      </c>
      <c r="D222" t="s">
        <v>61</v>
      </c>
      <c r="E222" t="s">
        <v>4495</v>
      </c>
      <c r="F222" t="s">
        <v>60</v>
      </c>
      <c r="G222" t="e">
        <f>_xlfn.XLOOKUP(Table5[[#This Row],[Short Name]],Data!B:B,Data!N:N)</f>
        <v>#N/A</v>
      </c>
      <c r="H222" t="e">
        <f>_xlfn.XLOOKUP(Table5[[#This Row],[Short Name]],Data!B:B,Data!V:V)</f>
        <v>#N/A</v>
      </c>
    </row>
    <row r="223" spans="1:8" hidden="1" x14ac:dyDescent="0.35">
      <c r="A223" t="s">
        <v>1218</v>
      </c>
      <c r="B223">
        <v>5060911</v>
      </c>
      <c r="C223" t="s">
        <v>4498</v>
      </c>
      <c r="D223" t="s">
        <v>61</v>
      </c>
      <c r="E223" t="s">
        <v>4499</v>
      </c>
      <c r="F223" t="s">
        <v>4500</v>
      </c>
      <c r="G223" t="e">
        <f>_xlfn.XLOOKUP(Table5[[#This Row],[Short Name]],Data!B:B,Data!N:N)</f>
        <v>#N/A</v>
      </c>
      <c r="H223" t="e">
        <f>_xlfn.XLOOKUP(Table5[[#This Row],[Short Name]],Data!B:B,Data!V:V)</f>
        <v>#N/A</v>
      </c>
    </row>
    <row r="224" spans="1:8" hidden="1" x14ac:dyDescent="0.35">
      <c r="A224" t="s">
        <v>977</v>
      </c>
      <c r="B224">
        <v>5060911</v>
      </c>
      <c r="C224" t="s">
        <v>4498</v>
      </c>
      <c r="D224" t="s">
        <v>61</v>
      </c>
      <c r="E224" t="s">
        <v>4499</v>
      </c>
      <c r="F224" t="s">
        <v>4500</v>
      </c>
      <c r="G224" t="e">
        <f>_xlfn.XLOOKUP(Table5[[#This Row],[Short Name]],Data!B:B,Data!N:N)</f>
        <v>#N/A</v>
      </c>
      <c r="H224" t="e">
        <f>_xlfn.XLOOKUP(Table5[[#This Row],[Short Name]],Data!B:B,Data!V:V)</f>
        <v>#N/A</v>
      </c>
    </row>
    <row r="225" spans="1:8" hidden="1" x14ac:dyDescent="0.35">
      <c r="A225" t="s">
        <v>3000</v>
      </c>
      <c r="B225">
        <v>5060911</v>
      </c>
      <c r="C225" t="s">
        <v>4498</v>
      </c>
      <c r="D225" t="s">
        <v>61</v>
      </c>
      <c r="E225" t="s">
        <v>4499</v>
      </c>
      <c r="F225" t="s">
        <v>4500</v>
      </c>
      <c r="G225" t="e">
        <f>_xlfn.XLOOKUP(Table5[[#This Row],[Short Name]],Data!B:B,Data!N:N)</f>
        <v>#N/A</v>
      </c>
      <c r="H225" t="e">
        <f>_xlfn.XLOOKUP(Table5[[#This Row],[Short Name]],Data!B:B,Data!V:V)</f>
        <v>#N/A</v>
      </c>
    </row>
    <row r="226" spans="1:8" hidden="1" x14ac:dyDescent="0.35">
      <c r="A226" t="s">
        <v>3000</v>
      </c>
      <c r="B226">
        <v>5060911</v>
      </c>
      <c r="C226" t="s">
        <v>4498</v>
      </c>
      <c r="D226" t="s">
        <v>61</v>
      </c>
      <c r="E226" t="s">
        <v>4499</v>
      </c>
      <c r="F226" t="s">
        <v>4500</v>
      </c>
      <c r="G226" t="e">
        <f>_xlfn.XLOOKUP(Table5[[#This Row],[Short Name]],Data!B:B,Data!N:N)</f>
        <v>#N/A</v>
      </c>
      <c r="H226" t="e">
        <f>_xlfn.XLOOKUP(Table5[[#This Row],[Short Name]],Data!B:B,Data!V:V)</f>
        <v>#N/A</v>
      </c>
    </row>
    <row r="227" spans="1:8" hidden="1" x14ac:dyDescent="0.35">
      <c r="A227" t="s">
        <v>1453</v>
      </c>
      <c r="B227">
        <v>5046714</v>
      </c>
      <c r="C227" t="s">
        <v>5096</v>
      </c>
      <c r="D227" t="s">
        <v>61</v>
      </c>
      <c r="E227" t="s">
        <v>5097</v>
      </c>
      <c r="F227" t="s">
        <v>5098</v>
      </c>
      <c r="G227" t="e">
        <f>_xlfn.XLOOKUP(Table5[[#This Row],[Short Name]],Data!B:B,Data!N:N)</f>
        <v>#N/A</v>
      </c>
      <c r="H227" t="e">
        <f>_xlfn.XLOOKUP(Table5[[#This Row],[Short Name]],Data!B:B,Data!V:V)</f>
        <v>#N/A</v>
      </c>
    </row>
    <row r="228" spans="1:8" hidden="1" x14ac:dyDescent="0.35">
      <c r="A228" t="s">
        <v>280</v>
      </c>
      <c r="B228">
        <v>15605</v>
      </c>
      <c r="C228" t="s">
        <v>276</v>
      </c>
      <c r="D228" t="s">
        <v>61</v>
      </c>
      <c r="E228" t="s">
        <v>277</v>
      </c>
      <c r="F228" t="s">
        <v>278</v>
      </c>
      <c r="G228" t="e">
        <f>_xlfn.XLOOKUP(Table5[[#This Row],[Short Name]],Data!B:B,Data!N:N)</f>
        <v>#N/A</v>
      </c>
      <c r="H228" t="e">
        <f>_xlfn.XLOOKUP(Table5[[#This Row],[Short Name]],Data!B:B,Data!V:V)</f>
        <v>#N/A</v>
      </c>
    </row>
    <row r="229" spans="1:8" hidden="1" x14ac:dyDescent="0.35">
      <c r="A229" t="s">
        <v>283</v>
      </c>
      <c r="B229">
        <v>15605</v>
      </c>
      <c r="C229" t="s">
        <v>276</v>
      </c>
      <c r="D229" t="s">
        <v>61</v>
      </c>
      <c r="E229" t="s">
        <v>277</v>
      </c>
      <c r="F229" t="s">
        <v>278</v>
      </c>
      <c r="G229" t="e">
        <f>_xlfn.XLOOKUP(Table5[[#This Row],[Short Name]],Data!B:B,Data!N:N)</f>
        <v>#N/A</v>
      </c>
      <c r="H229" t="e">
        <f>_xlfn.XLOOKUP(Table5[[#This Row],[Short Name]],Data!B:B,Data!V:V)</f>
        <v>#N/A</v>
      </c>
    </row>
    <row r="230" spans="1:8" hidden="1" x14ac:dyDescent="0.35">
      <c r="A230" t="s">
        <v>274</v>
      </c>
      <c r="B230">
        <v>15605</v>
      </c>
      <c r="C230" t="s">
        <v>276</v>
      </c>
      <c r="D230" t="s">
        <v>61</v>
      </c>
      <c r="E230" t="s">
        <v>277</v>
      </c>
      <c r="F230" t="s">
        <v>278</v>
      </c>
      <c r="G230" t="e">
        <f>_xlfn.XLOOKUP(Table5[[#This Row],[Short Name]],Data!B:B,Data!N:N)</f>
        <v>#N/A</v>
      </c>
      <c r="H230" t="e">
        <f>_xlfn.XLOOKUP(Table5[[#This Row],[Short Name]],Data!B:B,Data!V:V)</f>
        <v>#N/A</v>
      </c>
    </row>
    <row r="231" spans="1:8" hidden="1" x14ac:dyDescent="0.35">
      <c r="A231" t="s">
        <v>1913</v>
      </c>
      <c r="B231">
        <v>1500002053</v>
      </c>
      <c r="C231" t="s">
        <v>5102</v>
      </c>
      <c r="D231" t="s">
        <v>61</v>
      </c>
      <c r="E231" t="s">
        <v>5022</v>
      </c>
      <c r="F231" t="s">
        <v>4513</v>
      </c>
      <c r="G231" t="e">
        <f>_xlfn.XLOOKUP(Table5[[#This Row],[Short Name]],Data!B:B,Data!N:N)</f>
        <v>#N/A</v>
      </c>
      <c r="H231" t="e">
        <f>_xlfn.XLOOKUP(Table5[[#This Row],[Short Name]],Data!B:B,Data!V:V)</f>
        <v>#N/A</v>
      </c>
    </row>
    <row r="232" spans="1:8" hidden="1" x14ac:dyDescent="0.35">
      <c r="A232" t="s">
        <v>1461</v>
      </c>
      <c r="B232">
        <v>20698</v>
      </c>
      <c r="C232" t="s">
        <v>4421</v>
      </c>
      <c r="D232" t="s">
        <v>61</v>
      </c>
      <c r="E232" t="s">
        <v>4422</v>
      </c>
      <c r="F232" t="s">
        <v>2005</v>
      </c>
      <c r="G232" t="e">
        <f>_xlfn.XLOOKUP(Table5[[#This Row],[Short Name]],Data!B:B,Data!N:N)</f>
        <v>#N/A</v>
      </c>
      <c r="H232" t="e">
        <f>_xlfn.XLOOKUP(Table5[[#This Row],[Short Name]],Data!B:B,Data!V:V)</f>
        <v>#N/A</v>
      </c>
    </row>
    <row r="233" spans="1:8" hidden="1" x14ac:dyDescent="0.35">
      <c r="A233" t="s">
        <v>1650</v>
      </c>
      <c r="B233">
        <v>3143</v>
      </c>
      <c r="C233" t="s">
        <v>4432</v>
      </c>
      <c r="D233" t="s">
        <v>61</v>
      </c>
      <c r="E233" t="s">
        <v>4425</v>
      </c>
      <c r="F233" t="s">
        <v>4426</v>
      </c>
      <c r="G233" t="e">
        <f>_xlfn.XLOOKUP(Table5[[#This Row],[Short Name]],Data!B:B,Data!N:N)</f>
        <v>#N/A</v>
      </c>
      <c r="H233" t="e">
        <f>_xlfn.XLOOKUP(Table5[[#This Row],[Short Name]],Data!B:B,Data!V:V)</f>
        <v>#N/A</v>
      </c>
    </row>
    <row r="234" spans="1:8" hidden="1" x14ac:dyDescent="0.35">
      <c r="A234" t="s">
        <v>480</v>
      </c>
      <c r="B234">
        <v>9208</v>
      </c>
      <c r="C234" t="s">
        <v>331</v>
      </c>
      <c r="D234" t="s">
        <v>61</v>
      </c>
      <c r="E234" s="13" t="s">
        <v>327</v>
      </c>
      <c r="F234" t="s">
        <v>332</v>
      </c>
      <c r="G234" t="e">
        <f>_xlfn.XLOOKUP(Table5[[#This Row],[Short Name]],Data!B:B,Data!N:N)</f>
        <v>#N/A</v>
      </c>
      <c r="H234" t="e">
        <f>_xlfn.XLOOKUP(Table5[[#This Row],[Short Name]],Data!B:B,Data!V:V)</f>
        <v>#N/A</v>
      </c>
    </row>
    <row r="235" spans="1:8" hidden="1" x14ac:dyDescent="0.35">
      <c r="A235" t="s">
        <v>518</v>
      </c>
      <c r="B235">
        <v>9208</v>
      </c>
      <c r="C235" t="s">
        <v>331</v>
      </c>
      <c r="D235" t="s">
        <v>61</v>
      </c>
      <c r="E235" s="13" t="s">
        <v>327</v>
      </c>
      <c r="F235" t="s">
        <v>332</v>
      </c>
      <c r="G235" t="e">
        <f>_xlfn.XLOOKUP(Table5[[#This Row],[Short Name]],Data!B:B,Data!N:N)</f>
        <v>#N/A</v>
      </c>
      <c r="H235" t="e">
        <f>_xlfn.XLOOKUP(Table5[[#This Row],[Short Name]],Data!B:B,Data!V:V)</f>
        <v>#N/A</v>
      </c>
    </row>
    <row r="236" spans="1:8" hidden="1" x14ac:dyDescent="0.35">
      <c r="A236" t="s">
        <v>1805</v>
      </c>
      <c r="B236">
        <v>5058039</v>
      </c>
      <c r="C236" t="s">
        <v>4677</v>
      </c>
      <c r="D236" t="s">
        <v>61</v>
      </c>
      <c r="E236" t="s">
        <v>4909</v>
      </c>
      <c r="F236" t="s">
        <v>4910</v>
      </c>
      <c r="G236" t="e">
        <f>_xlfn.XLOOKUP(Table5[[#This Row],[Short Name]],Data!B:B,Data!N:N)</f>
        <v>#N/A</v>
      </c>
      <c r="H236" t="e">
        <f>_xlfn.XLOOKUP(Table5[[#This Row],[Short Name]],Data!B:B,Data!V:V)</f>
        <v>#N/A</v>
      </c>
    </row>
    <row r="237" spans="1:8" hidden="1" x14ac:dyDescent="0.35">
      <c r="A237" t="s">
        <v>1539</v>
      </c>
      <c r="B237">
        <v>5062443</v>
      </c>
      <c r="C237" t="s">
        <v>4504</v>
      </c>
      <c r="D237" t="s">
        <v>61</v>
      </c>
      <c r="E237" s="13" t="s">
        <v>4505</v>
      </c>
      <c r="F237" t="s">
        <v>4506</v>
      </c>
      <c r="G237" t="e">
        <f>_xlfn.XLOOKUP(Table5[[#This Row],[Short Name]],Data!B:B,Data!N:N)</f>
        <v>#N/A</v>
      </c>
      <c r="H237" t="e">
        <f>_xlfn.XLOOKUP(Table5[[#This Row],[Short Name]],Data!B:B,Data!V:V)</f>
        <v>#N/A</v>
      </c>
    </row>
    <row r="238" spans="1:8" hidden="1" x14ac:dyDescent="0.35">
      <c r="A238" t="s">
        <v>2288</v>
      </c>
      <c r="B238">
        <v>5056959</v>
      </c>
      <c r="C238" t="s">
        <v>5103</v>
      </c>
      <c r="D238" t="s">
        <v>61</v>
      </c>
      <c r="E238" t="s">
        <v>581</v>
      </c>
      <c r="F238" t="s">
        <v>582</v>
      </c>
      <c r="G238" t="e">
        <f>_xlfn.XLOOKUP(Table5[[#This Row],[Short Name]],Data!B:B,Data!N:N)</f>
        <v>#N/A</v>
      </c>
      <c r="H238" t="e">
        <f>_xlfn.XLOOKUP(Table5[[#This Row],[Short Name]],Data!B:B,Data!V:V)</f>
        <v>#N/A</v>
      </c>
    </row>
    <row r="239" spans="1:8" hidden="1" x14ac:dyDescent="0.35">
      <c r="A239" t="s">
        <v>1473</v>
      </c>
      <c r="B239">
        <v>5056959</v>
      </c>
      <c r="C239" t="s">
        <v>5103</v>
      </c>
      <c r="D239" t="s">
        <v>61</v>
      </c>
      <c r="E239" t="s">
        <v>581</v>
      </c>
      <c r="F239" t="s">
        <v>582</v>
      </c>
      <c r="G239" t="e">
        <f>_xlfn.XLOOKUP(Table5[[#This Row],[Short Name]],Data!B:B,Data!N:N)</f>
        <v>#N/A</v>
      </c>
      <c r="H239" t="e">
        <f>_xlfn.XLOOKUP(Table5[[#This Row],[Short Name]],Data!B:B,Data!V:V)</f>
        <v>#N/A</v>
      </c>
    </row>
    <row r="240" spans="1:8" hidden="1" x14ac:dyDescent="0.35">
      <c r="A240" t="s">
        <v>1880</v>
      </c>
      <c r="B240">
        <v>14929</v>
      </c>
      <c r="C240" t="s">
        <v>5104</v>
      </c>
      <c r="D240" t="s">
        <v>61</v>
      </c>
      <c r="E240" t="s">
        <v>5105</v>
      </c>
      <c r="F240" t="s">
        <v>5106</v>
      </c>
      <c r="G240" t="e">
        <f>_xlfn.XLOOKUP(Table5[[#This Row],[Short Name]],Data!B:B,Data!N:N)</f>
        <v>#N/A</v>
      </c>
      <c r="H240" t="e">
        <f>_xlfn.XLOOKUP(Table5[[#This Row],[Short Name]],Data!B:B,Data!V:V)</f>
        <v>#N/A</v>
      </c>
    </row>
    <row r="241" spans="1:8" hidden="1" x14ac:dyDescent="0.35">
      <c r="A241" t="s">
        <v>804</v>
      </c>
      <c r="B241">
        <v>13057056</v>
      </c>
      <c r="C241" t="s">
        <v>809</v>
      </c>
      <c r="D241" t="s">
        <v>61</v>
      </c>
      <c r="E241" t="s">
        <v>810</v>
      </c>
      <c r="F241" t="s">
        <v>60</v>
      </c>
      <c r="G241" t="e">
        <f>_xlfn.XLOOKUP(Table5[[#This Row],[Short Name]],Data!B:B,Data!N:N)</f>
        <v>#N/A</v>
      </c>
      <c r="H241" t="e">
        <f>_xlfn.XLOOKUP(Table5[[#This Row],[Short Name]],Data!B:B,Data!V:V)</f>
        <v>#N/A</v>
      </c>
    </row>
    <row r="242" spans="1:8" hidden="1" x14ac:dyDescent="0.35">
      <c r="A242" t="s">
        <v>2460</v>
      </c>
      <c r="B242">
        <v>1500001300</v>
      </c>
      <c r="C242" t="s">
        <v>5107</v>
      </c>
      <c r="D242" t="s">
        <v>61</v>
      </c>
      <c r="E242" s="13" t="s">
        <v>5108</v>
      </c>
      <c r="F242" t="s">
        <v>811</v>
      </c>
      <c r="G242" t="e">
        <f>_xlfn.XLOOKUP(Table5[[#This Row],[Short Name]],Data!B:B,Data!N:N)</f>
        <v>#N/A</v>
      </c>
      <c r="H242" t="e">
        <f>_xlfn.XLOOKUP(Table5[[#This Row],[Short Name]],Data!B:B,Data!V:V)</f>
        <v>#N/A</v>
      </c>
    </row>
    <row r="243" spans="1:8" hidden="1" x14ac:dyDescent="0.35">
      <c r="A243" t="s">
        <v>1954</v>
      </c>
      <c r="B243">
        <v>21694</v>
      </c>
      <c r="C243" t="s">
        <v>5026</v>
      </c>
      <c r="D243" t="s">
        <v>61</v>
      </c>
      <c r="E243" t="s">
        <v>5109</v>
      </c>
      <c r="F243" t="s">
        <v>5110</v>
      </c>
      <c r="G243" t="e">
        <f>_xlfn.XLOOKUP(Table5[[#This Row],[Short Name]],Data!B:B,Data!N:N)</f>
        <v>#N/A</v>
      </c>
      <c r="H243" t="e">
        <f>_xlfn.XLOOKUP(Table5[[#This Row],[Short Name]],Data!B:B,Data!V:V)</f>
        <v>#N/A</v>
      </c>
    </row>
    <row r="244" spans="1:8" hidden="1" x14ac:dyDescent="0.35">
      <c r="A244" t="s">
        <v>1956</v>
      </c>
      <c r="B244">
        <v>21694</v>
      </c>
      <c r="C244" t="s">
        <v>5026</v>
      </c>
      <c r="D244" t="s">
        <v>61</v>
      </c>
      <c r="E244" t="s">
        <v>5109</v>
      </c>
      <c r="F244" t="s">
        <v>5110</v>
      </c>
      <c r="G244" t="e">
        <f>_xlfn.XLOOKUP(Table5[[#This Row],[Short Name]],Data!B:B,Data!N:N)</f>
        <v>#N/A</v>
      </c>
      <c r="H244" t="e">
        <f>_xlfn.XLOOKUP(Table5[[#This Row],[Short Name]],Data!B:B,Data!V:V)</f>
        <v>#N/A</v>
      </c>
    </row>
    <row r="245" spans="1:8" hidden="1" x14ac:dyDescent="0.35">
      <c r="A245" t="s">
        <v>1958</v>
      </c>
      <c r="B245">
        <v>21694</v>
      </c>
      <c r="C245" t="s">
        <v>5026</v>
      </c>
      <c r="D245" t="s">
        <v>61</v>
      </c>
      <c r="E245" t="s">
        <v>5109</v>
      </c>
      <c r="F245" t="s">
        <v>5110</v>
      </c>
      <c r="G245" t="e">
        <f>_xlfn.XLOOKUP(Table5[[#This Row],[Short Name]],Data!B:B,Data!N:N)</f>
        <v>#N/A</v>
      </c>
      <c r="H245" t="e">
        <f>_xlfn.XLOOKUP(Table5[[#This Row],[Short Name]],Data!B:B,Data!V:V)</f>
        <v>#N/A</v>
      </c>
    </row>
    <row r="246" spans="1:8" hidden="1" x14ac:dyDescent="0.35">
      <c r="A246" t="s">
        <v>1959</v>
      </c>
      <c r="B246">
        <v>21694</v>
      </c>
      <c r="C246" t="s">
        <v>5026</v>
      </c>
      <c r="D246" t="s">
        <v>61</v>
      </c>
      <c r="E246" t="s">
        <v>5109</v>
      </c>
      <c r="F246" t="s">
        <v>5110</v>
      </c>
      <c r="G246" t="e">
        <f>_xlfn.XLOOKUP(Table5[[#This Row],[Short Name]],Data!B:B,Data!N:N)</f>
        <v>#N/A</v>
      </c>
      <c r="H246" t="e">
        <f>_xlfn.XLOOKUP(Table5[[#This Row],[Short Name]],Data!B:B,Data!V:V)</f>
        <v>#N/A</v>
      </c>
    </row>
    <row r="247" spans="1:8" hidden="1" x14ac:dyDescent="0.35">
      <c r="A247" t="s">
        <v>1740</v>
      </c>
      <c r="B247">
        <v>1500000449</v>
      </c>
      <c r="C247" t="s">
        <v>5111</v>
      </c>
      <c r="D247" t="s">
        <v>61</v>
      </c>
      <c r="E247" t="s">
        <v>5112</v>
      </c>
      <c r="F247" t="s">
        <v>2083</v>
      </c>
      <c r="G247" t="e">
        <f>_xlfn.XLOOKUP(Table5[[#This Row],[Short Name]],Data!B:B,Data!N:N)</f>
        <v>#N/A</v>
      </c>
      <c r="H247" t="e">
        <f>_xlfn.XLOOKUP(Table5[[#This Row],[Short Name]],Data!B:B,Data!V:V)</f>
        <v>#N/A</v>
      </c>
    </row>
    <row r="248" spans="1:8" hidden="1" x14ac:dyDescent="0.35">
      <c r="A248" t="s">
        <v>2078</v>
      </c>
      <c r="B248">
        <v>5055460</v>
      </c>
      <c r="C248" t="s">
        <v>5113</v>
      </c>
      <c r="D248" t="s">
        <v>61</v>
      </c>
      <c r="E248" s="13" t="s">
        <v>5114</v>
      </c>
      <c r="F248" t="s">
        <v>2083</v>
      </c>
      <c r="G248" t="e">
        <f>_xlfn.XLOOKUP(Table5[[#This Row],[Short Name]],Data!B:B,Data!N:N)</f>
        <v>#N/A</v>
      </c>
      <c r="H248" t="e">
        <f>_xlfn.XLOOKUP(Table5[[#This Row],[Short Name]],Data!B:B,Data!V:V)</f>
        <v>#N/A</v>
      </c>
    </row>
    <row r="249" spans="1:8" hidden="1" x14ac:dyDescent="0.35">
      <c r="A249" t="s">
        <v>1961</v>
      </c>
      <c r="B249">
        <v>21694</v>
      </c>
      <c r="C249" t="s">
        <v>5026</v>
      </c>
      <c r="D249" t="s">
        <v>61</v>
      </c>
      <c r="E249" t="s">
        <v>5109</v>
      </c>
      <c r="F249" t="s">
        <v>5110</v>
      </c>
      <c r="G249" t="e">
        <f>_xlfn.XLOOKUP(Table5[[#This Row],[Short Name]],Data!B:B,Data!N:N)</f>
        <v>#N/A</v>
      </c>
      <c r="H249" t="e">
        <f>_xlfn.XLOOKUP(Table5[[#This Row],[Short Name]],Data!B:B,Data!V:V)</f>
        <v>#N/A</v>
      </c>
    </row>
    <row r="250" spans="1:8" hidden="1" x14ac:dyDescent="0.35">
      <c r="A250" t="s">
        <v>1963</v>
      </c>
      <c r="B250">
        <v>21694</v>
      </c>
      <c r="C250" t="s">
        <v>5026</v>
      </c>
      <c r="D250" t="s">
        <v>61</v>
      </c>
      <c r="E250" t="s">
        <v>5109</v>
      </c>
      <c r="F250" t="s">
        <v>5110</v>
      </c>
      <c r="G250" t="e">
        <f>_xlfn.XLOOKUP(Table5[[#This Row],[Short Name]],Data!B:B,Data!N:N)</f>
        <v>#N/A</v>
      </c>
      <c r="H250" t="e">
        <f>_xlfn.XLOOKUP(Table5[[#This Row],[Short Name]],Data!B:B,Data!V:V)</f>
        <v>#N/A</v>
      </c>
    </row>
    <row r="251" spans="1:8" hidden="1" x14ac:dyDescent="0.35">
      <c r="A251" t="s">
        <v>1652</v>
      </c>
      <c r="B251">
        <v>3143</v>
      </c>
      <c r="C251" t="s">
        <v>4432</v>
      </c>
      <c r="D251" t="s">
        <v>61</v>
      </c>
      <c r="E251" t="s">
        <v>4425</v>
      </c>
      <c r="F251" t="s">
        <v>4426</v>
      </c>
      <c r="G251" t="e">
        <f>_xlfn.XLOOKUP(Table5[[#This Row],[Short Name]],Data!B:B,Data!N:N)</f>
        <v>#N/A</v>
      </c>
      <c r="H251" t="e">
        <f>_xlfn.XLOOKUP(Table5[[#This Row],[Short Name]],Data!B:B,Data!V:V)</f>
        <v>#N/A</v>
      </c>
    </row>
    <row r="252" spans="1:8" hidden="1" x14ac:dyDescent="0.35">
      <c r="A252" t="s">
        <v>1965</v>
      </c>
      <c r="B252">
        <v>21694</v>
      </c>
      <c r="C252" t="s">
        <v>5026</v>
      </c>
      <c r="D252" t="s">
        <v>61</v>
      </c>
      <c r="E252" t="s">
        <v>5109</v>
      </c>
      <c r="F252" t="s">
        <v>5110</v>
      </c>
      <c r="G252" t="e">
        <f>_xlfn.XLOOKUP(Table5[[#This Row],[Short Name]],Data!B:B,Data!N:N)</f>
        <v>#N/A</v>
      </c>
      <c r="H252" t="e">
        <f>_xlfn.XLOOKUP(Table5[[#This Row],[Short Name]],Data!B:B,Data!V:V)</f>
        <v>#N/A</v>
      </c>
    </row>
    <row r="253" spans="1:8" hidden="1" x14ac:dyDescent="0.35">
      <c r="A253" t="s">
        <v>1654</v>
      </c>
      <c r="B253">
        <v>3143</v>
      </c>
      <c r="C253" t="s">
        <v>4432</v>
      </c>
      <c r="D253" t="s">
        <v>61</v>
      </c>
      <c r="E253" t="s">
        <v>4425</v>
      </c>
      <c r="F253" t="s">
        <v>4426</v>
      </c>
      <c r="G253" t="e">
        <f>_xlfn.XLOOKUP(Table5[[#This Row],[Short Name]],Data!B:B,Data!N:N)</f>
        <v>#N/A</v>
      </c>
      <c r="H253" t="e">
        <f>_xlfn.XLOOKUP(Table5[[#This Row],[Short Name]],Data!B:B,Data!V:V)</f>
        <v>#N/A</v>
      </c>
    </row>
    <row r="254" spans="1:8" hidden="1" x14ac:dyDescent="0.35">
      <c r="A254" t="s">
        <v>1501</v>
      </c>
      <c r="B254">
        <v>20698</v>
      </c>
      <c r="C254" t="s">
        <v>4421</v>
      </c>
      <c r="D254" t="s">
        <v>61</v>
      </c>
      <c r="E254" t="s">
        <v>4422</v>
      </c>
      <c r="F254" t="s">
        <v>2005</v>
      </c>
      <c r="G254" t="e">
        <f>_xlfn.XLOOKUP(Table5[[#This Row],[Short Name]],Data!B:B,Data!N:N)</f>
        <v>#N/A</v>
      </c>
      <c r="H254" t="e">
        <f>_xlfn.XLOOKUP(Table5[[#This Row],[Short Name]],Data!B:B,Data!V:V)</f>
        <v>#N/A</v>
      </c>
    </row>
    <row r="255" spans="1:8" hidden="1" x14ac:dyDescent="0.35">
      <c r="A255" t="s">
        <v>1692</v>
      </c>
      <c r="B255">
        <v>4973</v>
      </c>
      <c r="C255" t="s">
        <v>4511</v>
      </c>
      <c r="D255" t="s">
        <v>61</v>
      </c>
      <c r="E255" t="s">
        <v>4512</v>
      </c>
      <c r="F255" t="s">
        <v>4513</v>
      </c>
      <c r="G255" t="e">
        <f>_xlfn.XLOOKUP(Table5[[#This Row],[Short Name]],Data!B:B,Data!N:N)</f>
        <v>#N/A</v>
      </c>
      <c r="H255" t="e">
        <f>_xlfn.XLOOKUP(Table5[[#This Row],[Short Name]],Data!B:B,Data!V:V)</f>
        <v>#N/A</v>
      </c>
    </row>
    <row r="256" spans="1:8" hidden="1" x14ac:dyDescent="0.35">
      <c r="A256" t="s">
        <v>1907</v>
      </c>
      <c r="B256">
        <v>3839</v>
      </c>
      <c r="C256" t="s">
        <v>5115</v>
      </c>
      <c r="D256" t="s">
        <v>61</v>
      </c>
      <c r="E256" t="s">
        <v>5022</v>
      </c>
      <c r="F256" t="s">
        <v>4513</v>
      </c>
      <c r="G256" t="e">
        <f>_xlfn.XLOOKUP(Table5[[#This Row],[Short Name]],Data!B:B,Data!N:N)</f>
        <v>#N/A</v>
      </c>
      <c r="H256" t="e">
        <f>_xlfn.XLOOKUP(Table5[[#This Row],[Short Name]],Data!B:B,Data!V:V)</f>
        <v>#N/A</v>
      </c>
    </row>
    <row r="257" spans="1:8" hidden="1" x14ac:dyDescent="0.35">
      <c r="A257" t="s">
        <v>2601</v>
      </c>
      <c r="B257">
        <v>5181</v>
      </c>
      <c r="C257" t="s">
        <v>5116</v>
      </c>
      <c r="D257" t="s">
        <v>61</v>
      </c>
      <c r="E257" t="s">
        <v>5117</v>
      </c>
      <c r="F257" t="s">
        <v>5118</v>
      </c>
      <c r="G257" t="e">
        <f>_xlfn.XLOOKUP(Table5[[#This Row],[Short Name]],Data!B:B,Data!N:N)</f>
        <v>#N/A</v>
      </c>
      <c r="H257" t="e">
        <f>_xlfn.XLOOKUP(Table5[[#This Row],[Short Name]],Data!B:B,Data!V:V)</f>
        <v>#N/A</v>
      </c>
    </row>
    <row r="258" spans="1:8" hidden="1" x14ac:dyDescent="0.35">
      <c r="A258" t="s">
        <v>760</v>
      </c>
      <c r="B258">
        <v>5383</v>
      </c>
      <c r="C258" t="s">
        <v>755</v>
      </c>
      <c r="D258" t="s">
        <v>61</v>
      </c>
      <c r="E258" t="s">
        <v>246</v>
      </c>
      <c r="F258" t="s">
        <v>240</v>
      </c>
      <c r="G258" t="e">
        <f>_xlfn.XLOOKUP(Table5[[#This Row],[Short Name]],Data!B:B,Data!N:N)</f>
        <v>#N/A</v>
      </c>
      <c r="H258" t="e">
        <f>_xlfn.XLOOKUP(Table5[[#This Row],[Short Name]],Data!B:B,Data!V:V)</f>
        <v>#N/A</v>
      </c>
    </row>
    <row r="259" spans="1:8" hidden="1" x14ac:dyDescent="0.35">
      <c r="A259" t="s">
        <v>1502</v>
      </c>
      <c r="B259">
        <v>10728</v>
      </c>
      <c r="C259" t="s">
        <v>5119</v>
      </c>
      <c r="D259" t="s">
        <v>61</v>
      </c>
      <c r="E259" t="s">
        <v>5120</v>
      </c>
      <c r="F259" t="s">
        <v>5118</v>
      </c>
      <c r="G259" t="e">
        <f>_xlfn.XLOOKUP(Table5[[#This Row],[Short Name]],Data!B:B,Data!N:N)</f>
        <v>#N/A</v>
      </c>
      <c r="H259" t="e">
        <f>_xlfn.XLOOKUP(Table5[[#This Row],[Short Name]],Data!B:B,Data!V:V)</f>
        <v>#N/A</v>
      </c>
    </row>
    <row r="260" spans="1:8" hidden="1" x14ac:dyDescent="0.35">
      <c r="A260" t="s">
        <v>757</v>
      </c>
      <c r="B260">
        <v>5383</v>
      </c>
      <c r="C260" t="s">
        <v>755</v>
      </c>
      <c r="D260" t="s">
        <v>61</v>
      </c>
      <c r="E260" t="s">
        <v>246</v>
      </c>
      <c r="F260" t="s">
        <v>240</v>
      </c>
      <c r="G260" t="e">
        <f>_xlfn.XLOOKUP(Table5[[#This Row],[Short Name]],Data!B:B,Data!N:N)</f>
        <v>#N/A</v>
      </c>
      <c r="H260" t="e">
        <f>_xlfn.XLOOKUP(Table5[[#This Row],[Short Name]],Data!B:B,Data!V:V)</f>
        <v>#N/A</v>
      </c>
    </row>
    <row r="261" spans="1:8" hidden="1" x14ac:dyDescent="0.35">
      <c r="A261" t="s">
        <v>753</v>
      </c>
      <c r="B261">
        <v>5383</v>
      </c>
      <c r="C261" t="s">
        <v>755</v>
      </c>
      <c r="D261" t="s">
        <v>61</v>
      </c>
      <c r="E261" t="s">
        <v>246</v>
      </c>
      <c r="F261" t="s">
        <v>240</v>
      </c>
      <c r="G261" t="e">
        <f>_xlfn.XLOOKUP(Table5[[#This Row],[Short Name]],Data!B:B,Data!N:N)</f>
        <v>#N/A</v>
      </c>
      <c r="H261" t="e">
        <f>_xlfn.XLOOKUP(Table5[[#This Row],[Short Name]],Data!B:B,Data!V:V)</f>
        <v>#N/A</v>
      </c>
    </row>
    <row r="262" spans="1:8" hidden="1" x14ac:dyDescent="0.35">
      <c r="A262" t="s">
        <v>1503</v>
      </c>
      <c r="B262">
        <v>24095</v>
      </c>
      <c r="C262" t="s">
        <v>5121</v>
      </c>
      <c r="D262" t="s">
        <v>61</v>
      </c>
      <c r="E262" t="s">
        <v>5117</v>
      </c>
      <c r="F262" t="s">
        <v>5118</v>
      </c>
      <c r="G262" t="e">
        <f>_xlfn.XLOOKUP(Table5[[#This Row],[Short Name]],Data!B:B,Data!N:N)</f>
        <v>#N/A</v>
      </c>
      <c r="H262" t="e">
        <f>_xlfn.XLOOKUP(Table5[[#This Row],[Short Name]],Data!B:B,Data!V:V)</f>
        <v>#N/A</v>
      </c>
    </row>
    <row r="263" spans="1:8" hidden="1" x14ac:dyDescent="0.35">
      <c r="A263" t="s">
        <v>2376</v>
      </c>
      <c r="B263">
        <v>10761</v>
      </c>
      <c r="C263" t="s">
        <v>5122</v>
      </c>
      <c r="D263" t="s">
        <v>61</v>
      </c>
      <c r="E263" s="13" t="s">
        <v>5001</v>
      </c>
      <c r="F263" t="s">
        <v>5002</v>
      </c>
      <c r="G263" t="e">
        <f>_xlfn.XLOOKUP(Table5[[#This Row],[Short Name]],Data!B:B,Data!N:N)</f>
        <v>#N/A</v>
      </c>
      <c r="H263" t="e">
        <f>_xlfn.XLOOKUP(Table5[[#This Row],[Short Name]],Data!B:B,Data!V:V)</f>
        <v>#N/A</v>
      </c>
    </row>
    <row r="264" spans="1:8" hidden="1" x14ac:dyDescent="0.35">
      <c r="A264" t="s">
        <v>747</v>
      </c>
      <c r="B264">
        <v>3052800</v>
      </c>
      <c r="C264" t="s">
        <v>654</v>
      </c>
      <c r="D264" t="s">
        <v>61</v>
      </c>
      <c r="E264" t="s">
        <v>625</v>
      </c>
      <c r="F264" t="s">
        <v>582</v>
      </c>
      <c r="G264" t="e">
        <f>_xlfn.XLOOKUP(Table5[[#This Row],[Short Name]],Data!B:B,Data!N:N)</f>
        <v>#N/A</v>
      </c>
      <c r="H264" t="e">
        <f>_xlfn.XLOOKUP(Table5[[#This Row],[Short Name]],Data!B:B,Data!V:V)</f>
        <v>#N/A</v>
      </c>
    </row>
    <row r="265" spans="1:8" hidden="1" x14ac:dyDescent="0.35">
      <c r="A265" t="s">
        <v>744</v>
      </c>
      <c r="B265">
        <v>3052800</v>
      </c>
      <c r="C265" t="s">
        <v>654</v>
      </c>
      <c r="D265" t="s">
        <v>61</v>
      </c>
      <c r="E265" t="s">
        <v>625</v>
      </c>
      <c r="F265" t="s">
        <v>582</v>
      </c>
      <c r="G265" t="e">
        <f>_xlfn.XLOOKUP(Table5[[#This Row],[Short Name]],Data!B:B,Data!N:N)</f>
        <v>#N/A</v>
      </c>
      <c r="H265" t="e">
        <f>_xlfn.XLOOKUP(Table5[[#This Row],[Short Name]],Data!B:B,Data!V:V)</f>
        <v>#N/A</v>
      </c>
    </row>
    <row r="266" spans="1:8" hidden="1" x14ac:dyDescent="0.35">
      <c r="A266" t="s">
        <v>741</v>
      </c>
      <c r="B266">
        <v>3052800</v>
      </c>
      <c r="C266" t="s">
        <v>624</v>
      </c>
      <c r="D266" t="s">
        <v>61</v>
      </c>
      <c r="E266" t="s">
        <v>625</v>
      </c>
      <c r="F266" t="s">
        <v>582</v>
      </c>
      <c r="G266" t="e">
        <f>_xlfn.XLOOKUP(Table5[[#This Row],[Short Name]],Data!B:B,Data!N:N)</f>
        <v>#N/A</v>
      </c>
      <c r="H266" t="e">
        <f>_xlfn.XLOOKUP(Table5[[#This Row],[Short Name]],Data!B:B,Data!V:V)</f>
        <v>#N/A</v>
      </c>
    </row>
    <row r="267" spans="1:8" hidden="1" x14ac:dyDescent="0.35">
      <c r="A267" t="s">
        <v>738</v>
      </c>
      <c r="B267">
        <v>3052800</v>
      </c>
      <c r="C267" t="s">
        <v>624</v>
      </c>
      <c r="D267" t="s">
        <v>61</v>
      </c>
      <c r="E267" t="s">
        <v>625</v>
      </c>
      <c r="F267" t="s">
        <v>582</v>
      </c>
      <c r="G267" t="e">
        <f>_xlfn.XLOOKUP(Table5[[#This Row],[Short Name]],Data!B:B,Data!N:N)</f>
        <v>#N/A</v>
      </c>
      <c r="H267" t="e">
        <f>_xlfn.XLOOKUP(Table5[[#This Row],[Short Name]],Data!B:B,Data!V:V)</f>
        <v>#N/A</v>
      </c>
    </row>
    <row r="268" spans="1:8" hidden="1" x14ac:dyDescent="0.35">
      <c r="A268" t="s">
        <v>735</v>
      </c>
      <c r="B268">
        <v>3052800</v>
      </c>
      <c r="C268" t="s">
        <v>624</v>
      </c>
      <c r="D268" t="s">
        <v>61</v>
      </c>
      <c r="E268" t="s">
        <v>625</v>
      </c>
      <c r="F268" t="s">
        <v>582</v>
      </c>
      <c r="G268" t="e">
        <f>_xlfn.XLOOKUP(Table5[[#This Row],[Short Name]],Data!B:B,Data!N:N)</f>
        <v>#N/A</v>
      </c>
      <c r="H268" t="e">
        <f>_xlfn.XLOOKUP(Table5[[#This Row],[Short Name]],Data!B:B,Data!V:V)</f>
        <v>#N/A</v>
      </c>
    </row>
    <row r="269" spans="1:8" hidden="1" x14ac:dyDescent="0.35">
      <c r="A269" t="s">
        <v>732</v>
      </c>
      <c r="B269">
        <v>3052800</v>
      </c>
      <c r="C269" t="s">
        <v>624</v>
      </c>
      <c r="D269" t="s">
        <v>61</v>
      </c>
      <c r="E269" t="s">
        <v>625</v>
      </c>
      <c r="F269" t="s">
        <v>582</v>
      </c>
      <c r="G269" t="e">
        <f>_xlfn.XLOOKUP(Table5[[#This Row],[Short Name]],Data!B:B,Data!N:N)</f>
        <v>#N/A</v>
      </c>
      <c r="H269" t="e">
        <f>_xlfn.XLOOKUP(Table5[[#This Row],[Short Name]],Data!B:B,Data!V:V)</f>
        <v>#N/A</v>
      </c>
    </row>
    <row r="270" spans="1:8" hidden="1" x14ac:dyDescent="0.35">
      <c r="A270" t="s">
        <v>729</v>
      </c>
      <c r="B270">
        <v>3052800</v>
      </c>
      <c r="C270" t="s">
        <v>624</v>
      </c>
      <c r="D270" t="s">
        <v>61</v>
      </c>
      <c r="E270" t="s">
        <v>625</v>
      </c>
      <c r="F270" t="s">
        <v>582</v>
      </c>
      <c r="G270" t="e">
        <f>_xlfn.XLOOKUP(Table5[[#This Row],[Short Name]],Data!B:B,Data!N:N)</f>
        <v>#N/A</v>
      </c>
      <c r="H270" t="e">
        <f>_xlfn.XLOOKUP(Table5[[#This Row],[Short Name]],Data!B:B,Data!V:V)</f>
        <v>#N/A</v>
      </c>
    </row>
    <row r="271" spans="1:8" hidden="1" x14ac:dyDescent="0.35">
      <c r="A271" t="s">
        <v>726</v>
      </c>
      <c r="B271">
        <v>3052800</v>
      </c>
      <c r="C271" t="s">
        <v>654</v>
      </c>
      <c r="D271" t="s">
        <v>61</v>
      </c>
      <c r="E271" t="s">
        <v>625</v>
      </c>
      <c r="F271" t="s">
        <v>582</v>
      </c>
      <c r="G271" t="e">
        <f>_xlfn.XLOOKUP(Table5[[#This Row],[Short Name]],Data!B:B,Data!N:N)</f>
        <v>#N/A</v>
      </c>
      <c r="H271" t="e">
        <f>_xlfn.XLOOKUP(Table5[[#This Row],[Short Name]],Data!B:B,Data!V:V)</f>
        <v>#N/A</v>
      </c>
    </row>
    <row r="272" spans="1:8" hidden="1" x14ac:dyDescent="0.35">
      <c r="A272" t="s">
        <v>722</v>
      </c>
      <c r="B272">
        <v>3052800</v>
      </c>
      <c r="C272" t="s">
        <v>654</v>
      </c>
      <c r="D272" t="s">
        <v>61</v>
      </c>
      <c r="E272" t="s">
        <v>625</v>
      </c>
      <c r="F272" t="s">
        <v>582</v>
      </c>
      <c r="G272" t="e">
        <f>_xlfn.XLOOKUP(Table5[[#This Row],[Short Name]],Data!B:B,Data!N:N)</f>
        <v>#N/A</v>
      </c>
      <c r="H272" t="e">
        <f>_xlfn.XLOOKUP(Table5[[#This Row],[Short Name]],Data!B:B,Data!V:V)</f>
        <v>#N/A</v>
      </c>
    </row>
    <row r="273" spans="1:8" hidden="1" x14ac:dyDescent="0.35">
      <c r="A273" t="s">
        <v>694</v>
      </c>
      <c r="B273">
        <v>3052800</v>
      </c>
      <c r="C273" t="s">
        <v>624</v>
      </c>
      <c r="D273" t="s">
        <v>61</v>
      </c>
      <c r="E273" t="s">
        <v>625</v>
      </c>
      <c r="F273" t="s">
        <v>582</v>
      </c>
      <c r="G273" t="e">
        <f>_xlfn.XLOOKUP(Table5[[#This Row],[Short Name]],Data!B:B,Data!N:N)</f>
        <v>#N/A</v>
      </c>
      <c r="H273" t="e">
        <f>_xlfn.XLOOKUP(Table5[[#This Row],[Short Name]],Data!B:B,Data!V:V)</f>
        <v>#N/A</v>
      </c>
    </row>
    <row r="274" spans="1:8" hidden="1" x14ac:dyDescent="0.35">
      <c r="A274" t="s">
        <v>652</v>
      </c>
      <c r="B274">
        <v>3052800</v>
      </c>
      <c r="C274" t="s">
        <v>654</v>
      </c>
      <c r="D274" t="s">
        <v>61</v>
      </c>
      <c r="E274" t="s">
        <v>625</v>
      </c>
      <c r="F274" t="s">
        <v>582</v>
      </c>
      <c r="G274" t="e">
        <f>_xlfn.XLOOKUP(Table5[[#This Row],[Short Name]],Data!B:B,Data!N:N)</f>
        <v>#N/A</v>
      </c>
      <c r="H274" t="e">
        <f>_xlfn.XLOOKUP(Table5[[#This Row],[Short Name]],Data!B:B,Data!V:V)</f>
        <v>#N/A</v>
      </c>
    </row>
    <row r="275" spans="1:8" hidden="1" x14ac:dyDescent="0.35">
      <c r="A275" t="s">
        <v>622</v>
      </c>
      <c r="B275">
        <v>3052800</v>
      </c>
      <c r="C275" t="s">
        <v>624</v>
      </c>
      <c r="D275" t="s">
        <v>61</v>
      </c>
      <c r="E275" t="s">
        <v>625</v>
      </c>
      <c r="F275" t="s">
        <v>582</v>
      </c>
      <c r="G275" t="e">
        <f>_xlfn.XLOOKUP(Table5[[#This Row],[Short Name]],Data!B:B,Data!N:N)</f>
        <v>#N/A</v>
      </c>
      <c r="H275" t="e">
        <f>_xlfn.XLOOKUP(Table5[[#This Row],[Short Name]],Data!B:B,Data!V:V)</f>
        <v>#N/A</v>
      </c>
    </row>
    <row r="276" spans="1:8" hidden="1" x14ac:dyDescent="0.35">
      <c r="A276" t="s">
        <v>1505</v>
      </c>
      <c r="B276">
        <v>1402000000000</v>
      </c>
      <c r="C276" t="s">
        <v>5123</v>
      </c>
      <c r="D276" t="s">
        <v>61</v>
      </c>
      <c r="E276" t="s">
        <v>5124</v>
      </c>
      <c r="F276" t="s">
        <v>5125</v>
      </c>
      <c r="G276" t="e">
        <f>_xlfn.XLOOKUP(Table5[[#This Row],[Short Name]],Data!B:B,Data!N:N)</f>
        <v>#N/A</v>
      </c>
      <c r="H276" t="e">
        <f>_xlfn.XLOOKUP(Table5[[#This Row],[Short Name]],Data!B:B,Data!V:V)</f>
        <v>#N/A</v>
      </c>
    </row>
    <row r="277" spans="1:8" hidden="1" x14ac:dyDescent="0.35">
      <c r="A277" t="s">
        <v>1507</v>
      </c>
      <c r="B277">
        <v>1402000000000</v>
      </c>
      <c r="C277" t="s">
        <v>5123</v>
      </c>
      <c r="D277" t="s">
        <v>61</v>
      </c>
      <c r="E277" t="s">
        <v>5124</v>
      </c>
      <c r="F277" t="s">
        <v>5125</v>
      </c>
      <c r="G277" t="e">
        <f>_xlfn.XLOOKUP(Table5[[#This Row],[Short Name]],Data!B:B,Data!N:N)</f>
        <v>#N/A</v>
      </c>
      <c r="H277" t="e">
        <f>_xlfn.XLOOKUP(Table5[[#This Row],[Short Name]],Data!B:B,Data!V:V)</f>
        <v>#N/A</v>
      </c>
    </row>
    <row r="278" spans="1:8" hidden="1" x14ac:dyDescent="0.35">
      <c r="A278" t="s">
        <v>1509</v>
      </c>
      <c r="B278">
        <v>1402000000000</v>
      </c>
      <c r="C278" t="s">
        <v>5123</v>
      </c>
      <c r="D278" t="s">
        <v>61</v>
      </c>
      <c r="E278" t="s">
        <v>5124</v>
      </c>
      <c r="F278" t="s">
        <v>5125</v>
      </c>
      <c r="G278" t="e">
        <f>_xlfn.XLOOKUP(Table5[[#This Row],[Short Name]],Data!B:B,Data!N:N)</f>
        <v>#N/A</v>
      </c>
      <c r="H278" t="e">
        <f>_xlfn.XLOOKUP(Table5[[#This Row],[Short Name]],Data!B:B,Data!V:V)</f>
        <v>#N/A</v>
      </c>
    </row>
    <row r="279" spans="1:8" hidden="1" x14ac:dyDescent="0.35">
      <c r="A279" t="s">
        <v>2499</v>
      </c>
      <c r="B279">
        <v>1500001887</v>
      </c>
      <c r="C279" t="s">
        <v>5005</v>
      </c>
      <c r="D279" t="s">
        <v>61</v>
      </c>
      <c r="E279" t="s">
        <v>5006</v>
      </c>
      <c r="F279" t="s">
        <v>5007</v>
      </c>
      <c r="G279" t="e">
        <f>_xlfn.XLOOKUP(Table5[[#This Row],[Short Name]],Data!B:B,Data!N:N)</f>
        <v>#N/A</v>
      </c>
      <c r="H279" t="e">
        <f>_xlfn.XLOOKUP(Table5[[#This Row],[Short Name]],Data!B:B,Data!V:V)</f>
        <v>#N/A</v>
      </c>
    </row>
    <row r="280" spans="1:8" hidden="1" x14ac:dyDescent="0.35">
      <c r="A280" t="s">
        <v>2501</v>
      </c>
      <c r="B280">
        <v>1500001887</v>
      </c>
      <c r="C280" t="s">
        <v>5005</v>
      </c>
      <c r="D280" t="s">
        <v>61</v>
      </c>
      <c r="E280" t="s">
        <v>5006</v>
      </c>
      <c r="F280" t="s">
        <v>5007</v>
      </c>
      <c r="G280" t="e">
        <f>_xlfn.XLOOKUP(Table5[[#This Row],[Short Name]],Data!B:B,Data!N:N)</f>
        <v>#N/A</v>
      </c>
      <c r="H280" t="e">
        <f>_xlfn.XLOOKUP(Table5[[#This Row],[Short Name]],Data!B:B,Data!V:V)</f>
        <v>#N/A</v>
      </c>
    </row>
    <row r="281" spans="1:8" hidden="1" x14ac:dyDescent="0.35">
      <c r="A281" t="s">
        <v>1513</v>
      </c>
      <c r="B281">
        <v>20698</v>
      </c>
      <c r="C281" t="s">
        <v>4421</v>
      </c>
      <c r="D281" t="s">
        <v>61</v>
      </c>
      <c r="E281" t="s">
        <v>4422</v>
      </c>
      <c r="F281" t="s">
        <v>2005</v>
      </c>
      <c r="G281" t="e">
        <f>_xlfn.XLOOKUP(Table5[[#This Row],[Short Name]],Data!B:B,Data!N:N)</f>
        <v>#N/A</v>
      </c>
      <c r="H281" t="e">
        <f>_xlfn.XLOOKUP(Table5[[#This Row],[Short Name]],Data!B:B,Data!V:V)</f>
        <v>#N/A</v>
      </c>
    </row>
    <row r="282" spans="1:8" hidden="1" x14ac:dyDescent="0.35">
      <c r="A282" t="s">
        <v>1515</v>
      </c>
      <c r="B282">
        <v>20698</v>
      </c>
      <c r="C282" t="s">
        <v>4421</v>
      </c>
      <c r="D282" t="s">
        <v>61</v>
      </c>
      <c r="E282" t="s">
        <v>4422</v>
      </c>
      <c r="F282" t="s">
        <v>2005</v>
      </c>
      <c r="G282" t="e">
        <f>_xlfn.XLOOKUP(Table5[[#This Row],[Short Name]],Data!B:B,Data!N:N)</f>
        <v>#N/A</v>
      </c>
      <c r="H282" t="e">
        <f>_xlfn.XLOOKUP(Table5[[#This Row],[Short Name]],Data!B:B,Data!V:V)</f>
        <v>#N/A</v>
      </c>
    </row>
    <row r="283" spans="1:8" hidden="1" x14ac:dyDescent="0.35">
      <c r="A283" t="s">
        <v>525</v>
      </c>
      <c r="B283">
        <v>9208</v>
      </c>
      <c r="C283" t="s">
        <v>331</v>
      </c>
      <c r="D283" t="s">
        <v>61</v>
      </c>
      <c r="E283" s="13" t="s">
        <v>327</v>
      </c>
      <c r="F283" t="s">
        <v>332</v>
      </c>
      <c r="G283" t="e">
        <f>_xlfn.XLOOKUP(Table5[[#This Row],[Short Name]],Data!B:B,Data!N:N)</f>
        <v>#N/A</v>
      </c>
      <c r="H283" t="e">
        <f>_xlfn.XLOOKUP(Table5[[#This Row],[Short Name]],Data!B:B,Data!V:V)</f>
        <v>#N/A</v>
      </c>
    </row>
    <row r="284" spans="1:8" hidden="1" x14ac:dyDescent="0.35">
      <c r="A284" t="s">
        <v>1519</v>
      </c>
      <c r="B284">
        <v>20698</v>
      </c>
      <c r="C284" t="s">
        <v>4421</v>
      </c>
      <c r="D284" t="s">
        <v>61</v>
      </c>
      <c r="E284" t="s">
        <v>4422</v>
      </c>
      <c r="F284" t="s">
        <v>2005</v>
      </c>
      <c r="G284" t="e">
        <f>_xlfn.XLOOKUP(Table5[[#This Row],[Short Name]],Data!B:B,Data!N:N)</f>
        <v>#N/A</v>
      </c>
      <c r="H284" t="e">
        <f>_xlfn.XLOOKUP(Table5[[#This Row],[Short Name]],Data!B:B,Data!V:V)</f>
        <v>#N/A</v>
      </c>
    </row>
    <row r="285" spans="1:8" hidden="1" x14ac:dyDescent="0.35">
      <c r="A285" t="s">
        <v>1521</v>
      </c>
      <c r="B285">
        <v>1500001716</v>
      </c>
      <c r="C285" t="s">
        <v>4471</v>
      </c>
      <c r="D285" t="s">
        <v>61</v>
      </c>
      <c r="E285" t="s">
        <v>4422</v>
      </c>
      <c r="F285" t="s">
        <v>2005</v>
      </c>
      <c r="G285" t="e">
        <f>_xlfn.XLOOKUP(Table5[[#This Row],[Short Name]],Data!B:B,Data!N:N)</f>
        <v>#N/A</v>
      </c>
      <c r="H285" t="e">
        <f>_xlfn.XLOOKUP(Table5[[#This Row],[Short Name]],Data!B:B,Data!V:V)</f>
        <v>#N/A</v>
      </c>
    </row>
    <row r="286" spans="1:8" hidden="1" x14ac:dyDescent="0.35">
      <c r="A286" t="s">
        <v>1656</v>
      </c>
      <c r="B286">
        <v>3071354</v>
      </c>
      <c r="C286" t="s">
        <v>4424</v>
      </c>
      <c r="D286" t="s">
        <v>61</v>
      </c>
      <c r="E286" t="s">
        <v>4425</v>
      </c>
      <c r="F286" t="s">
        <v>4426</v>
      </c>
      <c r="G286" t="e">
        <f>_xlfn.XLOOKUP(Table5[[#This Row],[Short Name]],Data!B:B,Data!N:N)</f>
        <v>#N/A</v>
      </c>
      <c r="H286" t="e">
        <f>_xlfn.XLOOKUP(Table5[[#This Row],[Short Name]],Data!B:B,Data!V:V)</f>
        <v>#N/A</v>
      </c>
    </row>
    <row r="287" spans="1:8" hidden="1" x14ac:dyDescent="0.35">
      <c r="A287" t="s">
        <v>299</v>
      </c>
      <c r="B287">
        <v>35038366</v>
      </c>
      <c r="C287" t="s">
        <v>301</v>
      </c>
      <c r="D287" t="s">
        <v>61</v>
      </c>
      <c r="E287" t="s">
        <v>302</v>
      </c>
      <c r="F287" t="s">
        <v>60</v>
      </c>
      <c r="G287" t="e">
        <f>_xlfn.XLOOKUP(Table5[[#This Row],[Short Name]],Data!B:B,Data!N:N)</f>
        <v>#N/A</v>
      </c>
      <c r="H287" t="e">
        <f>_xlfn.XLOOKUP(Table5[[#This Row],[Short Name]],Data!B:B,Data!V:V)</f>
        <v>#N/A</v>
      </c>
    </row>
    <row r="288" spans="1:8" hidden="1" x14ac:dyDescent="0.35">
      <c r="A288" t="s">
        <v>1527</v>
      </c>
      <c r="B288">
        <v>20698</v>
      </c>
      <c r="C288" t="s">
        <v>4421</v>
      </c>
      <c r="D288" t="s">
        <v>61</v>
      </c>
      <c r="E288" t="s">
        <v>4422</v>
      </c>
      <c r="F288" t="s">
        <v>2005</v>
      </c>
      <c r="G288" t="e">
        <f>_xlfn.XLOOKUP(Table5[[#This Row],[Short Name]],Data!B:B,Data!N:N)</f>
        <v>#N/A</v>
      </c>
      <c r="H288" t="e">
        <f>_xlfn.XLOOKUP(Table5[[#This Row],[Short Name]],Data!B:B,Data!V:V)</f>
        <v>#N/A</v>
      </c>
    </row>
    <row r="289" spans="1:8" hidden="1" x14ac:dyDescent="0.35">
      <c r="A289" t="s">
        <v>1529</v>
      </c>
      <c r="B289">
        <v>1500001716</v>
      </c>
      <c r="C289" t="s">
        <v>4471</v>
      </c>
      <c r="D289" t="s">
        <v>61</v>
      </c>
      <c r="E289" t="s">
        <v>4422</v>
      </c>
      <c r="F289" t="s">
        <v>2005</v>
      </c>
      <c r="G289" t="e">
        <f>_xlfn.XLOOKUP(Table5[[#This Row],[Short Name]],Data!B:B,Data!N:N)</f>
        <v>#N/A</v>
      </c>
      <c r="H289" t="e">
        <f>_xlfn.XLOOKUP(Table5[[#This Row],[Short Name]],Data!B:B,Data!V:V)</f>
        <v>#N/A</v>
      </c>
    </row>
    <row r="290" spans="1:8" hidden="1" x14ac:dyDescent="0.35">
      <c r="A290" t="s">
        <v>533</v>
      </c>
      <c r="B290">
        <v>9208</v>
      </c>
      <c r="C290" t="s">
        <v>331</v>
      </c>
      <c r="D290" t="s">
        <v>61</v>
      </c>
      <c r="E290" s="13" t="s">
        <v>327</v>
      </c>
      <c r="F290" t="s">
        <v>332</v>
      </c>
      <c r="G290" t="e">
        <f>_xlfn.XLOOKUP(Table5[[#This Row],[Short Name]],Data!B:B,Data!N:N)</f>
        <v>#N/A</v>
      </c>
      <c r="H290" t="e">
        <f>_xlfn.XLOOKUP(Table5[[#This Row],[Short Name]],Data!B:B,Data!V:V)</f>
        <v>#N/A</v>
      </c>
    </row>
    <row r="291" spans="1:8" hidden="1" x14ac:dyDescent="0.35">
      <c r="A291" t="s">
        <v>1660</v>
      </c>
      <c r="B291">
        <v>3143</v>
      </c>
      <c r="C291" t="s">
        <v>4432</v>
      </c>
      <c r="D291" t="s">
        <v>61</v>
      </c>
      <c r="E291" t="s">
        <v>4425</v>
      </c>
      <c r="F291" t="s">
        <v>4426</v>
      </c>
      <c r="G291" t="e">
        <f>_xlfn.XLOOKUP(Table5[[#This Row],[Short Name]],Data!B:B,Data!N:N)</f>
        <v>#N/A</v>
      </c>
      <c r="H291" t="e">
        <f>_xlfn.XLOOKUP(Table5[[#This Row],[Short Name]],Data!B:B,Data!V:V)</f>
        <v>#N/A</v>
      </c>
    </row>
    <row r="292" spans="1:8" hidden="1" x14ac:dyDescent="0.35">
      <c r="A292" t="s">
        <v>1662</v>
      </c>
      <c r="B292">
        <v>3071354</v>
      </c>
      <c r="C292" t="s">
        <v>4424</v>
      </c>
      <c r="D292" t="s">
        <v>61</v>
      </c>
      <c r="E292" t="s">
        <v>4425</v>
      </c>
      <c r="F292" t="s">
        <v>4426</v>
      </c>
      <c r="G292" t="e">
        <f>_xlfn.XLOOKUP(Table5[[#This Row],[Short Name]],Data!B:B,Data!N:N)</f>
        <v>#N/A</v>
      </c>
      <c r="H292" t="e">
        <f>_xlfn.XLOOKUP(Table5[[#This Row],[Short Name]],Data!B:B,Data!V:V)</f>
        <v>#N/A</v>
      </c>
    </row>
    <row r="293" spans="1:8" hidden="1" x14ac:dyDescent="0.35">
      <c r="A293" t="s">
        <v>2558</v>
      </c>
      <c r="B293">
        <v>1500000129</v>
      </c>
      <c r="C293" t="s">
        <v>5126</v>
      </c>
      <c r="D293" t="s">
        <v>61</v>
      </c>
      <c r="E293" t="s">
        <v>5127</v>
      </c>
      <c r="F293" t="s">
        <v>5128</v>
      </c>
      <c r="G293" t="e">
        <f>_xlfn.XLOOKUP(Table5[[#This Row],[Short Name]],Data!B:B,Data!N:N)</f>
        <v>#N/A</v>
      </c>
      <c r="H293" t="e">
        <f>_xlfn.XLOOKUP(Table5[[#This Row],[Short Name]],Data!B:B,Data!V:V)</f>
        <v>#N/A</v>
      </c>
    </row>
    <row r="294" spans="1:8" hidden="1" x14ac:dyDescent="0.35">
      <c r="A294" t="s">
        <v>1783</v>
      </c>
      <c r="B294">
        <v>1500001245</v>
      </c>
      <c r="C294" t="s">
        <v>4524</v>
      </c>
      <c r="D294" t="s">
        <v>61</v>
      </c>
      <c r="E294" t="s">
        <v>4987</v>
      </c>
      <c r="F294" t="s">
        <v>4379</v>
      </c>
      <c r="G294" t="e">
        <f>_xlfn.XLOOKUP(Table5[[#This Row],[Short Name]],Data!B:B,Data!N:N)</f>
        <v>#N/A</v>
      </c>
      <c r="H294" t="e">
        <f>_xlfn.XLOOKUP(Table5[[#This Row],[Short Name]],Data!B:B,Data!V:V)</f>
        <v>#N/A</v>
      </c>
    </row>
    <row r="295" spans="1:8" hidden="1" x14ac:dyDescent="0.35">
      <c r="A295" t="s">
        <v>1785</v>
      </c>
      <c r="B295">
        <v>1500001245</v>
      </c>
      <c r="C295" t="s">
        <v>4524</v>
      </c>
      <c r="D295" t="s">
        <v>61</v>
      </c>
      <c r="E295" t="s">
        <v>4987</v>
      </c>
      <c r="F295" t="s">
        <v>4379</v>
      </c>
      <c r="G295" t="e">
        <f>_xlfn.XLOOKUP(Table5[[#This Row],[Short Name]],Data!B:B,Data!N:N)</f>
        <v>#N/A</v>
      </c>
      <c r="H295" t="e">
        <f>_xlfn.XLOOKUP(Table5[[#This Row],[Short Name]],Data!B:B,Data!V:V)</f>
        <v>#N/A</v>
      </c>
    </row>
    <row r="296" spans="1:8" hidden="1" x14ac:dyDescent="0.35">
      <c r="A296" t="s">
        <v>1791</v>
      </c>
      <c r="B296">
        <v>1500001618</v>
      </c>
      <c r="C296" t="s">
        <v>4527</v>
      </c>
      <c r="D296" t="s">
        <v>61</v>
      </c>
      <c r="E296" t="s">
        <v>4987</v>
      </c>
      <c r="F296" t="s">
        <v>4379</v>
      </c>
      <c r="G296" t="e">
        <f>_xlfn.XLOOKUP(Table5[[#This Row],[Short Name]],Data!B:B,Data!N:N)</f>
        <v>#N/A</v>
      </c>
      <c r="H296" t="e">
        <f>_xlfn.XLOOKUP(Table5[[#This Row],[Short Name]],Data!B:B,Data!V:V)</f>
        <v>#N/A</v>
      </c>
    </row>
    <row r="297" spans="1:8" hidden="1" x14ac:dyDescent="0.35">
      <c r="A297" t="s">
        <v>979</v>
      </c>
      <c r="B297">
        <v>21504</v>
      </c>
      <c r="C297" t="s">
        <v>4529</v>
      </c>
      <c r="D297" t="s">
        <v>61</v>
      </c>
      <c r="E297" t="s">
        <v>4378</v>
      </c>
      <c r="F297" t="s">
        <v>4530</v>
      </c>
      <c r="G297" t="e">
        <f>_xlfn.XLOOKUP(Table5[[#This Row],[Short Name]],Data!B:B,Data!N:N)</f>
        <v>#N/A</v>
      </c>
      <c r="H297" t="e">
        <f>_xlfn.XLOOKUP(Table5[[#This Row],[Short Name]],Data!B:B,Data!V:V)</f>
        <v>#N/A</v>
      </c>
    </row>
    <row r="298" spans="1:8" hidden="1" x14ac:dyDescent="0.35">
      <c r="A298" t="s">
        <v>1771</v>
      </c>
      <c r="B298">
        <v>21504</v>
      </c>
      <c r="C298" t="s">
        <v>4529</v>
      </c>
      <c r="D298" t="s">
        <v>61</v>
      </c>
      <c r="E298" t="s">
        <v>4378</v>
      </c>
      <c r="F298" t="s">
        <v>4530</v>
      </c>
      <c r="G298" t="e">
        <f>_xlfn.XLOOKUP(Table5[[#This Row],[Short Name]],Data!B:B,Data!N:N)</f>
        <v>#N/A</v>
      </c>
      <c r="H298" t="e">
        <f>_xlfn.XLOOKUP(Table5[[#This Row],[Short Name]],Data!B:B,Data!V:V)</f>
        <v>#N/A</v>
      </c>
    </row>
    <row r="299" spans="1:8" hidden="1" x14ac:dyDescent="0.35">
      <c r="A299" t="s">
        <v>981</v>
      </c>
      <c r="B299">
        <v>21504</v>
      </c>
      <c r="C299" t="s">
        <v>4529</v>
      </c>
      <c r="D299" t="s">
        <v>61</v>
      </c>
      <c r="E299" t="s">
        <v>4378</v>
      </c>
      <c r="F299" t="s">
        <v>4530</v>
      </c>
      <c r="G299" t="e">
        <f>_xlfn.XLOOKUP(Table5[[#This Row],[Short Name]],Data!B:B,Data!N:N)</f>
        <v>#N/A</v>
      </c>
      <c r="H299" t="e">
        <f>_xlfn.XLOOKUP(Table5[[#This Row],[Short Name]],Data!B:B,Data!V:V)</f>
        <v>#N/A</v>
      </c>
    </row>
    <row r="300" spans="1:8" hidden="1" x14ac:dyDescent="0.35">
      <c r="A300" t="s">
        <v>1793</v>
      </c>
      <c r="B300">
        <v>21504</v>
      </c>
      <c r="C300" t="s">
        <v>4529</v>
      </c>
      <c r="D300" t="s">
        <v>61</v>
      </c>
      <c r="E300" t="s">
        <v>4378</v>
      </c>
      <c r="F300" t="s">
        <v>4530</v>
      </c>
      <c r="G300" t="e">
        <f>_xlfn.XLOOKUP(Table5[[#This Row],[Short Name]],Data!B:B,Data!N:N)</f>
        <v>#N/A</v>
      </c>
      <c r="H300" t="e">
        <f>_xlfn.XLOOKUP(Table5[[#This Row],[Short Name]],Data!B:B,Data!V:V)</f>
        <v>#N/A</v>
      </c>
    </row>
    <row r="301" spans="1:8" hidden="1" x14ac:dyDescent="0.35">
      <c r="A301" t="s">
        <v>1557</v>
      </c>
      <c r="B301">
        <v>25739</v>
      </c>
      <c r="C301" t="s">
        <v>4533</v>
      </c>
      <c r="D301" t="s">
        <v>61</v>
      </c>
      <c r="E301" t="s">
        <v>4534</v>
      </c>
      <c r="F301" t="s">
        <v>4482</v>
      </c>
      <c r="G301" t="e">
        <f>_xlfn.XLOOKUP(Table5[[#This Row],[Short Name]],Data!B:B,Data!N:N)</f>
        <v>#N/A</v>
      </c>
      <c r="H301" t="e">
        <f>_xlfn.XLOOKUP(Table5[[#This Row],[Short Name]],Data!B:B,Data!V:V)</f>
        <v>#N/A</v>
      </c>
    </row>
    <row r="302" spans="1:8" hidden="1" x14ac:dyDescent="0.35">
      <c r="A302" t="s">
        <v>1837</v>
      </c>
      <c r="B302">
        <v>20305</v>
      </c>
      <c r="C302" t="s">
        <v>5129</v>
      </c>
      <c r="D302" t="s">
        <v>61</v>
      </c>
      <c r="E302" t="s">
        <v>5130</v>
      </c>
      <c r="F302" t="s">
        <v>5131</v>
      </c>
      <c r="G302" t="e">
        <f>_xlfn.XLOOKUP(Table5[[#This Row],[Short Name]],Data!B:B,Data!N:N)</f>
        <v>#N/A</v>
      </c>
      <c r="H302" t="e">
        <f>_xlfn.XLOOKUP(Table5[[#This Row],[Short Name]],Data!B:B,Data!V:V)</f>
        <v>#N/A</v>
      </c>
    </row>
    <row r="303" spans="1:8" hidden="1" x14ac:dyDescent="0.35">
      <c r="A303" t="s">
        <v>2639</v>
      </c>
      <c r="B303">
        <v>5047718</v>
      </c>
      <c r="C303" t="s">
        <v>5132</v>
      </c>
      <c r="D303" t="s">
        <v>61</v>
      </c>
      <c r="E303" t="s">
        <v>5133</v>
      </c>
      <c r="F303" t="s">
        <v>5134</v>
      </c>
      <c r="G303" t="e">
        <f>_xlfn.XLOOKUP(Table5[[#This Row],[Short Name]],Data!B:B,Data!N:N)</f>
        <v>#N/A</v>
      </c>
      <c r="H303" t="e">
        <f>_xlfn.XLOOKUP(Table5[[#This Row],[Short Name]],Data!B:B,Data!V:V)</f>
        <v>#N/A</v>
      </c>
    </row>
    <row r="304" spans="1:8" hidden="1" x14ac:dyDescent="0.35">
      <c r="A304" t="s">
        <v>2645</v>
      </c>
      <c r="B304">
        <v>5047718</v>
      </c>
      <c r="C304" t="s">
        <v>5132</v>
      </c>
      <c r="D304" t="s">
        <v>61</v>
      </c>
      <c r="E304" t="s">
        <v>5133</v>
      </c>
      <c r="F304" t="s">
        <v>5134</v>
      </c>
      <c r="G304" t="e">
        <f>_xlfn.XLOOKUP(Table5[[#This Row],[Short Name]],Data!B:B,Data!N:N)</f>
        <v>#N/A</v>
      </c>
      <c r="H304" t="e">
        <f>_xlfn.XLOOKUP(Table5[[#This Row],[Short Name]],Data!B:B,Data!V:V)</f>
        <v>#N/A</v>
      </c>
    </row>
    <row r="305" spans="1:8" hidden="1" x14ac:dyDescent="0.35">
      <c r="A305" t="s">
        <v>1975</v>
      </c>
      <c r="B305">
        <v>31500000136</v>
      </c>
      <c r="C305">
        <v>3</v>
      </c>
      <c r="D305" t="s">
        <v>61</v>
      </c>
      <c r="E305" t="s">
        <v>5135</v>
      </c>
      <c r="F305" t="s">
        <v>60</v>
      </c>
      <c r="G305" t="e">
        <f>_xlfn.XLOOKUP(Table5[[#This Row],[Short Name]],Data!B:B,Data!N:N)</f>
        <v>#N/A</v>
      </c>
      <c r="H305" t="e">
        <f>_xlfn.XLOOKUP(Table5[[#This Row],[Short Name]],Data!B:B,Data!V:V)</f>
        <v>#N/A</v>
      </c>
    </row>
    <row r="306" spans="1:8" hidden="1" x14ac:dyDescent="0.35">
      <c r="A306" t="s">
        <v>1977</v>
      </c>
      <c r="B306">
        <v>31500000136</v>
      </c>
      <c r="C306">
        <v>3</v>
      </c>
      <c r="D306" t="s">
        <v>61</v>
      </c>
      <c r="E306" t="s">
        <v>5135</v>
      </c>
      <c r="F306" t="s">
        <v>60</v>
      </c>
      <c r="G306" t="e">
        <f>_xlfn.XLOOKUP(Table5[[#This Row],[Short Name]],Data!B:B,Data!N:N)</f>
        <v>#N/A</v>
      </c>
      <c r="H306" t="e">
        <f>_xlfn.XLOOKUP(Table5[[#This Row],[Short Name]],Data!B:B,Data!V:V)</f>
        <v>#N/A</v>
      </c>
    </row>
    <row r="307" spans="1:8" hidden="1" x14ac:dyDescent="0.35">
      <c r="A307" t="s">
        <v>1979</v>
      </c>
      <c r="B307">
        <v>31500000136</v>
      </c>
      <c r="C307">
        <v>3</v>
      </c>
      <c r="D307" t="s">
        <v>61</v>
      </c>
      <c r="E307" t="s">
        <v>5135</v>
      </c>
      <c r="F307" t="s">
        <v>60</v>
      </c>
      <c r="G307" t="e">
        <f>_xlfn.XLOOKUP(Table5[[#This Row],[Short Name]],Data!B:B,Data!N:N)</f>
        <v>#N/A</v>
      </c>
      <c r="H307" t="e">
        <f>_xlfn.XLOOKUP(Table5[[#This Row],[Short Name]],Data!B:B,Data!V:V)</f>
        <v>#N/A</v>
      </c>
    </row>
    <row r="308" spans="1:8" hidden="1" x14ac:dyDescent="0.35">
      <c r="A308" t="s">
        <v>1795</v>
      </c>
      <c r="B308">
        <v>5052750</v>
      </c>
      <c r="C308" t="s">
        <v>5136</v>
      </c>
      <c r="D308" t="s">
        <v>61</v>
      </c>
      <c r="E308" t="s">
        <v>5137</v>
      </c>
      <c r="F308" t="s">
        <v>5138</v>
      </c>
      <c r="G308" t="e">
        <f>_xlfn.XLOOKUP(Table5[[#This Row],[Short Name]],Data!B:B,Data!N:N)</f>
        <v>#N/A</v>
      </c>
      <c r="H308" t="e">
        <f>_xlfn.XLOOKUP(Table5[[#This Row],[Short Name]],Data!B:B,Data!V:V)</f>
        <v>#N/A</v>
      </c>
    </row>
    <row r="309" spans="1:8" hidden="1" x14ac:dyDescent="0.35">
      <c r="A309" t="s">
        <v>1794</v>
      </c>
      <c r="B309">
        <v>5052750</v>
      </c>
      <c r="C309" t="s">
        <v>5136</v>
      </c>
      <c r="D309" t="s">
        <v>61</v>
      </c>
      <c r="E309" t="s">
        <v>5137</v>
      </c>
      <c r="F309" t="s">
        <v>5138</v>
      </c>
      <c r="G309" t="e">
        <f>_xlfn.XLOOKUP(Table5[[#This Row],[Short Name]],Data!B:B,Data!N:N)</f>
        <v>#N/A</v>
      </c>
      <c r="H309" t="e">
        <f>_xlfn.XLOOKUP(Table5[[#This Row],[Short Name]],Data!B:B,Data!V:V)</f>
        <v>#N/A</v>
      </c>
    </row>
    <row r="310" spans="1:8" hidden="1" x14ac:dyDescent="0.35">
      <c r="A310" t="s">
        <v>1839</v>
      </c>
      <c r="B310">
        <v>3510</v>
      </c>
      <c r="C310" t="s">
        <v>5139</v>
      </c>
      <c r="D310" t="s">
        <v>61</v>
      </c>
      <c r="E310" t="s">
        <v>5140</v>
      </c>
      <c r="F310" t="s">
        <v>5141</v>
      </c>
      <c r="G310" t="e">
        <f>_xlfn.XLOOKUP(Table5[[#This Row],[Short Name]],Data!B:B,Data!N:N)</f>
        <v>#N/A</v>
      </c>
      <c r="H310" t="e">
        <f>_xlfn.XLOOKUP(Table5[[#This Row],[Short Name]],Data!B:B,Data!V:V)</f>
        <v>#N/A</v>
      </c>
    </row>
    <row r="311" spans="1:8" hidden="1" x14ac:dyDescent="0.35">
      <c r="A311" t="s">
        <v>1841</v>
      </c>
      <c r="B311">
        <v>3510</v>
      </c>
      <c r="C311" t="s">
        <v>5139</v>
      </c>
      <c r="D311" t="s">
        <v>61</v>
      </c>
      <c r="E311" t="s">
        <v>5140</v>
      </c>
      <c r="F311" t="s">
        <v>5141</v>
      </c>
      <c r="G311" t="e">
        <f>_xlfn.XLOOKUP(Table5[[#This Row],[Short Name]],Data!B:B,Data!N:N)</f>
        <v>#N/A</v>
      </c>
      <c r="H311" t="e">
        <f>_xlfn.XLOOKUP(Table5[[#This Row],[Short Name]],Data!B:B,Data!V:V)</f>
        <v>#N/A</v>
      </c>
    </row>
    <row r="312" spans="1:8" hidden="1" x14ac:dyDescent="0.35">
      <c r="A312" t="s">
        <v>2721</v>
      </c>
      <c r="B312">
        <v>13053</v>
      </c>
      <c r="C312" t="s">
        <v>5142</v>
      </c>
      <c r="D312" t="s">
        <v>61</v>
      </c>
      <c r="E312" t="s">
        <v>4713</v>
      </c>
      <c r="F312" t="s">
        <v>5143</v>
      </c>
      <c r="G312" t="e">
        <f>_xlfn.XLOOKUP(Table5[[#This Row],[Short Name]],Data!B:B,Data!N:N)</f>
        <v>#N/A</v>
      </c>
      <c r="H312" t="e">
        <f>_xlfn.XLOOKUP(Table5[[#This Row],[Short Name]],Data!B:B,Data!V:V)</f>
        <v>#N/A</v>
      </c>
    </row>
    <row r="313" spans="1:8" hidden="1" x14ac:dyDescent="0.35">
      <c r="A313" t="s">
        <v>5144</v>
      </c>
      <c r="B313">
        <v>12961</v>
      </c>
      <c r="C313" t="s">
        <v>5145</v>
      </c>
      <c r="D313" t="s">
        <v>61</v>
      </c>
      <c r="E313" t="s">
        <v>5039</v>
      </c>
      <c r="F313" t="s">
        <v>5040</v>
      </c>
      <c r="G313" t="e">
        <f>_xlfn.XLOOKUP(Table5[[#This Row],[Short Name]],Data!B:B,Data!N:N)</f>
        <v>#N/A</v>
      </c>
      <c r="H313" t="e">
        <f>_xlfn.XLOOKUP(Table5[[#This Row],[Short Name]],Data!B:B,Data!V:V)</f>
        <v>#N/A</v>
      </c>
    </row>
    <row r="314" spans="1:8" hidden="1" x14ac:dyDescent="0.35">
      <c r="A314" t="s">
        <v>5146</v>
      </c>
      <c r="B314">
        <v>12961</v>
      </c>
      <c r="C314" t="s">
        <v>5145</v>
      </c>
      <c r="D314" t="s">
        <v>61</v>
      </c>
      <c r="E314" t="s">
        <v>5039</v>
      </c>
      <c r="F314" t="s">
        <v>5040</v>
      </c>
      <c r="G314" t="e">
        <f>_xlfn.XLOOKUP(Table5[[#This Row],[Short Name]],Data!B:B,Data!N:N)</f>
        <v>#N/A</v>
      </c>
      <c r="H314" t="e">
        <f>_xlfn.XLOOKUP(Table5[[#This Row],[Short Name]],Data!B:B,Data!V:V)</f>
        <v>#N/A</v>
      </c>
    </row>
    <row r="315" spans="1:8" hidden="1" x14ac:dyDescent="0.35">
      <c r="A315" t="s">
        <v>1575</v>
      </c>
      <c r="B315">
        <v>5045636</v>
      </c>
      <c r="C315" t="s">
        <v>4442</v>
      </c>
      <c r="D315" t="s">
        <v>61</v>
      </c>
      <c r="E315" t="s">
        <v>5051</v>
      </c>
      <c r="F315" t="s">
        <v>4444</v>
      </c>
      <c r="G315" t="e">
        <f>_xlfn.XLOOKUP(Table5[[#This Row],[Short Name]],Data!B:B,Data!N:N)</f>
        <v>#N/A</v>
      </c>
      <c r="H315" t="e">
        <f>_xlfn.XLOOKUP(Table5[[#This Row],[Short Name]],Data!B:B,Data!V:V)</f>
        <v>#N/A</v>
      </c>
    </row>
    <row r="316" spans="1:8" hidden="1" x14ac:dyDescent="0.35">
      <c r="A316" t="s">
        <v>1867</v>
      </c>
      <c r="B316">
        <v>1500000613</v>
      </c>
      <c r="C316" t="s">
        <v>5147</v>
      </c>
      <c r="D316" t="s">
        <v>61</v>
      </c>
      <c r="E316" s="13" t="s">
        <v>5148</v>
      </c>
      <c r="F316" t="s">
        <v>5149</v>
      </c>
      <c r="G316" t="e">
        <f>_xlfn.XLOOKUP(Table5[[#This Row],[Short Name]],Data!B:B,Data!N:N)</f>
        <v>#N/A</v>
      </c>
      <c r="H316" t="e">
        <f>_xlfn.XLOOKUP(Table5[[#This Row],[Short Name]],Data!B:B,Data!V:V)</f>
        <v>#N/A</v>
      </c>
    </row>
    <row r="317" spans="1:8" hidden="1" x14ac:dyDescent="0.35">
      <c r="A317" t="s">
        <v>2112</v>
      </c>
      <c r="B317">
        <v>1500000185</v>
      </c>
      <c r="C317" t="s">
        <v>5150</v>
      </c>
      <c r="D317" t="s">
        <v>61</v>
      </c>
      <c r="E317" t="s">
        <v>5151</v>
      </c>
      <c r="F317" t="s">
        <v>5152</v>
      </c>
      <c r="G317" t="e">
        <f>_xlfn.XLOOKUP(Table5[[#This Row],[Short Name]],Data!B:B,Data!N:N)</f>
        <v>#N/A</v>
      </c>
      <c r="H317" t="e">
        <f>_xlfn.XLOOKUP(Table5[[#This Row],[Short Name]],Data!B:B,Data!V:V)</f>
        <v>#N/A</v>
      </c>
    </row>
    <row r="318" spans="1:8" hidden="1" x14ac:dyDescent="0.35">
      <c r="A318" t="s">
        <v>2116</v>
      </c>
      <c r="B318">
        <v>1500000186</v>
      </c>
      <c r="C318" t="s">
        <v>5153</v>
      </c>
      <c r="D318" t="s">
        <v>61</v>
      </c>
      <c r="E318" t="s">
        <v>5151</v>
      </c>
      <c r="F318" t="s">
        <v>5152</v>
      </c>
      <c r="G318" t="e">
        <f>_xlfn.XLOOKUP(Table5[[#This Row],[Short Name]],Data!B:B,Data!N:N)</f>
        <v>#N/A</v>
      </c>
      <c r="H318" t="e">
        <f>_xlfn.XLOOKUP(Table5[[#This Row],[Short Name]],Data!B:B,Data!V:V)</f>
        <v>#N/A</v>
      </c>
    </row>
    <row r="319" spans="1:8" hidden="1" x14ac:dyDescent="0.35">
      <c r="A319" t="s">
        <v>2118</v>
      </c>
      <c r="B319">
        <v>1500000186</v>
      </c>
      <c r="C319" t="s">
        <v>5153</v>
      </c>
      <c r="D319" t="s">
        <v>61</v>
      </c>
      <c r="E319" t="s">
        <v>5151</v>
      </c>
      <c r="F319" t="s">
        <v>5152</v>
      </c>
      <c r="G319" t="e">
        <f>_xlfn.XLOOKUP(Table5[[#This Row],[Short Name]],Data!B:B,Data!N:N)</f>
        <v>#N/A</v>
      </c>
      <c r="H319" t="e">
        <f>_xlfn.XLOOKUP(Table5[[#This Row],[Short Name]],Data!B:B,Data!V:V)</f>
        <v>#N/A</v>
      </c>
    </row>
    <row r="320" spans="1:8" hidden="1" x14ac:dyDescent="0.35">
      <c r="A320" t="s">
        <v>2120</v>
      </c>
      <c r="B320">
        <v>1500000188</v>
      </c>
      <c r="C320" t="s">
        <v>5154</v>
      </c>
      <c r="D320" t="s">
        <v>61</v>
      </c>
      <c r="E320" t="s">
        <v>5151</v>
      </c>
      <c r="F320" t="s">
        <v>5152</v>
      </c>
      <c r="G320" t="e">
        <f>_xlfn.XLOOKUP(Table5[[#This Row],[Short Name]],Data!B:B,Data!N:N)</f>
        <v>#N/A</v>
      </c>
      <c r="H320" t="e">
        <f>_xlfn.XLOOKUP(Table5[[#This Row],[Short Name]],Data!B:B,Data!V:V)</f>
        <v>#N/A</v>
      </c>
    </row>
    <row r="321" spans="1:8" hidden="1" x14ac:dyDescent="0.35">
      <c r="A321" t="s">
        <v>1448</v>
      </c>
      <c r="B321">
        <v>1500000388</v>
      </c>
      <c r="C321" t="s">
        <v>4537</v>
      </c>
      <c r="D321" t="s">
        <v>61</v>
      </c>
      <c r="E321" s="13" t="s">
        <v>4538</v>
      </c>
      <c r="F321" t="s">
        <v>4539</v>
      </c>
      <c r="G321" t="e">
        <f>_xlfn.XLOOKUP(Table5[[#This Row],[Short Name]],Data!B:B,Data!N:N)</f>
        <v>#N/A</v>
      </c>
      <c r="H321" t="e">
        <f>_xlfn.XLOOKUP(Table5[[#This Row],[Short Name]],Data!B:B,Data!V:V)</f>
        <v>#N/A</v>
      </c>
    </row>
    <row r="322" spans="1:8" hidden="1" x14ac:dyDescent="0.35">
      <c r="A322" t="s">
        <v>1869</v>
      </c>
      <c r="B322">
        <v>1500000613</v>
      </c>
      <c r="C322" t="s">
        <v>5147</v>
      </c>
      <c r="D322" t="s">
        <v>61</v>
      </c>
      <c r="E322" s="13" t="s">
        <v>5148</v>
      </c>
      <c r="F322" t="s">
        <v>5149</v>
      </c>
      <c r="G322" t="e">
        <f>_xlfn.XLOOKUP(Table5[[#This Row],[Short Name]],Data!B:B,Data!N:N)</f>
        <v>#N/A</v>
      </c>
      <c r="H322" t="e">
        <f>_xlfn.XLOOKUP(Table5[[#This Row],[Short Name]],Data!B:B,Data!V:V)</f>
        <v>#N/A</v>
      </c>
    </row>
    <row r="323" spans="1:8" hidden="1" x14ac:dyDescent="0.35">
      <c r="A323" t="s">
        <v>536</v>
      </c>
      <c r="B323">
        <v>22010</v>
      </c>
      <c r="C323" t="s">
        <v>538</v>
      </c>
      <c r="D323" t="s">
        <v>61</v>
      </c>
      <c r="E323" t="s">
        <v>327</v>
      </c>
      <c r="F323" t="s">
        <v>332</v>
      </c>
      <c r="G323" t="e">
        <f>_xlfn.XLOOKUP(Table5[[#This Row],[Short Name]],Data!B:B,Data!N:N)</f>
        <v>#N/A</v>
      </c>
      <c r="H323" t="e">
        <f>_xlfn.XLOOKUP(Table5[[#This Row],[Short Name]],Data!B:B,Data!V:V)</f>
        <v>#N/A</v>
      </c>
    </row>
    <row r="324" spans="1:8" hidden="1" x14ac:dyDescent="0.35">
      <c r="A324" t="s">
        <v>545</v>
      </c>
      <c r="B324">
        <v>23202</v>
      </c>
      <c r="C324" t="s">
        <v>547</v>
      </c>
      <c r="D324" t="s">
        <v>61</v>
      </c>
      <c r="E324" t="s">
        <v>327</v>
      </c>
      <c r="F324" t="s">
        <v>332</v>
      </c>
      <c r="G324" t="e">
        <f>_xlfn.XLOOKUP(Table5[[#This Row],[Short Name]],Data!B:B,Data!N:N)</f>
        <v>#N/A</v>
      </c>
      <c r="H324" t="e">
        <f>_xlfn.XLOOKUP(Table5[[#This Row],[Short Name]],Data!B:B,Data!V:V)</f>
        <v>#N/A</v>
      </c>
    </row>
    <row r="325" spans="1:8" hidden="1" x14ac:dyDescent="0.35">
      <c r="A325" t="s">
        <v>983</v>
      </c>
      <c r="B325">
        <v>1500000129</v>
      </c>
      <c r="C325" t="s">
        <v>5126</v>
      </c>
      <c r="D325" t="s">
        <v>61</v>
      </c>
      <c r="E325" s="13" t="s">
        <v>5127</v>
      </c>
      <c r="F325" t="s">
        <v>5128</v>
      </c>
      <c r="G325" t="e">
        <f>_xlfn.XLOOKUP(Table5[[#This Row],[Short Name]],Data!B:B,Data!N:N)</f>
        <v>#N/A</v>
      </c>
      <c r="H325" t="e">
        <f>_xlfn.XLOOKUP(Table5[[#This Row],[Short Name]],Data!B:B,Data!V:V)</f>
        <v>#N/A</v>
      </c>
    </row>
    <row r="326" spans="1:8" hidden="1" x14ac:dyDescent="0.35">
      <c r="A326" t="s">
        <v>1852</v>
      </c>
      <c r="B326">
        <v>10161</v>
      </c>
      <c r="C326" t="s">
        <v>5155</v>
      </c>
      <c r="D326" t="s">
        <v>61</v>
      </c>
      <c r="E326" s="13" t="s">
        <v>5156</v>
      </c>
      <c r="F326" t="s">
        <v>60</v>
      </c>
      <c r="G326" t="e">
        <f>_xlfn.XLOOKUP(Table5[[#This Row],[Short Name]],Data!B:B,Data!N:N)</f>
        <v>#N/A</v>
      </c>
      <c r="H326" t="e">
        <f>_xlfn.XLOOKUP(Table5[[#This Row],[Short Name]],Data!B:B,Data!V:V)</f>
        <v>#N/A</v>
      </c>
    </row>
    <row r="327" spans="1:8" hidden="1" x14ac:dyDescent="0.35">
      <c r="A327" t="s">
        <v>1738</v>
      </c>
      <c r="B327">
        <v>33063190</v>
      </c>
      <c r="C327" t="s">
        <v>4609</v>
      </c>
      <c r="D327" t="s">
        <v>61</v>
      </c>
      <c r="E327" s="13" t="s">
        <v>4610</v>
      </c>
      <c r="F327" t="s">
        <v>60</v>
      </c>
      <c r="G327" t="e">
        <f>_xlfn.XLOOKUP(Table5[[#This Row],[Short Name]],Data!B:B,Data!N:N)</f>
        <v>#N/A</v>
      </c>
      <c r="H327" t="e">
        <f>_xlfn.XLOOKUP(Table5[[#This Row],[Short Name]],Data!B:B,Data!V:V)</f>
        <v>#N/A</v>
      </c>
    </row>
    <row r="328" spans="1:8" hidden="1" x14ac:dyDescent="0.35">
      <c r="A328" t="s">
        <v>1228</v>
      </c>
      <c r="B328">
        <v>5048674</v>
      </c>
      <c r="C328" t="s">
        <v>4565</v>
      </c>
      <c r="D328" t="s">
        <v>5050</v>
      </c>
      <c r="E328" s="13" t="s">
        <v>4566</v>
      </c>
      <c r="F328" t="s">
        <v>4567</v>
      </c>
      <c r="G328" t="e">
        <f>_xlfn.XLOOKUP(Table5[[#This Row],[Short Name]],Data!B:B,Data!N:N)</f>
        <v>#N/A</v>
      </c>
      <c r="H328" t="e">
        <f>_xlfn.XLOOKUP(Table5[[#This Row],[Short Name]],Data!B:B,Data!V:V)</f>
        <v>#N/A</v>
      </c>
    </row>
    <row r="329" spans="1:8" hidden="1" x14ac:dyDescent="0.35">
      <c r="A329" t="s">
        <v>1360</v>
      </c>
      <c r="B329">
        <v>1500001023</v>
      </c>
      <c r="C329" t="s">
        <v>4552</v>
      </c>
      <c r="D329" t="s">
        <v>61</v>
      </c>
      <c r="E329" t="s">
        <v>4553</v>
      </c>
      <c r="F329" t="s">
        <v>4554</v>
      </c>
      <c r="G329" t="e">
        <f>_xlfn.XLOOKUP(Table5[[#This Row],[Short Name]],Data!B:B,Data!N:N)</f>
        <v>#N/A</v>
      </c>
      <c r="H329" t="e">
        <f>_xlfn.XLOOKUP(Table5[[#This Row],[Short Name]],Data!B:B,Data!V:V)</f>
        <v>#N/A</v>
      </c>
    </row>
    <row r="330" spans="1:8" hidden="1" x14ac:dyDescent="0.35">
      <c r="A330" t="s">
        <v>985</v>
      </c>
      <c r="B330">
        <v>21932</v>
      </c>
      <c r="C330" t="s">
        <v>4855</v>
      </c>
      <c r="D330" t="s">
        <v>61</v>
      </c>
      <c r="E330" s="13" t="s">
        <v>4853</v>
      </c>
      <c r="F330" t="s">
        <v>63</v>
      </c>
      <c r="G330" t="e">
        <f>_xlfn.XLOOKUP(Table5[[#This Row],[Short Name]],Data!B:B,Data!N:N)</f>
        <v>#N/A</v>
      </c>
      <c r="H330" t="e">
        <f>_xlfn.XLOOKUP(Table5[[#This Row],[Short Name]],Data!B:B,Data!V:V)</f>
        <v>#N/A</v>
      </c>
    </row>
    <row r="331" spans="1:8" hidden="1" x14ac:dyDescent="0.35">
      <c r="A331" t="s">
        <v>2466</v>
      </c>
      <c r="B331">
        <v>25849</v>
      </c>
      <c r="C331" t="s">
        <v>5157</v>
      </c>
      <c r="D331" t="s">
        <v>61</v>
      </c>
      <c r="E331" s="13" t="s">
        <v>4949</v>
      </c>
      <c r="F331" t="s">
        <v>4950</v>
      </c>
      <c r="G331" t="e">
        <f>_xlfn.XLOOKUP(Table5[[#This Row],[Short Name]],Data!B:B,Data!N:N)</f>
        <v>#N/A</v>
      </c>
      <c r="H331" t="e">
        <f>_xlfn.XLOOKUP(Table5[[#This Row],[Short Name]],Data!B:B,Data!V:V)</f>
        <v>#N/A</v>
      </c>
    </row>
    <row r="332" spans="1:8" hidden="1" x14ac:dyDescent="0.35">
      <c r="A332" t="s">
        <v>2192</v>
      </c>
      <c r="B332">
        <v>3997</v>
      </c>
      <c r="C332" t="s">
        <v>5158</v>
      </c>
      <c r="D332" t="s">
        <v>61</v>
      </c>
      <c r="E332" s="13" t="s">
        <v>5159</v>
      </c>
      <c r="F332" t="s">
        <v>5160</v>
      </c>
      <c r="G332" t="e">
        <f>_xlfn.XLOOKUP(Table5[[#This Row],[Short Name]],Data!B:B,Data!N:N)</f>
        <v>#N/A</v>
      </c>
      <c r="H332" t="e">
        <f>_xlfn.XLOOKUP(Table5[[#This Row],[Short Name]],Data!B:B,Data!V:V)</f>
        <v>#N/A</v>
      </c>
    </row>
    <row r="333" spans="1:8" hidden="1" x14ac:dyDescent="0.35">
      <c r="A333" t="s">
        <v>2434</v>
      </c>
      <c r="B333">
        <v>5047702</v>
      </c>
      <c r="C333" t="s">
        <v>5161</v>
      </c>
      <c r="D333" t="s">
        <v>61</v>
      </c>
      <c r="E333" s="13" t="s">
        <v>5162</v>
      </c>
      <c r="F333" t="s">
        <v>256</v>
      </c>
      <c r="G333" t="e">
        <f>_xlfn.XLOOKUP(Table5[[#This Row],[Short Name]],Data!B:B,Data!N:N)</f>
        <v>#N/A</v>
      </c>
      <c r="H333" t="e">
        <f>_xlfn.XLOOKUP(Table5[[#This Row],[Short Name]],Data!B:B,Data!V:V)</f>
        <v>#N/A</v>
      </c>
    </row>
    <row r="334" spans="1:8" hidden="1" x14ac:dyDescent="0.35">
      <c r="A334" t="s">
        <v>1551</v>
      </c>
      <c r="B334">
        <v>21018</v>
      </c>
      <c r="C334" t="s">
        <v>4561</v>
      </c>
      <c r="D334" t="s">
        <v>61</v>
      </c>
      <c r="E334" t="s">
        <v>4562</v>
      </c>
      <c r="F334" t="s">
        <v>4563</v>
      </c>
      <c r="G334" t="e">
        <f>_xlfn.XLOOKUP(Table5[[#This Row],[Short Name]],Data!B:B,Data!N:N)</f>
        <v>#N/A</v>
      </c>
      <c r="H334" t="e">
        <f>_xlfn.XLOOKUP(Table5[[#This Row],[Short Name]],Data!B:B,Data!V:V)</f>
        <v>#N/A</v>
      </c>
    </row>
    <row r="335" spans="1:8" hidden="1" x14ac:dyDescent="0.35">
      <c r="A335" t="s">
        <v>3358</v>
      </c>
      <c r="B335">
        <v>21018</v>
      </c>
      <c r="C335" t="s">
        <v>4561</v>
      </c>
      <c r="D335" t="s">
        <v>61</v>
      </c>
      <c r="E335" t="s">
        <v>4562</v>
      </c>
      <c r="F335" t="s">
        <v>4563</v>
      </c>
      <c r="G335" t="e">
        <f>_xlfn.XLOOKUP(Table5[[#This Row],[Short Name]],Data!B:B,Data!N:N)</f>
        <v>#N/A</v>
      </c>
      <c r="H335" t="e">
        <f>_xlfn.XLOOKUP(Table5[[#This Row],[Short Name]],Data!B:B,Data!V:V)</f>
        <v>#N/A</v>
      </c>
    </row>
    <row r="336" spans="1:8" hidden="1" x14ac:dyDescent="0.35">
      <c r="A336" t="s">
        <v>1553</v>
      </c>
      <c r="B336">
        <v>21018</v>
      </c>
      <c r="C336" t="s">
        <v>4561</v>
      </c>
      <c r="D336" t="s">
        <v>61</v>
      </c>
      <c r="E336" t="s">
        <v>4562</v>
      </c>
      <c r="F336" t="s">
        <v>4563</v>
      </c>
      <c r="G336" t="e">
        <f>_xlfn.XLOOKUP(Table5[[#This Row],[Short Name]],Data!B:B,Data!N:N)</f>
        <v>#N/A</v>
      </c>
      <c r="H336" t="e">
        <f>_xlfn.XLOOKUP(Table5[[#This Row],[Short Name]],Data!B:B,Data!V:V)</f>
        <v>#N/A</v>
      </c>
    </row>
    <row r="337" spans="1:8" hidden="1" x14ac:dyDescent="0.35">
      <c r="A337" t="s">
        <v>1555</v>
      </c>
      <c r="B337">
        <v>21018</v>
      </c>
      <c r="C337" t="s">
        <v>4561</v>
      </c>
      <c r="D337" t="s">
        <v>61</v>
      </c>
      <c r="E337" t="s">
        <v>4562</v>
      </c>
      <c r="F337" t="s">
        <v>4563</v>
      </c>
      <c r="G337" t="e">
        <f>_xlfn.XLOOKUP(Table5[[#This Row],[Short Name]],Data!B:B,Data!N:N)</f>
        <v>#N/A</v>
      </c>
      <c r="H337" t="e">
        <f>_xlfn.XLOOKUP(Table5[[#This Row],[Short Name]],Data!B:B,Data!V:V)</f>
        <v>#N/A</v>
      </c>
    </row>
    <row r="338" spans="1:8" hidden="1" x14ac:dyDescent="0.35">
      <c r="A338" t="s">
        <v>1390</v>
      </c>
      <c r="B338">
        <v>21932</v>
      </c>
      <c r="C338" t="s">
        <v>4855</v>
      </c>
      <c r="D338" t="s">
        <v>61</v>
      </c>
      <c r="E338" t="s">
        <v>4856</v>
      </c>
      <c r="F338" t="s">
        <v>63</v>
      </c>
      <c r="G338" t="e">
        <f>_xlfn.XLOOKUP(Table5[[#This Row],[Short Name]],Data!B:B,Data!N:N)</f>
        <v>#N/A</v>
      </c>
      <c r="H338" t="e">
        <f>_xlfn.XLOOKUP(Table5[[#This Row],[Short Name]],Data!B:B,Data!V:V)</f>
        <v>#N/A</v>
      </c>
    </row>
    <row r="339" spans="1:8" hidden="1" x14ac:dyDescent="0.35">
      <c r="A339" t="s">
        <v>1392</v>
      </c>
      <c r="B339">
        <v>21932</v>
      </c>
      <c r="C339" t="s">
        <v>4855</v>
      </c>
      <c r="D339" t="s">
        <v>61</v>
      </c>
      <c r="E339" t="s">
        <v>4856</v>
      </c>
      <c r="F339" t="s">
        <v>63</v>
      </c>
      <c r="G339" t="e">
        <f>_xlfn.XLOOKUP(Table5[[#This Row],[Short Name]],Data!B:B,Data!N:N)</f>
        <v>#N/A</v>
      </c>
      <c r="H339" t="e">
        <f>_xlfn.XLOOKUP(Table5[[#This Row],[Short Name]],Data!B:B,Data!V:V)</f>
        <v>#N/A</v>
      </c>
    </row>
    <row r="340" spans="1:8" hidden="1" x14ac:dyDescent="0.35">
      <c r="A340" t="s">
        <v>1394</v>
      </c>
      <c r="B340">
        <v>21932</v>
      </c>
      <c r="C340" t="s">
        <v>4855</v>
      </c>
      <c r="D340" t="s">
        <v>61</v>
      </c>
      <c r="E340" t="s">
        <v>4856</v>
      </c>
      <c r="F340" t="s">
        <v>63</v>
      </c>
      <c r="G340" t="e">
        <f>_xlfn.XLOOKUP(Table5[[#This Row],[Short Name]],Data!B:B,Data!N:N)</f>
        <v>#N/A</v>
      </c>
      <c r="H340" t="e">
        <f>_xlfn.XLOOKUP(Table5[[#This Row],[Short Name]],Data!B:B,Data!V:V)</f>
        <v>#N/A</v>
      </c>
    </row>
    <row r="341" spans="1:8" hidden="1" x14ac:dyDescent="0.35">
      <c r="A341" t="s">
        <v>1396</v>
      </c>
      <c r="B341">
        <v>21932</v>
      </c>
      <c r="C341" t="s">
        <v>4855</v>
      </c>
      <c r="D341" t="s">
        <v>61</v>
      </c>
      <c r="E341" t="s">
        <v>4856</v>
      </c>
      <c r="F341" t="s">
        <v>63</v>
      </c>
      <c r="G341" t="e">
        <f>_xlfn.XLOOKUP(Table5[[#This Row],[Short Name]],Data!B:B,Data!N:N)</f>
        <v>#N/A</v>
      </c>
      <c r="H341" t="e">
        <f>_xlfn.XLOOKUP(Table5[[#This Row],[Short Name]],Data!B:B,Data!V:V)</f>
        <v>#N/A</v>
      </c>
    </row>
    <row r="342" spans="1:8" hidden="1" x14ac:dyDescent="0.35">
      <c r="A342" t="s">
        <v>1398</v>
      </c>
      <c r="B342">
        <v>21932</v>
      </c>
      <c r="C342" t="s">
        <v>4855</v>
      </c>
      <c r="D342" t="s">
        <v>61</v>
      </c>
      <c r="E342" t="s">
        <v>4856</v>
      </c>
      <c r="F342" t="s">
        <v>63</v>
      </c>
      <c r="G342" t="e">
        <f>_xlfn.XLOOKUP(Table5[[#This Row],[Short Name]],Data!B:B,Data!N:N)</f>
        <v>#N/A</v>
      </c>
      <c r="H342" t="e">
        <f>_xlfn.XLOOKUP(Table5[[#This Row],[Short Name]],Data!B:B,Data!V:V)</f>
        <v>#N/A</v>
      </c>
    </row>
    <row r="343" spans="1:8" hidden="1" x14ac:dyDescent="0.35">
      <c r="A343" t="s">
        <v>1400</v>
      </c>
      <c r="B343">
        <v>21932</v>
      </c>
      <c r="C343" t="s">
        <v>4855</v>
      </c>
      <c r="D343" t="s">
        <v>61</v>
      </c>
      <c r="E343" t="s">
        <v>4856</v>
      </c>
      <c r="F343" t="s">
        <v>63</v>
      </c>
      <c r="G343" t="e">
        <f>_xlfn.XLOOKUP(Table5[[#This Row],[Short Name]],Data!B:B,Data!N:N)</f>
        <v>#N/A</v>
      </c>
      <c r="H343" t="e">
        <f>_xlfn.XLOOKUP(Table5[[#This Row],[Short Name]],Data!B:B,Data!V:V)</f>
        <v>#N/A</v>
      </c>
    </row>
    <row r="344" spans="1:8" hidden="1" x14ac:dyDescent="0.35">
      <c r="A344" t="s">
        <v>1402</v>
      </c>
      <c r="B344">
        <v>21932</v>
      </c>
      <c r="C344" t="s">
        <v>4855</v>
      </c>
      <c r="D344" t="s">
        <v>61</v>
      </c>
      <c r="E344" t="s">
        <v>4856</v>
      </c>
      <c r="F344" t="s">
        <v>63</v>
      </c>
      <c r="G344" t="e">
        <f>_xlfn.XLOOKUP(Table5[[#This Row],[Short Name]],Data!B:B,Data!N:N)</f>
        <v>#N/A</v>
      </c>
      <c r="H344" t="e">
        <f>_xlfn.XLOOKUP(Table5[[#This Row],[Short Name]],Data!B:B,Data!V:V)</f>
        <v>#N/A</v>
      </c>
    </row>
    <row r="345" spans="1:8" hidden="1" x14ac:dyDescent="0.35">
      <c r="A345" t="s">
        <v>1251</v>
      </c>
      <c r="B345">
        <v>21932</v>
      </c>
      <c r="C345" t="s">
        <v>4855</v>
      </c>
      <c r="D345" t="s">
        <v>61</v>
      </c>
      <c r="E345" t="s">
        <v>4856</v>
      </c>
      <c r="F345" t="s">
        <v>63</v>
      </c>
      <c r="G345" t="e">
        <f>_xlfn.XLOOKUP(Table5[[#This Row],[Short Name]],Data!B:B,Data!N:N)</f>
        <v>#N/A</v>
      </c>
      <c r="H345" t="e">
        <f>_xlfn.XLOOKUP(Table5[[#This Row],[Short Name]],Data!B:B,Data!V:V)</f>
        <v>#N/A</v>
      </c>
    </row>
    <row r="346" spans="1:8" hidden="1" x14ac:dyDescent="0.35">
      <c r="A346" t="s">
        <v>5163</v>
      </c>
      <c r="B346">
        <v>21932</v>
      </c>
      <c r="C346" t="s">
        <v>4855</v>
      </c>
      <c r="D346" t="s">
        <v>61</v>
      </c>
      <c r="E346" t="s">
        <v>5088</v>
      </c>
      <c r="F346" t="s">
        <v>63</v>
      </c>
      <c r="G346" t="e">
        <f>_xlfn.XLOOKUP(Table5[[#This Row],[Short Name]],Data!B:B,Data!N:N)</f>
        <v>#N/A</v>
      </c>
      <c r="H346" t="e">
        <f>_xlfn.XLOOKUP(Table5[[#This Row],[Short Name]],Data!B:B,Data!V:V)</f>
        <v>#N/A</v>
      </c>
    </row>
    <row r="347" spans="1:8" hidden="1" x14ac:dyDescent="0.35">
      <c r="A347" t="s">
        <v>1619</v>
      </c>
      <c r="B347">
        <v>724376</v>
      </c>
      <c r="C347" t="s">
        <v>5164</v>
      </c>
      <c r="D347" t="s">
        <v>61</v>
      </c>
      <c r="E347" t="s">
        <v>5061</v>
      </c>
      <c r="F347" t="s">
        <v>60</v>
      </c>
      <c r="G347" t="e">
        <f>_xlfn.XLOOKUP(Table5[[#This Row],[Short Name]],Data!B:B,Data!N:N)</f>
        <v>#N/A</v>
      </c>
      <c r="H347" t="e">
        <f>_xlfn.XLOOKUP(Table5[[#This Row],[Short Name]],Data!B:B,Data!V:V)</f>
        <v>#N/A</v>
      </c>
    </row>
    <row r="348" spans="1:8" hidden="1" x14ac:dyDescent="0.35">
      <c r="A348" t="s">
        <v>1622</v>
      </c>
      <c r="B348">
        <v>724376</v>
      </c>
      <c r="C348" t="s">
        <v>5164</v>
      </c>
      <c r="D348" t="s">
        <v>61</v>
      </c>
      <c r="E348" t="s">
        <v>5061</v>
      </c>
      <c r="F348" t="s">
        <v>60</v>
      </c>
      <c r="G348" t="e">
        <f>_xlfn.XLOOKUP(Table5[[#This Row],[Short Name]],Data!B:B,Data!N:N)</f>
        <v>#N/A</v>
      </c>
      <c r="H348" t="e">
        <f>_xlfn.XLOOKUP(Table5[[#This Row],[Short Name]],Data!B:B,Data!V:V)</f>
        <v>#N/A</v>
      </c>
    </row>
    <row r="349" spans="1:8" hidden="1" x14ac:dyDescent="0.35">
      <c r="A349" t="s">
        <v>1624</v>
      </c>
      <c r="B349">
        <v>724376</v>
      </c>
      <c r="C349" t="s">
        <v>5164</v>
      </c>
      <c r="D349" t="s">
        <v>61</v>
      </c>
      <c r="E349" t="s">
        <v>5061</v>
      </c>
      <c r="F349" t="s">
        <v>60</v>
      </c>
      <c r="G349" t="e">
        <f>_xlfn.XLOOKUP(Table5[[#This Row],[Short Name]],Data!B:B,Data!N:N)</f>
        <v>#N/A</v>
      </c>
      <c r="H349" t="e">
        <f>_xlfn.XLOOKUP(Table5[[#This Row],[Short Name]],Data!B:B,Data!V:V)</f>
        <v>#N/A</v>
      </c>
    </row>
    <row r="350" spans="1:8" hidden="1" x14ac:dyDescent="0.35">
      <c r="A350" t="s">
        <v>1626</v>
      </c>
      <c r="B350">
        <v>724376</v>
      </c>
      <c r="C350" t="s">
        <v>5164</v>
      </c>
      <c r="D350" t="s">
        <v>61</v>
      </c>
      <c r="E350" t="s">
        <v>5061</v>
      </c>
      <c r="F350" t="s">
        <v>60</v>
      </c>
      <c r="G350" t="e">
        <f>_xlfn.XLOOKUP(Table5[[#This Row],[Short Name]],Data!B:B,Data!N:N)</f>
        <v>#N/A</v>
      </c>
      <c r="H350" t="e">
        <f>_xlfn.XLOOKUP(Table5[[#This Row],[Short Name]],Data!B:B,Data!V:V)</f>
        <v>#N/A</v>
      </c>
    </row>
    <row r="351" spans="1:8" hidden="1" x14ac:dyDescent="0.35">
      <c r="A351" t="s">
        <v>1404</v>
      </c>
      <c r="B351">
        <v>21932</v>
      </c>
      <c r="C351" t="s">
        <v>4855</v>
      </c>
      <c r="D351" t="s">
        <v>61</v>
      </c>
      <c r="E351" t="s">
        <v>4856</v>
      </c>
      <c r="F351" t="s">
        <v>63</v>
      </c>
      <c r="G351" t="e">
        <f>_xlfn.XLOOKUP(Table5[[#This Row],[Short Name]],Data!B:B,Data!N:N)</f>
        <v>#N/A</v>
      </c>
      <c r="H351" t="e">
        <f>_xlfn.XLOOKUP(Table5[[#This Row],[Short Name]],Data!B:B,Data!V:V)</f>
        <v>#N/A</v>
      </c>
    </row>
    <row r="352" spans="1:8" hidden="1" x14ac:dyDescent="0.35">
      <c r="A352" t="s">
        <v>1406</v>
      </c>
      <c r="B352">
        <v>21932</v>
      </c>
      <c r="C352" t="s">
        <v>4855</v>
      </c>
      <c r="D352" t="s">
        <v>61</v>
      </c>
      <c r="E352" t="s">
        <v>4856</v>
      </c>
      <c r="F352" t="s">
        <v>63</v>
      </c>
      <c r="G352" t="e">
        <f>_xlfn.XLOOKUP(Table5[[#This Row],[Short Name]],Data!B:B,Data!N:N)</f>
        <v>#N/A</v>
      </c>
      <c r="H352" t="e">
        <f>_xlfn.XLOOKUP(Table5[[#This Row],[Short Name]],Data!B:B,Data!V:V)</f>
        <v>#N/A</v>
      </c>
    </row>
    <row r="353" spans="1:8" hidden="1" x14ac:dyDescent="0.35">
      <c r="A353" t="s">
        <v>1408</v>
      </c>
      <c r="B353">
        <v>21932</v>
      </c>
      <c r="C353" t="s">
        <v>4855</v>
      </c>
      <c r="D353" t="s">
        <v>61</v>
      </c>
      <c r="E353" t="s">
        <v>4856</v>
      </c>
      <c r="F353" t="s">
        <v>63</v>
      </c>
      <c r="G353" t="e">
        <f>_xlfn.XLOOKUP(Table5[[#This Row],[Short Name]],Data!B:B,Data!N:N)</f>
        <v>#N/A</v>
      </c>
      <c r="H353" t="e">
        <f>_xlfn.XLOOKUP(Table5[[#This Row],[Short Name]],Data!B:B,Data!V:V)</f>
        <v>#N/A</v>
      </c>
    </row>
    <row r="354" spans="1:8" hidden="1" x14ac:dyDescent="0.35">
      <c r="A354" t="s">
        <v>1533</v>
      </c>
      <c r="B354">
        <v>5057021</v>
      </c>
      <c r="C354" t="s">
        <v>4841</v>
      </c>
      <c r="D354" t="s">
        <v>61</v>
      </c>
      <c r="E354" s="13" t="s">
        <v>4842</v>
      </c>
      <c r="F354" t="s">
        <v>4843</v>
      </c>
      <c r="G354" t="e">
        <f>_xlfn.XLOOKUP(Table5[[#This Row],[Short Name]],Data!B:B,Data!N:N)</f>
        <v>#N/A</v>
      </c>
      <c r="H354" t="e">
        <f>_xlfn.XLOOKUP(Table5[[#This Row],[Short Name]],Data!B:B,Data!V:V)</f>
        <v>#N/A</v>
      </c>
    </row>
    <row r="355" spans="1:8" hidden="1" x14ac:dyDescent="0.35">
      <c r="A355" t="s">
        <v>1442</v>
      </c>
      <c r="B355">
        <v>1500000388</v>
      </c>
      <c r="C355" t="s">
        <v>4537</v>
      </c>
      <c r="D355" t="s">
        <v>61</v>
      </c>
      <c r="E355" s="13" t="s">
        <v>4538</v>
      </c>
      <c r="F355" t="s">
        <v>4539</v>
      </c>
      <c r="G355" t="e">
        <f>_xlfn.XLOOKUP(Table5[[#This Row],[Short Name]],Data!B:B,Data!N:N)</f>
        <v>#N/A</v>
      </c>
      <c r="H355" t="e">
        <f>_xlfn.XLOOKUP(Table5[[#This Row],[Short Name]],Data!B:B,Data!V:V)</f>
        <v>#N/A</v>
      </c>
    </row>
    <row r="356" spans="1:8" hidden="1" x14ac:dyDescent="0.35">
      <c r="A356" t="s">
        <v>1450</v>
      </c>
      <c r="B356">
        <v>1500000388</v>
      </c>
      <c r="C356" t="s">
        <v>4537</v>
      </c>
      <c r="D356" t="s">
        <v>61</v>
      </c>
      <c r="E356" t="s">
        <v>4538</v>
      </c>
      <c r="F356" t="s">
        <v>4539</v>
      </c>
      <c r="G356" t="e">
        <f>_xlfn.XLOOKUP(Table5[[#This Row],[Short Name]],Data!B:B,Data!N:N)</f>
        <v>#N/A</v>
      </c>
      <c r="H356" t="e">
        <f>_xlfn.XLOOKUP(Table5[[#This Row],[Short Name]],Data!B:B,Data!V:V)</f>
        <v>#N/A</v>
      </c>
    </row>
    <row r="357" spans="1:8" hidden="1" x14ac:dyDescent="0.35">
      <c r="A357" t="s">
        <v>5165</v>
      </c>
      <c r="B357">
        <v>1500000388</v>
      </c>
      <c r="C357" t="s">
        <v>4537</v>
      </c>
      <c r="D357" t="s">
        <v>61</v>
      </c>
      <c r="E357" t="s">
        <v>4538</v>
      </c>
      <c r="F357" t="s">
        <v>4539</v>
      </c>
      <c r="G357" t="e">
        <f>_xlfn.XLOOKUP(Table5[[#This Row],[Short Name]],Data!B:B,Data!N:N)</f>
        <v>#N/A</v>
      </c>
      <c r="H357" t="e">
        <f>_xlfn.XLOOKUP(Table5[[#This Row],[Short Name]],Data!B:B,Data!V:V)</f>
        <v>#N/A</v>
      </c>
    </row>
    <row r="358" spans="1:8" hidden="1" x14ac:dyDescent="0.35">
      <c r="A358" t="s">
        <v>1455</v>
      </c>
      <c r="B358">
        <v>1500000862</v>
      </c>
      <c r="C358" t="s">
        <v>4537</v>
      </c>
      <c r="D358" t="s">
        <v>61</v>
      </c>
      <c r="E358" t="s">
        <v>4538</v>
      </c>
      <c r="F358" t="s">
        <v>4539</v>
      </c>
      <c r="G358" t="e">
        <f>_xlfn.XLOOKUP(Table5[[#This Row],[Short Name]],Data!B:B,Data!N:N)</f>
        <v>#N/A</v>
      </c>
      <c r="H358" t="e">
        <f>_xlfn.XLOOKUP(Table5[[#This Row],[Short Name]],Data!B:B,Data!V:V)</f>
        <v>#N/A</v>
      </c>
    </row>
    <row r="359" spans="1:8" hidden="1" x14ac:dyDescent="0.35">
      <c r="A359" t="s">
        <v>1628</v>
      </c>
      <c r="B359">
        <v>724376</v>
      </c>
      <c r="C359" t="s">
        <v>5164</v>
      </c>
      <c r="D359" t="s">
        <v>61</v>
      </c>
      <c r="E359" t="s">
        <v>5061</v>
      </c>
      <c r="F359" t="s">
        <v>60</v>
      </c>
      <c r="G359" t="e">
        <f>_xlfn.XLOOKUP(Table5[[#This Row],[Short Name]],Data!B:B,Data!N:N)</f>
        <v>#N/A</v>
      </c>
      <c r="H359" t="e">
        <f>_xlfn.XLOOKUP(Table5[[#This Row],[Short Name]],Data!B:B,Data!V:V)</f>
        <v>#N/A</v>
      </c>
    </row>
    <row r="360" spans="1:8" hidden="1" x14ac:dyDescent="0.35">
      <c r="A360" t="s">
        <v>1630</v>
      </c>
      <c r="B360">
        <v>724376</v>
      </c>
      <c r="C360" t="s">
        <v>5164</v>
      </c>
      <c r="D360" t="s">
        <v>61</v>
      </c>
      <c r="E360" t="s">
        <v>5061</v>
      </c>
      <c r="F360" t="s">
        <v>60</v>
      </c>
      <c r="G360" t="e">
        <f>_xlfn.XLOOKUP(Table5[[#This Row],[Short Name]],Data!B:B,Data!N:N)</f>
        <v>#N/A</v>
      </c>
      <c r="H360" t="e">
        <f>_xlfn.XLOOKUP(Table5[[#This Row],[Short Name]],Data!B:B,Data!V:V)</f>
        <v>#N/A</v>
      </c>
    </row>
    <row r="361" spans="1:8" hidden="1" x14ac:dyDescent="0.35">
      <c r="A361" t="s">
        <v>1632</v>
      </c>
      <c r="B361">
        <v>724376</v>
      </c>
      <c r="C361" t="s">
        <v>5164</v>
      </c>
      <c r="D361" t="s">
        <v>61</v>
      </c>
      <c r="E361" t="s">
        <v>5061</v>
      </c>
      <c r="F361" t="s">
        <v>60</v>
      </c>
      <c r="G361" t="e">
        <f>_xlfn.XLOOKUP(Table5[[#This Row],[Short Name]],Data!B:B,Data!N:N)</f>
        <v>#N/A</v>
      </c>
      <c r="H361" t="e">
        <f>_xlfn.XLOOKUP(Table5[[#This Row],[Short Name]],Data!B:B,Data!V:V)</f>
        <v>#N/A</v>
      </c>
    </row>
    <row r="362" spans="1:8" hidden="1" x14ac:dyDescent="0.35">
      <c r="A362" t="s">
        <v>1634</v>
      </c>
      <c r="B362">
        <v>724376</v>
      </c>
      <c r="C362" t="s">
        <v>5164</v>
      </c>
      <c r="D362" t="s">
        <v>61</v>
      </c>
      <c r="E362" t="s">
        <v>5061</v>
      </c>
      <c r="F362" t="s">
        <v>60</v>
      </c>
      <c r="G362" t="e">
        <f>_xlfn.XLOOKUP(Table5[[#This Row],[Short Name]],Data!B:B,Data!N:N)</f>
        <v>#N/A</v>
      </c>
      <c r="H362" t="e">
        <f>_xlfn.XLOOKUP(Table5[[#This Row],[Short Name]],Data!B:B,Data!V:V)</f>
        <v>#N/A</v>
      </c>
    </row>
    <row r="363" spans="1:8" hidden="1" x14ac:dyDescent="0.35">
      <c r="A363" t="s">
        <v>1636</v>
      </c>
      <c r="B363">
        <v>724376</v>
      </c>
      <c r="C363" t="s">
        <v>5164</v>
      </c>
      <c r="D363" t="s">
        <v>61</v>
      </c>
      <c r="E363" t="s">
        <v>5061</v>
      </c>
      <c r="F363" t="s">
        <v>60</v>
      </c>
      <c r="G363" t="e">
        <f>_xlfn.XLOOKUP(Table5[[#This Row],[Short Name]],Data!B:B,Data!N:N)</f>
        <v>#N/A</v>
      </c>
      <c r="H363" t="e">
        <f>_xlfn.XLOOKUP(Table5[[#This Row],[Short Name]],Data!B:B,Data!V:V)</f>
        <v>#N/A</v>
      </c>
    </row>
    <row r="364" spans="1:8" hidden="1" x14ac:dyDescent="0.35">
      <c r="A364" t="s">
        <v>1638</v>
      </c>
      <c r="B364">
        <v>724376</v>
      </c>
      <c r="C364" t="s">
        <v>5164</v>
      </c>
      <c r="D364" t="s">
        <v>61</v>
      </c>
      <c r="E364" t="s">
        <v>5061</v>
      </c>
      <c r="F364" t="s">
        <v>60</v>
      </c>
      <c r="G364" t="e">
        <f>_xlfn.XLOOKUP(Table5[[#This Row],[Short Name]],Data!B:B,Data!N:N)</f>
        <v>#N/A</v>
      </c>
      <c r="H364" t="e">
        <f>_xlfn.XLOOKUP(Table5[[#This Row],[Short Name]],Data!B:B,Data!V:V)</f>
        <v>#N/A</v>
      </c>
    </row>
    <row r="365" spans="1:8" hidden="1" x14ac:dyDescent="0.35">
      <c r="A365" t="s">
        <v>1640</v>
      </c>
      <c r="B365">
        <v>724376</v>
      </c>
      <c r="C365" t="s">
        <v>5164</v>
      </c>
      <c r="D365" t="s">
        <v>61</v>
      </c>
      <c r="E365" t="s">
        <v>5061</v>
      </c>
      <c r="F365" t="s">
        <v>60</v>
      </c>
      <c r="G365" t="e">
        <f>_xlfn.XLOOKUP(Table5[[#This Row],[Short Name]],Data!B:B,Data!N:N)</f>
        <v>#N/A</v>
      </c>
      <c r="H365" t="e">
        <f>_xlfn.XLOOKUP(Table5[[#This Row],[Short Name]],Data!B:B,Data!V:V)</f>
        <v>#N/A</v>
      </c>
    </row>
    <row r="366" spans="1:8" hidden="1" x14ac:dyDescent="0.35">
      <c r="A366" t="s">
        <v>1457</v>
      </c>
      <c r="B366">
        <v>1500000862</v>
      </c>
      <c r="C366" t="s">
        <v>4537</v>
      </c>
      <c r="D366" t="s">
        <v>61</v>
      </c>
      <c r="E366" t="s">
        <v>4538</v>
      </c>
      <c r="F366" t="s">
        <v>4539</v>
      </c>
      <c r="G366" t="e">
        <f>_xlfn.XLOOKUP(Table5[[#This Row],[Short Name]],Data!B:B,Data!N:N)</f>
        <v>#N/A</v>
      </c>
      <c r="H366" t="e">
        <f>_xlfn.XLOOKUP(Table5[[#This Row],[Short Name]],Data!B:B,Data!V:V)</f>
        <v>#N/A</v>
      </c>
    </row>
    <row r="367" spans="1:8" hidden="1" x14ac:dyDescent="0.35">
      <c r="A367" t="s">
        <v>1459</v>
      </c>
      <c r="B367">
        <v>1500000862</v>
      </c>
      <c r="C367" t="s">
        <v>4537</v>
      </c>
      <c r="D367" t="s">
        <v>61</v>
      </c>
      <c r="E367" t="s">
        <v>4538</v>
      </c>
      <c r="F367" t="s">
        <v>4539</v>
      </c>
      <c r="G367" t="e">
        <f>_xlfn.XLOOKUP(Table5[[#This Row],[Short Name]],Data!B:B,Data!N:N)</f>
        <v>#N/A</v>
      </c>
      <c r="H367" t="e">
        <f>_xlfn.XLOOKUP(Table5[[#This Row],[Short Name]],Data!B:B,Data!V:V)</f>
        <v>#N/A</v>
      </c>
    </row>
    <row r="368" spans="1:8" hidden="1" x14ac:dyDescent="0.35">
      <c r="A368" t="s">
        <v>1463</v>
      </c>
      <c r="B368">
        <v>1500000862</v>
      </c>
      <c r="C368" t="s">
        <v>4537</v>
      </c>
      <c r="D368" t="s">
        <v>61</v>
      </c>
      <c r="E368" t="s">
        <v>4538</v>
      </c>
      <c r="F368" t="s">
        <v>4539</v>
      </c>
      <c r="G368" t="e">
        <f>_xlfn.XLOOKUP(Table5[[#This Row],[Short Name]],Data!B:B,Data!N:N)</f>
        <v>#N/A</v>
      </c>
      <c r="H368" t="e">
        <f>_xlfn.XLOOKUP(Table5[[#This Row],[Short Name]],Data!B:B,Data!V:V)</f>
        <v>#N/A</v>
      </c>
    </row>
    <row r="369" spans="1:8" hidden="1" x14ac:dyDescent="0.35">
      <c r="A369" t="s">
        <v>1471</v>
      </c>
      <c r="B369">
        <v>1500000862</v>
      </c>
      <c r="C369" t="s">
        <v>4537</v>
      </c>
      <c r="D369" t="s">
        <v>61</v>
      </c>
      <c r="E369" t="s">
        <v>4538</v>
      </c>
      <c r="F369" t="s">
        <v>4539</v>
      </c>
      <c r="G369" t="e">
        <f>_xlfn.XLOOKUP(Table5[[#This Row],[Short Name]],Data!B:B,Data!N:N)</f>
        <v>#N/A</v>
      </c>
      <c r="H369" t="e">
        <f>_xlfn.XLOOKUP(Table5[[#This Row],[Short Name]],Data!B:B,Data!V:V)</f>
        <v>#N/A</v>
      </c>
    </row>
    <row r="370" spans="1:8" hidden="1" x14ac:dyDescent="0.35">
      <c r="A370" t="s">
        <v>1475</v>
      </c>
      <c r="B370">
        <v>1500000862</v>
      </c>
      <c r="C370" t="s">
        <v>4537</v>
      </c>
      <c r="D370" t="s">
        <v>61</v>
      </c>
      <c r="E370" t="s">
        <v>4538</v>
      </c>
      <c r="F370" t="s">
        <v>4539</v>
      </c>
      <c r="G370" t="e">
        <f>_xlfn.XLOOKUP(Table5[[#This Row],[Short Name]],Data!B:B,Data!N:N)</f>
        <v>#N/A</v>
      </c>
      <c r="H370" t="e">
        <f>_xlfn.XLOOKUP(Table5[[#This Row],[Short Name]],Data!B:B,Data!V:V)</f>
        <v>#N/A</v>
      </c>
    </row>
    <row r="371" spans="1:8" hidden="1" x14ac:dyDescent="0.35">
      <c r="A371" t="s">
        <v>1477</v>
      </c>
      <c r="B371">
        <v>1500000862</v>
      </c>
      <c r="C371" t="s">
        <v>4537</v>
      </c>
      <c r="D371" t="s">
        <v>61</v>
      </c>
      <c r="E371" t="s">
        <v>4538</v>
      </c>
      <c r="F371" t="s">
        <v>4539</v>
      </c>
      <c r="G371" t="e">
        <f>_xlfn.XLOOKUP(Table5[[#This Row],[Short Name]],Data!B:B,Data!N:N)</f>
        <v>#N/A</v>
      </c>
      <c r="H371" t="e">
        <f>_xlfn.XLOOKUP(Table5[[#This Row],[Short Name]],Data!B:B,Data!V:V)</f>
        <v>#N/A</v>
      </c>
    </row>
    <row r="372" spans="1:8" hidden="1" x14ac:dyDescent="0.35">
      <c r="A372" t="s">
        <v>1479</v>
      </c>
      <c r="B372">
        <v>1500000388</v>
      </c>
      <c r="C372" t="s">
        <v>4537</v>
      </c>
      <c r="D372" t="s">
        <v>61</v>
      </c>
      <c r="E372" t="s">
        <v>4538</v>
      </c>
      <c r="F372" t="s">
        <v>4539</v>
      </c>
      <c r="G372" t="e">
        <f>_xlfn.XLOOKUP(Table5[[#This Row],[Short Name]],Data!B:B,Data!N:N)</f>
        <v>#N/A</v>
      </c>
      <c r="H372" t="e">
        <f>_xlfn.XLOOKUP(Table5[[#This Row],[Short Name]],Data!B:B,Data!V:V)</f>
        <v>#N/A</v>
      </c>
    </row>
    <row r="373" spans="1:8" hidden="1" x14ac:dyDescent="0.35">
      <c r="A373" t="s">
        <v>1481</v>
      </c>
      <c r="B373">
        <v>1500000388</v>
      </c>
      <c r="C373" t="s">
        <v>4537</v>
      </c>
      <c r="D373" t="s">
        <v>61</v>
      </c>
      <c r="E373" t="s">
        <v>4538</v>
      </c>
      <c r="F373" t="s">
        <v>4539</v>
      </c>
      <c r="G373" t="e">
        <f>_xlfn.XLOOKUP(Table5[[#This Row],[Short Name]],Data!B:B,Data!N:N)</f>
        <v>#N/A</v>
      </c>
      <c r="H373" t="e">
        <f>_xlfn.XLOOKUP(Table5[[#This Row],[Short Name]],Data!B:B,Data!V:V)</f>
        <v>#N/A</v>
      </c>
    </row>
    <row r="374" spans="1:8" hidden="1" x14ac:dyDescent="0.35">
      <c r="A374" t="s">
        <v>219</v>
      </c>
      <c r="D374" t="s">
        <v>62</v>
      </c>
      <c r="F374" t="s">
        <v>63</v>
      </c>
      <c r="G374" t="e">
        <f>_xlfn.XLOOKUP(Table5[[#This Row],[Short Name]],Data!B:B,Data!N:N)</f>
        <v>#N/A</v>
      </c>
      <c r="H374" t="e">
        <f>_xlfn.XLOOKUP(Table5[[#This Row],[Short Name]],Data!B:B,Data!V:V)</f>
        <v>#N/A</v>
      </c>
    </row>
    <row r="375" spans="1:8" hidden="1" x14ac:dyDescent="0.35">
      <c r="A375" t="s">
        <v>1763</v>
      </c>
      <c r="B375">
        <v>21613</v>
      </c>
      <c r="C375" t="s">
        <v>5166</v>
      </c>
      <c r="D375" t="s">
        <v>61</v>
      </c>
      <c r="E375" s="13" t="s">
        <v>5162</v>
      </c>
      <c r="F375" t="s">
        <v>256</v>
      </c>
      <c r="G375" t="e">
        <f>_xlfn.XLOOKUP(Table5[[#This Row],[Short Name]],Data!B:B,Data!N:N)</f>
        <v>#N/A</v>
      </c>
      <c r="H375" t="e">
        <f>_xlfn.XLOOKUP(Table5[[#This Row],[Short Name]],Data!B:B,Data!V:V)</f>
        <v>#N/A</v>
      </c>
    </row>
    <row r="376" spans="1:8" hidden="1" x14ac:dyDescent="0.35">
      <c r="A376" t="s">
        <v>1765</v>
      </c>
      <c r="B376">
        <v>21613</v>
      </c>
      <c r="C376" t="s">
        <v>5166</v>
      </c>
      <c r="D376" t="s">
        <v>61</v>
      </c>
      <c r="E376" s="13" t="s">
        <v>5162</v>
      </c>
      <c r="F376" t="s">
        <v>256</v>
      </c>
      <c r="G376" t="e">
        <f>_xlfn.XLOOKUP(Table5[[#This Row],[Short Name]],Data!B:B,Data!N:N)</f>
        <v>#N/A</v>
      </c>
      <c r="H376" t="e">
        <f>_xlfn.XLOOKUP(Table5[[#This Row],[Short Name]],Data!B:B,Data!V:V)</f>
        <v>#N/A</v>
      </c>
    </row>
    <row r="377" spans="1:8" hidden="1" x14ac:dyDescent="0.35">
      <c r="A377" t="s">
        <v>1642</v>
      </c>
      <c r="B377">
        <v>1857</v>
      </c>
      <c r="C377" t="s">
        <v>5167</v>
      </c>
      <c r="D377" t="s">
        <v>61</v>
      </c>
      <c r="E377" s="13" t="s">
        <v>5168</v>
      </c>
      <c r="F377" t="s">
        <v>5169</v>
      </c>
      <c r="G377" t="e">
        <f>_xlfn.XLOOKUP(Table5[[#This Row],[Short Name]],Data!B:B,Data!N:N)</f>
        <v>#N/A</v>
      </c>
      <c r="H377" t="e">
        <f>_xlfn.XLOOKUP(Table5[[#This Row],[Short Name]],Data!B:B,Data!V:V)</f>
        <v>#N/A</v>
      </c>
    </row>
    <row r="378" spans="1:8" hidden="1" x14ac:dyDescent="0.35">
      <c r="A378" t="s">
        <v>1644</v>
      </c>
      <c r="B378">
        <v>1857</v>
      </c>
      <c r="C378" t="s">
        <v>5167</v>
      </c>
      <c r="D378" t="s">
        <v>61</v>
      </c>
      <c r="E378" s="13" t="s">
        <v>5168</v>
      </c>
      <c r="F378" t="s">
        <v>5169</v>
      </c>
      <c r="G378" t="e">
        <f>_xlfn.XLOOKUP(Table5[[#This Row],[Short Name]],Data!B:B,Data!N:N)</f>
        <v>#N/A</v>
      </c>
      <c r="H378" t="e">
        <f>_xlfn.XLOOKUP(Table5[[#This Row],[Short Name]],Data!B:B,Data!V:V)</f>
        <v>#N/A</v>
      </c>
    </row>
    <row r="379" spans="1:8" hidden="1" x14ac:dyDescent="0.35">
      <c r="A379" t="s">
        <v>1208</v>
      </c>
      <c r="D379" t="s">
        <v>61</v>
      </c>
      <c r="E379" s="13" t="s">
        <v>5170</v>
      </c>
      <c r="G379" t="e">
        <f>_xlfn.XLOOKUP(Table5[[#This Row],[Short Name]],Data!B:B,Data!N:N)</f>
        <v>#N/A</v>
      </c>
      <c r="H379" t="e">
        <f>_xlfn.XLOOKUP(Table5[[#This Row],[Short Name]],Data!B:B,Data!V:V)</f>
        <v>#N/A</v>
      </c>
    </row>
    <row r="380" spans="1:8" hidden="1" x14ac:dyDescent="0.35">
      <c r="A380" t="s">
        <v>1648</v>
      </c>
      <c r="B380" t="s">
        <v>60</v>
      </c>
      <c r="C380" t="s">
        <v>60</v>
      </c>
      <c r="D380" t="s">
        <v>62</v>
      </c>
      <c r="G380" t="e">
        <f>_xlfn.XLOOKUP(Table5[[#This Row],[Short Name]],Data!B:B,Data!N:N)</f>
        <v>#N/A</v>
      </c>
      <c r="H380" t="e">
        <f>_xlfn.XLOOKUP(Table5[[#This Row],[Short Name]],Data!B:B,Data!V:V)</f>
        <v>#N/A</v>
      </c>
    </row>
    <row r="381" spans="1:8" hidden="1" x14ac:dyDescent="0.35">
      <c r="A381" t="s">
        <v>2186</v>
      </c>
      <c r="B381">
        <v>9124</v>
      </c>
      <c r="C381" t="s">
        <v>5171</v>
      </c>
      <c r="D381" t="s">
        <v>61</v>
      </c>
      <c r="E381" s="13" t="s">
        <v>5159</v>
      </c>
      <c r="F381" t="s">
        <v>5160</v>
      </c>
      <c r="G381" t="e">
        <f>_xlfn.XLOOKUP(Table5[[#This Row],[Short Name]],Data!B:B,Data!N:N)</f>
        <v>#N/A</v>
      </c>
      <c r="H381" t="e">
        <f>_xlfn.XLOOKUP(Table5[[#This Row],[Short Name]],Data!B:B,Data!V:V)</f>
        <v>#N/A</v>
      </c>
    </row>
    <row r="382" spans="1:8" hidden="1" x14ac:dyDescent="0.35">
      <c r="A382" t="s">
        <v>1096</v>
      </c>
      <c r="B382">
        <v>76827</v>
      </c>
      <c r="C382" t="s">
        <v>4494</v>
      </c>
      <c r="D382" t="s">
        <v>61</v>
      </c>
      <c r="E382" s="13" t="s">
        <v>4495</v>
      </c>
      <c r="F382" t="s">
        <v>60</v>
      </c>
      <c r="G382" t="e">
        <f>_xlfn.XLOOKUP(Table5[[#This Row],[Short Name]],Data!B:B,Data!N:N)</f>
        <v>#N/A</v>
      </c>
      <c r="H382" t="e">
        <f>_xlfn.XLOOKUP(Table5[[#This Row],[Short Name]],Data!B:B,Data!V:V)</f>
        <v>#N/A</v>
      </c>
    </row>
    <row r="383" spans="1:8" hidden="1" x14ac:dyDescent="0.35">
      <c r="A383" t="s">
        <v>2470</v>
      </c>
      <c r="B383">
        <v>7118</v>
      </c>
      <c r="C383" t="s">
        <v>5172</v>
      </c>
      <c r="D383" t="s">
        <v>61</v>
      </c>
      <c r="E383" t="s">
        <v>4538</v>
      </c>
      <c r="F383" t="s">
        <v>5173</v>
      </c>
      <c r="G383" t="e">
        <f>_xlfn.XLOOKUP(Table5[[#This Row],[Short Name]],Data!B:B,Data!N:N)</f>
        <v>#N/A</v>
      </c>
      <c r="H383" t="e">
        <f>_xlfn.XLOOKUP(Table5[[#This Row],[Short Name]],Data!B:B,Data!V:V)</f>
        <v>#N/A</v>
      </c>
    </row>
    <row r="384" spans="1:8" hidden="1" x14ac:dyDescent="0.35">
      <c r="A384" t="s">
        <v>2761</v>
      </c>
      <c r="B384">
        <v>16991</v>
      </c>
      <c r="C384" t="s">
        <v>5174</v>
      </c>
      <c r="D384" t="s">
        <v>61</v>
      </c>
      <c r="E384" s="13" t="s">
        <v>5175</v>
      </c>
      <c r="F384" t="s">
        <v>5176</v>
      </c>
      <c r="G384" t="e">
        <f>_xlfn.XLOOKUP(Table5[[#This Row],[Short Name]],Data!B:B,Data!N:N)</f>
        <v>#N/A</v>
      </c>
      <c r="H384" t="e">
        <f>_xlfn.XLOOKUP(Table5[[#This Row],[Short Name]],Data!B:B,Data!V:V)</f>
        <v>#N/A</v>
      </c>
    </row>
    <row r="385" spans="1:8" hidden="1" x14ac:dyDescent="0.35">
      <c r="A385" t="s">
        <v>2681</v>
      </c>
      <c r="B385">
        <v>20447</v>
      </c>
      <c r="C385" t="s">
        <v>5177</v>
      </c>
      <c r="D385" t="s">
        <v>61</v>
      </c>
      <c r="E385" t="s">
        <v>4538</v>
      </c>
      <c r="F385" t="s">
        <v>5149</v>
      </c>
      <c r="G385" t="e">
        <f>_xlfn.XLOOKUP(Table5[[#This Row],[Short Name]],Data!B:B,Data!N:N)</f>
        <v>#N/A</v>
      </c>
      <c r="H385" t="e">
        <f>_xlfn.XLOOKUP(Table5[[#This Row],[Short Name]],Data!B:B,Data!V:V)</f>
        <v>#N/A</v>
      </c>
    </row>
    <row r="386" spans="1:8" hidden="1" x14ac:dyDescent="0.35">
      <c r="A386" t="s">
        <v>1098</v>
      </c>
      <c r="B386">
        <v>76827</v>
      </c>
      <c r="C386" t="s">
        <v>4494</v>
      </c>
      <c r="D386" t="s">
        <v>61</v>
      </c>
      <c r="E386" s="13" t="s">
        <v>4495</v>
      </c>
      <c r="F386" t="s">
        <v>60</v>
      </c>
      <c r="G386" t="e">
        <f>_xlfn.XLOOKUP(Table5[[#This Row],[Short Name]],Data!B:B,Data!N:N)</f>
        <v>#N/A</v>
      </c>
      <c r="H386" t="e">
        <f>_xlfn.XLOOKUP(Table5[[#This Row],[Short Name]],Data!B:B,Data!V:V)</f>
        <v>#N/A</v>
      </c>
    </row>
    <row r="387" spans="1:8" hidden="1" x14ac:dyDescent="0.35">
      <c r="A387" t="s">
        <v>1103</v>
      </c>
      <c r="B387">
        <v>76827</v>
      </c>
      <c r="C387" t="s">
        <v>4494</v>
      </c>
      <c r="D387" t="s">
        <v>61</v>
      </c>
      <c r="E387" s="13" t="s">
        <v>4495</v>
      </c>
      <c r="F387" t="s">
        <v>60</v>
      </c>
      <c r="G387" t="e">
        <f>_xlfn.XLOOKUP(Table5[[#This Row],[Short Name]],Data!B:B,Data!N:N)</f>
        <v>#N/A</v>
      </c>
      <c r="H387" t="e">
        <f>_xlfn.XLOOKUP(Table5[[#This Row],[Short Name]],Data!B:B,Data!V:V)</f>
        <v>#N/A</v>
      </c>
    </row>
    <row r="388" spans="1:8" hidden="1" x14ac:dyDescent="0.35">
      <c r="A388" t="s">
        <v>584</v>
      </c>
      <c r="B388">
        <v>21056</v>
      </c>
      <c r="C388" t="s">
        <v>586</v>
      </c>
      <c r="D388" t="s">
        <v>61</v>
      </c>
      <c r="E388" t="s">
        <v>581</v>
      </c>
      <c r="F388" t="s">
        <v>582</v>
      </c>
      <c r="G388" t="e">
        <f>_xlfn.XLOOKUP(Table5[[#This Row],[Short Name]],Data!B:B,Data!N:N)</f>
        <v>#N/A</v>
      </c>
      <c r="H388" t="e">
        <f>_xlfn.XLOOKUP(Table5[[#This Row],[Short Name]],Data!B:B,Data!V:V)</f>
        <v>#N/A</v>
      </c>
    </row>
    <row r="389" spans="1:8" hidden="1" x14ac:dyDescent="0.35">
      <c r="A389" t="s">
        <v>1936</v>
      </c>
      <c r="B389">
        <v>6718</v>
      </c>
      <c r="C389" t="s">
        <v>5178</v>
      </c>
      <c r="D389" t="s">
        <v>61</v>
      </c>
      <c r="E389" t="s">
        <v>5179</v>
      </c>
      <c r="F389" t="s">
        <v>5180</v>
      </c>
      <c r="G389" t="e">
        <f>_xlfn.XLOOKUP(Table5[[#This Row],[Short Name]],Data!B:B,Data!N:N)</f>
        <v>#N/A</v>
      </c>
      <c r="H389" t="e">
        <f>_xlfn.XLOOKUP(Table5[[#This Row],[Short Name]],Data!B:B,Data!V:V)</f>
        <v>#N/A</v>
      </c>
    </row>
    <row r="390" spans="1:8" hidden="1" x14ac:dyDescent="0.35">
      <c r="A390" t="s">
        <v>1938</v>
      </c>
      <c r="B390">
        <v>6718</v>
      </c>
      <c r="C390" t="s">
        <v>5178</v>
      </c>
      <c r="D390" t="s">
        <v>61</v>
      </c>
      <c r="E390" t="s">
        <v>5179</v>
      </c>
      <c r="F390" t="s">
        <v>5180</v>
      </c>
      <c r="G390" t="e">
        <f>_xlfn.XLOOKUP(Table5[[#This Row],[Short Name]],Data!B:B,Data!N:N)</f>
        <v>#N/A</v>
      </c>
      <c r="H390" t="e">
        <f>_xlfn.XLOOKUP(Table5[[#This Row],[Short Name]],Data!B:B,Data!V:V)</f>
        <v>#N/A</v>
      </c>
    </row>
    <row r="391" spans="1:8" hidden="1" x14ac:dyDescent="0.35">
      <c r="A391" t="s">
        <v>1940</v>
      </c>
      <c r="B391">
        <v>6718</v>
      </c>
      <c r="C391" t="s">
        <v>5178</v>
      </c>
      <c r="D391" t="s">
        <v>61</v>
      </c>
      <c r="E391" t="s">
        <v>5179</v>
      </c>
      <c r="F391" t="s">
        <v>5180</v>
      </c>
      <c r="G391" t="e">
        <f>_xlfn.XLOOKUP(Table5[[#This Row],[Short Name]],Data!B:B,Data!N:N)</f>
        <v>#N/A</v>
      </c>
      <c r="H391" t="e">
        <f>_xlfn.XLOOKUP(Table5[[#This Row],[Short Name]],Data!B:B,Data!V:V)</f>
        <v>#N/A</v>
      </c>
    </row>
    <row r="392" spans="1:8" hidden="1" x14ac:dyDescent="0.35">
      <c r="A392" t="s">
        <v>1942</v>
      </c>
      <c r="B392">
        <v>6718</v>
      </c>
      <c r="C392" t="s">
        <v>5178</v>
      </c>
      <c r="D392" t="s">
        <v>61</v>
      </c>
      <c r="E392" t="s">
        <v>5179</v>
      </c>
      <c r="F392" t="s">
        <v>5180</v>
      </c>
      <c r="G392" t="e">
        <f>_xlfn.XLOOKUP(Table5[[#This Row],[Short Name]],Data!B:B,Data!N:N)</f>
        <v>#N/A</v>
      </c>
      <c r="H392" t="e">
        <f>_xlfn.XLOOKUP(Table5[[#This Row],[Short Name]],Data!B:B,Data!V:V)</f>
        <v>#N/A</v>
      </c>
    </row>
    <row r="393" spans="1:8" x14ac:dyDescent="0.35">
      <c r="A393" t="s">
        <v>2544</v>
      </c>
      <c r="B393">
        <v>16985</v>
      </c>
      <c r="C393" t="s">
        <v>867</v>
      </c>
      <c r="D393" t="s">
        <v>61</v>
      </c>
      <c r="E393" t="s">
        <v>868</v>
      </c>
      <c r="F393" t="s">
        <v>869</v>
      </c>
      <c r="G393" t="e">
        <f>_xlfn.XLOOKUP(Table5[[#This Row],[Short Name]],Data!B:B,Data!N:N)</f>
        <v>#N/A</v>
      </c>
      <c r="H393" t="e">
        <f>_xlfn.XLOOKUP(Table5[[#This Row],[Short Name]],Data!B:B,Data!V:V)</f>
        <v>#N/A</v>
      </c>
    </row>
    <row r="394" spans="1:8" x14ac:dyDescent="0.35">
      <c r="A394" t="s">
        <v>2546</v>
      </c>
      <c r="B394">
        <v>16985</v>
      </c>
      <c r="C394" t="s">
        <v>867</v>
      </c>
      <c r="D394" t="s">
        <v>61</v>
      </c>
      <c r="E394" t="s">
        <v>868</v>
      </c>
      <c r="F394" t="s">
        <v>869</v>
      </c>
      <c r="G394" t="e">
        <f>_xlfn.XLOOKUP(Table5[[#This Row],[Short Name]],Data!B:B,Data!N:N)</f>
        <v>#N/A</v>
      </c>
      <c r="H394" t="e">
        <f>_xlfn.XLOOKUP(Table5[[#This Row],[Short Name]],Data!B:B,Data!V:V)</f>
        <v>#N/A</v>
      </c>
    </row>
    <row r="395" spans="1:8" hidden="1" x14ac:dyDescent="0.35">
      <c r="A395" t="s">
        <v>1658</v>
      </c>
      <c r="B395">
        <v>1500000524</v>
      </c>
      <c r="C395" t="s">
        <v>4574</v>
      </c>
      <c r="D395" t="s">
        <v>61</v>
      </c>
      <c r="E395" s="13" t="s">
        <v>5181</v>
      </c>
      <c r="F395" t="s">
        <v>4575</v>
      </c>
      <c r="G395" t="e">
        <f>_xlfn.XLOOKUP(Table5[[#This Row],[Short Name]],Data!B:B,Data!N:N)</f>
        <v>#N/A</v>
      </c>
      <c r="H395" t="e">
        <f>_xlfn.XLOOKUP(Table5[[#This Row],[Short Name]],Data!B:B,Data!V:V)</f>
        <v>#N/A</v>
      </c>
    </row>
    <row r="396" spans="1:8" hidden="1" x14ac:dyDescent="0.35">
      <c r="A396" t="s">
        <v>2388</v>
      </c>
      <c r="B396">
        <v>20575</v>
      </c>
      <c r="C396" t="s">
        <v>5182</v>
      </c>
      <c r="D396" t="s">
        <v>61</v>
      </c>
      <c r="E396" s="13" t="s">
        <v>5001</v>
      </c>
      <c r="F396" t="s">
        <v>5002</v>
      </c>
      <c r="G396" t="e">
        <f>_xlfn.XLOOKUP(Table5[[#This Row],[Short Name]],Data!B:B,Data!N:N)</f>
        <v>#N/A</v>
      </c>
      <c r="H396" t="e">
        <f>_xlfn.XLOOKUP(Table5[[#This Row],[Short Name]],Data!B:B,Data!V:V)</f>
        <v>#N/A</v>
      </c>
    </row>
    <row r="397" spans="1:8" hidden="1" x14ac:dyDescent="0.35">
      <c r="A397" t="s">
        <v>2380</v>
      </c>
      <c r="B397">
        <v>20135</v>
      </c>
      <c r="C397" t="s">
        <v>5183</v>
      </c>
      <c r="D397" t="s">
        <v>61</v>
      </c>
      <c r="E397" s="13" t="s">
        <v>5001</v>
      </c>
      <c r="F397" t="s">
        <v>5002</v>
      </c>
      <c r="G397" t="e">
        <f>_xlfn.XLOOKUP(Table5[[#This Row],[Short Name]],Data!B:B,Data!N:N)</f>
        <v>#N/A</v>
      </c>
      <c r="H397" t="e">
        <f>_xlfn.XLOOKUP(Table5[[#This Row],[Short Name]],Data!B:B,Data!V:V)</f>
        <v>#N/A</v>
      </c>
    </row>
    <row r="398" spans="1:8" hidden="1" x14ac:dyDescent="0.35">
      <c r="A398" t="s">
        <v>2382</v>
      </c>
      <c r="B398">
        <v>20135</v>
      </c>
      <c r="C398" t="s">
        <v>5183</v>
      </c>
      <c r="D398" t="s">
        <v>61</v>
      </c>
      <c r="E398" s="13" t="s">
        <v>5001</v>
      </c>
      <c r="F398" t="s">
        <v>5002</v>
      </c>
      <c r="G398" t="e">
        <f>_xlfn.XLOOKUP(Table5[[#This Row],[Short Name]],Data!B:B,Data!N:N)</f>
        <v>#N/A</v>
      </c>
      <c r="H398" t="e">
        <f>_xlfn.XLOOKUP(Table5[[#This Row],[Short Name]],Data!B:B,Data!V:V)</f>
        <v>#N/A</v>
      </c>
    </row>
    <row r="399" spans="1:8" hidden="1" x14ac:dyDescent="0.35">
      <c r="A399" t="s">
        <v>2386</v>
      </c>
      <c r="B399">
        <v>20135</v>
      </c>
      <c r="C399" t="s">
        <v>5183</v>
      </c>
      <c r="D399" t="s">
        <v>61</v>
      </c>
      <c r="E399" s="13" t="s">
        <v>5001</v>
      </c>
      <c r="F399" t="s">
        <v>5002</v>
      </c>
      <c r="G399" t="e">
        <f>_xlfn.XLOOKUP(Table5[[#This Row],[Short Name]],Data!B:B,Data!N:N)</f>
        <v>#N/A</v>
      </c>
      <c r="H399" t="e">
        <f>_xlfn.XLOOKUP(Table5[[#This Row],[Short Name]],Data!B:B,Data!V:V)</f>
        <v>#N/A</v>
      </c>
    </row>
    <row r="400" spans="1:8" hidden="1" x14ac:dyDescent="0.35">
      <c r="A400" t="s">
        <v>843</v>
      </c>
      <c r="B400">
        <v>5045982</v>
      </c>
      <c r="C400" t="s">
        <v>121</v>
      </c>
      <c r="D400" t="s">
        <v>61</v>
      </c>
      <c r="E400" t="s">
        <v>122</v>
      </c>
      <c r="F400" t="s">
        <v>124</v>
      </c>
      <c r="G400" t="e">
        <f>_xlfn.XLOOKUP(Table5[[#This Row],[Short Name]],Data!B:B,Data!N:N)</f>
        <v>#N/A</v>
      </c>
      <c r="H400" t="e">
        <f>_xlfn.XLOOKUP(Table5[[#This Row],[Short Name]],Data!B:B,Data!V:V)</f>
        <v>#N/A</v>
      </c>
    </row>
    <row r="401" spans="1:8" hidden="1" x14ac:dyDescent="0.35">
      <c r="A401" t="s">
        <v>840</v>
      </c>
      <c r="B401">
        <v>5045982</v>
      </c>
      <c r="C401" t="s">
        <v>121</v>
      </c>
      <c r="D401" t="s">
        <v>61</v>
      </c>
      <c r="E401" t="s">
        <v>122</v>
      </c>
      <c r="F401" t="s">
        <v>124</v>
      </c>
      <c r="G401" t="e">
        <f>_xlfn.XLOOKUP(Table5[[#This Row],[Short Name]],Data!B:B,Data!N:N)</f>
        <v>#N/A</v>
      </c>
      <c r="H401" t="e">
        <f>_xlfn.XLOOKUP(Table5[[#This Row],[Short Name]],Data!B:B,Data!V:V)</f>
        <v>#N/A</v>
      </c>
    </row>
    <row r="402" spans="1:8" hidden="1" x14ac:dyDescent="0.35">
      <c r="A402" t="s">
        <v>166</v>
      </c>
      <c r="B402">
        <v>5045982</v>
      </c>
      <c r="C402" t="s">
        <v>121</v>
      </c>
      <c r="D402" t="s">
        <v>61</v>
      </c>
      <c r="E402" t="s">
        <v>122</v>
      </c>
      <c r="F402" t="s">
        <v>124</v>
      </c>
      <c r="G402" t="e">
        <f>_xlfn.XLOOKUP(Table5[[#This Row],[Short Name]],Data!B:B,Data!N:N)</f>
        <v>#N/A</v>
      </c>
      <c r="H402" t="e">
        <f>_xlfn.XLOOKUP(Table5[[#This Row],[Short Name]],Data!B:B,Data!V:V)</f>
        <v>#N/A</v>
      </c>
    </row>
    <row r="403" spans="1:8" hidden="1" x14ac:dyDescent="0.35">
      <c r="A403" t="s">
        <v>837</v>
      </c>
      <c r="B403">
        <v>5045982</v>
      </c>
      <c r="C403" t="s">
        <v>121</v>
      </c>
      <c r="D403" t="s">
        <v>61</v>
      </c>
      <c r="E403" t="s">
        <v>122</v>
      </c>
      <c r="F403" t="s">
        <v>124</v>
      </c>
      <c r="G403" t="e">
        <f>_xlfn.XLOOKUP(Table5[[#This Row],[Short Name]],Data!B:B,Data!N:N)</f>
        <v>#N/A</v>
      </c>
      <c r="H403" t="e">
        <f>_xlfn.XLOOKUP(Table5[[#This Row],[Short Name]],Data!B:B,Data!V:V)</f>
        <v>#N/A</v>
      </c>
    </row>
    <row r="404" spans="1:8" hidden="1" x14ac:dyDescent="0.35">
      <c r="A404" t="s">
        <v>671</v>
      </c>
      <c r="B404">
        <v>5045982</v>
      </c>
      <c r="C404" t="s">
        <v>121</v>
      </c>
      <c r="D404" t="s">
        <v>61</v>
      </c>
      <c r="E404" t="s">
        <v>122</v>
      </c>
      <c r="F404" t="s">
        <v>124</v>
      </c>
      <c r="G404" t="e">
        <f>_xlfn.XLOOKUP(Table5[[#This Row],[Short Name]],Data!B:B,Data!N:N)</f>
        <v>#N/A</v>
      </c>
      <c r="H404" t="e">
        <f>_xlfn.XLOOKUP(Table5[[#This Row],[Short Name]],Data!B:B,Data!V:V)</f>
        <v>#N/A</v>
      </c>
    </row>
    <row r="405" spans="1:8" hidden="1" x14ac:dyDescent="0.35">
      <c r="A405" t="s">
        <v>162</v>
      </c>
      <c r="B405">
        <v>5045982</v>
      </c>
      <c r="C405" t="s">
        <v>121</v>
      </c>
      <c r="D405" t="s">
        <v>61</v>
      </c>
      <c r="E405" t="s">
        <v>122</v>
      </c>
      <c r="F405" t="s">
        <v>124</v>
      </c>
      <c r="G405" t="e">
        <f>_xlfn.XLOOKUP(Table5[[#This Row],[Short Name]],Data!B:B,Data!N:N)</f>
        <v>#N/A</v>
      </c>
      <c r="H405" t="e">
        <f>_xlfn.XLOOKUP(Table5[[#This Row],[Short Name]],Data!B:B,Data!V:V)</f>
        <v>#N/A</v>
      </c>
    </row>
    <row r="406" spans="1:8" hidden="1" x14ac:dyDescent="0.35">
      <c r="A406" t="s">
        <v>668</v>
      </c>
      <c r="B406">
        <v>5045982</v>
      </c>
      <c r="C406" t="s">
        <v>121</v>
      </c>
      <c r="D406" t="s">
        <v>61</v>
      </c>
      <c r="E406" t="s">
        <v>122</v>
      </c>
      <c r="F406" t="s">
        <v>124</v>
      </c>
      <c r="G406" t="e">
        <f>_xlfn.XLOOKUP(Table5[[#This Row],[Short Name]],Data!B:B,Data!N:N)</f>
        <v>#N/A</v>
      </c>
      <c r="H406" t="e">
        <f>_xlfn.XLOOKUP(Table5[[#This Row],[Short Name]],Data!B:B,Data!V:V)</f>
        <v>#N/A</v>
      </c>
    </row>
    <row r="407" spans="1:8" hidden="1" x14ac:dyDescent="0.35">
      <c r="A407" t="s">
        <v>665</v>
      </c>
      <c r="B407">
        <v>5045982</v>
      </c>
      <c r="C407" t="s">
        <v>121</v>
      </c>
      <c r="D407" t="s">
        <v>61</v>
      </c>
      <c r="E407" t="s">
        <v>122</v>
      </c>
      <c r="F407" t="s">
        <v>124</v>
      </c>
      <c r="G407" t="e">
        <f>_xlfn.XLOOKUP(Table5[[#This Row],[Short Name]],Data!B:B,Data!N:N)</f>
        <v>#N/A</v>
      </c>
      <c r="H407" t="e">
        <f>_xlfn.XLOOKUP(Table5[[#This Row],[Short Name]],Data!B:B,Data!V:V)</f>
        <v>#N/A</v>
      </c>
    </row>
    <row r="408" spans="1:8" hidden="1" x14ac:dyDescent="0.35">
      <c r="A408" t="s">
        <v>662</v>
      </c>
      <c r="B408">
        <v>5045982</v>
      </c>
      <c r="C408" t="s">
        <v>121</v>
      </c>
      <c r="D408" t="s">
        <v>61</v>
      </c>
      <c r="E408" t="s">
        <v>122</v>
      </c>
      <c r="F408" t="s">
        <v>124</v>
      </c>
      <c r="G408" t="e">
        <f>_xlfn.XLOOKUP(Table5[[#This Row],[Short Name]],Data!B:B,Data!N:N)</f>
        <v>#N/A</v>
      </c>
      <c r="H408" t="e">
        <f>_xlfn.XLOOKUP(Table5[[#This Row],[Short Name]],Data!B:B,Data!V:V)</f>
        <v>#N/A</v>
      </c>
    </row>
    <row r="409" spans="1:8" hidden="1" x14ac:dyDescent="0.35">
      <c r="A409" t="s">
        <v>987</v>
      </c>
      <c r="B409">
        <v>1500000616</v>
      </c>
      <c r="C409" t="s">
        <v>4485</v>
      </c>
      <c r="D409" t="s">
        <v>61</v>
      </c>
      <c r="E409" s="13" t="s">
        <v>4486</v>
      </c>
      <c r="F409" t="s">
        <v>4487</v>
      </c>
      <c r="G409" t="e">
        <f>_xlfn.XLOOKUP(Table5[[#This Row],[Short Name]],Data!B:B,Data!N:N)</f>
        <v>#N/A</v>
      </c>
      <c r="H409" t="e">
        <f>_xlfn.XLOOKUP(Table5[[#This Row],[Short Name]],Data!B:B,Data!V:V)</f>
        <v>#N/A</v>
      </c>
    </row>
    <row r="410" spans="1:8" hidden="1" x14ac:dyDescent="0.35">
      <c r="A410" t="s">
        <v>659</v>
      </c>
      <c r="B410">
        <v>5045982</v>
      </c>
      <c r="C410" t="s">
        <v>121</v>
      </c>
      <c r="D410" t="s">
        <v>61</v>
      </c>
      <c r="E410" t="s">
        <v>122</v>
      </c>
      <c r="F410" t="s">
        <v>124</v>
      </c>
      <c r="G410" t="e">
        <f>_xlfn.XLOOKUP(Table5[[#This Row],[Short Name]],Data!B:B,Data!N:N)</f>
        <v>#N/A</v>
      </c>
      <c r="H410" t="e">
        <f>_xlfn.XLOOKUP(Table5[[#This Row],[Short Name]],Data!B:B,Data!V:V)</f>
        <v>#N/A</v>
      </c>
    </row>
    <row r="411" spans="1:8" hidden="1" x14ac:dyDescent="0.35">
      <c r="A411" t="s">
        <v>159</v>
      </c>
      <c r="B411">
        <v>5045982</v>
      </c>
      <c r="C411" t="s">
        <v>121</v>
      </c>
      <c r="D411" t="s">
        <v>61</v>
      </c>
      <c r="E411" t="s">
        <v>122</v>
      </c>
      <c r="F411" t="s">
        <v>124</v>
      </c>
      <c r="G411" t="e">
        <f>_xlfn.XLOOKUP(Table5[[#This Row],[Short Name]],Data!B:B,Data!N:N)</f>
        <v>#N/A</v>
      </c>
      <c r="H411" t="e">
        <f>_xlfn.XLOOKUP(Table5[[#This Row],[Short Name]],Data!B:B,Data!V:V)</f>
        <v>#N/A</v>
      </c>
    </row>
    <row r="412" spans="1:8" hidden="1" x14ac:dyDescent="0.35">
      <c r="A412" t="s">
        <v>656</v>
      </c>
      <c r="B412">
        <v>5045982</v>
      </c>
      <c r="C412" t="s">
        <v>121</v>
      </c>
      <c r="D412" t="s">
        <v>61</v>
      </c>
      <c r="E412" t="s">
        <v>122</v>
      </c>
      <c r="F412" t="s">
        <v>124</v>
      </c>
      <c r="G412" t="e">
        <f>_xlfn.XLOOKUP(Table5[[#This Row],[Short Name]],Data!B:B,Data!N:N)</f>
        <v>#N/A</v>
      </c>
      <c r="H412" t="e">
        <f>_xlfn.XLOOKUP(Table5[[#This Row],[Short Name]],Data!B:B,Data!V:V)</f>
        <v>#N/A</v>
      </c>
    </row>
    <row r="413" spans="1:8" hidden="1" x14ac:dyDescent="0.35">
      <c r="A413" t="s">
        <v>834</v>
      </c>
      <c r="B413">
        <v>5045982</v>
      </c>
      <c r="C413" t="s">
        <v>121</v>
      </c>
      <c r="D413" t="s">
        <v>61</v>
      </c>
      <c r="E413" t="s">
        <v>122</v>
      </c>
      <c r="F413" t="s">
        <v>124</v>
      </c>
      <c r="G413" t="e">
        <f>_xlfn.XLOOKUP(Table5[[#This Row],[Short Name]],Data!B:B,Data!N:N)</f>
        <v>#N/A</v>
      </c>
      <c r="H413" t="e">
        <f>_xlfn.XLOOKUP(Table5[[#This Row],[Short Name]],Data!B:B,Data!V:V)</f>
        <v>#N/A</v>
      </c>
    </row>
    <row r="414" spans="1:8" hidden="1" x14ac:dyDescent="0.35">
      <c r="A414" t="s">
        <v>2511</v>
      </c>
      <c r="B414">
        <v>7285</v>
      </c>
      <c r="C414" t="s">
        <v>5184</v>
      </c>
      <c r="D414" t="s">
        <v>61</v>
      </c>
      <c r="E414" s="13" t="s">
        <v>5185</v>
      </c>
      <c r="F414" t="s">
        <v>4487</v>
      </c>
      <c r="G414" t="e">
        <f>_xlfn.XLOOKUP(Table5[[#This Row],[Short Name]],Data!B:B,Data!N:N)</f>
        <v>#N/A</v>
      </c>
      <c r="H414" t="e">
        <f>_xlfn.XLOOKUP(Table5[[#This Row],[Short Name]],Data!B:B,Data!V:V)</f>
        <v>#N/A</v>
      </c>
    </row>
    <row r="415" spans="1:8" hidden="1" x14ac:dyDescent="0.35">
      <c r="A415" t="s">
        <v>2513</v>
      </c>
      <c r="B415">
        <v>7285</v>
      </c>
      <c r="C415" t="s">
        <v>5184</v>
      </c>
      <c r="D415" t="s">
        <v>61</v>
      </c>
      <c r="E415" s="13" t="s">
        <v>5185</v>
      </c>
      <c r="F415" t="s">
        <v>4487</v>
      </c>
      <c r="G415" t="e">
        <f>_xlfn.XLOOKUP(Table5[[#This Row],[Short Name]],Data!B:B,Data!N:N)</f>
        <v>#N/A</v>
      </c>
      <c r="H415" t="e">
        <f>_xlfn.XLOOKUP(Table5[[#This Row],[Short Name]],Data!B:B,Data!V:V)</f>
        <v>#N/A</v>
      </c>
    </row>
    <row r="416" spans="1:8" hidden="1" x14ac:dyDescent="0.35">
      <c r="A416" t="s">
        <v>213</v>
      </c>
      <c r="B416" t="s">
        <v>60</v>
      </c>
      <c r="C416" t="s">
        <v>60</v>
      </c>
      <c r="D416" t="s">
        <v>62</v>
      </c>
      <c r="F416" t="s">
        <v>63</v>
      </c>
      <c r="G416" t="e">
        <f>_xlfn.XLOOKUP(Table5[[#This Row],[Short Name]],Data!B:B,Data!N:N)</f>
        <v>#N/A</v>
      </c>
      <c r="H416" t="e">
        <f>_xlfn.XLOOKUP(Table5[[#This Row],[Short Name]],Data!B:B,Data!V:V)</f>
        <v>#N/A</v>
      </c>
    </row>
    <row r="417" spans="1:8" hidden="1" x14ac:dyDescent="0.35">
      <c r="A417" t="s">
        <v>2633</v>
      </c>
      <c r="B417">
        <v>16991</v>
      </c>
      <c r="C417" t="s">
        <v>5174</v>
      </c>
      <c r="D417" t="s">
        <v>61</v>
      </c>
      <c r="E417" s="13" t="s">
        <v>5175</v>
      </c>
      <c r="F417" t="s">
        <v>5176</v>
      </c>
      <c r="G417" t="e">
        <f>_xlfn.XLOOKUP(Table5[[#This Row],[Short Name]],Data!B:B,Data!N:N)</f>
        <v>#N/A</v>
      </c>
      <c r="H417" t="e">
        <f>_xlfn.XLOOKUP(Table5[[#This Row],[Short Name]],Data!B:B,Data!V:V)</f>
        <v>#N/A</v>
      </c>
    </row>
    <row r="418" spans="1:8" hidden="1" x14ac:dyDescent="0.35">
      <c r="A418" t="s">
        <v>2635</v>
      </c>
      <c r="B418">
        <v>16991</v>
      </c>
      <c r="C418" t="s">
        <v>5174</v>
      </c>
      <c r="D418" t="s">
        <v>61</v>
      </c>
      <c r="E418" s="13" t="s">
        <v>5175</v>
      </c>
      <c r="F418" t="s">
        <v>5176</v>
      </c>
      <c r="G418" t="e">
        <f>_xlfn.XLOOKUP(Table5[[#This Row],[Short Name]],Data!B:B,Data!N:N)</f>
        <v>#N/A</v>
      </c>
      <c r="H418" t="e">
        <f>_xlfn.XLOOKUP(Table5[[#This Row],[Short Name]],Data!B:B,Data!V:V)</f>
        <v>#N/A</v>
      </c>
    </row>
    <row r="419" spans="1:8" hidden="1" x14ac:dyDescent="0.35">
      <c r="A419" t="s">
        <v>2621</v>
      </c>
      <c r="D419" t="s">
        <v>61</v>
      </c>
      <c r="E419" s="13" t="s">
        <v>5186</v>
      </c>
      <c r="F419" t="s">
        <v>60</v>
      </c>
      <c r="G419" t="e">
        <f>_xlfn.XLOOKUP(Table5[[#This Row],[Short Name]],Data!B:B,Data!N:N)</f>
        <v>#N/A</v>
      </c>
      <c r="H419" t="e">
        <f>_xlfn.XLOOKUP(Table5[[#This Row],[Short Name]],Data!B:B,Data!V:V)</f>
        <v>#N/A</v>
      </c>
    </row>
    <row r="420" spans="1:8" hidden="1" x14ac:dyDescent="0.35">
      <c r="A420" t="s">
        <v>1734</v>
      </c>
      <c r="B420">
        <v>8363</v>
      </c>
      <c r="C420" t="s">
        <v>4428</v>
      </c>
      <c r="D420" t="s">
        <v>61</v>
      </c>
      <c r="E420" s="13" t="s">
        <v>4422</v>
      </c>
      <c r="F420" t="s">
        <v>2005</v>
      </c>
      <c r="G420" t="e">
        <f>_xlfn.XLOOKUP(Table5[[#This Row],[Short Name]],Data!B:B,Data!N:N)</f>
        <v>#N/A</v>
      </c>
      <c r="H420" t="e">
        <f>_xlfn.XLOOKUP(Table5[[#This Row],[Short Name]],Data!B:B,Data!V:V)</f>
        <v>#N/A</v>
      </c>
    </row>
    <row r="421" spans="1:8" hidden="1" x14ac:dyDescent="0.35">
      <c r="A421" t="s">
        <v>2190</v>
      </c>
      <c r="C421" t="s">
        <v>5187</v>
      </c>
      <c r="D421" t="s">
        <v>61</v>
      </c>
      <c r="E421" s="13" t="s">
        <v>4894</v>
      </c>
      <c r="F421" t="s">
        <v>4895</v>
      </c>
      <c r="G421" t="e">
        <f>_xlfn.XLOOKUP(Table5[[#This Row],[Short Name]],Data!B:B,Data!N:N)</f>
        <v>#N/A</v>
      </c>
      <c r="H421" t="e">
        <f>_xlfn.XLOOKUP(Table5[[#This Row],[Short Name]],Data!B:B,Data!V:V)</f>
        <v>#N/A</v>
      </c>
    </row>
    <row r="422" spans="1:8" hidden="1" x14ac:dyDescent="0.35">
      <c r="A422" t="s">
        <v>1583</v>
      </c>
      <c r="B422">
        <v>3615</v>
      </c>
      <c r="C422" t="s">
        <v>4900</v>
      </c>
      <c r="D422" t="s">
        <v>61</v>
      </c>
      <c r="E422" s="13" t="s">
        <v>4894</v>
      </c>
      <c r="F422" t="s">
        <v>4895</v>
      </c>
      <c r="G422" t="e">
        <f>_xlfn.XLOOKUP(Table5[[#This Row],[Short Name]],Data!B:B,Data!N:N)</f>
        <v>#N/A</v>
      </c>
      <c r="H422" t="e">
        <f>_xlfn.XLOOKUP(Table5[[#This Row],[Short Name]],Data!B:B,Data!V:V)</f>
        <v>#N/A</v>
      </c>
    </row>
    <row r="423" spans="1:8" hidden="1" x14ac:dyDescent="0.35">
      <c r="A423" t="s">
        <v>1587</v>
      </c>
      <c r="B423">
        <v>3615</v>
      </c>
      <c r="C423" t="s">
        <v>4900</v>
      </c>
      <c r="D423" t="s">
        <v>61</v>
      </c>
      <c r="E423" s="13" t="s">
        <v>4894</v>
      </c>
      <c r="F423" t="s">
        <v>4895</v>
      </c>
      <c r="G423" t="e">
        <f>_xlfn.XLOOKUP(Table5[[#This Row],[Short Name]],Data!B:B,Data!N:N)</f>
        <v>#N/A</v>
      </c>
      <c r="H423" t="e">
        <f>_xlfn.XLOOKUP(Table5[[#This Row],[Short Name]],Data!B:B,Data!V:V)</f>
        <v>#N/A</v>
      </c>
    </row>
    <row r="424" spans="1:8" hidden="1" x14ac:dyDescent="0.35">
      <c r="A424" t="s">
        <v>2671</v>
      </c>
      <c r="B424">
        <v>11977</v>
      </c>
      <c r="C424" t="s">
        <v>4619</v>
      </c>
      <c r="D424" t="s">
        <v>61</v>
      </c>
      <c r="E424" t="s">
        <v>5188</v>
      </c>
      <c r="F424" t="s">
        <v>5189</v>
      </c>
      <c r="G424" t="e">
        <f>_xlfn.XLOOKUP(Table5[[#This Row],[Short Name]],Data!B:B,Data!N:N)</f>
        <v>#N/A</v>
      </c>
      <c r="H424" t="e">
        <f>_xlfn.XLOOKUP(Table5[[#This Row],[Short Name]],Data!B:B,Data!V:V)</f>
        <v>#N/A</v>
      </c>
    </row>
    <row r="425" spans="1:8" hidden="1" x14ac:dyDescent="0.35">
      <c r="A425" t="s">
        <v>1487</v>
      </c>
      <c r="B425">
        <v>19115</v>
      </c>
      <c r="C425" t="s">
        <v>4589</v>
      </c>
      <c r="D425" t="s">
        <v>61</v>
      </c>
      <c r="E425" s="13" t="s">
        <v>4590</v>
      </c>
      <c r="F425" t="s">
        <v>4591</v>
      </c>
      <c r="G425" t="e">
        <f>_xlfn.XLOOKUP(Table5[[#This Row],[Short Name]],Data!B:B,Data!N:N)</f>
        <v>#N/A</v>
      </c>
      <c r="H425" t="e">
        <f>_xlfn.XLOOKUP(Table5[[#This Row],[Short Name]],Data!B:B,Data!V:V)</f>
        <v>#N/A</v>
      </c>
    </row>
    <row r="426" spans="1:8" hidden="1" x14ac:dyDescent="0.35">
      <c r="A426" t="s">
        <v>1489</v>
      </c>
      <c r="B426">
        <v>19115</v>
      </c>
      <c r="C426" t="s">
        <v>4589</v>
      </c>
      <c r="D426" t="s">
        <v>61</v>
      </c>
      <c r="E426" s="13" t="s">
        <v>4590</v>
      </c>
      <c r="F426" t="s">
        <v>4591</v>
      </c>
      <c r="G426" t="e">
        <f>_xlfn.XLOOKUP(Table5[[#This Row],[Short Name]],Data!B:B,Data!N:N)</f>
        <v>#N/A</v>
      </c>
      <c r="H426" t="e">
        <f>_xlfn.XLOOKUP(Table5[[#This Row],[Short Name]],Data!B:B,Data!V:V)</f>
        <v>#N/A</v>
      </c>
    </row>
    <row r="427" spans="1:8" hidden="1" x14ac:dyDescent="0.35">
      <c r="A427" t="s">
        <v>1491</v>
      </c>
      <c r="B427">
        <v>19115</v>
      </c>
      <c r="C427" t="s">
        <v>4589</v>
      </c>
      <c r="D427" t="s">
        <v>61</v>
      </c>
      <c r="E427" s="13" t="s">
        <v>4590</v>
      </c>
      <c r="F427" t="s">
        <v>4591</v>
      </c>
      <c r="G427" t="e">
        <f>_xlfn.XLOOKUP(Table5[[#This Row],[Short Name]],Data!B:B,Data!N:N)</f>
        <v>#N/A</v>
      </c>
      <c r="H427" t="e">
        <f>_xlfn.XLOOKUP(Table5[[#This Row],[Short Name]],Data!B:B,Data!V:V)</f>
        <v>#N/A</v>
      </c>
    </row>
    <row r="428" spans="1:8" hidden="1" x14ac:dyDescent="0.35">
      <c r="A428" t="s">
        <v>1803</v>
      </c>
      <c r="B428">
        <v>21940</v>
      </c>
      <c r="C428" t="s">
        <v>254</v>
      </c>
      <c r="D428" t="s">
        <v>61</v>
      </c>
      <c r="E428" t="s">
        <v>255</v>
      </c>
      <c r="F428" t="s">
        <v>256</v>
      </c>
      <c r="G428" t="e">
        <f>_xlfn.XLOOKUP(Table5[[#This Row],[Short Name]],Data!B:B,Data!N:N)</f>
        <v>#N/A</v>
      </c>
      <c r="H428" t="e">
        <f>_xlfn.XLOOKUP(Table5[[#This Row],[Short Name]],Data!B:B,Data!V:V)</f>
        <v>#N/A</v>
      </c>
    </row>
    <row r="429" spans="1:8" hidden="1" x14ac:dyDescent="0.35">
      <c r="A429" t="s">
        <v>2769</v>
      </c>
      <c r="B429">
        <v>23037</v>
      </c>
      <c r="C429" t="s">
        <v>5190</v>
      </c>
      <c r="D429" t="s">
        <v>61</v>
      </c>
      <c r="E429" t="s">
        <v>4949</v>
      </c>
      <c r="F429" t="s">
        <v>4950</v>
      </c>
      <c r="G429" t="e">
        <f>_xlfn.XLOOKUP(Table5[[#This Row],[Short Name]],Data!B:B,Data!N:N)</f>
        <v>#N/A</v>
      </c>
      <c r="H429" t="e">
        <f>_xlfn.XLOOKUP(Table5[[#This Row],[Short Name]],Data!B:B,Data!V:V)</f>
        <v>#N/A</v>
      </c>
    </row>
    <row r="430" spans="1:8" hidden="1" x14ac:dyDescent="0.35">
      <c r="A430" t="s">
        <v>1823</v>
      </c>
      <c r="B430">
        <v>21940</v>
      </c>
      <c r="C430" t="s">
        <v>254</v>
      </c>
      <c r="D430" t="s">
        <v>61</v>
      </c>
      <c r="E430" t="s">
        <v>255</v>
      </c>
      <c r="F430" t="s">
        <v>256</v>
      </c>
      <c r="G430" t="e">
        <f>_xlfn.XLOOKUP(Table5[[#This Row],[Short Name]],Data!B:B,Data!N:N)</f>
        <v>#N/A</v>
      </c>
      <c r="H430" t="e">
        <f>_xlfn.XLOOKUP(Table5[[#This Row],[Short Name]],Data!B:B,Data!V:V)</f>
        <v>#N/A</v>
      </c>
    </row>
    <row r="431" spans="1:8" hidden="1" x14ac:dyDescent="0.35">
      <c r="A431" t="s">
        <v>1825</v>
      </c>
      <c r="B431">
        <v>21940</v>
      </c>
      <c r="C431" t="s">
        <v>254</v>
      </c>
      <c r="D431" t="s">
        <v>61</v>
      </c>
      <c r="E431" t="s">
        <v>255</v>
      </c>
      <c r="F431" t="s">
        <v>256</v>
      </c>
      <c r="G431" t="e">
        <f>_xlfn.XLOOKUP(Table5[[#This Row],[Short Name]],Data!B:B,Data!N:N)</f>
        <v>#N/A</v>
      </c>
      <c r="H431" t="e">
        <f>_xlfn.XLOOKUP(Table5[[#This Row],[Short Name]],Data!B:B,Data!V:V)</f>
        <v>#N/A</v>
      </c>
    </row>
    <row r="432" spans="1:8" hidden="1" x14ac:dyDescent="0.35">
      <c r="A432" t="s">
        <v>1829</v>
      </c>
      <c r="B432">
        <v>21940</v>
      </c>
      <c r="C432" t="s">
        <v>254</v>
      </c>
      <c r="D432" t="s">
        <v>61</v>
      </c>
      <c r="E432" t="s">
        <v>255</v>
      </c>
      <c r="F432" t="s">
        <v>256</v>
      </c>
      <c r="G432" t="e">
        <f>_xlfn.XLOOKUP(Table5[[#This Row],[Short Name]],Data!B:B,Data!N:N)</f>
        <v>#N/A</v>
      </c>
      <c r="H432" t="e">
        <f>_xlfn.XLOOKUP(Table5[[#This Row],[Short Name]],Data!B:B,Data!V:V)</f>
        <v>#N/A</v>
      </c>
    </row>
    <row r="433" spans="1:8" hidden="1" x14ac:dyDescent="0.35">
      <c r="A433" t="s">
        <v>1694</v>
      </c>
      <c r="B433">
        <v>724376</v>
      </c>
      <c r="C433" t="s">
        <v>5164</v>
      </c>
      <c r="D433" t="s">
        <v>61</v>
      </c>
      <c r="E433" t="s">
        <v>5061</v>
      </c>
      <c r="F433" t="s">
        <v>60</v>
      </c>
      <c r="G433" t="e">
        <f>_xlfn.XLOOKUP(Table5[[#This Row],[Short Name]],Data!B:B,Data!N:N)</f>
        <v>#N/A</v>
      </c>
      <c r="H433" t="e">
        <f>_xlfn.XLOOKUP(Table5[[#This Row],[Short Name]],Data!B:B,Data!V:V)</f>
        <v>#N/A</v>
      </c>
    </row>
    <row r="434" spans="1:8" hidden="1" x14ac:dyDescent="0.35">
      <c r="A434" t="s">
        <v>1696</v>
      </c>
      <c r="B434">
        <v>724376</v>
      </c>
      <c r="C434" t="s">
        <v>5164</v>
      </c>
      <c r="D434" t="s">
        <v>61</v>
      </c>
      <c r="E434" t="s">
        <v>5061</v>
      </c>
      <c r="F434" t="s">
        <v>60</v>
      </c>
      <c r="G434" t="e">
        <f>_xlfn.XLOOKUP(Table5[[#This Row],[Short Name]],Data!B:B,Data!N:N)</f>
        <v>#N/A</v>
      </c>
      <c r="H434" t="e">
        <f>_xlfn.XLOOKUP(Table5[[#This Row],[Short Name]],Data!B:B,Data!V:V)</f>
        <v>#N/A</v>
      </c>
    </row>
    <row r="435" spans="1:8" hidden="1" x14ac:dyDescent="0.35">
      <c r="A435" t="s">
        <v>634</v>
      </c>
      <c r="B435">
        <v>21940</v>
      </c>
      <c r="C435" t="s">
        <v>254</v>
      </c>
      <c r="D435" t="s">
        <v>61</v>
      </c>
      <c r="E435" t="s">
        <v>255</v>
      </c>
      <c r="F435" t="s">
        <v>256</v>
      </c>
      <c r="G435" t="e">
        <f>_xlfn.XLOOKUP(Table5[[#This Row],[Short Name]],Data!B:B,Data!N:N)</f>
        <v>#N/A</v>
      </c>
      <c r="H435" t="e">
        <f>_xlfn.XLOOKUP(Table5[[#This Row],[Short Name]],Data!B:B,Data!V:V)</f>
        <v>#N/A</v>
      </c>
    </row>
    <row r="436" spans="1:8" hidden="1" x14ac:dyDescent="0.35">
      <c r="A436" t="s">
        <v>2194</v>
      </c>
      <c r="B436">
        <v>5042024</v>
      </c>
      <c r="C436" t="s">
        <v>4569</v>
      </c>
      <c r="D436" t="s">
        <v>61</v>
      </c>
      <c r="E436" t="s">
        <v>4570</v>
      </c>
      <c r="F436" t="s">
        <v>4571</v>
      </c>
      <c r="G436" t="e">
        <f>_xlfn.XLOOKUP(Table5[[#This Row],[Short Name]],Data!B:B,Data!N:N)</f>
        <v>#N/A</v>
      </c>
      <c r="H436" t="e">
        <f>_xlfn.XLOOKUP(Table5[[#This Row],[Short Name]],Data!B:B,Data!V:V)</f>
        <v>#N/A</v>
      </c>
    </row>
    <row r="437" spans="1:8" hidden="1" x14ac:dyDescent="0.35">
      <c r="A437" t="s">
        <v>540</v>
      </c>
      <c r="B437">
        <v>7227</v>
      </c>
      <c r="C437" t="s">
        <v>542</v>
      </c>
      <c r="D437" t="s">
        <v>61</v>
      </c>
      <c r="E437" t="s">
        <v>327</v>
      </c>
      <c r="F437" t="s">
        <v>332</v>
      </c>
      <c r="G437" t="e">
        <f>_xlfn.XLOOKUP(Table5[[#This Row],[Short Name]],Data!B:B,Data!N:N)</f>
        <v>#N/A</v>
      </c>
      <c r="H437" t="e">
        <f>_xlfn.XLOOKUP(Table5[[#This Row],[Short Name]],Data!B:B,Data!V:V)</f>
        <v>#N/A</v>
      </c>
    </row>
    <row r="438" spans="1:8" hidden="1" x14ac:dyDescent="0.35">
      <c r="A438" t="s">
        <v>1616</v>
      </c>
      <c r="B438">
        <v>1500000524</v>
      </c>
      <c r="C438" t="s">
        <v>4556</v>
      </c>
      <c r="D438" t="s">
        <v>61</v>
      </c>
      <c r="E438" s="13" t="s">
        <v>5181</v>
      </c>
      <c r="F438" t="s">
        <v>63</v>
      </c>
      <c r="G438" t="e">
        <f>_xlfn.XLOOKUP(Table5[[#This Row],[Short Name]],Data!B:B,Data!N:N)</f>
        <v>#N/A</v>
      </c>
      <c r="H438" t="e">
        <f>_xlfn.XLOOKUP(Table5[[#This Row],[Short Name]],Data!B:B,Data!V:V)</f>
        <v>#N/A</v>
      </c>
    </row>
    <row r="439" spans="1:8" hidden="1" x14ac:dyDescent="0.35">
      <c r="A439" t="s">
        <v>2124</v>
      </c>
      <c r="B439">
        <v>1500000188</v>
      </c>
      <c r="C439" t="s">
        <v>5154</v>
      </c>
      <c r="D439" t="s">
        <v>61</v>
      </c>
      <c r="E439" t="s">
        <v>5151</v>
      </c>
      <c r="F439" t="s">
        <v>5152</v>
      </c>
      <c r="G439" t="e">
        <f>_xlfn.XLOOKUP(Table5[[#This Row],[Short Name]],Data!B:B,Data!N:N)</f>
        <v>#N/A</v>
      </c>
      <c r="H439" t="e">
        <f>_xlfn.XLOOKUP(Table5[[#This Row],[Short Name]],Data!B:B,Data!V:V)</f>
        <v>#N/A</v>
      </c>
    </row>
    <row r="440" spans="1:8" hidden="1" x14ac:dyDescent="0.35">
      <c r="A440" t="s">
        <v>2350</v>
      </c>
      <c r="B440">
        <v>21433</v>
      </c>
      <c r="C440" t="s">
        <v>5191</v>
      </c>
      <c r="D440" t="s">
        <v>61</v>
      </c>
      <c r="E440" s="13" t="s">
        <v>5001</v>
      </c>
      <c r="F440" t="s">
        <v>5192</v>
      </c>
      <c r="G440" t="e">
        <f>_xlfn.XLOOKUP(Table5[[#This Row],[Short Name]],Data!B:B,Data!N:N)</f>
        <v>#N/A</v>
      </c>
      <c r="H440" t="e">
        <f>_xlfn.XLOOKUP(Table5[[#This Row],[Short Name]],Data!B:B,Data!V:V)</f>
        <v>#N/A</v>
      </c>
    </row>
    <row r="441" spans="1:8" hidden="1" x14ac:dyDescent="0.35">
      <c r="A441" t="s">
        <v>1547</v>
      </c>
      <c r="B441">
        <v>724376</v>
      </c>
      <c r="C441" t="s">
        <v>5164</v>
      </c>
      <c r="D441" t="s">
        <v>61</v>
      </c>
      <c r="E441" t="s">
        <v>5061</v>
      </c>
      <c r="F441" t="s">
        <v>60</v>
      </c>
      <c r="G441" t="e">
        <f>_xlfn.XLOOKUP(Table5[[#This Row],[Short Name]],Data!B:B,Data!N:N)</f>
        <v>#N/A</v>
      </c>
      <c r="H441" t="e">
        <f>_xlfn.XLOOKUP(Table5[[#This Row],[Short Name]],Data!B:B,Data!V:V)</f>
        <v>#N/A</v>
      </c>
    </row>
    <row r="442" spans="1:8" hidden="1" x14ac:dyDescent="0.35">
      <c r="A442" t="s">
        <v>2354</v>
      </c>
      <c r="B442">
        <v>21433</v>
      </c>
      <c r="C442" t="s">
        <v>5191</v>
      </c>
      <c r="D442" t="s">
        <v>61</v>
      </c>
      <c r="E442" s="13" t="s">
        <v>5001</v>
      </c>
      <c r="F442" t="s">
        <v>5192</v>
      </c>
      <c r="G442" t="e">
        <f>_xlfn.XLOOKUP(Table5[[#This Row],[Short Name]],Data!B:B,Data!N:N)</f>
        <v>#N/A</v>
      </c>
      <c r="H442" t="e">
        <f>_xlfn.XLOOKUP(Table5[[#This Row],[Short Name]],Data!B:B,Data!V:V)</f>
        <v>#N/A</v>
      </c>
    </row>
    <row r="443" spans="1:8" hidden="1" x14ac:dyDescent="0.35">
      <c r="A443" t="s">
        <v>1374</v>
      </c>
      <c r="B443">
        <v>16287</v>
      </c>
      <c r="C443" t="s">
        <v>4597</v>
      </c>
      <c r="D443" t="s">
        <v>61</v>
      </c>
      <c r="E443" s="13" t="s">
        <v>4598</v>
      </c>
      <c r="F443" t="s">
        <v>4599</v>
      </c>
      <c r="G443" t="e">
        <f>_xlfn.XLOOKUP(Table5[[#This Row],[Short Name]],Data!B:B,Data!N:N)</f>
        <v>#N/A</v>
      </c>
      <c r="H443" t="e">
        <f>_xlfn.XLOOKUP(Table5[[#This Row],[Short Name]],Data!B:B,Data!V:V)</f>
        <v>#N/A</v>
      </c>
    </row>
    <row r="444" spans="1:8" hidden="1" x14ac:dyDescent="0.35">
      <c r="A444" t="s">
        <v>1376</v>
      </c>
      <c r="B444">
        <v>16287</v>
      </c>
      <c r="C444" t="s">
        <v>4597</v>
      </c>
      <c r="D444" t="s">
        <v>61</v>
      </c>
      <c r="E444" t="s">
        <v>4598</v>
      </c>
      <c r="F444" t="s">
        <v>4599</v>
      </c>
      <c r="G444" t="e">
        <f>_xlfn.XLOOKUP(Table5[[#This Row],[Short Name]],Data!B:B,Data!N:N)</f>
        <v>#N/A</v>
      </c>
      <c r="H444" t="e">
        <f>_xlfn.XLOOKUP(Table5[[#This Row],[Short Name]],Data!B:B,Data!V:V)</f>
        <v>#N/A</v>
      </c>
    </row>
    <row r="445" spans="1:8" hidden="1" x14ac:dyDescent="0.35">
      <c r="A445" t="s">
        <v>1362</v>
      </c>
      <c r="B445">
        <v>5048970</v>
      </c>
      <c r="C445" t="s">
        <v>4559</v>
      </c>
      <c r="D445" t="s">
        <v>61</v>
      </c>
      <c r="E445" t="s">
        <v>4553</v>
      </c>
      <c r="F445" t="s">
        <v>4554</v>
      </c>
      <c r="G445" t="e">
        <f>_xlfn.XLOOKUP(Table5[[#This Row],[Short Name]],Data!B:B,Data!N:N)</f>
        <v>#N/A</v>
      </c>
      <c r="H445" t="e">
        <f>_xlfn.XLOOKUP(Table5[[#This Row],[Short Name]],Data!B:B,Data!V:V)</f>
        <v>#N/A</v>
      </c>
    </row>
    <row r="446" spans="1:8" hidden="1" x14ac:dyDescent="0.35">
      <c r="A446" t="s">
        <v>1716</v>
      </c>
      <c r="B446">
        <v>724376</v>
      </c>
      <c r="C446" t="s">
        <v>5164</v>
      </c>
      <c r="D446" t="s">
        <v>61</v>
      </c>
      <c r="E446" t="s">
        <v>5061</v>
      </c>
      <c r="F446" t="s">
        <v>60</v>
      </c>
      <c r="G446" t="e">
        <f>_xlfn.XLOOKUP(Table5[[#This Row],[Short Name]],Data!B:B,Data!N:N)</f>
        <v>#N/A</v>
      </c>
      <c r="H446" t="e">
        <f>_xlfn.XLOOKUP(Table5[[#This Row],[Short Name]],Data!B:B,Data!V:V)</f>
        <v>#N/A</v>
      </c>
    </row>
    <row r="447" spans="1:8" hidden="1" x14ac:dyDescent="0.35">
      <c r="A447" t="s">
        <v>1718</v>
      </c>
      <c r="B447">
        <v>724376</v>
      </c>
      <c r="C447" t="s">
        <v>5164</v>
      </c>
      <c r="D447" t="s">
        <v>61</v>
      </c>
      <c r="E447" t="s">
        <v>5061</v>
      </c>
      <c r="F447" t="s">
        <v>60</v>
      </c>
      <c r="G447" t="e">
        <f>_xlfn.XLOOKUP(Table5[[#This Row],[Short Name]],Data!B:B,Data!N:N)</f>
        <v>#N/A</v>
      </c>
      <c r="H447" t="e">
        <f>_xlfn.XLOOKUP(Table5[[#This Row],[Short Name]],Data!B:B,Data!V:V)</f>
        <v>#N/A</v>
      </c>
    </row>
    <row r="448" spans="1:8" hidden="1" x14ac:dyDescent="0.35">
      <c r="A448" t="s">
        <v>1720</v>
      </c>
      <c r="B448">
        <v>724376</v>
      </c>
      <c r="C448" t="s">
        <v>5164</v>
      </c>
      <c r="D448" t="s">
        <v>61</v>
      </c>
      <c r="E448" t="s">
        <v>5061</v>
      </c>
      <c r="F448" t="s">
        <v>60</v>
      </c>
      <c r="G448" t="e">
        <f>_xlfn.XLOOKUP(Table5[[#This Row],[Short Name]],Data!B:B,Data!N:N)</f>
        <v>#N/A</v>
      </c>
      <c r="H448" t="e">
        <f>_xlfn.XLOOKUP(Table5[[#This Row],[Short Name]],Data!B:B,Data!V:V)</f>
        <v>#N/A</v>
      </c>
    </row>
    <row r="449" spans="1:8" hidden="1" x14ac:dyDescent="0.35">
      <c r="A449" t="s">
        <v>1722</v>
      </c>
      <c r="B449">
        <v>724376</v>
      </c>
      <c r="C449" t="s">
        <v>5164</v>
      </c>
      <c r="D449" t="s">
        <v>61</v>
      </c>
      <c r="E449" t="s">
        <v>5061</v>
      </c>
      <c r="F449" t="s">
        <v>60</v>
      </c>
      <c r="G449" t="e">
        <f>_xlfn.XLOOKUP(Table5[[#This Row],[Short Name]],Data!B:B,Data!N:N)</f>
        <v>#N/A</v>
      </c>
      <c r="H449" t="e">
        <f>_xlfn.XLOOKUP(Table5[[#This Row],[Short Name]],Data!B:B,Data!V:V)</f>
        <v>#N/A</v>
      </c>
    </row>
    <row r="450" spans="1:8" hidden="1" x14ac:dyDescent="0.35">
      <c r="A450" t="s">
        <v>1724</v>
      </c>
      <c r="B450">
        <v>724376</v>
      </c>
      <c r="C450" t="s">
        <v>5164</v>
      </c>
      <c r="D450" t="s">
        <v>61</v>
      </c>
      <c r="E450" t="s">
        <v>5061</v>
      </c>
      <c r="F450" t="s">
        <v>60</v>
      </c>
      <c r="G450" t="e">
        <f>_xlfn.XLOOKUP(Table5[[#This Row],[Short Name]],Data!B:B,Data!N:N)</f>
        <v>#N/A</v>
      </c>
      <c r="H450" t="e">
        <f>_xlfn.XLOOKUP(Table5[[#This Row],[Short Name]],Data!B:B,Data!V:V)</f>
        <v>#N/A</v>
      </c>
    </row>
    <row r="451" spans="1:8" hidden="1" x14ac:dyDescent="0.35">
      <c r="A451" t="s">
        <v>1057</v>
      </c>
      <c r="B451">
        <v>24136</v>
      </c>
      <c r="C451" t="s">
        <v>4583</v>
      </c>
      <c r="D451" t="s">
        <v>61</v>
      </c>
      <c r="E451" t="s">
        <v>4584</v>
      </c>
      <c r="F451" t="s">
        <v>4585</v>
      </c>
      <c r="G451" t="e">
        <f>_xlfn.XLOOKUP(Table5[[#This Row],[Short Name]],Data!B:B,Data!N:N)</f>
        <v>#N/A</v>
      </c>
      <c r="H451" t="e">
        <f>_xlfn.XLOOKUP(Table5[[#This Row],[Short Name]],Data!B:B,Data!V:V)</f>
        <v>#N/A</v>
      </c>
    </row>
    <row r="452" spans="1:8" hidden="1" x14ac:dyDescent="0.35">
      <c r="A452" t="s">
        <v>1678</v>
      </c>
      <c r="B452">
        <v>24136</v>
      </c>
      <c r="C452" t="s">
        <v>4583</v>
      </c>
      <c r="D452" t="s">
        <v>61</v>
      </c>
      <c r="E452" t="s">
        <v>4584</v>
      </c>
      <c r="F452" t="s">
        <v>4585</v>
      </c>
      <c r="G452" t="e">
        <f>_xlfn.XLOOKUP(Table5[[#This Row],[Short Name]],Data!B:B,Data!N:N)</f>
        <v>#N/A</v>
      </c>
      <c r="H452" t="e">
        <f>_xlfn.XLOOKUP(Table5[[#This Row],[Short Name]],Data!B:B,Data!V:V)</f>
        <v>#N/A</v>
      </c>
    </row>
    <row r="453" spans="1:8" hidden="1" x14ac:dyDescent="0.35">
      <c r="A453" t="s">
        <v>1666</v>
      </c>
      <c r="B453">
        <v>1020324</v>
      </c>
      <c r="C453" t="s">
        <v>5193</v>
      </c>
      <c r="D453" t="s">
        <v>61</v>
      </c>
      <c r="E453" t="s">
        <v>5194</v>
      </c>
      <c r="F453" t="s">
        <v>60</v>
      </c>
      <c r="G453" t="e">
        <f>_xlfn.XLOOKUP(Table5[[#This Row],[Short Name]],Data!B:B,Data!N:N)</f>
        <v>#N/A</v>
      </c>
      <c r="H453" t="e">
        <f>_xlfn.XLOOKUP(Table5[[#This Row],[Short Name]],Data!B:B,Data!V:V)</f>
        <v>#N/A</v>
      </c>
    </row>
    <row r="454" spans="1:8" hidden="1" x14ac:dyDescent="0.35">
      <c r="A454" t="s">
        <v>1728</v>
      </c>
      <c r="B454">
        <v>724376</v>
      </c>
      <c r="C454" t="s">
        <v>5164</v>
      </c>
      <c r="D454" t="s">
        <v>61</v>
      </c>
      <c r="E454" t="s">
        <v>5061</v>
      </c>
      <c r="F454" t="s">
        <v>60</v>
      </c>
      <c r="G454" t="e">
        <f>_xlfn.XLOOKUP(Table5[[#This Row],[Short Name]],Data!B:B,Data!N:N)</f>
        <v>#N/A</v>
      </c>
      <c r="H454" t="e">
        <f>_xlfn.XLOOKUP(Table5[[#This Row],[Short Name]],Data!B:B,Data!V:V)</f>
        <v>#N/A</v>
      </c>
    </row>
    <row r="455" spans="1:8" hidden="1" x14ac:dyDescent="0.35">
      <c r="A455" t="s">
        <v>1260</v>
      </c>
      <c r="B455">
        <v>1500000616</v>
      </c>
      <c r="C455" t="s">
        <v>4485</v>
      </c>
      <c r="D455" t="s">
        <v>61</v>
      </c>
      <c r="E455" t="s">
        <v>4486</v>
      </c>
      <c r="F455" t="s">
        <v>63</v>
      </c>
      <c r="G455" t="e">
        <f>_xlfn.XLOOKUP(Table5[[#This Row],[Short Name]],Data!B:B,Data!N:N)</f>
        <v>#N/A</v>
      </c>
      <c r="H455" t="e">
        <f>_xlfn.XLOOKUP(Table5[[#This Row],[Short Name]],Data!B:B,Data!V:V)</f>
        <v>#N/A</v>
      </c>
    </row>
    <row r="456" spans="1:8" hidden="1" x14ac:dyDescent="0.35">
      <c r="A456" t="s">
        <v>1262</v>
      </c>
      <c r="B456">
        <v>1500000616</v>
      </c>
      <c r="C456" t="s">
        <v>4485</v>
      </c>
      <c r="D456" t="s">
        <v>61</v>
      </c>
      <c r="E456" t="s">
        <v>4486</v>
      </c>
      <c r="F456" t="s">
        <v>4487</v>
      </c>
      <c r="G456" t="e">
        <f>_xlfn.XLOOKUP(Table5[[#This Row],[Short Name]],Data!B:B,Data!N:N)</f>
        <v>#N/A</v>
      </c>
      <c r="H456" t="e">
        <f>_xlfn.XLOOKUP(Table5[[#This Row],[Short Name]],Data!B:B,Data!V:V)</f>
        <v>#N/A</v>
      </c>
    </row>
    <row r="457" spans="1:8" hidden="1" x14ac:dyDescent="0.35">
      <c r="A457" t="s">
        <v>1268</v>
      </c>
      <c r="B457">
        <v>1500000616</v>
      </c>
      <c r="C457" t="s">
        <v>4485</v>
      </c>
      <c r="D457" t="s">
        <v>61</v>
      </c>
      <c r="E457" t="s">
        <v>4486</v>
      </c>
      <c r="F457" t="s">
        <v>4487</v>
      </c>
      <c r="G457" t="e">
        <f>_xlfn.XLOOKUP(Table5[[#This Row],[Short Name]],Data!B:B,Data!N:N)</f>
        <v>#N/A</v>
      </c>
      <c r="H457" t="e">
        <f>_xlfn.XLOOKUP(Table5[[#This Row],[Short Name]],Data!B:B,Data!V:V)</f>
        <v>#N/A</v>
      </c>
    </row>
    <row r="458" spans="1:8" hidden="1" x14ac:dyDescent="0.35">
      <c r="A458" t="s">
        <v>1270</v>
      </c>
      <c r="B458">
        <v>1500000616</v>
      </c>
      <c r="C458" t="s">
        <v>4485</v>
      </c>
      <c r="D458" t="s">
        <v>61</v>
      </c>
      <c r="E458" t="s">
        <v>4486</v>
      </c>
      <c r="F458" t="s">
        <v>4487</v>
      </c>
      <c r="G458" t="e">
        <f>_xlfn.XLOOKUP(Table5[[#This Row],[Short Name]],Data!B:B,Data!N:N)</f>
        <v>#N/A</v>
      </c>
      <c r="H458" t="e">
        <f>_xlfn.XLOOKUP(Table5[[#This Row],[Short Name]],Data!B:B,Data!V:V)</f>
        <v>#N/A</v>
      </c>
    </row>
    <row r="459" spans="1:8" hidden="1" x14ac:dyDescent="0.35">
      <c r="A459" t="s">
        <v>1274</v>
      </c>
      <c r="B459">
        <v>1500000616</v>
      </c>
      <c r="C459" t="s">
        <v>4485</v>
      </c>
      <c r="D459" t="s">
        <v>61</v>
      </c>
      <c r="E459" t="s">
        <v>4486</v>
      </c>
      <c r="F459" t="s">
        <v>4487</v>
      </c>
      <c r="G459" t="e">
        <f>_xlfn.XLOOKUP(Table5[[#This Row],[Short Name]],Data!B:B,Data!N:N)</f>
        <v>#N/A</v>
      </c>
      <c r="H459" t="e">
        <f>_xlfn.XLOOKUP(Table5[[#This Row],[Short Name]],Data!B:B,Data!V:V)</f>
        <v>#N/A</v>
      </c>
    </row>
    <row r="460" spans="1:8" hidden="1" x14ac:dyDescent="0.35">
      <c r="A460" t="s">
        <v>1276</v>
      </c>
      <c r="B460">
        <v>1500000616</v>
      </c>
      <c r="C460" t="s">
        <v>4485</v>
      </c>
      <c r="D460" t="s">
        <v>61</v>
      </c>
      <c r="E460" t="s">
        <v>4486</v>
      </c>
      <c r="F460" t="s">
        <v>4487</v>
      </c>
      <c r="G460" t="e">
        <f>_xlfn.XLOOKUP(Table5[[#This Row],[Short Name]],Data!B:B,Data!N:N)</f>
        <v>#N/A</v>
      </c>
      <c r="H460" t="e">
        <f>_xlfn.XLOOKUP(Table5[[#This Row],[Short Name]],Data!B:B,Data!V:V)</f>
        <v>#N/A</v>
      </c>
    </row>
    <row r="461" spans="1:8" hidden="1" x14ac:dyDescent="0.35">
      <c r="A461" t="s">
        <v>1278</v>
      </c>
      <c r="B461">
        <v>1500000616</v>
      </c>
      <c r="C461" t="s">
        <v>4485</v>
      </c>
      <c r="D461" t="s">
        <v>61</v>
      </c>
      <c r="E461" t="s">
        <v>4486</v>
      </c>
      <c r="F461" t="s">
        <v>4487</v>
      </c>
      <c r="G461" t="e">
        <f>_xlfn.XLOOKUP(Table5[[#This Row],[Short Name]],Data!B:B,Data!N:N)</f>
        <v>#N/A</v>
      </c>
      <c r="H461" t="e">
        <f>_xlfn.XLOOKUP(Table5[[#This Row],[Short Name]],Data!B:B,Data!V:V)</f>
        <v>#N/A</v>
      </c>
    </row>
    <row r="462" spans="1:8" hidden="1" x14ac:dyDescent="0.35">
      <c r="A462" t="s">
        <v>1280</v>
      </c>
      <c r="B462">
        <v>1500000616</v>
      </c>
      <c r="C462" t="s">
        <v>4485</v>
      </c>
      <c r="D462" t="s">
        <v>61</v>
      </c>
      <c r="E462" t="s">
        <v>4486</v>
      </c>
      <c r="F462" t="s">
        <v>4487</v>
      </c>
      <c r="G462" t="e">
        <f>_xlfn.XLOOKUP(Table5[[#This Row],[Short Name]],Data!B:B,Data!N:N)</f>
        <v>#N/A</v>
      </c>
      <c r="H462" t="e">
        <f>_xlfn.XLOOKUP(Table5[[#This Row],[Short Name]],Data!B:B,Data!V:V)</f>
        <v>#N/A</v>
      </c>
    </row>
    <row r="463" spans="1:8" hidden="1" x14ac:dyDescent="0.35">
      <c r="A463" t="s">
        <v>1282</v>
      </c>
      <c r="B463">
        <v>1500000616</v>
      </c>
      <c r="C463" t="s">
        <v>4485</v>
      </c>
      <c r="D463" t="s">
        <v>61</v>
      </c>
      <c r="E463" t="s">
        <v>4486</v>
      </c>
      <c r="F463" t="s">
        <v>63</v>
      </c>
      <c r="G463" t="e">
        <f>_xlfn.XLOOKUP(Table5[[#This Row],[Short Name]],Data!B:B,Data!N:N)</f>
        <v>#N/A</v>
      </c>
      <c r="H463" t="e">
        <f>_xlfn.XLOOKUP(Table5[[#This Row],[Short Name]],Data!B:B,Data!V:V)</f>
        <v>#N/A</v>
      </c>
    </row>
    <row r="464" spans="1:8" hidden="1" x14ac:dyDescent="0.35">
      <c r="A464" t="s">
        <v>1296</v>
      </c>
      <c r="B464">
        <v>1500000616</v>
      </c>
      <c r="C464" t="s">
        <v>4485</v>
      </c>
      <c r="D464" t="s">
        <v>61</v>
      </c>
      <c r="E464" t="s">
        <v>4486</v>
      </c>
      <c r="F464" t="s">
        <v>4604</v>
      </c>
      <c r="G464" t="e">
        <f>_xlfn.XLOOKUP(Table5[[#This Row],[Short Name]],Data!B:B,Data!N:N)</f>
        <v>#N/A</v>
      </c>
      <c r="H464" t="e">
        <f>_xlfn.XLOOKUP(Table5[[#This Row],[Short Name]],Data!B:B,Data!V:V)</f>
        <v>#N/A</v>
      </c>
    </row>
    <row r="465" spans="1:8" hidden="1" x14ac:dyDescent="0.35">
      <c r="A465" t="s">
        <v>1328</v>
      </c>
      <c r="B465">
        <v>1500000616</v>
      </c>
      <c r="C465" t="s">
        <v>4485</v>
      </c>
      <c r="D465" t="s">
        <v>61</v>
      </c>
      <c r="E465" t="s">
        <v>4486</v>
      </c>
      <c r="F465" t="s">
        <v>4487</v>
      </c>
      <c r="G465" t="e">
        <f>_xlfn.XLOOKUP(Table5[[#This Row],[Short Name]],Data!B:B,Data!N:N)</f>
        <v>#N/A</v>
      </c>
      <c r="H465" t="e">
        <f>_xlfn.XLOOKUP(Table5[[#This Row],[Short Name]],Data!B:B,Data!V:V)</f>
        <v>#N/A</v>
      </c>
    </row>
    <row r="466" spans="1:8" hidden="1" x14ac:dyDescent="0.35">
      <c r="A466" t="s">
        <v>1831</v>
      </c>
      <c r="B466">
        <v>25523</v>
      </c>
      <c r="C466" t="s">
        <v>4919</v>
      </c>
      <c r="D466" t="s">
        <v>61</v>
      </c>
      <c r="E466" t="s">
        <v>4598</v>
      </c>
      <c r="F466" t="s">
        <v>4920</v>
      </c>
      <c r="G466" t="e">
        <f>_xlfn.XLOOKUP(Table5[[#This Row],[Short Name]],Data!B:B,Data!N:N)</f>
        <v>#N/A</v>
      </c>
      <c r="H466" t="e">
        <f>_xlfn.XLOOKUP(Table5[[#This Row],[Short Name]],Data!B:B,Data!V:V)</f>
        <v>#N/A</v>
      </c>
    </row>
    <row r="467" spans="1:8" hidden="1" x14ac:dyDescent="0.35">
      <c r="A467" t="s">
        <v>132</v>
      </c>
      <c r="B467">
        <v>12496</v>
      </c>
      <c r="C467" t="s">
        <v>136</v>
      </c>
      <c r="D467" t="s">
        <v>61</v>
      </c>
      <c r="E467" t="s">
        <v>137</v>
      </c>
      <c r="F467" t="s">
        <v>138</v>
      </c>
      <c r="G467" t="e">
        <f>_xlfn.XLOOKUP(Table5[[#This Row],[Short Name]],Data!B:B,Data!N:N)</f>
        <v>#N/A</v>
      </c>
      <c r="H467" t="e">
        <f>_xlfn.XLOOKUP(Table5[[#This Row],[Short Name]],Data!B:B,Data!V:V)</f>
        <v>#N/A</v>
      </c>
    </row>
    <row r="468" spans="1:8" hidden="1" x14ac:dyDescent="0.35">
      <c r="A468" t="s">
        <v>1751</v>
      </c>
      <c r="B468">
        <v>24136</v>
      </c>
      <c r="C468" t="s">
        <v>4583</v>
      </c>
      <c r="D468" t="s">
        <v>61</v>
      </c>
      <c r="E468" t="s">
        <v>4584</v>
      </c>
      <c r="F468" t="s">
        <v>4585</v>
      </c>
      <c r="G468" t="e">
        <f>_xlfn.XLOOKUP(Table5[[#This Row],[Short Name]],Data!B:B,Data!N:N)</f>
        <v>#N/A</v>
      </c>
      <c r="H468" t="e">
        <f>_xlfn.XLOOKUP(Table5[[#This Row],[Short Name]],Data!B:B,Data!V:V)</f>
        <v>#N/A</v>
      </c>
    </row>
    <row r="469" spans="1:8" hidden="1" x14ac:dyDescent="0.35">
      <c r="A469" t="s">
        <v>1753</v>
      </c>
      <c r="B469">
        <v>24136</v>
      </c>
      <c r="C469" t="s">
        <v>4583</v>
      </c>
      <c r="D469" t="s">
        <v>61</v>
      </c>
      <c r="E469" t="s">
        <v>4584</v>
      </c>
      <c r="F469" t="s">
        <v>4585</v>
      </c>
      <c r="G469" t="e">
        <f>_xlfn.XLOOKUP(Table5[[#This Row],[Short Name]],Data!B:B,Data!N:N)</f>
        <v>#N/A</v>
      </c>
      <c r="H469" t="e">
        <f>_xlfn.XLOOKUP(Table5[[#This Row],[Short Name]],Data!B:B,Data!V:V)</f>
        <v>#N/A</v>
      </c>
    </row>
    <row r="470" spans="1:8" hidden="1" x14ac:dyDescent="0.35">
      <c r="A470" t="s">
        <v>1755</v>
      </c>
      <c r="B470">
        <v>24136</v>
      </c>
      <c r="C470" t="s">
        <v>4583</v>
      </c>
      <c r="D470" t="s">
        <v>61</v>
      </c>
      <c r="E470" t="s">
        <v>4584</v>
      </c>
      <c r="F470" t="s">
        <v>4585</v>
      </c>
      <c r="G470" t="e">
        <f>_xlfn.XLOOKUP(Table5[[#This Row],[Short Name]],Data!B:B,Data!N:N)</f>
        <v>#N/A</v>
      </c>
      <c r="H470" t="e">
        <f>_xlfn.XLOOKUP(Table5[[#This Row],[Short Name]],Data!B:B,Data!V:V)</f>
        <v>#N/A</v>
      </c>
    </row>
    <row r="471" spans="1:8" hidden="1" x14ac:dyDescent="0.35">
      <c r="A471" t="s">
        <v>1757</v>
      </c>
      <c r="B471">
        <v>24136</v>
      </c>
      <c r="C471" t="s">
        <v>4583</v>
      </c>
      <c r="D471" t="s">
        <v>61</v>
      </c>
      <c r="E471" t="s">
        <v>4584</v>
      </c>
      <c r="F471" t="s">
        <v>4585</v>
      </c>
      <c r="G471" t="e">
        <f>_xlfn.XLOOKUP(Table5[[#This Row],[Short Name]],Data!B:B,Data!N:N)</f>
        <v>#N/A</v>
      </c>
      <c r="H471" t="e">
        <f>_xlfn.XLOOKUP(Table5[[#This Row],[Short Name]],Data!B:B,Data!V:V)</f>
        <v>#N/A</v>
      </c>
    </row>
    <row r="472" spans="1:8" hidden="1" x14ac:dyDescent="0.35">
      <c r="A472" t="s">
        <v>1759</v>
      </c>
      <c r="B472">
        <v>24136</v>
      </c>
      <c r="C472" t="s">
        <v>4583</v>
      </c>
      <c r="D472" t="s">
        <v>61</v>
      </c>
      <c r="E472" t="s">
        <v>4584</v>
      </c>
      <c r="F472" t="s">
        <v>4585</v>
      </c>
      <c r="G472" t="e">
        <f>_xlfn.XLOOKUP(Table5[[#This Row],[Short Name]],Data!B:B,Data!N:N)</f>
        <v>#N/A</v>
      </c>
      <c r="H472" t="e">
        <f>_xlfn.XLOOKUP(Table5[[#This Row],[Short Name]],Data!B:B,Data!V:V)</f>
        <v>#N/A</v>
      </c>
    </row>
    <row r="473" spans="1:8" hidden="1" x14ac:dyDescent="0.35">
      <c r="A473" t="s">
        <v>3645</v>
      </c>
      <c r="B473">
        <v>20931</v>
      </c>
      <c r="C473" t="s">
        <v>5195</v>
      </c>
      <c r="D473" t="s">
        <v>61</v>
      </c>
      <c r="E473" t="s">
        <v>5057</v>
      </c>
      <c r="F473" t="s">
        <v>4785</v>
      </c>
      <c r="G473" t="e">
        <f>_xlfn.XLOOKUP(Table5[[#This Row],[Short Name]],Data!B:B,Data!N:N)</f>
        <v>#N/A</v>
      </c>
      <c r="H473" t="e">
        <f>_xlfn.XLOOKUP(Table5[[#This Row],[Short Name]],Data!B:B,Data!V:V)</f>
        <v>#N/A</v>
      </c>
    </row>
    <row r="474" spans="1:8" hidden="1" x14ac:dyDescent="0.35">
      <c r="A474" t="s">
        <v>2100</v>
      </c>
      <c r="B474">
        <v>5045698</v>
      </c>
      <c r="C474" t="s">
        <v>5196</v>
      </c>
      <c r="D474" t="s">
        <v>61</v>
      </c>
      <c r="E474" t="s">
        <v>5197</v>
      </c>
      <c r="F474" t="s">
        <v>5198</v>
      </c>
      <c r="G474" t="e">
        <f>_xlfn.XLOOKUP(Table5[[#This Row],[Short Name]],Data!B:B,Data!N:N)</f>
        <v>#N/A</v>
      </c>
      <c r="H474" t="e">
        <f>_xlfn.XLOOKUP(Table5[[#This Row],[Short Name]],Data!B:B,Data!V:V)</f>
        <v>#N/A</v>
      </c>
    </row>
    <row r="475" spans="1:8" hidden="1" x14ac:dyDescent="0.35">
      <c r="A475" t="s">
        <v>2102</v>
      </c>
      <c r="B475">
        <v>5045698</v>
      </c>
      <c r="C475" t="s">
        <v>5196</v>
      </c>
      <c r="D475" t="s">
        <v>61</v>
      </c>
      <c r="E475" t="s">
        <v>5197</v>
      </c>
      <c r="F475" t="s">
        <v>5198</v>
      </c>
      <c r="G475" t="e">
        <f>_xlfn.XLOOKUP(Table5[[#This Row],[Short Name]],Data!B:B,Data!N:N)</f>
        <v>#N/A</v>
      </c>
      <c r="H475" t="e">
        <f>_xlfn.XLOOKUP(Table5[[#This Row],[Short Name]],Data!B:B,Data!V:V)</f>
        <v>#N/A</v>
      </c>
    </row>
    <row r="476" spans="1:8" hidden="1" x14ac:dyDescent="0.35">
      <c r="A476" t="s">
        <v>2104</v>
      </c>
      <c r="B476">
        <v>5045698</v>
      </c>
      <c r="C476" t="s">
        <v>5196</v>
      </c>
      <c r="D476" t="s">
        <v>61</v>
      </c>
      <c r="E476" t="s">
        <v>5197</v>
      </c>
      <c r="F476" t="s">
        <v>5198</v>
      </c>
      <c r="G476" t="e">
        <f>_xlfn.XLOOKUP(Table5[[#This Row],[Short Name]],Data!B:B,Data!N:N)</f>
        <v>#N/A</v>
      </c>
      <c r="H476" t="e">
        <f>_xlfn.XLOOKUP(Table5[[#This Row],[Short Name]],Data!B:B,Data!V:V)</f>
        <v>#N/A</v>
      </c>
    </row>
    <row r="477" spans="1:8" hidden="1" x14ac:dyDescent="0.35">
      <c r="A477" t="s">
        <v>1767</v>
      </c>
      <c r="B477">
        <v>24136</v>
      </c>
      <c r="C477" t="s">
        <v>4583</v>
      </c>
      <c r="D477" t="s">
        <v>61</v>
      </c>
      <c r="E477" t="s">
        <v>5199</v>
      </c>
      <c r="F477" t="s">
        <v>4585</v>
      </c>
      <c r="G477" t="e">
        <f>_xlfn.XLOOKUP(Table5[[#This Row],[Short Name]],Data!B:B,Data!N:N)</f>
        <v>#N/A</v>
      </c>
      <c r="H477" t="e">
        <f>_xlfn.XLOOKUP(Table5[[#This Row],[Short Name]],Data!B:B,Data!V:V)</f>
        <v>#N/A</v>
      </c>
    </row>
    <row r="478" spans="1:8" hidden="1" x14ac:dyDescent="0.35">
      <c r="A478" t="s">
        <v>1944</v>
      </c>
      <c r="B478">
        <v>3059608</v>
      </c>
      <c r="C478" t="s">
        <v>4473</v>
      </c>
      <c r="D478" t="s">
        <v>61</v>
      </c>
      <c r="E478" t="s">
        <v>5179</v>
      </c>
      <c r="F478" t="s">
        <v>5180</v>
      </c>
      <c r="G478" t="e">
        <f>_xlfn.XLOOKUP(Table5[[#This Row],[Short Name]],Data!B:B,Data!N:N)</f>
        <v>#N/A</v>
      </c>
      <c r="H478" t="e">
        <f>_xlfn.XLOOKUP(Table5[[#This Row],[Short Name]],Data!B:B,Data!V:V)</f>
        <v>#N/A</v>
      </c>
    </row>
    <row r="479" spans="1:8" hidden="1" x14ac:dyDescent="0.35">
      <c r="A479" t="s">
        <v>3648</v>
      </c>
      <c r="B479">
        <v>20931</v>
      </c>
      <c r="C479" t="s">
        <v>5195</v>
      </c>
      <c r="D479" t="s">
        <v>61</v>
      </c>
      <c r="E479" t="s">
        <v>5057</v>
      </c>
      <c r="F479" t="s">
        <v>4785</v>
      </c>
      <c r="G479" t="e">
        <f>_xlfn.XLOOKUP(Table5[[#This Row],[Short Name]],Data!B:B,Data!N:N)</f>
        <v>#N/A</v>
      </c>
      <c r="H479" t="e">
        <f>_xlfn.XLOOKUP(Table5[[#This Row],[Short Name]],Data!B:B,Data!V:V)</f>
        <v>#N/A</v>
      </c>
    </row>
    <row r="480" spans="1:8" hidden="1" x14ac:dyDescent="0.35">
      <c r="A480" t="s">
        <v>1946</v>
      </c>
      <c r="B480">
        <v>3059608</v>
      </c>
      <c r="C480" t="s">
        <v>4473</v>
      </c>
      <c r="D480" t="s">
        <v>61</v>
      </c>
      <c r="E480" t="s">
        <v>5179</v>
      </c>
      <c r="F480" t="s">
        <v>5180</v>
      </c>
      <c r="G480" t="e">
        <f>_xlfn.XLOOKUP(Table5[[#This Row],[Short Name]],Data!B:B,Data!N:N)</f>
        <v>#N/A</v>
      </c>
      <c r="H480" t="e">
        <f>_xlfn.XLOOKUP(Table5[[#This Row],[Short Name]],Data!B:B,Data!V:V)</f>
        <v>#N/A</v>
      </c>
    </row>
    <row r="481" spans="1:8" hidden="1" x14ac:dyDescent="0.35">
      <c r="A481" t="s">
        <v>1773</v>
      </c>
      <c r="B481">
        <v>724376</v>
      </c>
      <c r="C481" t="s">
        <v>5164</v>
      </c>
      <c r="D481" t="s">
        <v>61</v>
      </c>
      <c r="E481" t="s">
        <v>5200</v>
      </c>
      <c r="F481" t="s">
        <v>63</v>
      </c>
      <c r="G481" t="e">
        <f>_xlfn.XLOOKUP(Table5[[#This Row],[Short Name]],Data!B:B,Data!N:N)</f>
        <v>#N/A</v>
      </c>
      <c r="H481" t="e">
        <f>_xlfn.XLOOKUP(Table5[[#This Row],[Short Name]],Data!B:B,Data!V:V)</f>
        <v>#N/A</v>
      </c>
    </row>
    <row r="482" spans="1:8" hidden="1" x14ac:dyDescent="0.35">
      <c r="A482" t="s">
        <v>1775</v>
      </c>
      <c r="B482">
        <v>724376</v>
      </c>
      <c r="C482" t="s">
        <v>5164</v>
      </c>
      <c r="D482" t="s">
        <v>61</v>
      </c>
      <c r="E482" t="s">
        <v>5200</v>
      </c>
      <c r="F482" t="s">
        <v>63</v>
      </c>
      <c r="G482" t="e">
        <f>_xlfn.XLOOKUP(Table5[[#This Row],[Short Name]],Data!B:B,Data!N:N)</f>
        <v>#N/A</v>
      </c>
      <c r="H482" t="e">
        <f>_xlfn.XLOOKUP(Table5[[#This Row],[Short Name]],Data!B:B,Data!V:V)</f>
        <v>#N/A</v>
      </c>
    </row>
    <row r="483" spans="1:8" hidden="1" x14ac:dyDescent="0.35">
      <c r="A483" t="s">
        <v>1777</v>
      </c>
      <c r="B483">
        <v>724376</v>
      </c>
      <c r="C483" t="s">
        <v>5164</v>
      </c>
      <c r="D483" t="s">
        <v>61</v>
      </c>
      <c r="E483" t="s">
        <v>5061</v>
      </c>
      <c r="F483" t="s">
        <v>60</v>
      </c>
      <c r="G483" t="e">
        <f>_xlfn.XLOOKUP(Table5[[#This Row],[Short Name]],Data!B:B,Data!N:N)</f>
        <v>#N/A</v>
      </c>
      <c r="H483" t="e">
        <f>_xlfn.XLOOKUP(Table5[[#This Row],[Short Name]],Data!B:B,Data!V:V)</f>
        <v>#N/A</v>
      </c>
    </row>
    <row r="484" spans="1:8" hidden="1" x14ac:dyDescent="0.35">
      <c r="A484" t="s">
        <v>1167</v>
      </c>
      <c r="B484">
        <v>724376</v>
      </c>
      <c r="C484" t="s">
        <v>5164</v>
      </c>
      <c r="D484" t="s">
        <v>61</v>
      </c>
      <c r="E484" t="s">
        <v>5200</v>
      </c>
      <c r="F484" t="s">
        <v>63</v>
      </c>
      <c r="G484" t="e">
        <f>_xlfn.XLOOKUP(Table5[[#This Row],[Short Name]],Data!B:B,Data!N:N)</f>
        <v>#N/A</v>
      </c>
      <c r="H484" t="e">
        <f>_xlfn.XLOOKUP(Table5[[#This Row],[Short Name]],Data!B:B,Data!V:V)</f>
        <v>#N/A</v>
      </c>
    </row>
    <row r="485" spans="1:8" hidden="1" x14ac:dyDescent="0.35">
      <c r="A485" t="s">
        <v>1169</v>
      </c>
      <c r="B485">
        <v>724376</v>
      </c>
      <c r="C485" t="s">
        <v>5164</v>
      </c>
      <c r="D485" t="s">
        <v>61</v>
      </c>
      <c r="E485" t="s">
        <v>5200</v>
      </c>
      <c r="F485" t="s">
        <v>63</v>
      </c>
      <c r="G485" t="e">
        <f>_xlfn.XLOOKUP(Table5[[#This Row],[Short Name]],Data!B:B,Data!N:N)</f>
        <v>#N/A</v>
      </c>
      <c r="H485" t="e">
        <f>_xlfn.XLOOKUP(Table5[[#This Row],[Short Name]],Data!B:B,Data!V:V)</f>
        <v>#N/A</v>
      </c>
    </row>
    <row r="486" spans="1:8" hidden="1" x14ac:dyDescent="0.35">
      <c r="A486" t="s">
        <v>1173</v>
      </c>
      <c r="B486">
        <v>724376</v>
      </c>
      <c r="C486" t="s">
        <v>5164</v>
      </c>
      <c r="D486" t="s">
        <v>61</v>
      </c>
      <c r="E486" t="s">
        <v>5200</v>
      </c>
      <c r="F486" t="s">
        <v>63</v>
      </c>
      <c r="G486" t="e">
        <f>_xlfn.XLOOKUP(Table5[[#This Row],[Short Name]],Data!B:B,Data!N:N)</f>
        <v>#N/A</v>
      </c>
      <c r="H486" t="e">
        <f>_xlfn.XLOOKUP(Table5[[#This Row],[Short Name]],Data!B:B,Data!V:V)</f>
        <v>#N/A</v>
      </c>
    </row>
    <row r="487" spans="1:8" hidden="1" x14ac:dyDescent="0.35">
      <c r="A487" t="s">
        <v>1175</v>
      </c>
      <c r="B487">
        <v>724376</v>
      </c>
      <c r="C487" t="s">
        <v>5164</v>
      </c>
      <c r="D487" t="s">
        <v>61</v>
      </c>
      <c r="E487" t="s">
        <v>5061</v>
      </c>
      <c r="F487" t="s">
        <v>60</v>
      </c>
      <c r="G487" t="e">
        <f>_xlfn.XLOOKUP(Table5[[#This Row],[Short Name]],Data!B:B,Data!N:N)</f>
        <v>#N/A</v>
      </c>
      <c r="H487" t="e">
        <f>_xlfn.XLOOKUP(Table5[[#This Row],[Short Name]],Data!B:B,Data!V:V)</f>
        <v>#N/A</v>
      </c>
    </row>
    <row r="488" spans="1:8" hidden="1" x14ac:dyDescent="0.35">
      <c r="A488" t="s">
        <v>1787</v>
      </c>
      <c r="B488">
        <v>724376</v>
      </c>
      <c r="C488" t="s">
        <v>5164</v>
      </c>
      <c r="D488" t="s">
        <v>61</v>
      </c>
      <c r="E488" t="s">
        <v>5200</v>
      </c>
      <c r="F488" t="s">
        <v>63</v>
      </c>
      <c r="G488" t="e">
        <f>_xlfn.XLOOKUP(Table5[[#This Row],[Short Name]],Data!B:B,Data!N:N)</f>
        <v>#N/A</v>
      </c>
      <c r="H488" t="e">
        <f>_xlfn.XLOOKUP(Table5[[#This Row],[Short Name]],Data!B:B,Data!V:V)</f>
        <v>#N/A</v>
      </c>
    </row>
    <row r="489" spans="1:8" hidden="1" x14ac:dyDescent="0.35">
      <c r="A489" t="s">
        <v>1789</v>
      </c>
      <c r="B489">
        <v>724376</v>
      </c>
      <c r="C489" t="s">
        <v>5164</v>
      </c>
      <c r="D489" t="s">
        <v>61</v>
      </c>
      <c r="E489" t="s">
        <v>5061</v>
      </c>
      <c r="F489" t="s">
        <v>60</v>
      </c>
      <c r="G489" t="e">
        <f>_xlfn.XLOOKUP(Table5[[#This Row],[Short Name]],Data!B:B,Data!N:N)</f>
        <v>#N/A</v>
      </c>
      <c r="H489" t="e">
        <f>_xlfn.XLOOKUP(Table5[[#This Row],[Short Name]],Data!B:B,Data!V:V)</f>
        <v>#N/A</v>
      </c>
    </row>
    <row r="490" spans="1:8" hidden="1" x14ac:dyDescent="0.35">
      <c r="A490" t="s">
        <v>2715</v>
      </c>
      <c r="B490">
        <v>15590</v>
      </c>
      <c r="C490" t="s">
        <v>4619</v>
      </c>
      <c r="D490" t="s">
        <v>61</v>
      </c>
      <c r="E490" t="s">
        <v>4620</v>
      </c>
      <c r="F490" t="s">
        <v>4621</v>
      </c>
      <c r="G490" t="e">
        <f>_xlfn.XLOOKUP(Table5[[#This Row],[Short Name]],Data!B:B,Data!N:N)</f>
        <v>#N/A</v>
      </c>
      <c r="H490" t="e">
        <f>_xlfn.XLOOKUP(Table5[[#This Row],[Short Name]],Data!B:B,Data!V:V)</f>
        <v>#N/A</v>
      </c>
    </row>
    <row r="491" spans="1:8" hidden="1" x14ac:dyDescent="0.35">
      <c r="A491" t="s">
        <v>48</v>
      </c>
      <c r="B491" t="s">
        <v>60</v>
      </c>
      <c r="C491" t="s">
        <v>60</v>
      </c>
      <c r="D491" t="s">
        <v>61</v>
      </c>
      <c r="E491" s="13"/>
      <c r="G491" t="e">
        <f>_xlfn.XLOOKUP(Table5[[#This Row],[Short Name]],Data!B:B,Data!N:N)</f>
        <v>#N/A</v>
      </c>
      <c r="H491" t="e">
        <f>_xlfn.XLOOKUP(Table5[[#This Row],[Short Name]],Data!B:B,Data!V:V)</f>
        <v>#N/A</v>
      </c>
    </row>
    <row r="492" spans="1:8" hidden="1" x14ac:dyDescent="0.35">
      <c r="A492" t="s">
        <v>1410</v>
      </c>
      <c r="B492">
        <v>21932</v>
      </c>
      <c r="C492" t="s">
        <v>4855</v>
      </c>
      <c r="D492" t="s">
        <v>61</v>
      </c>
      <c r="E492" t="s">
        <v>4856</v>
      </c>
      <c r="F492" t="s">
        <v>63</v>
      </c>
      <c r="G492" t="e">
        <f>_xlfn.XLOOKUP(Table5[[#This Row],[Short Name]],Data!B:B,Data!N:N)</f>
        <v>#N/A</v>
      </c>
      <c r="H492" t="e">
        <f>_xlfn.XLOOKUP(Table5[[#This Row],[Short Name]],Data!B:B,Data!V:V)</f>
        <v>#N/A</v>
      </c>
    </row>
    <row r="493" spans="1:8" hidden="1" x14ac:dyDescent="0.35">
      <c r="A493" t="s">
        <v>1833</v>
      </c>
      <c r="B493">
        <v>5045488</v>
      </c>
      <c r="C493" t="s">
        <v>5201</v>
      </c>
      <c r="D493" t="s">
        <v>61</v>
      </c>
      <c r="E493" t="s">
        <v>255</v>
      </c>
      <c r="F493" t="s">
        <v>256</v>
      </c>
      <c r="G493" t="e">
        <f>_xlfn.XLOOKUP(Table5[[#This Row],[Short Name]],Data!B:B,Data!N:N)</f>
        <v>#N/A</v>
      </c>
      <c r="H493" t="e">
        <f>_xlfn.XLOOKUP(Table5[[#This Row],[Short Name]],Data!B:B,Data!V:V)</f>
        <v>#N/A</v>
      </c>
    </row>
    <row r="494" spans="1:8" hidden="1" x14ac:dyDescent="0.35">
      <c r="A494" t="s">
        <v>1330</v>
      </c>
      <c r="B494">
        <v>1500000616</v>
      </c>
      <c r="C494" t="s">
        <v>4485</v>
      </c>
      <c r="D494" t="s">
        <v>61</v>
      </c>
      <c r="E494" t="s">
        <v>4486</v>
      </c>
      <c r="F494" t="s">
        <v>4487</v>
      </c>
      <c r="G494" t="e">
        <f>_xlfn.XLOOKUP(Table5[[#This Row],[Short Name]],Data!B:B,Data!N:N)</f>
        <v>#N/A</v>
      </c>
      <c r="H494" t="e">
        <f>_xlfn.XLOOKUP(Table5[[#This Row],[Short Name]],Data!B:B,Data!V:V)</f>
        <v>#N/A</v>
      </c>
    </row>
    <row r="495" spans="1:8" hidden="1" x14ac:dyDescent="0.35">
      <c r="A495" t="s">
        <v>1664</v>
      </c>
      <c r="B495">
        <v>3143</v>
      </c>
      <c r="C495" t="s">
        <v>4432</v>
      </c>
      <c r="D495" t="s">
        <v>61</v>
      </c>
      <c r="E495" t="s">
        <v>4425</v>
      </c>
      <c r="F495" t="s">
        <v>4426</v>
      </c>
      <c r="G495" t="e">
        <f>_xlfn.XLOOKUP(Table5[[#This Row],[Short Name]],Data!B:B,Data!N:N)</f>
        <v>#N/A</v>
      </c>
      <c r="H495" t="e">
        <f>_xlfn.XLOOKUP(Table5[[#This Row],[Short Name]],Data!B:B,Data!V:V)</f>
        <v>#N/A</v>
      </c>
    </row>
    <row r="496" spans="1:8" hidden="1" x14ac:dyDescent="0.35">
      <c r="A496" t="s">
        <v>107</v>
      </c>
      <c r="B496" t="s">
        <v>60</v>
      </c>
      <c r="C496" t="s">
        <v>60</v>
      </c>
      <c r="D496" t="s">
        <v>61</v>
      </c>
      <c r="E496" s="13" t="s">
        <v>110</v>
      </c>
      <c r="G496" t="e">
        <f>_xlfn.XLOOKUP(Table5[[#This Row],[Short Name]],Data!B:B,Data!N:N)</f>
        <v>#N/A</v>
      </c>
      <c r="H496" t="e">
        <f>_xlfn.XLOOKUP(Table5[[#This Row],[Short Name]],Data!B:B,Data!V:V)</f>
        <v>#N/A</v>
      </c>
    </row>
    <row r="497" spans="1:8" hidden="1" x14ac:dyDescent="0.35">
      <c r="A497" t="s">
        <v>1105</v>
      </c>
      <c r="B497">
        <v>76827</v>
      </c>
      <c r="C497" t="s">
        <v>4494</v>
      </c>
      <c r="D497" t="s">
        <v>61</v>
      </c>
      <c r="E497" t="s">
        <v>4495</v>
      </c>
      <c r="F497" t="s">
        <v>60</v>
      </c>
      <c r="G497" t="e">
        <f>_xlfn.XLOOKUP(Table5[[#This Row],[Short Name]],Data!B:B,Data!N:N)</f>
        <v>#N/A</v>
      </c>
      <c r="H497" t="e">
        <f>_xlfn.XLOOKUP(Table5[[#This Row],[Short Name]],Data!B:B,Data!V:V)</f>
        <v>#N/A</v>
      </c>
    </row>
    <row r="498" spans="1:8" hidden="1" x14ac:dyDescent="0.35">
      <c r="A498" t="s">
        <v>1107</v>
      </c>
      <c r="B498">
        <v>76827</v>
      </c>
      <c r="C498" t="s">
        <v>4494</v>
      </c>
      <c r="D498" t="s">
        <v>61</v>
      </c>
      <c r="E498" t="s">
        <v>4495</v>
      </c>
      <c r="F498" t="s">
        <v>60</v>
      </c>
      <c r="G498" t="e">
        <f>_xlfn.XLOOKUP(Table5[[#This Row],[Short Name]],Data!B:B,Data!N:N)</f>
        <v>#N/A</v>
      </c>
      <c r="H498" t="e">
        <f>_xlfn.XLOOKUP(Table5[[#This Row],[Short Name]],Data!B:B,Data!V:V)</f>
        <v>#N/A</v>
      </c>
    </row>
    <row r="499" spans="1:8" hidden="1" x14ac:dyDescent="0.35">
      <c r="A499" t="s">
        <v>1109</v>
      </c>
      <c r="B499">
        <v>76827</v>
      </c>
      <c r="C499" t="s">
        <v>4494</v>
      </c>
      <c r="D499" t="s">
        <v>61</v>
      </c>
      <c r="E499" t="s">
        <v>4495</v>
      </c>
      <c r="F499" t="s">
        <v>60</v>
      </c>
      <c r="G499" t="e">
        <f>_xlfn.XLOOKUP(Table5[[#This Row],[Short Name]],Data!B:B,Data!N:N)</f>
        <v>#N/A</v>
      </c>
      <c r="H499" t="e">
        <f>_xlfn.XLOOKUP(Table5[[#This Row],[Short Name]],Data!B:B,Data!V:V)</f>
        <v>#N/A</v>
      </c>
    </row>
    <row r="500" spans="1:8" hidden="1" x14ac:dyDescent="0.35">
      <c r="A500" t="s">
        <v>1849</v>
      </c>
      <c r="B500">
        <v>5046714</v>
      </c>
      <c r="C500" t="s">
        <v>5096</v>
      </c>
      <c r="D500" t="s">
        <v>61</v>
      </c>
      <c r="E500" t="s">
        <v>5097</v>
      </c>
      <c r="F500" t="s">
        <v>5098</v>
      </c>
      <c r="G500" t="e">
        <f>_xlfn.XLOOKUP(Table5[[#This Row],[Short Name]],Data!B:B,Data!N:N)</f>
        <v>#N/A</v>
      </c>
      <c r="H500" t="e">
        <f>_xlfn.XLOOKUP(Table5[[#This Row],[Short Name]],Data!B:B,Data!V:V)</f>
        <v>#N/A</v>
      </c>
    </row>
    <row r="501" spans="1:8" hidden="1" x14ac:dyDescent="0.35">
      <c r="A501" t="s">
        <v>588</v>
      </c>
      <c r="B501" t="s">
        <v>60</v>
      </c>
      <c r="C501" t="s">
        <v>60</v>
      </c>
      <c r="D501" t="s">
        <v>61</v>
      </c>
      <c r="E501" s="13" t="s">
        <v>144</v>
      </c>
      <c r="G501" t="e">
        <f>_xlfn.XLOOKUP(Table5[[#This Row],[Short Name]],Data!B:B,Data!N:N)</f>
        <v>#N/A</v>
      </c>
      <c r="H501" t="e">
        <f>_xlfn.XLOOKUP(Table5[[#This Row],[Short Name]],Data!B:B,Data!V:V)</f>
        <v>#N/A</v>
      </c>
    </row>
    <row r="502" spans="1:8" hidden="1" x14ac:dyDescent="0.35">
      <c r="A502" t="s">
        <v>1847</v>
      </c>
      <c r="B502" t="s">
        <v>60</v>
      </c>
      <c r="C502" t="s">
        <v>60</v>
      </c>
      <c r="D502" t="s">
        <v>61</v>
      </c>
      <c r="E502" s="13" t="s">
        <v>5097</v>
      </c>
      <c r="G502" t="e">
        <f>_xlfn.XLOOKUP(Table5[[#This Row],[Short Name]],Data!B:B,Data!N:N)</f>
        <v>#N/A</v>
      </c>
      <c r="H502" t="e">
        <f>_xlfn.XLOOKUP(Table5[[#This Row],[Short Name]],Data!B:B,Data!V:V)</f>
        <v>#N/A</v>
      </c>
    </row>
    <row r="503" spans="1:8" hidden="1" x14ac:dyDescent="0.35">
      <c r="A503" t="s">
        <v>1264</v>
      </c>
      <c r="B503">
        <v>724376</v>
      </c>
      <c r="C503" t="s">
        <v>5164</v>
      </c>
      <c r="D503" t="s">
        <v>61</v>
      </c>
      <c r="E503" t="s">
        <v>5061</v>
      </c>
      <c r="F503" t="s">
        <v>60</v>
      </c>
      <c r="G503" t="e">
        <f>_xlfn.XLOOKUP(Table5[[#This Row],[Short Name]],Data!B:B,Data!N:N)</f>
        <v>#N/A</v>
      </c>
      <c r="H503" t="e">
        <f>_xlfn.XLOOKUP(Table5[[#This Row],[Short Name]],Data!B:B,Data!V:V)</f>
        <v>#N/A</v>
      </c>
    </row>
    <row r="504" spans="1:8" hidden="1" x14ac:dyDescent="0.35">
      <c r="A504" t="s">
        <v>1266</v>
      </c>
      <c r="B504">
        <v>724376</v>
      </c>
      <c r="C504" t="s">
        <v>5164</v>
      </c>
      <c r="D504" t="s">
        <v>61</v>
      </c>
      <c r="E504" t="s">
        <v>5061</v>
      </c>
      <c r="F504" t="s">
        <v>60</v>
      </c>
      <c r="G504" t="e">
        <f>_xlfn.XLOOKUP(Table5[[#This Row],[Short Name]],Data!B:B,Data!N:N)</f>
        <v>#N/A</v>
      </c>
      <c r="H504" t="e">
        <f>_xlfn.XLOOKUP(Table5[[#This Row],[Short Name]],Data!B:B,Data!V:V)</f>
        <v>#N/A</v>
      </c>
    </row>
    <row r="505" spans="1:8" hidden="1" x14ac:dyDescent="0.35">
      <c r="A505" t="s">
        <v>1948</v>
      </c>
      <c r="B505">
        <v>6718</v>
      </c>
      <c r="C505" t="s">
        <v>5178</v>
      </c>
      <c r="D505" t="s">
        <v>61</v>
      </c>
      <c r="E505" t="s">
        <v>5179</v>
      </c>
      <c r="F505" t="s">
        <v>5180</v>
      </c>
      <c r="G505" t="e">
        <f>_xlfn.XLOOKUP(Table5[[#This Row],[Short Name]],Data!B:B,Data!N:N)</f>
        <v>#N/A</v>
      </c>
      <c r="H505" t="e">
        <f>_xlfn.XLOOKUP(Table5[[#This Row],[Short Name]],Data!B:B,Data!V:V)</f>
        <v>#N/A</v>
      </c>
    </row>
    <row r="506" spans="1:8" hidden="1" x14ac:dyDescent="0.35">
      <c r="A506" t="s">
        <v>1819</v>
      </c>
      <c r="B506">
        <v>724376</v>
      </c>
      <c r="C506" t="s">
        <v>5164</v>
      </c>
      <c r="D506" t="s">
        <v>61</v>
      </c>
      <c r="E506" t="s">
        <v>5061</v>
      </c>
      <c r="F506" t="s">
        <v>338</v>
      </c>
      <c r="G506" t="e">
        <f>_xlfn.XLOOKUP(Table5[[#This Row],[Short Name]],Data!B:B,Data!N:N)</f>
        <v>#N/A</v>
      </c>
      <c r="H506" t="e">
        <f>_xlfn.XLOOKUP(Table5[[#This Row],[Short Name]],Data!B:B,Data!V:V)</f>
        <v>#N/A</v>
      </c>
    </row>
    <row r="507" spans="1:8" hidden="1" x14ac:dyDescent="0.35">
      <c r="A507" t="s">
        <v>1821</v>
      </c>
      <c r="B507">
        <v>724376</v>
      </c>
      <c r="C507" t="s">
        <v>5164</v>
      </c>
      <c r="D507" t="s">
        <v>61</v>
      </c>
      <c r="E507" t="s">
        <v>5061</v>
      </c>
      <c r="F507" t="s">
        <v>338</v>
      </c>
      <c r="G507" t="e">
        <f>_xlfn.XLOOKUP(Table5[[#This Row],[Short Name]],Data!B:B,Data!N:N)</f>
        <v>#N/A</v>
      </c>
      <c r="H507" t="e">
        <f>_xlfn.XLOOKUP(Table5[[#This Row],[Short Name]],Data!B:B,Data!V:V)</f>
        <v>#N/A</v>
      </c>
    </row>
    <row r="508" spans="1:8" hidden="1" x14ac:dyDescent="0.35">
      <c r="A508" t="s">
        <v>1726</v>
      </c>
      <c r="B508">
        <v>10145</v>
      </c>
      <c r="C508" t="s">
        <v>4628</v>
      </c>
      <c r="D508" t="s">
        <v>61</v>
      </c>
      <c r="E508" t="s">
        <v>4629</v>
      </c>
      <c r="F508" t="s">
        <v>4630</v>
      </c>
      <c r="G508" t="e">
        <f>_xlfn.XLOOKUP(Table5[[#This Row],[Short Name]],Data!B:B,Data!N:N)</f>
        <v>#N/A</v>
      </c>
      <c r="H508" t="e">
        <f>_xlfn.XLOOKUP(Table5[[#This Row],[Short Name]],Data!B:B,Data!V:V)</f>
        <v>#N/A</v>
      </c>
    </row>
    <row r="509" spans="1:8" hidden="1" x14ac:dyDescent="0.35">
      <c r="A509" t="s">
        <v>2667</v>
      </c>
      <c r="B509">
        <v>3057510</v>
      </c>
      <c r="C509" t="s">
        <v>4632</v>
      </c>
      <c r="D509" t="s">
        <v>61</v>
      </c>
      <c r="E509" t="s">
        <v>4490</v>
      </c>
      <c r="F509" t="s">
        <v>60</v>
      </c>
      <c r="G509" t="e">
        <f>_xlfn.XLOOKUP(Table5[[#This Row],[Short Name]],Data!B:B,Data!N:N)</f>
        <v>#N/A</v>
      </c>
      <c r="H509" t="e">
        <f>_xlfn.XLOOKUP(Table5[[#This Row],[Short Name]],Data!B:B,Data!V:V)</f>
        <v>#N/A</v>
      </c>
    </row>
    <row r="510" spans="1:8" hidden="1" x14ac:dyDescent="0.35">
      <c r="A510" t="s">
        <v>1732</v>
      </c>
      <c r="B510">
        <v>10145</v>
      </c>
      <c r="C510" t="s">
        <v>4628</v>
      </c>
      <c r="D510" t="s">
        <v>61</v>
      </c>
      <c r="E510" t="s">
        <v>4629</v>
      </c>
      <c r="F510" t="s">
        <v>4630</v>
      </c>
      <c r="G510" t="e">
        <f>_xlfn.XLOOKUP(Table5[[#This Row],[Short Name]],Data!B:B,Data!N:N)</f>
        <v>#N/A</v>
      </c>
      <c r="H510" t="e">
        <f>_xlfn.XLOOKUP(Table5[[#This Row],[Short Name]],Data!B:B,Data!V:V)</f>
        <v>#N/A</v>
      </c>
    </row>
    <row r="511" spans="1:8" hidden="1" x14ac:dyDescent="0.35">
      <c r="A511" t="s">
        <v>2741</v>
      </c>
      <c r="B511">
        <v>501030</v>
      </c>
      <c r="C511" t="s">
        <v>4632</v>
      </c>
      <c r="D511" t="s">
        <v>61</v>
      </c>
      <c r="E511" t="s">
        <v>4490</v>
      </c>
      <c r="F511" t="s">
        <v>5010</v>
      </c>
      <c r="G511" t="e">
        <f>_xlfn.XLOOKUP(Table5[[#This Row],[Short Name]],Data!B:B,Data!N:N)</f>
        <v>#N/A</v>
      </c>
      <c r="H511" t="e">
        <f>_xlfn.XLOOKUP(Table5[[#This Row],[Short Name]],Data!B:B,Data!V:V)</f>
        <v>#N/A</v>
      </c>
    </row>
    <row r="512" spans="1:8" hidden="1" x14ac:dyDescent="0.35">
      <c r="A512" t="s">
        <v>2735</v>
      </c>
      <c r="B512" t="s">
        <v>60</v>
      </c>
      <c r="C512" t="s">
        <v>60</v>
      </c>
      <c r="D512" t="s">
        <v>62</v>
      </c>
      <c r="E512" t="e">
        <v>#VALUE!</v>
      </c>
      <c r="F512" t="e">
        <v>#VALUE!</v>
      </c>
      <c r="G512" t="e">
        <f>_xlfn.XLOOKUP(Table5[[#This Row],[Short Name]],Data!B:B,Data!N:N)</f>
        <v>#N/A</v>
      </c>
      <c r="H512" t="e">
        <f>_xlfn.XLOOKUP(Table5[[#This Row],[Short Name]],Data!B:B,Data!V:V)</f>
        <v>#N/A</v>
      </c>
    </row>
    <row r="513" spans="1:8" hidden="1" x14ac:dyDescent="0.35">
      <c r="A513" t="s">
        <v>1378</v>
      </c>
      <c r="B513">
        <v>16287</v>
      </c>
      <c r="C513" t="s">
        <v>4597</v>
      </c>
      <c r="D513" t="s">
        <v>61</v>
      </c>
      <c r="E513" t="s">
        <v>4598</v>
      </c>
      <c r="F513" t="s">
        <v>4599</v>
      </c>
      <c r="G513" t="e">
        <f>_xlfn.XLOOKUP(Table5[[#This Row],[Short Name]],Data!B:B,Data!N:N)</f>
        <v>#N/A</v>
      </c>
      <c r="H513" t="e">
        <f>_xlfn.XLOOKUP(Table5[[#This Row],[Short Name]],Data!B:B,Data!V:V)</f>
        <v>#N/A</v>
      </c>
    </row>
    <row r="514" spans="1:8" hidden="1" x14ac:dyDescent="0.35">
      <c r="A514" t="s">
        <v>1380</v>
      </c>
      <c r="B514" t="s">
        <v>60</v>
      </c>
      <c r="C514" t="s">
        <v>60</v>
      </c>
      <c r="D514" t="s">
        <v>61</v>
      </c>
      <c r="E514" t="s">
        <v>4598</v>
      </c>
      <c r="F514" t="e">
        <v>#VALUE!</v>
      </c>
      <c r="G514" t="e">
        <f>_xlfn.XLOOKUP(Table5[[#This Row],[Short Name]],Data!B:B,Data!N:N)</f>
        <v>#N/A</v>
      </c>
      <c r="H514" t="e">
        <f>_xlfn.XLOOKUP(Table5[[#This Row],[Short Name]],Data!B:B,Data!V:V)</f>
        <v>#N/A</v>
      </c>
    </row>
    <row r="515" spans="1:8" hidden="1" x14ac:dyDescent="0.35">
      <c r="A515" t="s">
        <v>2717</v>
      </c>
      <c r="B515">
        <v>15590</v>
      </c>
      <c r="C515" t="s">
        <v>4619</v>
      </c>
      <c r="D515" t="s">
        <v>61</v>
      </c>
      <c r="E515" t="s">
        <v>4620</v>
      </c>
      <c r="F515" t="s">
        <v>4621</v>
      </c>
      <c r="G515" t="e">
        <f>_xlfn.XLOOKUP(Table5[[#This Row],[Short Name]],Data!B:B,Data!N:N)</f>
        <v>#N/A</v>
      </c>
      <c r="H515" t="e">
        <f>_xlfn.XLOOKUP(Table5[[#This Row],[Short Name]],Data!B:B,Data!V:V)</f>
        <v>#N/A</v>
      </c>
    </row>
    <row r="516" spans="1:8" hidden="1" x14ac:dyDescent="0.35">
      <c r="A516" t="s">
        <v>2719</v>
      </c>
      <c r="B516">
        <v>15590</v>
      </c>
      <c r="C516" t="s">
        <v>4619</v>
      </c>
      <c r="D516" t="s">
        <v>61</v>
      </c>
      <c r="E516" t="s">
        <v>4620</v>
      </c>
      <c r="F516" t="s">
        <v>4621</v>
      </c>
      <c r="G516" t="e">
        <f>_xlfn.XLOOKUP(Table5[[#This Row],[Short Name]],Data!B:B,Data!N:N)</f>
        <v>#N/A</v>
      </c>
      <c r="H516" t="e">
        <f>_xlfn.XLOOKUP(Table5[[#This Row],[Short Name]],Data!B:B,Data!V:V)</f>
        <v>#N/A</v>
      </c>
    </row>
    <row r="517" spans="1:8" hidden="1" x14ac:dyDescent="0.35">
      <c r="A517" t="s">
        <v>2306</v>
      </c>
      <c r="B517">
        <v>201624604</v>
      </c>
      <c r="C517" t="s">
        <v>5202</v>
      </c>
      <c r="D517" t="s">
        <v>61</v>
      </c>
      <c r="E517" t="s">
        <v>5203</v>
      </c>
      <c r="F517" t="s">
        <v>60</v>
      </c>
      <c r="G517" t="e">
        <f>_xlfn.XLOOKUP(Table5[[#This Row],[Short Name]],Data!B:B,Data!N:N)</f>
        <v>#N/A</v>
      </c>
      <c r="H517" t="e">
        <f>_xlfn.XLOOKUP(Table5[[#This Row],[Short Name]],Data!B:B,Data!V:V)</f>
        <v>#N/A</v>
      </c>
    </row>
    <row r="518" spans="1:8" hidden="1" x14ac:dyDescent="0.35">
      <c r="A518" t="s">
        <v>1198</v>
      </c>
      <c r="B518">
        <v>5046902</v>
      </c>
      <c r="C518" t="s">
        <v>5204</v>
      </c>
      <c r="D518" t="s">
        <v>5050</v>
      </c>
      <c r="E518" t="s">
        <v>5059</v>
      </c>
      <c r="F518" t="s">
        <v>338</v>
      </c>
      <c r="G518" t="e">
        <f>_xlfn.XLOOKUP(Table5[[#This Row],[Short Name]],Data!B:B,Data!N:N)</f>
        <v>#N/A</v>
      </c>
      <c r="H518" t="e">
        <f>_xlfn.XLOOKUP(Table5[[#This Row],[Short Name]],Data!B:B,Data!V:V)</f>
        <v>#N/A</v>
      </c>
    </row>
    <row r="519" spans="1:8" hidden="1" x14ac:dyDescent="0.35">
      <c r="A519" t="s">
        <v>1843</v>
      </c>
      <c r="B519">
        <v>1500000190</v>
      </c>
      <c r="C519" t="s">
        <v>5042</v>
      </c>
      <c r="D519" t="s">
        <v>61</v>
      </c>
      <c r="E519" t="s">
        <v>5205</v>
      </c>
      <c r="F519" t="s">
        <v>4482</v>
      </c>
      <c r="G519" t="e">
        <f>_xlfn.XLOOKUP(Table5[[#This Row],[Short Name]],Data!B:B,Data!N:N)</f>
        <v>#N/A</v>
      </c>
      <c r="H519" t="e">
        <f>_xlfn.XLOOKUP(Table5[[#This Row],[Short Name]],Data!B:B,Data!V:V)</f>
        <v>#N/A</v>
      </c>
    </row>
    <row r="520" spans="1:8" hidden="1" x14ac:dyDescent="0.35">
      <c r="A520" t="s">
        <v>2505</v>
      </c>
      <c r="B520">
        <v>6718</v>
      </c>
      <c r="C520" t="s">
        <v>5206</v>
      </c>
      <c r="D520" t="s">
        <v>61</v>
      </c>
      <c r="E520" s="13" t="s">
        <v>5207</v>
      </c>
      <c r="F520" t="s">
        <v>5180</v>
      </c>
      <c r="G520" t="e">
        <f>_xlfn.XLOOKUP(Table5[[#This Row],[Short Name]],Data!B:B,Data!N:N)</f>
        <v>#N/A</v>
      </c>
      <c r="H520" t="e">
        <f>_xlfn.XLOOKUP(Table5[[#This Row],[Short Name]],Data!B:B,Data!V:V)</f>
        <v>#N/A</v>
      </c>
    </row>
    <row r="521" spans="1:8" hidden="1" x14ac:dyDescent="0.35">
      <c r="A521" t="s">
        <v>2390</v>
      </c>
      <c r="B521">
        <v>23381</v>
      </c>
      <c r="C521" t="s">
        <v>5208</v>
      </c>
      <c r="D521" t="s">
        <v>61</v>
      </c>
      <c r="E521" s="13" t="s">
        <v>5001</v>
      </c>
      <c r="F521" t="s">
        <v>5002</v>
      </c>
      <c r="G521" t="e">
        <f>_xlfn.XLOOKUP(Table5[[#This Row],[Short Name]],Data!B:B,Data!N:N)</f>
        <v>#N/A</v>
      </c>
      <c r="H521" t="e">
        <f>_xlfn.XLOOKUP(Table5[[#This Row],[Short Name]],Data!B:B,Data!V:V)</f>
        <v>#N/A</v>
      </c>
    </row>
    <row r="522" spans="1:8" hidden="1" x14ac:dyDescent="0.35">
      <c r="A522" t="s">
        <v>1084</v>
      </c>
      <c r="B522">
        <v>9427</v>
      </c>
      <c r="C522" t="s">
        <v>4638</v>
      </c>
      <c r="D522" t="s">
        <v>61</v>
      </c>
      <c r="E522" t="s">
        <v>4400</v>
      </c>
      <c r="F522" t="s">
        <v>4401</v>
      </c>
      <c r="G522" t="e">
        <f>_xlfn.XLOOKUP(Table5[[#This Row],[Short Name]],Data!B:B,Data!N:N)</f>
        <v>#N/A</v>
      </c>
      <c r="H522" t="e">
        <f>_xlfn.XLOOKUP(Table5[[#This Row],[Short Name]],Data!B:B,Data!V:V)</f>
        <v>#N/A</v>
      </c>
    </row>
    <row r="523" spans="1:8" hidden="1" x14ac:dyDescent="0.35">
      <c r="A523" t="s">
        <v>1332</v>
      </c>
      <c r="B523">
        <v>1500000616</v>
      </c>
      <c r="C523" t="s">
        <v>4485</v>
      </c>
      <c r="D523" t="s">
        <v>61</v>
      </c>
      <c r="E523" t="s">
        <v>4486</v>
      </c>
      <c r="F523" t="s">
        <v>4487</v>
      </c>
      <c r="G523" t="e">
        <f>_xlfn.XLOOKUP(Table5[[#This Row],[Short Name]],Data!B:B,Data!N:N)</f>
        <v>#N/A</v>
      </c>
      <c r="H523" t="e">
        <f>_xlfn.XLOOKUP(Table5[[#This Row],[Short Name]],Data!B:B,Data!V:V)</f>
        <v>#N/A</v>
      </c>
    </row>
    <row r="524" spans="1:8" hidden="1" x14ac:dyDescent="0.35">
      <c r="A524" t="s">
        <v>1336</v>
      </c>
      <c r="B524">
        <v>1500000616</v>
      </c>
      <c r="C524" t="s">
        <v>4485</v>
      </c>
      <c r="D524" t="s">
        <v>61</v>
      </c>
      <c r="E524" t="s">
        <v>4486</v>
      </c>
      <c r="F524" t="s">
        <v>4487</v>
      </c>
      <c r="G524" t="e">
        <f>_xlfn.XLOOKUP(Table5[[#This Row],[Short Name]],Data!B:B,Data!N:N)</f>
        <v>#N/A</v>
      </c>
      <c r="H524" t="e">
        <f>_xlfn.XLOOKUP(Table5[[#This Row],[Short Name]],Data!B:B,Data!V:V)</f>
        <v>#N/A</v>
      </c>
    </row>
    <row r="525" spans="1:8" hidden="1" x14ac:dyDescent="0.35">
      <c r="A525" t="s">
        <v>2673</v>
      </c>
      <c r="B525">
        <v>15343</v>
      </c>
      <c r="C525" t="s">
        <v>5209</v>
      </c>
      <c r="D525" t="s">
        <v>61</v>
      </c>
      <c r="E525" t="s">
        <v>5210</v>
      </c>
      <c r="F525" t="s">
        <v>4513</v>
      </c>
      <c r="G525" t="e">
        <f>_xlfn.XLOOKUP(Table5[[#This Row],[Short Name]],Data!B:B,Data!N:N)</f>
        <v>#N/A</v>
      </c>
      <c r="H525" t="e">
        <f>_xlfn.XLOOKUP(Table5[[#This Row],[Short Name]],Data!B:B,Data!V:V)</f>
        <v>#N/A</v>
      </c>
    </row>
    <row r="526" spans="1:8" hidden="1" x14ac:dyDescent="0.35">
      <c r="A526" t="s">
        <v>4283</v>
      </c>
      <c r="B526" t="s">
        <v>60</v>
      </c>
      <c r="C526" t="s">
        <v>60</v>
      </c>
      <c r="D526" t="s">
        <v>62</v>
      </c>
      <c r="F526" t="s">
        <v>63</v>
      </c>
      <c r="G526" t="e">
        <f>_xlfn.XLOOKUP(Table5[[#This Row],[Short Name]],Data!B:B,Data!N:N)</f>
        <v>#N/A</v>
      </c>
      <c r="H526" t="e">
        <f>_xlfn.XLOOKUP(Table5[[#This Row],[Short Name]],Data!B:B,Data!V:V)</f>
        <v>#N/A</v>
      </c>
    </row>
    <row r="527" spans="1:8" hidden="1" x14ac:dyDescent="0.35">
      <c r="A527" t="s">
        <v>2164</v>
      </c>
      <c r="B527">
        <v>823639</v>
      </c>
      <c r="C527" t="s">
        <v>4852</v>
      </c>
      <c r="D527" t="s">
        <v>61</v>
      </c>
      <c r="E527" t="s">
        <v>4853</v>
      </c>
      <c r="F527" t="s">
        <v>60</v>
      </c>
      <c r="G527" t="e">
        <f>_xlfn.XLOOKUP(Table5[[#This Row],[Short Name]],Data!B:B,Data!N:N)</f>
        <v>#N/A</v>
      </c>
      <c r="H527" t="e">
        <f>_xlfn.XLOOKUP(Table5[[#This Row],[Short Name]],Data!B:B,Data!V:V)</f>
        <v>#N/A</v>
      </c>
    </row>
    <row r="528" spans="1:8" hidden="1" x14ac:dyDescent="0.35">
      <c r="A528" t="s">
        <v>1863</v>
      </c>
      <c r="B528">
        <v>22526</v>
      </c>
      <c r="C528" t="s">
        <v>5211</v>
      </c>
      <c r="D528" t="s">
        <v>61</v>
      </c>
      <c r="E528" t="s">
        <v>5212</v>
      </c>
      <c r="F528" t="s">
        <v>5149</v>
      </c>
      <c r="G528" t="e">
        <f>_xlfn.XLOOKUP(Table5[[#This Row],[Short Name]],Data!B:B,Data!N:N)</f>
        <v>#N/A</v>
      </c>
      <c r="H528" t="e">
        <f>_xlfn.XLOOKUP(Table5[[#This Row],[Short Name]],Data!B:B,Data!V:V)</f>
        <v>#N/A</v>
      </c>
    </row>
    <row r="529" spans="1:8" hidden="1" x14ac:dyDescent="0.35">
      <c r="A529" t="s">
        <v>1856</v>
      </c>
      <c r="B529">
        <v>1500001716</v>
      </c>
      <c r="C529" t="s">
        <v>4471</v>
      </c>
      <c r="D529" t="s">
        <v>61</v>
      </c>
      <c r="E529" t="s">
        <v>4422</v>
      </c>
      <c r="F529" t="s">
        <v>2005</v>
      </c>
      <c r="G529" t="e">
        <f>_xlfn.XLOOKUP(Table5[[#This Row],[Short Name]],Data!B:B,Data!N:N)</f>
        <v>#N/A</v>
      </c>
      <c r="H529" t="e">
        <f>_xlfn.XLOOKUP(Table5[[#This Row],[Short Name]],Data!B:B,Data!V:V)</f>
        <v>#N/A</v>
      </c>
    </row>
    <row r="530" spans="1:8" hidden="1" x14ac:dyDescent="0.35">
      <c r="A530" t="s">
        <v>3658</v>
      </c>
      <c r="B530">
        <v>1500001942</v>
      </c>
      <c r="C530" t="s">
        <v>5213</v>
      </c>
      <c r="D530" t="s">
        <v>61</v>
      </c>
      <c r="E530" t="s">
        <v>5214</v>
      </c>
      <c r="F530" t="s">
        <v>4673</v>
      </c>
      <c r="G530" t="e">
        <f>_xlfn.XLOOKUP(Table5[[#This Row],[Short Name]],Data!B:B,Data!N:N)</f>
        <v>#N/A</v>
      </c>
      <c r="H530" t="e">
        <f>_xlfn.XLOOKUP(Table5[[#This Row],[Short Name]],Data!B:B,Data!V:V)</f>
        <v>#N/A</v>
      </c>
    </row>
    <row r="531" spans="1:8" hidden="1" x14ac:dyDescent="0.35">
      <c r="A531" t="s">
        <v>1858</v>
      </c>
      <c r="B531">
        <v>5037100</v>
      </c>
      <c r="C531" t="s">
        <v>254</v>
      </c>
      <c r="D531" t="s">
        <v>61</v>
      </c>
      <c r="E531" t="s">
        <v>255</v>
      </c>
      <c r="F531" t="s">
        <v>256</v>
      </c>
      <c r="G531" t="e">
        <f>_xlfn.XLOOKUP(Table5[[#This Row],[Short Name]],Data!B:B,Data!N:N)</f>
        <v>#N/A</v>
      </c>
      <c r="H531" t="e">
        <f>_xlfn.XLOOKUP(Table5[[#This Row],[Short Name]],Data!B:B,Data!V:V)</f>
        <v>#N/A</v>
      </c>
    </row>
    <row r="532" spans="1:8" hidden="1" x14ac:dyDescent="0.35">
      <c r="A532" t="s">
        <v>1861</v>
      </c>
      <c r="B532">
        <v>20698</v>
      </c>
      <c r="C532" t="s">
        <v>4421</v>
      </c>
      <c r="D532" t="s">
        <v>61</v>
      </c>
      <c r="E532" t="s">
        <v>4422</v>
      </c>
      <c r="F532" t="s">
        <v>2005</v>
      </c>
      <c r="G532" t="e">
        <f>_xlfn.XLOOKUP(Table5[[#This Row],[Short Name]],Data!B:B,Data!N:N)</f>
        <v>#N/A</v>
      </c>
      <c r="H532" t="e">
        <f>_xlfn.XLOOKUP(Table5[[#This Row],[Short Name]],Data!B:B,Data!V:V)</f>
        <v>#N/A</v>
      </c>
    </row>
    <row r="533" spans="1:8" hidden="1" x14ac:dyDescent="0.35">
      <c r="A533" t="s">
        <v>1412</v>
      </c>
      <c r="B533">
        <v>21932</v>
      </c>
      <c r="C533" t="s">
        <v>4855</v>
      </c>
      <c r="D533" t="s">
        <v>61</v>
      </c>
      <c r="E533" t="s">
        <v>4856</v>
      </c>
      <c r="F533" t="s">
        <v>63</v>
      </c>
      <c r="G533" t="e">
        <f>_xlfn.XLOOKUP(Table5[[#This Row],[Short Name]],Data!B:B,Data!N:N)</f>
        <v>#N/A</v>
      </c>
      <c r="H533" t="e">
        <f>_xlfn.XLOOKUP(Table5[[#This Row],[Short Name]],Data!B:B,Data!V:V)</f>
        <v>#N/A</v>
      </c>
    </row>
    <row r="534" spans="1:8" hidden="1" x14ac:dyDescent="0.35">
      <c r="A534" t="s">
        <v>1414</v>
      </c>
      <c r="B534">
        <v>21932</v>
      </c>
      <c r="C534" t="s">
        <v>4855</v>
      </c>
      <c r="D534" t="s">
        <v>61</v>
      </c>
      <c r="E534" t="s">
        <v>4856</v>
      </c>
      <c r="F534" t="s">
        <v>63</v>
      </c>
      <c r="G534" t="e">
        <f>_xlfn.XLOOKUP(Table5[[#This Row],[Short Name]],Data!B:B,Data!N:N)</f>
        <v>#N/A</v>
      </c>
      <c r="H534" t="e">
        <f>_xlfn.XLOOKUP(Table5[[#This Row],[Short Name]],Data!B:B,Data!V:V)</f>
        <v>#N/A</v>
      </c>
    </row>
    <row r="535" spans="1:8" hidden="1" x14ac:dyDescent="0.35">
      <c r="A535" t="s">
        <v>1416</v>
      </c>
      <c r="B535">
        <v>21932</v>
      </c>
      <c r="C535" t="s">
        <v>4855</v>
      </c>
      <c r="D535" t="s">
        <v>61</v>
      </c>
      <c r="E535" t="s">
        <v>4856</v>
      </c>
      <c r="F535" t="s">
        <v>63</v>
      </c>
      <c r="G535" t="e">
        <f>_xlfn.XLOOKUP(Table5[[#This Row],[Short Name]],Data!B:B,Data!N:N)</f>
        <v>#N/A</v>
      </c>
      <c r="H535" t="e">
        <f>_xlfn.XLOOKUP(Table5[[#This Row],[Short Name]],Data!B:B,Data!V:V)</f>
        <v>#N/A</v>
      </c>
    </row>
    <row r="536" spans="1:8" hidden="1" x14ac:dyDescent="0.35">
      <c r="A536" t="s">
        <v>1418</v>
      </c>
      <c r="B536">
        <v>21932</v>
      </c>
      <c r="C536" t="s">
        <v>4855</v>
      </c>
      <c r="D536" t="s">
        <v>61</v>
      </c>
      <c r="E536" t="s">
        <v>4856</v>
      </c>
      <c r="F536" t="s">
        <v>63</v>
      </c>
      <c r="G536" t="e">
        <f>_xlfn.XLOOKUP(Table5[[#This Row],[Short Name]],Data!B:B,Data!N:N)</f>
        <v>#N/A</v>
      </c>
      <c r="H536" t="e">
        <f>_xlfn.XLOOKUP(Table5[[#This Row],[Short Name]],Data!B:B,Data!V:V)</f>
        <v>#N/A</v>
      </c>
    </row>
    <row r="537" spans="1:8" hidden="1" x14ac:dyDescent="0.35">
      <c r="A537" t="s">
        <v>1420</v>
      </c>
      <c r="B537">
        <v>21932</v>
      </c>
      <c r="C537" t="s">
        <v>4855</v>
      </c>
      <c r="D537" t="s">
        <v>61</v>
      </c>
      <c r="E537" t="s">
        <v>4856</v>
      </c>
      <c r="F537" t="s">
        <v>63</v>
      </c>
      <c r="G537" t="e">
        <f>_xlfn.XLOOKUP(Table5[[#This Row],[Short Name]],Data!B:B,Data!N:N)</f>
        <v>#N/A</v>
      </c>
      <c r="H537" t="e">
        <f>_xlfn.XLOOKUP(Table5[[#This Row],[Short Name]],Data!B:B,Data!V:V)</f>
        <v>#N/A</v>
      </c>
    </row>
    <row r="538" spans="1:8" hidden="1" x14ac:dyDescent="0.35">
      <c r="A538" t="s">
        <v>1422</v>
      </c>
      <c r="B538">
        <v>21932</v>
      </c>
      <c r="C538" t="s">
        <v>4855</v>
      </c>
      <c r="D538" t="s">
        <v>61</v>
      </c>
      <c r="E538" t="s">
        <v>4856</v>
      </c>
      <c r="F538" t="s">
        <v>63</v>
      </c>
      <c r="G538" t="e">
        <f>_xlfn.XLOOKUP(Table5[[#This Row],[Short Name]],Data!B:B,Data!N:N)</f>
        <v>#N/A</v>
      </c>
      <c r="H538" t="e">
        <f>_xlfn.XLOOKUP(Table5[[#This Row],[Short Name]],Data!B:B,Data!V:V)</f>
        <v>#N/A</v>
      </c>
    </row>
    <row r="539" spans="1:8" hidden="1" x14ac:dyDescent="0.35">
      <c r="A539" t="s">
        <v>1424</v>
      </c>
      <c r="B539">
        <v>21932</v>
      </c>
      <c r="C539" t="s">
        <v>4855</v>
      </c>
      <c r="D539" t="s">
        <v>61</v>
      </c>
      <c r="E539" t="s">
        <v>4856</v>
      </c>
      <c r="F539" t="s">
        <v>63</v>
      </c>
      <c r="G539" t="e">
        <f>_xlfn.XLOOKUP(Table5[[#This Row],[Short Name]],Data!B:B,Data!N:N)</f>
        <v>#N/A</v>
      </c>
      <c r="H539" t="e">
        <f>_xlfn.XLOOKUP(Table5[[#This Row],[Short Name]],Data!B:B,Data!V:V)</f>
        <v>#N/A</v>
      </c>
    </row>
    <row r="540" spans="1:8" hidden="1" x14ac:dyDescent="0.35">
      <c r="A540" t="s">
        <v>1426</v>
      </c>
      <c r="B540">
        <v>21932</v>
      </c>
      <c r="C540" t="s">
        <v>4855</v>
      </c>
      <c r="D540" t="s">
        <v>61</v>
      </c>
      <c r="E540" t="s">
        <v>4856</v>
      </c>
      <c r="F540" t="s">
        <v>63</v>
      </c>
      <c r="G540" t="e">
        <f>_xlfn.XLOOKUP(Table5[[#This Row],[Short Name]],Data!B:B,Data!N:N)</f>
        <v>#N/A</v>
      </c>
      <c r="H540" t="e">
        <f>_xlfn.XLOOKUP(Table5[[#This Row],[Short Name]],Data!B:B,Data!V:V)</f>
        <v>#N/A</v>
      </c>
    </row>
    <row r="541" spans="1:8" hidden="1" x14ac:dyDescent="0.35">
      <c r="A541" t="s">
        <v>1706</v>
      </c>
      <c r="B541">
        <v>5057623</v>
      </c>
      <c r="C541" t="s">
        <v>143</v>
      </c>
      <c r="D541" t="s">
        <v>61</v>
      </c>
      <c r="E541" t="s">
        <v>144</v>
      </c>
      <c r="F541" t="s">
        <v>145</v>
      </c>
      <c r="G541" t="e">
        <f>_xlfn.XLOOKUP(Table5[[#This Row],[Short Name]],Data!B:B,Data!N:N)</f>
        <v>#N/A</v>
      </c>
      <c r="H541" t="e">
        <f>_xlfn.XLOOKUP(Table5[[#This Row],[Short Name]],Data!B:B,Data!V:V)</f>
        <v>#N/A</v>
      </c>
    </row>
    <row r="542" spans="1:8" hidden="1" x14ac:dyDescent="0.35">
      <c r="A542" t="s">
        <v>1708</v>
      </c>
      <c r="B542">
        <v>5057623</v>
      </c>
      <c r="C542" t="s">
        <v>143</v>
      </c>
      <c r="D542" t="s">
        <v>61</v>
      </c>
      <c r="E542" t="s">
        <v>144</v>
      </c>
      <c r="F542" t="s">
        <v>145</v>
      </c>
      <c r="G542" t="e">
        <f>_xlfn.XLOOKUP(Table5[[#This Row],[Short Name]],Data!B:B,Data!N:N)</f>
        <v>#N/A</v>
      </c>
      <c r="H542" t="e">
        <f>_xlfn.XLOOKUP(Table5[[#This Row],[Short Name]],Data!B:B,Data!V:V)</f>
        <v>#N/A</v>
      </c>
    </row>
    <row r="543" spans="1:8" hidden="1" x14ac:dyDescent="0.35">
      <c r="A543" t="s">
        <v>140</v>
      </c>
      <c r="B543">
        <v>5057623</v>
      </c>
      <c r="C543" t="s">
        <v>143</v>
      </c>
      <c r="D543" t="s">
        <v>61</v>
      </c>
      <c r="E543" t="s">
        <v>144</v>
      </c>
      <c r="F543" t="s">
        <v>145</v>
      </c>
      <c r="G543" t="e">
        <f>_xlfn.XLOOKUP(Table5[[#This Row],[Short Name]],Data!B:B,Data!N:N)</f>
        <v>#N/A</v>
      </c>
      <c r="H543" t="e">
        <f>_xlfn.XLOOKUP(Table5[[#This Row],[Short Name]],Data!B:B,Data!V:V)</f>
        <v>#N/A</v>
      </c>
    </row>
    <row r="544" spans="1:8" hidden="1" x14ac:dyDescent="0.35">
      <c r="A544" t="s">
        <v>573</v>
      </c>
      <c r="B544">
        <v>5057623</v>
      </c>
      <c r="C544" t="s">
        <v>143</v>
      </c>
      <c r="D544" t="s">
        <v>61</v>
      </c>
      <c r="E544" t="s">
        <v>144</v>
      </c>
      <c r="F544" t="s">
        <v>145</v>
      </c>
      <c r="G544" t="e">
        <f>_xlfn.XLOOKUP(Table5[[#This Row],[Short Name]],Data!B:B,Data!N:N)</f>
        <v>#N/A</v>
      </c>
      <c r="H544" t="e">
        <f>_xlfn.XLOOKUP(Table5[[#This Row],[Short Name]],Data!B:B,Data!V:V)</f>
        <v>#N/A</v>
      </c>
    </row>
    <row r="545" spans="1:8" hidden="1" x14ac:dyDescent="0.35">
      <c r="A545" t="s">
        <v>1710</v>
      </c>
      <c r="B545">
        <v>5057623</v>
      </c>
      <c r="C545" t="s">
        <v>143</v>
      </c>
      <c r="D545" t="s">
        <v>61</v>
      </c>
      <c r="E545" t="s">
        <v>144</v>
      </c>
      <c r="F545" t="s">
        <v>145</v>
      </c>
      <c r="G545" t="e">
        <f>_xlfn.XLOOKUP(Table5[[#This Row],[Short Name]],Data!B:B,Data!N:N)</f>
        <v>#N/A</v>
      </c>
      <c r="H545" t="e">
        <f>_xlfn.XLOOKUP(Table5[[#This Row],[Short Name]],Data!B:B,Data!V:V)</f>
        <v>#N/A</v>
      </c>
    </row>
    <row r="546" spans="1:8" hidden="1" x14ac:dyDescent="0.35">
      <c r="A546" t="s">
        <v>1712</v>
      </c>
      <c r="B546">
        <v>5057623</v>
      </c>
      <c r="C546" t="s">
        <v>143</v>
      </c>
      <c r="D546" t="s">
        <v>61</v>
      </c>
      <c r="E546" t="s">
        <v>144</v>
      </c>
      <c r="F546" t="s">
        <v>145</v>
      </c>
      <c r="G546" t="e">
        <f>_xlfn.XLOOKUP(Table5[[#This Row],[Short Name]],Data!B:B,Data!N:N)</f>
        <v>#N/A</v>
      </c>
      <c r="H546" t="e">
        <f>_xlfn.XLOOKUP(Table5[[#This Row],[Short Name]],Data!B:B,Data!V:V)</f>
        <v>#N/A</v>
      </c>
    </row>
    <row r="547" spans="1:8" hidden="1" x14ac:dyDescent="0.35">
      <c r="A547" t="s">
        <v>1714</v>
      </c>
      <c r="B547">
        <v>5057623</v>
      </c>
      <c r="C547" t="s">
        <v>143</v>
      </c>
      <c r="D547" t="s">
        <v>61</v>
      </c>
      <c r="E547" t="s">
        <v>144</v>
      </c>
      <c r="F547" t="s">
        <v>145</v>
      </c>
      <c r="G547" t="e">
        <f>_xlfn.XLOOKUP(Table5[[#This Row],[Short Name]],Data!B:B,Data!N:N)</f>
        <v>#N/A</v>
      </c>
      <c r="H547" t="e">
        <f>_xlfn.XLOOKUP(Table5[[#This Row],[Short Name]],Data!B:B,Data!V:V)</f>
        <v>#N/A</v>
      </c>
    </row>
    <row r="548" spans="1:8" hidden="1" x14ac:dyDescent="0.35">
      <c r="A548" t="s">
        <v>570</v>
      </c>
      <c r="B548">
        <v>5057623</v>
      </c>
      <c r="C548" t="s">
        <v>143</v>
      </c>
      <c r="D548" t="s">
        <v>61</v>
      </c>
      <c r="E548" t="s">
        <v>144</v>
      </c>
      <c r="F548" t="s">
        <v>145</v>
      </c>
      <c r="G548" t="e">
        <f>_xlfn.XLOOKUP(Table5[[#This Row],[Short Name]],Data!B:B,Data!N:N)</f>
        <v>#N/A</v>
      </c>
      <c r="H548" t="e">
        <f>_xlfn.XLOOKUP(Table5[[#This Row],[Short Name]],Data!B:B,Data!V:V)</f>
        <v>#N/A</v>
      </c>
    </row>
    <row r="549" spans="1:8" hidden="1" x14ac:dyDescent="0.35">
      <c r="A549" t="s">
        <v>1889</v>
      </c>
      <c r="B549">
        <v>20698</v>
      </c>
      <c r="C549" t="s">
        <v>4421</v>
      </c>
      <c r="D549" t="s">
        <v>61</v>
      </c>
      <c r="E549" t="s">
        <v>4422</v>
      </c>
      <c r="F549" t="s">
        <v>2005</v>
      </c>
      <c r="G549" t="e">
        <f>_xlfn.XLOOKUP(Table5[[#This Row],[Short Name]],Data!B:B,Data!N:N)</f>
        <v>#N/A</v>
      </c>
      <c r="H549" t="e">
        <f>_xlfn.XLOOKUP(Table5[[#This Row],[Short Name]],Data!B:B,Data!V:V)</f>
        <v>#N/A</v>
      </c>
    </row>
    <row r="550" spans="1:8" hidden="1" x14ac:dyDescent="0.35">
      <c r="A550" t="s">
        <v>920</v>
      </c>
      <c r="B550" t="s">
        <v>60</v>
      </c>
      <c r="C550" t="s">
        <v>60</v>
      </c>
      <c r="D550" t="s">
        <v>61</v>
      </c>
      <c r="E550" t="s">
        <v>515</v>
      </c>
      <c r="F550" t="s">
        <v>516</v>
      </c>
      <c r="G550" t="e">
        <f>_xlfn.XLOOKUP(Table5[[#This Row],[Short Name]],Data!B:B,Data!N:N)</f>
        <v>#N/A</v>
      </c>
      <c r="H550" t="e">
        <f>_xlfn.XLOOKUP(Table5[[#This Row],[Short Name]],Data!B:B,Data!V:V)</f>
        <v>#N/A</v>
      </c>
    </row>
    <row r="551" spans="1:8" hidden="1" x14ac:dyDescent="0.35">
      <c r="A551" t="s">
        <v>3606</v>
      </c>
      <c r="B551" t="s">
        <v>60</v>
      </c>
      <c r="C551" t="s">
        <v>60</v>
      </c>
      <c r="D551" t="s">
        <v>61</v>
      </c>
      <c r="E551" t="s">
        <v>515</v>
      </c>
      <c r="F551" t="s">
        <v>516</v>
      </c>
      <c r="G551" t="e">
        <f>_xlfn.XLOOKUP(Table5[[#This Row],[Short Name]],Data!B:B,Data!N:N)</f>
        <v>#N/A</v>
      </c>
      <c r="H551" t="e">
        <f>_xlfn.XLOOKUP(Table5[[#This Row],[Short Name]],Data!B:B,Data!V:V)</f>
        <v>#N/A</v>
      </c>
    </row>
    <row r="552" spans="1:8" hidden="1" x14ac:dyDescent="0.35">
      <c r="A552" t="s">
        <v>3608</v>
      </c>
      <c r="B552" t="s">
        <v>60</v>
      </c>
      <c r="C552" t="s">
        <v>60</v>
      </c>
      <c r="D552" t="s">
        <v>61</v>
      </c>
      <c r="E552" t="s">
        <v>515</v>
      </c>
      <c r="F552" t="s">
        <v>516</v>
      </c>
      <c r="G552" t="e">
        <f>_xlfn.XLOOKUP(Table5[[#This Row],[Short Name]],Data!B:B,Data!N:N)</f>
        <v>#N/A</v>
      </c>
      <c r="H552" t="e">
        <f>_xlfn.XLOOKUP(Table5[[#This Row],[Short Name]],Data!B:B,Data!V:V)</f>
        <v>#N/A</v>
      </c>
    </row>
    <row r="553" spans="1:8" hidden="1" x14ac:dyDescent="0.35">
      <c r="A553" t="s">
        <v>3627</v>
      </c>
      <c r="B553" t="s">
        <v>60</v>
      </c>
      <c r="C553" t="s">
        <v>60</v>
      </c>
      <c r="D553" t="s">
        <v>61</v>
      </c>
      <c r="E553" t="s">
        <v>515</v>
      </c>
      <c r="F553" t="s">
        <v>516</v>
      </c>
      <c r="G553" t="e">
        <f>_xlfn.XLOOKUP(Table5[[#This Row],[Short Name]],Data!B:B,Data!N:N)</f>
        <v>#N/A</v>
      </c>
      <c r="H553" t="e">
        <f>_xlfn.XLOOKUP(Table5[[#This Row],[Short Name]],Data!B:B,Data!V:V)</f>
        <v>#N/A</v>
      </c>
    </row>
    <row r="554" spans="1:8" hidden="1" x14ac:dyDescent="0.35">
      <c r="A554" t="s">
        <v>917</v>
      </c>
      <c r="B554" t="s">
        <v>60</v>
      </c>
      <c r="C554" t="s">
        <v>60</v>
      </c>
      <c r="D554" t="s">
        <v>61</v>
      </c>
      <c r="E554" t="s">
        <v>515</v>
      </c>
      <c r="F554" t="s">
        <v>516</v>
      </c>
      <c r="G554" t="e">
        <f>_xlfn.XLOOKUP(Table5[[#This Row],[Short Name]],Data!B:B,Data!N:N)</f>
        <v>#N/A</v>
      </c>
      <c r="H554" t="e">
        <f>_xlfn.XLOOKUP(Table5[[#This Row],[Short Name]],Data!B:B,Data!V:V)</f>
        <v>#N/A</v>
      </c>
    </row>
    <row r="555" spans="1:8" hidden="1" x14ac:dyDescent="0.35">
      <c r="A555" t="s">
        <v>914</v>
      </c>
      <c r="B555" t="s">
        <v>60</v>
      </c>
      <c r="C555" t="s">
        <v>60</v>
      </c>
      <c r="D555" t="s">
        <v>61</v>
      </c>
      <c r="E555" t="s">
        <v>515</v>
      </c>
      <c r="F555" t="s">
        <v>516</v>
      </c>
      <c r="G555" t="e">
        <f>_xlfn.XLOOKUP(Table5[[#This Row],[Short Name]],Data!B:B,Data!N:N)</f>
        <v>#N/A</v>
      </c>
      <c r="H555" t="e">
        <f>_xlfn.XLOOKUP(Table5[[#This Row],[Short Name]],Data!B:B,Data!V:V)</f>
        <v>#N/A</v>
      </c>
    </row>
    <row r="556" spans="1:8" hidden="1" x14ac:dyDescent="0.35">
      <c r="A556" t="s">
        <v>558</v>
      </c>
      <c r="B556" t="s">
        <v>60</v>
      </c>
      <c r="C556" t="s">
        <v>60</v>
      </c>
      <c r="D556" t="s">
        <v>61</v>
      </c>
      <c r="E556" t="s">
        <v>515</v>
      </c>
      <c r="F556" t="s">
        <v>516</v>
      </c>
      <c r="G556" t="e">
        <f>_xlfn.XLOOKUP(Table5[[#This Row],[Short Name]],Data!B:B,Data!N:N)</f>
        <v>#N/A</v>
      </c>
      <c r="H556" t="e">
        <f>_xlfn.XLOOKUP(Table5[[#This Row],[Short Name]],Data!B:B,Data!V:V)</f>
        <v>#N/A</v>
      </c>
    </row>
    <row r="557" spans="1:8" hidden="1" x14ac:dyDescent="0.35">
      <c r="A557" t="s">
        <v>555</v>
      </c>
      <c r="B557" t="s">
        <v>60</v>
      </c>
      <c r="C557" t="s">
        <v>60</v>
      </c>
      <c r="D557" t="s">
        <v>61</v>
      </c>
      <c r="E557" t="s">
        <v>515</v>
      </c>
      <c r="F557" t="s">
        <v>516</v>
      </c>
      <c r="G557" t="e">
        <f>_xlfn.XLOOKUP(Table5[[#This Row],[Short Name]],Data!B:B,Data!N:N)</f>
        <v>#N/A</v>
      </c>
      <c r="H557" t="e">
        <f>_xlfn.XLOOKUP(Table5[[#This Row],[Short Name]],Data!B:B,Data!V:V)</f>
        <v>#N/A</v>
      </c>
    </row>
    <row r="558" spans="1:8" hidden="1" x14ac:dyDescent="0.35">
      <c r="A558" t="s">
        <v>911</v>
      </c>
      <c r="B558" t="s">
        <v>60</v>
      </c>
      <c r="C558" t="s">
        <v>60</v>
      </c>
      <c r="D558" t="s">
        <v>61</v>
      </c>
      <c r="E558" t="s">
        <v>515</v>
      </c>
      <c r="F558" t="s">
        <v>516</v>
      </c>
      <c r="G558" t="e">
        <f>_xlfn.XLOOKUP(Table5[[#This Row],[Short Name]],Data!B:B,Data!N:N)</f>
        <v>#N/A</v>
      </c>
      <c r="H558" t="e">
        <f>_xlfn.XLOOKUP(Table5[[#This Row],[Short Name]],Data!B:B,Data!V:V)</f>
        <v>#N/A</v>
      </c>
    </row>
    <row r="559" spans="1:8" hidden="1" x14ac:dyDescent="0.35">
      <c r="A559" t="s">
        <v>908</v>
      </c>
      <c r="B559" t="s">
        <v>60</v>
      </c>
      <c r="C559" t="s">
        <v>60</v>
      </c>
      <c r="D559" t="s">
        <v>61</v>
      </c>
      <c r="E559" t="s">
        <v>515</v>
      </c>
      <c r="F559" t="s">
        <v>516</v>
      </c>
      <c r="G559" t="e">
        <f>_xlfn.XLOOKUP(Table5[[#This Row],[Short Name]],Data!B:B,Data!N:N)</f>
        <v>#N/A</v>
      </c>
      <c r="H559" t="e">
        <f>_xlfn.XLOOKUP(Table5[[#This Row],[Short Name]],Data!B:B,Data!V:V)</f>
        <v>#N/A</v>
      </c>
    </row>
    <row r="560" spans="1:8" hidden="1" x14ac:dyDescent="0.35">
      <c r="A560" t="s">
        <v>3610</v>
      </c>
      <c r="B560" t="s">
        <v>60</v>
      </c>
      <c r="C560" t="s">
        <v>60</v>
      </c>
      <c r="D560" t="s">
        <v>61</v>
      </c>
      <c r="E560" t="s">
        <v>515</v>
      </c>
      <c r="F560" t="s">
        <v>516</v>
      </c>
      <c r="G560" t="e">
        <f>_xlfn.XLOOKUP(Table5[[#This Row],[Short Name]],Data!B:B,Data!N:N)</f>
        <v>#N/A</v>
      </c>
      <c r="H560" t="e">
        <f>_xlfn.XLOOKUP(Table5[[#This Row],[Short Name]],Data!B:B,Data!V:V)</f>
        <v>#N/A</v>
      </c>
    </row>
    <row r="561" spans="1:8" hidden="1" x14ac:dyDescent="0.35">
      <c r="A561" t="s">
        <v>3599</v>
      </c>
      <c r="B561" t="s">
        <v>60</v>
      </c>
      <c r="C561" t="s">
        <v>60</v>
      </c>
      <c r="D561" t="s">
        <v>61</v>
      </c>
      <c r="E561" t="s">
        <v>515</v>
      </c>
      <c r="F561" t="s">
        <v>516</v>
      </c>
      <c r="G561" t="e">
        <f>_xlfn.XLOOKUP(Table5[[#This Row],[Short Name]],Data!B:B,Data!N:N)</f>
        <v>#N/A</v>
      </c>
      <c r="H561" t="e">
        <f>_xlfn.XLOOKUP(Table5[[#This Row],[Short Name]],Data!B:B,Data!V:V)</f>
        <v>#N/A</v>
      </c>
    </row>
    <row r="562" spans="1:8" hidden="1" x14ac:dyDescent="0.35">
      <c r="A562" t="s">
        <v>3597</v>
      </c>
      <c r="B562" t="s">
        <v>60</v>
      </c>
      <c r="C562" t="s">
        <v>60</v>
      </c>
      <c r="D562" t="s">
        <v>61</v>
      </c>
      <c r="E562" t="s">
        <v>515</v>
      </c>
      <c r="F562" t="s">
        <v>516</v>
      </c>
      <c r="G562" t="e">
        <f>_xlfn.XLOOKUP(Table5[[#This Row],[Short Name]],Data!B:B,Data!N:N)</f>
        <v>#N/A</v>
      </c>
      <c r="H562" t="e">
        <f>_xlfn.XLOOKUP(Table5[[#This Row],[Short Name]],Data!B:B,Data!V:V)</f>
        <v>#N/A</v>
      </c>
    </row>
    <row r="563" spans="1:8" hidden="1" x14ac:dyDescent="0.35">
      <c r="A563" t="s">
        <v>3623</v>
      </c>
      <c r="B563" t="s">
        <v>60</v>
      </c>
      <c r="C563" t="s">
        <v>60</v>
      </c>
      <c r="D563" t="s">
        <v>61</v>
      </c>
      <c r="E563" t="s">
        <v>515</v>
      </c>
      <c r="F563" t="s">
        <v>516</v>
      </c>
      <c r="G563" t="e">
        <f>_xlfn.XLOOKUP(Table5[[#This Row],[Short Name]],Data!B:B,Data!N:N)</f>
        <v>#N/A</v>
      </c>
      <c r="H563" t="e">
        <f>_xlfn.XLOOKUP(Table5[[#This Row],[Short Name]],Data!B:B,Data!V:V)</f>
        <v>#N/A</v>
      </c>
    </row>
    <row r="564" spans="1:8" hidden="1" x14ac:dyDescent="0.35">
      <c r="A564" t="s">
        <v>905</v>
      </c>
      <c r="B564" t="s">
        <v>60</v>
      </c>
      <c r="C564" t="s">
        <v>60</v>
      </c>
      <c r="D564" t="s">
        <v>61</v>
      </c>
      <c r="E564" t="s">
        <v>515</v>
      </c>
      <c r="F564" t="s">
        <v>516</v>
      </c>
      <c r="G564" t="e">
        <f>_xlfn.XLOOKUP(Table5[[#This Row],[Short Name]],Data!B:B,Data!N:N)</f>
        <v>#N/A</v>
      </c>
      <c r="H564" t="e">
        <f>_xlfn.XLOOKUP(Table5[[#This Row],[Short Name]],Data!B:B,Data!V:V)</f>
        <v>#N/A</v>
      </c>
    </row>
    <row r="565" spans="1:8" hidden="1" x14ac:dyDescent="0.35">
      <c r="A565" t="s">
        <v>521</v>
      </c>
      <c r="B565" t="s">
        <v>60</v>
      </c>
      <c r="C565" t="s">
        <v>60</v>
      </c>
      <c r="D565" t="s">
        <v>61</v>
      </c>
      <c r="E565" t="s">
        <v>515</v>
      </c>
      <c r="F565" t="s">
        <v>516</v>
      </c>
      <c r="G565" t="e">
        <f>_xlfn.XLOOKUP(Table5[[#This Row],[Short Name]],Data!B:B,Data!N:N)</f>
        <v>#N/A</v>
      </c>
      <c r="H565" t="e">
        <f>_xlfn.XLOOKUP(Table5[[#This Row],[Short Name]],Data!B:B,Data!V:V)</f>
        <v>#N/A</v>
      </c>
    </row>
    <row r="566" spans="1:8" hidden="1" x14ac:dyDescent="0.35">
      <c r="A566" t="s">
        <v>902</v>
      </c>
      <c r="B566" t="s">
        <v>60</v>
      </c>
      <c r="C566" t="s">
        <v>60</v>
      </c>
      <c r="D566" t="s">
        <v>61</v>
      </c>
      <c r="E566" t="s">
        <v>515</v>
      </c>
      <c r="F566" t="s">
        <v>516</v>
      </c>
      <c r="G566" t="e">
        <f>_xlfn.XLOOKUP(Table5[[#This Row],[Short Name]],Data!B:B,Data!N:N)</f>
        <v>#N/A</v>
      </c>
      <c r="H566" t="e">
        <f>_xlfn.XLOOKUP(Table5[[#This Row],[Short Name]],Data!B:B,Data!V:V)</f>
        <v>#N/A</v>
      </c>
    </row>
    <row r="567" spans="1:8" hidden="1" x14ac:dyDescent="0.35">
      <c r="A567" t="s">
        <v>3625</v>
      </c>
      <c r="B567" t="s">
        <v>60</v>
      </c>
      <c r="C567" t="s">
        <v>60</v>
      </c>
      <c r="D567" t="s">
        <v>61</v>
      </c>
      <c r="E567" t="s">
        <v>515</v>
      </c>
      <c r="F567" t="s">
        <v>516</v>
      </c>
      <c r="G567" t="e">
        <f>_xlfn.XLOOKUP(Table5[[#This Row],[Short Name]],Data!B:B,Data!N:N)</f>
        <v>#N/A</v>
      </c>
      <c r="H567" t="e">
        <f>_xlfn.XLOOKUP(Table5[[#This Row],[Short Name]],Data!B:B,Data!V:V)</f>
        <v>#N/A</v>
      </c>
    </row>
    <row r="568" spans="1:8" hidden="1" x14ac:dyDescent="0.35">
      <c r="A568" t="s">
        <v>3612</v>
      </c>
      <c r="B568" t="s">
        <v>60</v>
      </c>
      <c r="C568" t="s">
        <v>60</v>
      </c>
      <c r="D568" t="s">
        <v>61</v>
      </c>
      <c r="E568" t="s">
        <v>515</v>
      </c>
      <c r="F568" t="s">
        <v>516</v>
      </c>
      <c r="G568" t="e">
        <f>_xlfn.XLOOKUP(Table5[[#This Row],[Short Name]],Data!B:B,Data!N:N)</f>
        <v>#N/A</v>
      </c>
      <c r="H568" t="e">
        <f>_xlfn.XLOOKUP(Table5[[#This Row],[Short Name]],Data!B:B,Data!V:V)</f>
        <v>#N/A</v>
      </c>
    </row>
    <row r="569" spans="1:8" hidden="1" x14ac:dyDescent="0.35">
      <c r="A569" t="s">
        <v>512</v>
      </c>
      <c r="B569" t="s">
        <v>60</v>
      </c>
      <c r="C569" t="s">
        <v>60</v>
      </c>
      <c r="D569" t="s">
        <v>61</v>
      </c>
      <c r="E569" t="s">
        <v>515</v>
      </c>
      <c r="F569" t="s">
        <v>516</v>
      </c>
      <c r="G569" t="e">
        <f>_xlfn.XLOOKUP(Table5[[#This Row],[Short Name]],Data!B:B,Data!N:N)</f>
        <v>#N/A</v>
      </c>
      <c r="H569" t="e">
        <f>_xlfn.XLOOKUP(Table5[[#This Row],[Short Name]],Data!B:B,Data!V:V)</f>
        <v>#N/A</v>
      </c>
    </row>
    <row r="570" spans="1:8" hidden="1" x14ac:dyDescent="0.35">
      <c r="A570" t="s">
        <v>3614</v>
      </c>
      <c r="B570" t="s">
        <v>60</v>
      </c>
      <c r="C570" t="s">
        <v>60</v>
      </c>
      <c r="D570" t="s">
        <v>61</v>
      </c>
      <c r="E570" t="s">
        <v>515</v>
      </c>
      <c r="F570" t="s">
        <v>516</v>
      </c>
      <c r="G570" t="e">
        <f>_xlfn.XLOOKUP(Table5[[#This Row],[Short Name]],Data!B:B,Data!N:N)</f>
        <v>#N/A</v>
      </c>
      <c r="H570" t="e">
        <f>_xlfn.XLOOKUP(Table5[[#This Row],[Short Name]],Data!B:B,Data!V:V)</f>
        <v>#N/A</v>
      </c>
    </row>
    <row r="571" spans="1:8" hidden="1" x14ac:dyDescent="0.35">
      <c r="A571" t="s">
        <v>822</v>
      </c>
      <c r="B571" t="s">
        <v>60</v>
      </c>
      <c r="C571" t="s">
        <v>60</v>
      </c>
      <c r="D571" t="s">
        <v>61</v>
      </c>
      <c r="E571" t="s">
        <v>515</v>
      </c>
      <c r="F571" t="s">
        <v>516</v>
      </c>
      <c r="G571" t="e">
        <f>_xlfn.XLOOKUP(Table5[[#This Row],[Short Name]],Data!B:B,Data!N:N)</f>
        <v>#N/A</v>
      </c>
      <c r="H571" t="e">
        <f>_xlfn.XLOOKUP(Table5[[#This Row],[Short Name]],Data!B:B,Data!V:V)</f>
        <v>#N/A</v>
      </c>
    </row>
    <row r="572" spans="1:8" hidden="1" x14ac:dyDescent="0.35">
      <c r="A572" t="s">
        <v>899</v>
      </c>
      <c r="B572" t="s">
        <v>60</v>
      </c>
      <c r="C572" t="s">
        <v>60</v>
      </c>
      <c r="D572" t="s">
        <v>61</v>
      </c>
      <c r="E572" t="s">
        <v>515</v>
      </c>
      <c r="F572" t="s">
        <v>516</v>
      </c>
      <c r="G572" t="e">
        <f>_xlfn.XLOOKUP(Table5[[#This Row],[Short Name]],Data!B:B,Data!N:N)</f>
        <v>#N/A</v>
      </c>
      <c r="H572" t="e">
        <f>_xlfn.XLOOKUP(Table5[[#This Row],[Short Name]],Data!B:B,Data!V:V)</f>
        <v>#N/A</v>
      </c>
    </row>
    <row r="573" spans="1:8" hidden="1" x14ac:dyDescent="0.35">
      <c r="A573" t="s">
        <v>3617</v>
      </c>
      <c r="B573" t="s">
        <v>60</v>
      </c>
      <c r="C573" t="s">
        <v>60</v>
      </c>
      <c r="D573" t="s">
        <v>61</v>
      </c>
      <c r="E573" t="s">
        <v>515</v>
      </c>
      <c r="F573" t="s">
        <v>516</v>
      </c>
      <c r="G573" t="e">
        <f>_xlfn.XLOOKUP(Table5[[#This Row],[Short Name]],Data!B:B,Data!N:N)</f>
        <v>#N/A</v>
      </c>
      <c r="H573" t="e">
        <f>_xlfn.XLOOKUP(Table5[[#This Row],[Short Name]],Data!B:B,Data!V:V)</f>
        <v>#N/A</v>
      </c>
    </row>
    <row r="574" spans="1:8" hidden="1" x14ac:dyDescent="0.35">
      <c r="A574" t="s">
        <v>3602</v>
      </c>
      <c r="B574" t="s">
        <v>60</v>
      </c>
      <c r="C574" t="s">
        <v>60</v>
      </c>
      <c r="D574" t="s">
        <v>61</v>
      </c>
      <c r="E574" t="s">
        <v>515</v>
      </c>
      <c r="F574" t="s">
        <v>516</v>
      </c>
      <c r="G574" t="e">
        <f>_xlfn.XLOOKUP(Table5[[#This Row],[Short Name]],Data!B:B,Data!N:N)</f>
        <v>#N/A</v>
      </c>
      <c r="H574" t="e">
        <f>_xlfn.XLOOKUP(Table5[[#This Row],[Short Name]],Data!B:B,Data!V:V)</f>
        <v>#N/A</v>
      </c>
    </row>
    <row r="575" spans="1:8" hidden="1" x14ac:dyDescent="0.35">
      <c r="A575" t="s">
        <v>3619</v>
      </c>
      <c r="B575" t="s">
        <v>60</v>
      </c>
      <c r="C575" t="s">
        <v>60</v>
      </c>
      <c r="D575" t="s">
        <v>61</v>
      </c>
      <c r="E575" t="s">
        <v>515</v>
      </c>
      <c r="F575" t="s">
        <v>516</v>
      </c>
      <c r="G575" t="e">
        <f>_xlfn.XLOOKUP(Table5[[#This Row],[Short Name]],Data!B:B,Data!N:N)</f>
        <v>#N/A</v>
      </c>
      <c r="H575" t="e">
        <f>_xlfn.XLOOKUP(Table5[[#This Row],[Short Name]],Data!B:B,Data!V:V)</f>
        <v>#N/A</v>
      </c>
    </row>
    <row r="576" spans="1:8" hidden="1" x14ac:dyDescent="0.35">
      <c r="A576" t="s">
        <v>3621</v>
      </c>
      <c r="B576" t="s">
        <v>60</v>
      </c>
      <c r="C576" t="s">
        <v>60</v>
      </c>
      <c r="D576" t="s">
        <v>61</v>
      </c>
      <c r="E576" t="s">
        <v>515</v>
      </c>
      <c r="F576" t="s">
        <v>516</v>
      </c>
      <c r="G576" t="e">
        <f>_xlfn.XLOOKUP(Table5[[#This Row],[Short Name]],Data!B:B,Data!N:N)</f>
        <v>#N/A</v>
      </c>
      <c r="H576" t="e">
        <f>_xlfn.XLOOKUP(Table5[[#This Row],[Short Name]],Data!B:B,Data!V:V)</f>
        <v>#N/A</v>
      </c>
    </row>
    <row r="577" spans="1:8" hidden="1" x14ac:dyDescent="0.35">
      <c r="A577" t="s">
        <v>819</v>
      </c>
      <c r="B577" t="s">
        <v>60</v>
      </c>
      <c r="C577" t="s">
        <v>60</v>
      </c>
      <c r="D577" t="s">
        <v>61</v>
      </c>
      <c r="E577" t="s">
        <v>515</v>
      </c>
      <c r="F577" t="s">
        <v>516</v>
      </c>
      <c r="G577" t="e">
        <f>_xlfn.XLOOKUP(Table5[[#This Row],[Short Name]],Data!B:B,Data!N:N)</f>
        <v>#N/A</v>
      </c>
      <c r="H577" t="e">
        <f>_xlfn.XLOOKUP(Table5[[#This Row],[Short Name]],Data!B:B,Data!V:V)</f>
        <v>#N/A</v>
      </c>
    </row>
    <row r="578" spans="1:8" hidden="1" x14ac:dyDescent="0.35">
      <c r="A578" t="s">
        <v>2154</v>
      </c>
      <c r="B578">
        <v>25434</v>
      </c>
      <c r="C578" t="s">
        <v>5215</v>
      </c>
      <c r="D578" t="s">
        <v>61</v>
      </c>
      <c r="E578" t="s">
        <v>5216</v>
      </c>
      <c r="F578" t="s">
        <v>516</v>
      </c>
      <c r="G578" t="e">
        <f>_xlfn.XLOOKUP(Table5[[#This Row],[Short Name]],Data!B:B,Data!N:N)</f>
        <v>#N/A</v>
      </c>
      <c r="H578" t="e">
        <f>_xlfn.XLOOKUP(Table5[[#This Row],[Short Name]],Data!B:B,Data!V:V)</f>
        <v>#N/A</v>
      </c>
    </row>
    <row r="579" spans="1:8" hidden="1" x14ac:dyDescent="0.35">
      <c r="A579" t="s">
        <v>2158</v>
      </c>
      <c r="B579">
        <v>25434</v>
      </c>
      <c r="C579" t="s">
        <v>5215</v>
      </c>
      <c r="D579" t="s">
        <v>61</v>
      </c>
      <c r="E579" t="s">
        <v>5216</v>
      </c>
      <c r="F579" t="s">
        <v>516</v>
      </c>
      <c r="G579" t="e">
        <f>_xlfn.XLOOKUP(Table5[[#This Row],[Short Name]],Data!B:B,Data!N:N)</f>
        <v>#N/A</v>
      </c>
      <c r="H579" t="e">
        <f>_xlfn.XLOOKUP(Table5[[#This Row],[Short Name]],Data!B:B,Data!V:V)</f>
        <v>#N/A</v>
      </c>
    </row>
    <row r="580" spans="1:8" hidden="1" x14ac:dyDescent="0.35">
      <c r="A580" t="s">
        <v>3604</v>
      </c>
      <c r="B580">
        <v>24530</v>
      </c>
      <c r="C580" t="s">
        <v>5217</v>
      </c>
      <c r="D580" t="s">
        <v>61</v>
      </c>
      <c r="E580" t="s">
        <v>515</v>
      </c>
      <c r="F580" t="s">
        <v>516</v>
      </c>
      <c r="G580" t="e">
        <f>_xlfn.XLOOKUP(Table5[[#This Row],[Short Name]],Data!B:B,Data!N:N)</f>
        <v>#N/A</v>
      </c>
      <c r="H580" t="e">
        <f>_xlfn.XLOOKUP(Table5[[#This Row],[Short Name]],Data!B:B,Data!V:V)</f>
        <v>#N/A</v>
      </c>
    </row>
    <row r="581" spans="1:8" hidden="1" x14ac:dyDescent="0.35">
      <c r="A581" t="s">
        <v>2509</v>
      </c>
      <c r="B581">
        <v>5064316</v>
      </c>
      <c r="C581" t="s">
        <v>5218</v>
      </c>
      <c r="D581" t="s">
        <v>61</v>
      </c>
      <c r="E581" t="s">
        <v>5219</v>
      </c>
      <c r="F581" t="s">
        <v>5220</v>
      </c>
      <c r="G581" t="e">
        <f>_xlfn.XLOOKUP(Table5[[#This Row],[Short Name]],Data!B:B,Data!N:N)</f>
        <v>#N/A</v>
      </c>
      <c r="H581" t="e">
        <f>_xlfn.XLOOKUP(Table5[[#This Row],[Short Name]],Data!B:B,Data!V:V)</f>
        <v>#N/A</v>
      </c>
    </row>
    <row r="582" spans="1:8" hidden="1" x14ac:dyDescent="0.35">
      <c r="A582" t="s">
        <v>2507</v>
      </c>
      <c r="B582">
        <v>5064316</v>
      </c>
      <c r="C582" t="s">
        <v>5218</v>
      </c>
      <c r="D582" t="s">
        <v>61</v>
      </c>
      <c r="E582" t="s">
        <v>5219</v>
      </c>
      <c r="F582" t="s">
        <v>5220</v>
      </c>
      <c r="G582" t="e">
        <f>_xlfn.XLOOKUP(Table5[[#This Row],[Short Name]],Data!B:B,Data!N:N)</f>
        <v>#N/A</v>
      </c>
      <c r="H582" t="e">
        <f>_xlfn.XLOOKUP(Table5[[#This Row],[Short Name]],Data!B:B,Data!V:V)</f>
        <v>#N/A</v>
      </c>
    </row>
    <row r="583" spans="1:8" hidden="1" x14ac:dyDescent="0.35">
      <c r="A583" t="s">
        <v>509</v>
      </c>
      <c r="B583">
        <v>20028</v>
      </c>
      <c r="C583" t="s">
        <v>193</v>
      </c>
      <c r="D583" t="s">
        <v>61</v>
      </c>
      <c r="E583" t="s">
        <v>194</v>
      </c>
      <c r="F583" t="s">
        <v>130</v>
      </c>
      <c r="G583" t="e">
        <f>_xlfn.XLOOKUP(Table5[[#This Row],[Short Name]],Data!B:B,Data!N:N)</f>
        <v>#N/A</v>
      </c>
      <c r="H583" t="e">
        <f>_xlfn.XLOOKUP(Table5[[#This Row],[Short Name]],Data!B:B,Data!V:V)</f>
        <v>#N/A</v>
      </c>
    </row>
    <row r="584" spans="1:8" hidden="1" x14ac:dyDescent="0.35">
      <c r="A584" t="s">
        <v>506</v>
      </c>
      <c r="B584">
        <v>20028</v>
      </c>
      <c r="C584" t="s">
        <v>193</v>
      </c>
      <c r="D584" t="s">
        <v>61</v>
      </c>
      <c r="E584" t="s">
        <v>194</v>
      </c>
      <c r="F584" t="s">
        <v>130</v>
      </c>
      <c r="G584" t="e">
        <f>_xlfn.XLOOKUP(Table5[[#This Row],[Short Name]],Data!B:B,Data!N:N)</f>
        <v>#N/A</v>
      </c>
      <c r="H584" t="e">
        <f>_xlfn.XLOOKUP(Table5[[#This Row],[Short Name]],Data!B:B,Data!V:V)</f>
        <v>#N/A</v>
      </c>
    </row>
    <row r="585" spans="1:8" hidden="1" x14ac:dyDescent="0.35">
      <c r="A585" t="s">
        <v>896</v>
      </c>
      <c r="B585">
        <v>20028</v>
      </c>
      <c r="C585" t="s">
        <v>193</v>
      </c>
      <c r="D585" t="s">
        <v>61</v>
      </c>
      <c r="E585" t="s">
        <v>194</v>
      </c>
      <c r="F585" t="s">
        <v>130</v>
      </c>
      <c r="G585" t="e">
        <f>_xlfn.XLOOKUP(Table5[[#This Row],[Short Name]],Data!B:B,Data!N:N)</f>
        <v>#N/A</v>
      </c>
      <c r="H585" t="e">
        <f>_xlfn.XLOOKUP(Table5[[#This Row],[Short Name]],Data!B:B,Data!V:V)</f>
        <v>#N/A</v>
      </c>
    </row>
    <row r="586" spans="1:8" hidden="1" x14ac:dyDescent="0.35">
      <c r="A586" t="s">
        <v>893</v>
      </c>
      <c r="B586">
        <v>20028</v>
      </c>
      <c r="C586" t="s">
        <v>193</v>
      </c>
      <c r="D586" t="s">
        <v>61</v>
      </c>
      <c r="E586" t="s">
        <v>194</v>
      </c>
      <c r="F586" t="s">
        <v>130</v>
      </c>
      <c r="G586" t="e">
        <f>_xlfn.XLOOKUP(Table5[[#This Row],[Short Name]],Data!B:B,Data!N:N)</f>
        <v>#N/A</v>
      </c>
      <c r="H586" t="e">
        <f>_xlfn.XLOOKUP(Table5[[#This Row],[Short Name]],Data!B:B,Data!V:V)</f>
        <v>#N/A</v>
      </c>
    </row>
    <row r="587" spans="1:8" hidden="1" x14ac:dyDescent="0.35">
      <c r="A587" t="s">
        <v>191</v>
      </c>
      <c r="B587">
        <v>20028</v>
      </c>
      <c r="C587" t="s">
        <v>193</v>
      </c>
      <c r="D587" t="s">
        <v>61</v>
      </c>
      <c r="E587" t="s">
        <v>194</v>
      </c>
      <c r="F587" t="s">
        <v>130</v>
      </c>
      <c r="G587" t="e">
        <f>_xlfn.XLOOKUP(Table5[[#This Row],[Short Name]],Data!B:B,Data!N:N)</f>
        <v>#N/A</v>
      </c>
      <c r="H587" t="e">
        <f>_xlfn.XLOOKUP(Table5[[#This Row],[Short Name]],Data!B:B,Data!V:V)</f>
        <v>#N/A</v>
      </c>
    </row>
    <row r="588" spans="1:8" hidden="1" x14ac:dyDescent="0.35">
      <c r="A588" t="s">
        <v>503</v>
      </c>
      <c r="B588">
        <v>20028</v>
      </c>
      <c r="C588" t="s">
        <v>193</v>
      </c>
      <c r="D588" t="s">
        <v>61</v>
      </c>
      <c r="E588" t="s">
        <v>194</v>
      </c>
      <c r="F588" t="s">
        <v>130</v>
      </c>
      <c r="G588" t="e">
        <f>_xlfn.XLOOKUP(Table5[[#This Row],[Short Name]],Data!B:B,Data!N:N)</f>
        <v>#N/A</v>
      </c>
      <c r="H588" t="e">
        <f>_xlfn.XLOOKUP(Table5[[#This Row],[Short Name]],Data!B:B,Data!V:V)</f>
        <v>#N/A</v>
      </c>
    </row>
    <row r="589" spans="1:8" hidden="1" x14ac:dyDescent="0.35">
      <c r="A589" t="s">
        <v>500</v>
      </c>
      <c r="B589">
        <v>21804</v>
      </c>
      <c r="C589" t="s">
        <v>317</v>
      </c>
      <c r="D589" t="s">
        <v>61</v>
      </c>
      <c r="E589" t="s">
        <v>194</v>
      </c>
      <c r="F589" t="s">
        <v>130</v>
      </c>
      <c r="G589" t="e">
        <f>_xlfn.XLOOKUP(Table5[[#This Row],[Short Name]],Data!B:B,Data!N:N)</f>
        <v>#N/A</v>
      </c>
      <c r="H589" t="e">
        <f>_xlfn.XLOOKUP(Table5[[#This Row],[Short Name]],Data!B:B,Data!V:V)</f>
        <v>#N/A</v>
      </c>
    </row>
    <row r="590" spans="1:8" hidden="1" x14ac:dyDescent="0.35">
      <c r="A590" t="s">
        <v>889</v>
      </c>
      <c r="B590">
        <v>21804</v>
      </c>
      <c r="C590" t="s">
        <v>317</v>
      </c>
      <c r="D590" t="s">
        <v>61</v>
      </c>
      <c r="E590" t="s">
        <v>318</v>
      </c>
      <c r="F590" t="s">
        <v>130</v>
      </c>
      <c r="G590" t="e">
        <f>_xlfn.XLOOKUP(Table5[[#This Row],[Short Name]],Data!B:B,Data!N:N)</f>
        <v>#N/A</v>
      </c>
      <c r="H590" t="e">
        <f>_xlfn.XLOOKUP(Table5[[#This Row],[Short Name]],Data!B:B,Data!V:V)</f>
        <v>#N/A</v>
      </c>
    </row>
    <row r="591" spans="1:8" hidden="1" x14ac:dyDescent="0.35">
      <c r="A591" t="s">
        <v>497</v>
      </c>
      <c r="B591">
        <v>13761</v>
      </c>
      <c r="C591" t="s">
        <v>495</v>
      </c>
      <c r="D591" t="s">
        <v>61</v>
      </c>
      <c r="E591" t="s">
        <v>318</v>
      </c>
      <c r="F591" t="s">
        <v>130</v>
      </c>
      <c r="G591" t="e">
        <f>_xlfn.XLOOKUP(Table5[[#This Row],[Short Name]],Data!B:B,Data!N:N)</f>
        <v>#N/A</v>
      </c>
      <c r="H591" t="e">
        <f>_xlfn.XLOOKUP(Table5[[#This Row],[Short Name]],Data!B:B,Data!V:V)</f>
        <v>#N/A</v>
      </c>
    </row>
    <row r="592" spans="1:8" hidden="1" x14ac:dyDescent="0.35">
      <c r="A592" t="s">
        <v>886</v>
      </c>
      <c r="B592">
        <v>13761</v>
      </c>
      <c r="C592" t="s">
        <v>495</v>
      </c>
      <c r="D592" t="s">
        <v>61</v>
      </c>
      <c r="E592" t="s">
        <v>318</v>
      </c>
      <c r="F592" t="s">
        <v>130</v>
      </c>
      <c r="G592" t="e">
        <f>_xlfn.XLOOKUP(Table5[[#This Row],[Short Name]],Data!B:B,Data!N:N)</f>
        <v>#N/A</v>
      </c>
      <c r="H592" t="e">
        <f>_xlfn.XLOOKUP(Table5[[#This Row],[Short Name]],Data!B:B,Data!V:V)</f>
        <v>#N/A</v>
      </c>
    </row>
    <row r="593" spans="1:8" hidden="1" x14ac:dyDescent="0.35">
      <c r="A593" t="s">
        <v>493</v>
      </c>
      <c r="B593">
        <v>13761</v>
      </c>
      <c r="C593" t="s">
        <v>495</v>
      </c>
      <c r="D593" t="s">
        <v>61</v>
      </c>
      <c r="E593" t="s">
        <v>318</v>
      </c>
      <c r="F593" t="s">
        <v>130</v>
      </c>
      <c r="G593" t="e">
        <f>_xlfn.XLOOKUP(Table5[[#This Row],[Short Name]],Data!B:B,Data!N:N)</f>
        <v>#N/A</v>
      </c>
      <c r="H593" t="e">
        <f>_xlfn.XLOOKUP(Table5[[#This Row],[Short Name]],Data!B:B,Data!V:V)</f>
        <v>#N/A</v>
      </c>
    </row>
    <row r="594" spans="1:8" hidden="1" x14ac:dyDescent="0.35">
      <c r="A594" t="s">
        <v>489</v>
      </c>
      <c r="B594">
        <v>15823</v>
      </c>
      <c r="C594" t="s">
        <v>128</v>
      </c>
      <c r="D594" t="s">
        <v>61</v>
      </c>
      <c r="E594" t="s">
        <v>129</v>
      </c>
      <c r="F594" t="s">
        <v>130</v>
      </c>
      <c r="G594" t="e">
        <f>_xlfn.XLOOKUP(Table5[[#This Row],[Short Name]],Data!B:B,Data!N:N)</f>
        <v>#N/A</v>
      </c>
      <c r="H594" t="e">
        <f>_xlfn.XLOOKUP(Table5[[#This Row],[Short Name]],Data!B:B,Data!V:V)</f>
        <v>#N/A</v>
      </c>
    </row>
    <row r="595" spans="1:8" hidden="1" x14ac:dyDescent="0.35">
      <c r="A595" t="s">
        <v>347</v>
      </c>
      <c r="B595">
        <v>15823</v>
      </c>
      <c r="C595" t="s">
        <v>128</v>
      </c>
      <c r="D595" t="s">
        <v>61</v>
      </c>
      <c r="E595" t="s">
        <v>129</v>
      </c>
      <c r="F595" t="s">
        <v>130</v>
      </c>
      <c r="G595" t="e">
        <f>_xlfn.XLOOKUP(Table5[[#This Row],[Short Name]],Data!B:B,Data!N:N)</f>
        <v>#N/A</v>
      </c>
      <c r="H595" t="e">
        <f>_xlfn.XLOOKUP(Table5[[#This Row],[Short Name]],Data!B:B,Data!V:V)</f>
        <v>#N/A</v>
      </c>
    </row>
    <row r="596" spans="1:8" hidden="1" x14ac:dyDescent="0.35">
      <c r="A596" t="s">
        <v>486</v>
      </c>
      <c r="B596">
        <v>15823</v>
      </c>
      <c r="C596" t="s">
        <v>128</v>
      </c>
      <c r="D596" t="s">
        <v>61</v>
      </c>
      <c r="E596" t="s">
        <v>129</v>
      </c>
      <c r="F596" t="s">
        <v>130</v>
      </c>
      <c r="G596" t="e">
        <f>_xlfn.XLOOKUP(Table5[[#This Row],[Short Name]],Data!B:B,Data!N:N)</f>
        <v>#N/A</v>
      </c>
      <c r="H596" t="e">
        <f>_xlfn.XLOOKUP(Table5[[#This Row],[Short Name]],Data!B:B,Data!V:V)</f>
        <v>#N/A</v>
      </c>
    </row>
    <row r="597" spans="1:8" hidden="1" x14ac:dyDescent="0.35">
      <c r="A597" t="s">
        <v>483</v>
      </c>
      <c r="B597">
        <v>15823</v>
      </c>
      <c r="C597" t="s">
        <v>128</v>
      </c>
      <c r="D597" t="s">
        <v>61</v>
      </c>
      <c r="E597" t="s">
        <v>129</v>
      </c>
      <c r="F597" t="s">
        <v>130</v>
      </c>
      <c r="G597" t="e">
        <f>_xlfn.XLOOKUP(Table5[[#This Row],[Short Name]],Data!B:B,Data!N:N)</f>
        <v>#N/A</v>
      </c>
      <c r="H597" t="e">
        <f>_xlfn.XLOOKUP(Table5[[#This Row],[Short Name]],Data!B:B,Data!V:V)</f>
        <v>#N/A</v>
      </c>
    </row>
    <row r="598" spans="1:8" hidden="1" x14ac:dyDescent="0.35">
      <c r="A598" t="s">
        <v>477</v>
      </c>
      <c r="B598">
        <v>15823</v>
      </c>
      <c r="C598" t="s">
        <v>128</v>
      </c>
      <c r="D598" t="s">
        <v>61</v>
      </c>
      <c r="E598" t="s">
        <v>129</v>
      </c>
      <c r="F598" t="s">
        <v>130</v>
      </c>
      <c r="G598" t="e">
        <f>_xlfn.XLOOKUP(Table5[[#This Row],[Short Name]],Data!B:B,Data!N:N)</f>
        <v>#N/A</v>
      </c>
      <c r="H598" t="e">
        <f>_xlfn.XLOOKUP(Table5[[#This Row],[Short Name]],Data!B:B,Data!V:V)</f>
        <v>#N/A</v>
      </c>
    </row>
    <row r="599" spans="1:8" hidden="1" x14ac:dyDescent="0.35">
      <c r="A599" t="s">
        <v>474</v>
      </c>
      <c r="B599">
        <v>15823</v>
      </c>
      <c r="C599" t="s">
        <v>128</v>
      </c>
      <c r="D599" t="s">
        <v>61</v>
      </c>
      <c r="E599" t="s">
        <v>129</v>
      </c>
      <c r="F599" t="s">
        <v>130</v>
      </c>
      <c r="G599" t="e">
        <f>_xlfn.XLOOKUP(Table5[[#This Row],[Short Name]],Data!B:B,Data!N:N)</f>
        <v>#N/A</v>
      </c>
      <c r="H599" t="e">
        <f>_xlfn.XLOOKUP(Table5[[#This Row],[Short Name]],Data!B:B,Data!V:V)</f>
        <v>#N/A</v>
      </c>
    </row>
    <row r="600" spans="1:8" hidden="1" x14ac:dyDescent="0.35">
      <c r="A600" t="s">
        <v>471</v>
      </c>
      <c r="B600">
        <v>15823</v>
      </c>
      <c r="C600" t="s">
        <v>128</v>
      </c>
      <c r="D600" t="s">
        <v>61</v>
      </c>
      <c r="E600" t="s">
        <v>129</v>
      </c>
      <c r="F600" t="s">
        <v>130</v>
      </c>
      <c r="G600" t="e">
        <f>_xlfn.XLOOKUP(Table5[[#This Row],[Short Name]],Data!B:B,Data!N:N)</f>
        <v>#N/A</v>
      </c>
      <c r="H600" t="e">
        <f>_xlfn.XLOOKUP(Table5[[#This Row],[Short Name]],Data!B:B,Data!V:V)</f>
        <v>#N/A</v>
      </c>
    </row>
    <row r="601" spans="1:8" hidden="1" x14ac:dyDescent="0.35">
      <c r="A601" t="s">
        <v>126</v>
      </c>
      <c r="B601">
        <v>15823</v>
      </c>
      <c r="C601" t="s">
        <v>128</v>
      </c>
      <c r="D601" t="s">
        <v>61</v>
      </c>
      <c r="E601" t="s">
        <v>129</v>
      </c>
      <c r="F601" t="s">
        <v>130</v>
      </c>
      <c r="G601" t="e">
        <f>_xlfn.XLOOKUP(Table5[[#This Row],[Short Name]],Data!B:B,Data!N:N)</f>
        <v>#N/A</v>
      </c>
      <c r="H601" t="e">
        <f>_xlfn.XLOOKUP(Table5[[#This Row],[Short Name]],Data!B:B,Data!V:V)</f>
        <v>#N/A</v>
      </c>
    </row>
    <row r="602" spans="1:8" hidden="1" x14ac:dyDescent="0.35">
      <c r="A602" t="s">
        <v>461</v>
      </c>
      <c r="B602">
        <v>15823</v>
      </c>
      <c r="C602" t="s">
        <v>128</v>
      </c>
      <c r="D602" t="s">
        <v>61</v>
      </c>
      <c r="E602" t="s">
        <v>129</v>
      </c>
      <c r="F602" t="s">
        <v>130</v>
      </c>
      <c r="G602" t="e">
        <f>_xlfn.XLOOKUP(Table5[[#This Row],[Short Name]],Data!B:B,Data!N:N)</f>
        <v>#N/A</v>
      </c>
      <c r="H602" t="e">
        <f>_xlfn.XLOOKUP(Table5[[#This Row],[Short Name]],Data!B:B,Data!V:V)</f>
        <v>#N/A</v>
      </c>
    </row>
    <row r="603" spans="1:8" hidden="1" x14ac:dyDescent="0.35">
      <c r="A603" t="s">
        <v>862</v>
      </c>
      <c r="B603">
        <v>15823</v>
      </c>
      <c r="C603" t="s">
        <v>128</v>
      </c>
      <c r="D603" t="s">
        <v>61</v>
      </c>
      <c r="E603" t="s">
        <v>129</v>
      </c>
      <c r="F603" t="s">
        <v>130</v>
      </c>
      <c r="G603" t="e">
        <f>_xlfn.XLOOKUP(Table5[[#This Row],[Short Name]],Data!B:B,Data!N:N)</f>
        <v>#N/A</v>
      </c>
      <c r="H603" t="e">
        <f>_xlfn.XLOOKUP(Table5[[#This Row],[Short Name]],Data!B:B,Data!V:V)</f>
        <v>#N/A</v>
      </c>
    </row>
    <row r="604" spans="1:8" hidden="1" x14ac:dyDescent="0.35">
      <c r="A604" t="s">
        <v>458</v>
      </c>
      <c r="B604">
        <v>15823</v>
      </c>
      <c r="C604" t="s">
        <v>128</v>
      </c>
      <c r="D604" t="s">
        <v>61</v>
      </c>
      <c r="E604" t="s">
        <v>129</v>
      </c>
      <c r="F604" t="s">
        <v>130</v>
      </c>
      <c r="G604" t="e">
        <f>_xlfn.XLOOKUP(Table5[[#This Row],[Short Name]],Data!B:B,Data!N:N)</f>
        <v>#N/A</v>
      </c>
      <c r="H604" t="e">
        <f>_xlfn.XLOOKUP(Table5[[#This Row],[Short Name]],Data!B:B,Data!V:V)</f>
        <v>#N/A</v>
      </c>
    </row>
    <row r="605" spans="1:8" hidden="1" x14ac:dyDescent="0.35">
      <c r="A605" t="s">
        <v>455</v>
      </c>
      <c r="B605">
        <v>15823</v>
      </c>
      <c r="C605" t="s">
        <v>128</v>
      </c>
      <c r="D605" t="s">
        <v>61</v>
      </c>
      <c r="E605" t="s">
        <v>129</v>
      </c>
      <c r="F605" t="s">
        <v>130</v>
      </c>
      <c r="G605" t="e">
        <f>_xlfn.XLOOKUP(Table5[[#This Row],[Short Name]],Data!B:B,Data!N:N)</f>
        <v>#N/A</v>
      </c>
      <c r="H605" t="e">
        <f>_xlfn.XLOOKUP(Table5[[#This Row],[Short Name]],Data!B:B,Data!V:V)</f>
        <v>#N/A</v>
      </c>
    </row>
    <row r="606" spans="1:8" hidden="1" x14ac:dyDescent="0.35">
      <c r="A606" t="s">
        <v>452</v>
      </c>
      <c r="B606">
        <v>15823</v>
      </c>
      <c r="C606" t="s">
        <v>128</v>
      </c>
      <c r="D606" t="s">
        <v>61</v>
      </c>
      <c r="E606" t="s">
        <v>129</v>
      </c>
      <c r="F606" t="s">
        <v>130</v>
      </c>
      <c r="G606" t="e">
        <f>_xlfn.XLOOKUP(Table5[[#This Row],[Short Name]],Data!B:B,Data!N:N)</f>
        <v>#N/A</v>
      </c>
      <c r="H606" t="e">
        <f>_xlfn.XLOOKUP(Table5[[#This Row],[Short Name]],Data!B:B,Data!V:V)</f>
        <v>#N/A</v>
      </c>
    </row>
    <row r="607" spans="1:8" hidden="1" x14ac:dyDescent="0.35">
      <c r="A607" t="s">
        <v>449</v>
      </c>
      <c r="B607">
        <v>15823</v>
      </c>
      <c r="C607" t="s">
        <v>128</v>
      </c>
      <c r="D607" t="s">
        <v>61</v>
      </c>
      <c r="E607" t="s">
        <v>129</v>
      </c>
      <c r="F607" t="s">
        <v>130</v>
      </c>
      <c r="G607" t="e">
        <f>_xlfn.XLOOKUP(Table5[[#This Row],[Short Name]],Data!B:B,Data!N:N)</f>
        <v>#N/A</v>
      </c>
      <c r="H607" t="e">
        <f>_xlfn.XLOOKUP(Table5[[#This Row],[Short Name]],Data!B:B,Data!V:V)</f>
        <v>#N/A</v>
      </c>
    </row>
    <row r="608" spans="1:8" hidden="1" x14ac:dyDescent="0.35">
      <c r="A608" t="s">
        <v>883</v>
      </c>
      <c r="B608">
        <v>15823</v>
      </c>
      <c r="C608" t="s">
        <v>128</v>
      </c>
      <c r="D608" t="s">
        <v>61</v>
      </c>
      <c r="E608" t="s">
        <v>129</v>
      </c>
      <c r="F608" t="s">
        <v>130</v>
      </c>
      <c r="G608" t="e">
        <f>_xlfn.XLOOKUP(Table5[[#This Row],[Short Name]],Data!B:B,Data!N:N)</f>
        <v>#N/A</v>
      </c>
      <c r="H608" t="e">
        <f>_xlfn.XLOOKUP(Table5[[#This Row],[Short Name]],Data!B:B,Data!V:V)</f>
        <v>#N/A</v>
      </c>
    </row>
    <row r="609" spans="1:8" hidden="1" x14ac:dyDescent="0.35">
      <c r="A609" t="s">
        <v>446</v>
      </c>
      <c r="B609">
        <v>15823</v>
      </c>
      <c r="C609" t="s">
        <v>128</v>
      </c>
      <c r="D609" t="s">
        <v>61</v>
      </c>
      <c r="E609" t="s">
        <v>129</v>
      </c>
      <c r="F609" t="s">
        <v>130</v>
      </c>
      <c r="G609" t="e">
        <f>_xlfn.XLOOKUP(Table5[[#This Row],[Short Name]],Data!B:B,Data!N:N)</f>
        <v>#N/A</v>
      </c>
      <c r="H609" t="e">
        <f>_xlfn.XLOOKUP(Table5[[#This Row],[Short Name]],Data!B:B,Data!V:V)</f>
        <v>#N/A</v>
      </c>
    </row>
    <row r="610" spans="1:8" hidden="1" x14ac:dyDescent="0.35">
      <c r="A610" t="s">
        <v>880</v>
      </c>
      <c r="B610">
        <v>15823</v>
      </c>
      <c r="C610" t="s">
        <v>128</v>
      </c>
      <c r="D610" t="s">
        <v>61</v>
      </c>
      <c r="E610" t="s">
        <v>129</v>
      </c>
      <c r="F610" t="s">
        <v>130</v>
      </c>
      <c r="G610" t="e">
        <f>_xlfn.XLOOKUP(Table5[[#This Row],[Short Name]],Data!B:B,Data!N:N)</f>
        <v>#N/A</v>
      </c>
      <c r="H610" t="e">
        <f>_xlfn.XLOOKUP(Table5[[#This Row],[Short Name]],Data!B:B,Data!V:V)</f>
        <v>#N/A</v>
      </c>
    </row>
    <row r="611" spans="1:8" hidden="1" x14ac:dyDescent="0.35">
      <c r="A611" t="s">
        <v>443</v>
      </c>
      <c r="B611">
        <v>15823</v>
      </c>
      <c r="C611" t="s">
        <v>128</v>
      </c>
      <c r="D611" t="s">
        <v>61</v>
      </c>
      <c r="E611" t="s">
        <v>129</v>
      </c>
      <c r="F611" t="s">
        <v>130</v>
      </c>
      <c r="G611" t="e">
        <f>_xlfn.XLOOKUP(Table5[[#This Row],[Short Name]],Data!B:B,Data!N:N)</f>
        <v>#N/A</v>
      </c>
      <c r="H611" t="e">
        <f>_xlfn.XLOOKUP(Table5[[#This Row],[Short Name]],Data!B:B,Data!V:V)</f>
        <v>#N/A</v>
      </c>
    </row>
    <row r="612" spans="1:8" hidden="1" x14ac:dyDescent="0.35">
      <c r="A612" t="s">
        <v>350</v>
      </c>
      <c r="B612">
        <v>15823</v>
      </c>
      <c r="C612" t="s">
        <v>128</v>
      </c>
      <c r="D612" t="s">
        <v>61</v>
      </c>
      <c r="E612" t="s">
        <v>129</v>
      </c>
      <c r="F612" t="s">
        <v>130</v>
      </c>
      <c r="G612" t="e">
        <f>_xlfn.XLOOKUP(Table5[[#This Row],[Short Name]],Data!B:B,Data!N:N)</f>
        <v>#N/A</v>
      </c>
      <c r="H612" t="e">
        <f>_xlfn.XLOOKUP(Table5[[#This Row],[Short Name]],Data!B:B,Data!V:V)</f>
        <v>#N/A</v>
      </c>
    </row>
    <row r="613" spans="1:8" hidden="1" x14ac:dyDescent="0.35">
      <c r="A613" t="s">
        <v>440</v>
      </c>
      <c r="B613">
        <v>15823</v>
      </c>
      <c r="C613" t="s">
        <v>128</v>
      </c>
      <c r="D613" t="s">
        <v>61</v>
      </c>
      <c r="E613" t="s">
        <v>129</v>
      </c>
      <c r="F613" t="s">
        <v>130</v>
      </c>
      <c r="G613" t="e">
        <f>_xlfn.XLOOKUP(Table5[[#This Row],[Short Name]],Data!B:B,Data!N:N)</f>
        <v>#N/A</v>
      </c>
      <c r="H613" t="e">
        <f>_xlfn.XLOOKUP(Table5[[#This Row],[Short Name]],Data!B:B,Data!V:V)</f>
        <v>#N/A</v>
      </c>
    </row>
    <row r="614" spans="1:8" hidden="1" x14ac:dyDescent="0.35">
      <c r="A614" t="s">
        <v>437</v>
      </c>
      <c r="B614">
        <v>15823</v>
      </c>
      <c r="C614" t="s">
        <v>128</v>
      </c>
      <c r="D614" t="s">
        <v>61</v>
      </c>
      <c r="E614" t="s">
        <v>129</v>
      </c>
      <c r="F614" t="s">
        <v>130</v>
      </c>
      <c r="G614" t="e">
        <f>_xlfn.XLOOKUP(Table5[[#This Row],[Short Name]],Data!B:B,Data!N:N)</f>
        <v>#N/A</v>
      </c>
      <c r="H614" t="e">
        <f>_xlfn.XLOOKUP(Table5[[#This Row],[Short Name]],Data!B:B,Data!V:V)</f>
        <v>#N/A</v>
      </c>
    </row>
    <row r="615" spans="1:8" hidden="1" x14ac:dyDescent="0.35">
      <c r="A615" t="s">
        <v>434</v>
      </c>
      <c r="B615">
        <v>15823</v>
      </c>
      <c r="C615" t="s">
        <v>128</v>
      </c>
      <c r="D615" t="s">
        <v>61</v>
      </c>
      <c r="E615" t="s">
        <v>129</v>
      </c>
      <c r="F615" t="s">
        <v>130</v>
      </c>
      <c r="G615" t="e">
        <f>_xlfn.XLOOKUP(Table5[[#This Row],[Short Name]],Data!B:B,Data!N:N)</f>
        <v>#N/A</v>
      </c>
      <c r="H615" t="e">
        <f>_xlfn.XLOOKUP(Table5[[#This Row],[Short Name]],Data!B:B,Data!V:V)</f>
        <v>#N/A</v>
      </c>
    </row>
    <row r="616" spans="1:8" hidden="1" x14ac:dyDescent="0.35">
      <c r="A616" t="s">
        <v>431</v>
      </c>
      <c r="B616">
        <v>15823</v>
      </c>
      <c r="C616" t="s">
        <v>128</v>
      </c>
      <c r="D616" t="s">
        <v>61</v>
      </c>
      <c r="E616" t="s">
        <v>129</v>
      </c>
      <c r="F616" t="s">
        <v>130</v>
      </c>
      <c r="G616" t="e">
        <f>_xlfn.XLOOKUP(Table5[[#This Row],[Short Name]],Data!B:B,Data!N:N)</f>
        <v>#N/A</v>
      </c>
      <c r="H616" t="e">
        <f>_xlfn.XLOOKUP(Table5[[#This Row],[Short Name]],Data!B:B,Data!V:V)</f>
        <v>#N/A</v>
      </c>
    </row>
    <row r="617" spans="1:8" hidden="1" x14ac:dyDescent="0.35">
      <c r="A617" t="s">
        <v>428</v>
      </c>
      <c r="B617">
        <v>15823</v>
      </c>
      <c r="C617" t="s">
        <v>128</v>
      </c>
      <c r="D617" t="s">
        <v>61</v>
      </c>
      <c r="E617" t="s">
        <v>129</v>
      </c>
      <c r="F617" t="s">
        <v>130</v>
      </c>
      <c r="G617" t="e">
        <f>_xlfn.XLOOKUP(Table5[[#This Row],[Short Name]],Data!B:B,Data!N:N)</f>
        <v>#N/A</v>
      </c>
      <c r="H617" t="e">
        <f>_xlfn.XLOOKUP(Table5[[#This Row],[Short Name]],Data!B:B,Data!V:V)</f>
        <v>#N/A</v>
      </c>
    </row>
    <row r="618" spans="1:8" hidden="1" x14ac:dyDescent="0.35">
      <c r="A618" t="s">
        <v>425</v>
      </c>
      <c r="B618">
        <v>15823</v>
      </c>
      <c r="C618" t="s">
        <v>128</v>
      </c>
      <c r="D618" t="s">
        <v>61</v>
      </c>
      <c r="E618" t="s">
        <v>129</v>
      </c>
      <c r="F618" t="s">
        <v>130</v>
      </c>
      <c r="G618" t="e">
        <f>_xlfn.XLOOKUP(Table5[[#This Row],[Short Name]],Data!B:B,Data!N:N)</f>
        <v>#N/A</v>
      </c>
      <c r="H618" t="e">
        <f>_xlfn.XLOOKUP(Table5[[#This Row],[Short Name]],Data!B:B,Data!V:V)</f>
        <v>#N/A</v>
      </c>
    </row>
    <row r="619" spans="1:8" hidden="1" x14ac:dyDescent="0.35">
      <c r="A619" t="s">
        <v>422</v>
      </c>
      <c r="B619">
        <v>15823</v>
      </c>
      <c r="C619" t="s">
        <v>128</v>
      </c>
      <c r="D619" t="s">
        <v>61</v>
      </c>
      <c r="E619" t="s">
        <v>129</v>
      </c>
      <c r="F619" t="s">
        <v>130</v>
      </c>
      <c r="G619" t="e">
        <f>_xlfn.XLOOKUP(Table5[[#This Row],[Short Name]],Data!B:B,Data!N:N)</f>
        <v>#N/A</v>
      </c>
      <c r="H619" t="e">
        <f>_xlfn.XLOOKUP(Table5[[#This Row],[Short Name]],Data!B:B,Data!V:V)</f>
        <v>#N/A</v>
      </c>
    </row>
    <row r="620" spans="1:8" hidden="1" x14ac:dyDescent="0.35">
      <c r="A620" t="s">
        <v>877</v>
      </c>
      <c r="B620">
        <v>15823</v>
      </c>
      <c r="C620" t="s">
        <v>128</v>
      </c>
      <c r="D620" t="s">
        <v>61</v>
      </c>
      <c r="E620" t="s">
        <v>129</v>
      </c>
      <c r="F620" t="s">
        <v>130</v>
      </c>
      <c r="G620" t="e">
        <f>_xlfn.XLOOKUP(Table5[[#This Row],[Short Name]],Data!B:B,Data!N:N)</f>
        <v>#N/A</v>
      </c>
      <c r="H620" t="e">
        <f>_xlfn.XLOOKUP(Table5[[#This Row],[Short Name]],Data!B:B,Data!V:V)</f>
        <v>#N/A</v>
      </c>
    </row>
    <row r="621" spans="1:8" hidden="1" x14ac:dyDescent="0.35">
      <c r="A621" t="s">
        <v>419</v>
      </c>
      <c r="B621">
        <v>15823</v>
      </c>
      <c r="C621" t="s">
        <v>128</v>
      </c>
      <c r="D621" t="s">
        <v>61</v>
      </c>
      <c r="E621" t="s">
        <v>129</v>
      </c>
      <c r="F621" t="s">
        <v>130</v>
      </c>
      <c r="G621" t="e">
        <f>_xlfn.XLOOKUP(Table5[[#This Row],[Short Name]],Data!B:B,Data!N:N)</f>
        <v>#N/A</v>
      </c>
      <c r="H621" t="e">
        <f>_xlfn.XLOOKUP(Table5[[#This Row],[Short Name]],Data!B:B,Data!V:V)</f>
        <v>#N/A</v>
      </c>
    </row>
    <row r="622" spans="1:8" hidden="1" x14ac:dyDescent="0.35">
      <c r="A622" t="s">
        <v>416</v>
      </c>
      <c r="B622">
        <v>15823</v>
      </c>
      <c r="C622" t="s">
        <v>128</v>
      </c>
      <c r="D622" t="s">
        <v>61</v>
      </c>
      <c r="E622" t="s">
        <v>129</v>
      </c>
      <c r="F622" t="s">
        <v>130</v>
      </c>
      <c r="G622" t="e">
        <f>_xlfn.XLOOKUP(Table5[[#This Row],[Short Name]],Data!B:B,Data!N:N)</f>
        <v>#N/A</v>
      </c>
      <c r="H622" t="e">
        <f>_xlfn.XLOOKUP(Table5[[#This Row],[Short Name]],Data!B:B,Data!V:V)</f>
        <v>#N/A</v>
      </c>
    </row>
    <row r="623" spans="1:8" hidden="1" x14ac:dyDescent="0.35">
      <c r="A623" t="s">
        <v>413</v>
      </c>
      <c r="B623">
        <v>15823</v>
      </c>
      <c r="C623" t="s">
        <v>128</v>
      </c>
      <c r="D623" t="s">
        <v>61</v>
      </c>
      <c r="E623" t="s">
        <v>129</v>
      </c>
      <c r="F623" t="s">
        <v>130</v>
      </c>
      <c r="G623" t="e">
        <f>_xlfn.XLOOKUP(Table5[[#This Row],[Short Name]],Data!B:B,Data!N:N)</f>
        <v>#N/A</v>
      </c>
      <c r="H623" t="e">
        <f>_xlfn.XLOOKUP(Table5[[#This Row],[Short Name]],Data!B:B,Data!V:V)</f>
        <v>#N/A</v>
      </c>
    </row>
    <row r="624" spans="1:8" hidden="1" x14ac:dyDescent="0.35">
      <c r="A624" t="s">
        <v>410</v>
      </c>
      <c r="B624">
        <v>15823</v>
      </c>
      <c r="C624" t="s">
        <v>128</v>
      </c>
      <c r="D624" t="s">
        <v>61</v>
      </c>
      <c r="E624" t="s">
        <v>129</v>
      </c>
      <c r="F624" t="s">
        <v>130</v>
      </c>
      <c r="G624" t="e">
        <f>_xlfn.XLOOKUP(Table5[[#This Row],[Short Name]],Data!B:B,Data!N:N)</f>
        <v>#N/A</v>
      </c>
      <c r="H624" t="e">
        <f>_xlfn.XLOOKUP(Table5[[#This Row],[Short Name]],Data!B:B,Data!V:V)</f>
        <v>#N/A</v>
      </c>
    </row>
    <row r="625" spans="1:8" hidden="1" x14ac:dyDescent="0.35">
      <c r="A625" t="s">
        <v>407</v>
      </c>
      <c r="B625">
        <v>1500000057</v>
      </c>
      <c r="C625" t="s">
        <v>377</v>
      </c>
      <c r="D625" t="s">
        <v>61</v>
      </c>
      <c r="E625" t="s">
        <v>129</v>
      </c>
      <c r="F625" t="s">
        <v>130</v>
      </c>
      <c r="G625" t="e">
        <f>_xlfn.XLOOKUP(Table5[[#This Row],[Short Name]],Data!B:B,Data!N:N)</f>
        <v>#N/A</v>
      </c>
      <c r="H625" t="e">
        <f>_xlfn.XLOOKUP(Table5[[#This Row],[Short Name]],Data!B:B,Data!V:V)</f>
        <v>#N/A</v>
      </c>
    </row>
    <row r="626" spans="1:8" hidden="1" x14ac:dyDescent="0.35">
      <c r="A626" t="s">
        <v>404</v>
      </c>
      <c r="B626">
        <v>1500000057</v>
      </c>
      <c r="C626" t="s">
        <v>377</v>
      </c>
      <c r="D626" t="s">
        <v>61</v>
      </c>
      <c r="E626" t="s">
        <v>129</v>
      </c>
      <c r="F626" t="s">
        <v>130</v>
      </c>
      <c r="G626" t="e">
        <f>_xlfn.XLOOKUP(Table5[[#This Row],[Short Name]],Data!B:B,Data!N:N)</f>
        <v>#N/A</v>
      </c>
      <c r="H626" t="e">
        <f>_xlfn.XLOOKUP(Table5[[#This Row],[Short Name]],Data!B:B,Data!V:V)</f>
        <v>#N/A</v>
      </c>
    </row>
    <row r="627" spans="1:8" hidden="1" x14ac:dyDescent="0.35">
      <c r="A627" t="s">
        <v>401</v>
      </c>
      <c r="B627">
        <v>1500000057</v>
      </c>
      <c r="C627" t="s">
        <v>377</v>
      </c>
      <c r="D627" t="s">
        <v>61</v>
      </c>
      <c r="E627" t="s">
        <v>129</v>
      </c>
      <c r="F627" t="s">
        <v>130</v>
      </c>
      <c r="G627" t="e">
        <f>_xlfn.XLOOKUP(Table5[[#This Row],[Short Name]],Data!B:B,Data!N:N)</f>
        <v>#N/A</v>
      </c>
      <c r="H627" t="e">
        <f>_xlfn.XLOOKUP(Table5[[#This Row],[Short Name]],Data!B:B,Data!V:V)</f>
        <v>#N/A</v>
      </c>
    </row>
    <row r="628" spans="1:8" hidden="1" x14ac:dyDescent="0.35">
      <c r="A628" t="s">
        <v>397</v>
      </c>
      <c r="B628">
        <v>1500000057</v>
      </c>
      <c r="C628" t="s">
        <v>377</v>
      </c>
      <c r="D628" t="s">
        <v>61</v>
      </c>
      <c r="E628" t="s">
        <v>129</v>
      </c>
      <c r="F628" t="s">
        <v>130</v>
      </c>
      <c r="G628" t="e">
        <f>_xlfn.XLOOKUP(Table5[[#This Row],[Short Name]],Data!B:B,Data!N:N)</f>
        <v>#N/A</v>
      </c>
      <c r="H628" t="e">
        <f>_xlfn.XLOOKUP(Table5[[#This Row],[Short Name]],Data!B:B,Data!V:V)</f>
        <v>#N/A</v>
      </c>
    </row>
    <row r="629" spans="1:8" hidden="1" x14ac:dyDescent="0.35">
      <c r="A629" t="s">
        <v>874</v>
      </c>
      <c r="B629">
        <v>1500000057</v>
      </c>
      <c r="C629" t="s">
        <v>377</v>
      </c>
      <c r="D629" t="s">
        <v>61</v>
      </c>
      <c r="E629" t="s">
        <v>129</v>
      </c>
      <c r="F629" t="s">
        <v>130</v>
      </c>
      <c r="G629" t="e">
        <f>_xlfn.XLOOKUP(Table5[[#This Row],[Short Name]],Data!B:B,Data!N:N)</f>
        <v>#N/A</v>
      </c>
      <c r="H629" t="e">
        <f>_xlfn.XLOOKUP(Table5[[#This Row],[Short Name]],Data!B:B,Data!V:V)</f>
        <v>#N/A</v>
      </c>
    </row>
    <row r="630" spans="1:8" hidden="1" x14ac:dyDescent="0.35">
      <c r="A630" t="s">
        <v>816</v>
      </c>
      <c r="B630">
        <v>1500000057</v>
      </c>
      <c r="C630" t="s">
        <v>377</v>
      </c>
      <c r="D630" t="s">
        <v>61</v>
      </c>
      <c r="E630" t="s">
        <v>129</v>
      </c>
      <c r="F630" t="s">
        <v>130</v>
      </c>
      <c r="G630" t="e">
        <f>_xlfn.XLOOKUP(Table5[[#This Row],[Short Name]],Data!B:B,Data!N:N)</f>
        <v>#N/A</v>
      </c>
      <c r="H630" t="e">
        <f>_xlfn.XLOOKUP(Table5[[#This Row],[Short Name]],Data!B:B,Data!V:V)</f>
        <v>#N/A</v>
      </c>
    </row>
    <row r="631" spans="1:8" hidden="1" x14ac:dyDescent="0.35">
      <c r="A631" t="s">
        <v>394</v>
      </c>
      <c r="B631">
        <v>1500000057</v>
      </c>
      <c r="C631" t="s">
        <v>377</v>
      </c>
      <c r="D631" t="s">
        <v>61</v>
      </c>
      <c r="E631" t="s">
        <v>129</v>
      </c>
      <c r="F631" t="s">
        <v>130</v>
      </c>
      <c r="G631" t="e">
        <f>_xlfn.XLOOKUP(Table5[[#This Row],[Short Name]],Data!B:B,Data!N:N)</f>
        <v>#N/A</v>
      </c>
      <c r="H631" t="e">
        <f>_xlfn.XLOOKUP(Table5[[#This Row],[Short Name]],Data!B:B,Data!V:V)</f>
        <v>#N/A</v>
      </c>
    </row>
    <row r="632" spans="1:8" hidden="1" x14ac:dyDescent="0.35">
      <c r="A632" t="s">
        <v>391</v>
      </c>
      <c r="B632">
        <v>1500000057</v>
      </c>
      <c r="C632" t="s">
        <v>377</v>
      </c>
      <c r="D632" t="s">
        <v>61</v>
      </c>
      <c r="E632" t="s">
        <v>129</v>
      </c>
      <c r="F632" t="s">
        <v>130</v>
      </c>
      <c r="G632" t="e">
        <f>_xlfn.XLOOKUP(Table5[[#This Row],[Short Name]],Data!B:B,Data!N:N)</f>
        <v>#N/A</v>
      </c>
      <c r="H632" t="e">
        <f>_xlfn.XLOOKUP(Table5[[#This Row],[Short Name]],Data!B:B,Data!V:V)</f>
        <v>#N/A</v>
      </c>
    </row>
    <row r="633" spans="1:8" hidden="1" x14ac:dyDescent="0.35">
      <c r="A633" t="s">
        <v>871</v>
      </c>
      <c r="B633">
        <v>1500000057</v>
      </c>
      <c r="C633" t="s">
        <v>377</v>
      </c>
      <c r="D633" t="s">
        <v>61</v>
      </c>
      <c r="E633" t="s">
        <v>129</v>
      </c>
      <c r="F633" t="s">
        <v>130</v>
      </c>
      <c r="G633" t="e">
        <f>_xlfn.XLOOKUP(Table5[[#This Row],[Short Name]],Data!B:B,Data!N:N)</f>
        <v>#N/A</v>
      </c>
      <c r="H633" t="e">
        <f>_xlfn.XLOOKUP(Table5[[#This Row],[Short Name]],Data!B:B,Data!V:V)</f>
        <v>#N/A</v>
      </c>
    </row>
    <row r="634" spans="1:8" hidden="1" x14ac:dyDescent="0.35">
      <c r="A634" t="s">
        <v>385</v>
      </c>
      <c r="B634">
        <v>1500000057</v>
      </c>
      <c r="C634" t="s">
        <v>377</v>
      </c>
      <c r="D634" t="s">
        <v>61</v>
      </c>
      <c r="E634" t="s">
        <v>129</v>
      </c>
      <c r="F634" t="s">
        <v>130</v>
      </c>
      <c r="G634" t="e">
        <f>_xlfn.XLOOKUP(Table5[[#This Row],[Short Name]],Data!B:B,Data!N:N)</f>
        <v>#N/A</v>
      </c>
      <c r="H634" t="e">
        <f>_xlfn.XLOOKUP(Table5[[#This Row],[Short Name]],Data!B:B,Data!V:V)</f>
        <v>#N/A</v>
      </c>
    </row>
    <row r="635" spans="1:8" hidden="1" x14ac:dyDescent="0.35">
      <c r="A635" t="s">
        <v>382</v>
      </c>
      <c r="B635">
        <v>1500000057</v>
      </c>
      <c r="C635" t="s">
        <v>377</v>
      </c>
      <c r="D635" t="s">
        <v>61</v>
      </c>
      <c r="E635" t="s">
        <v>129</v>
      </c>
      <c r="F635" t="s">
        <v>130</v>
      </c>
      <c r="G635" t="e">
        <f>_xlfn.XLOOKUP(Table5[[#This Row],[Short Name]],Data!B:B,Data!N:N)</f>
        <v>#N/A</v>
      </c>
      <c r="H635" t="e">
        <f>_xlfn.XLOOKUP(Table5[[#This Row],[Short Name]],Data!B:B,Data!V:V)</f>
        <v>#N/A</v>
      </c>
    </row>
    <row r="636" spans="1:8" hidden="1" x14ac:dyDescent="0.35">
      <c r="A636" t="s">
        <v>379</v>
      </c>
      <c r="B636">
        <v>1500000057</v>
      </c>
      <c r="C636" t="s">
        <v>377</v>
      </c>
      <c r="D636" t="s">
        <v>61</v>
      </c>
      <c r="E636" t="s">
        <v>129</v>
      </c>
      <c r="F636" t="s">
        <v>130</v>
      </c>
      <c r="G636" t="e">
        <f>_xlfn.XLOOKUP(Table5[[#This Row],[Short Name]],Data!B:B,Data!N:N)</f>
        <v>#N/A</v>
      </c>
      <c r="H636" t="e">
        <f>_xlfn.XLOOKUP(Table5[[#This Row],[Short Name]],Data!B:B,Data!V:V)</f>
        <v>#N/A</v>
      </c>
    </row>
    <row r="637" spans="1:8" hidden="1" x14ac:dyDescent="0.35">
      <c r="A637" t="s">
        <v>375</v>
      </c>
      <c r="B637">
        <v>1500000057</v>
      </c>
      <c r="C637" t="s">
        <v>377</v>
      </c>
      <c r="D637" t="s">
        <v>61</v>
      </c>
      <c r="E637" t="s">
        <v>129</v>
      </c>
      <c r="F637" t="s">
        <v>130</v>
      </c>
      <c r="G637" t="e">
        <f>_xlfn.XLOOKUP(Table5[[#This Row],[Short Name]],Data!B:B,Data!N:N)</f>
        <v>#N/A</v>
      </c>
      <c r="H637" t="e">
        <f>_xlfn.XLOOKUP(Table5[[#This Row],[Short Name]],Data!B:B,Data!V:V)</f>
        <v>#N/A</v>
      </c>
    </row>
    <row r="638" spans="1:8" hidden="1" x14ac:dyDescent="0.35">
      <c r="A638" t="s">
        <v>372</v>
      </c>
      <c r="B638">
        <v>20028</v>
      </c>
      <c r="C638" t="s">
        <v>193</v>
      </c>
      <c r="D638" t="s">
        <v>61</v>
      </c>
      <c r="E638" t="s">
        <v>194</v>
      </c>
      <c r="F638" t="s">
        <v>130</v>
      </c>
      <c r="G638" t="e">
        <f>_xlfn.XLOOKUP(Table5[[#This Row],[Short Name]],Data!B:B,Data!N:N)</f>
        <v>#N/A</v>
      </c>
      <c r="H638" t="e">
        <f>_xlfn.XLOOKUP(Table5[[#This Row],[Short Name]],Data!B:B,Data!V:V)</f>
        <v>#N/A</v>
      </c>
    </row>
    <row r="639" spans="1:8" x14ac:dyDescent="0.35">
      <c r="A639" t="s">
        <v>865</v>
      </c>
      <c r="B639">
        <v>16985</v>
      </c>
      <c r="C639" t="s">
        <v>867</v>
      </c>
      <c r="D639" t="s">
        <v>61</v>
      </c>
      <c r="E639" t="s">
        <v>868</v>
      </c>
      <c r="F639" t="s">
        <v>869</v>
      </c>
      <c r="G639" t="e">
        <f>_xlfn.XLOOKUP(Table5[[#This Row],[Short Name]],Data!B:B,Data!N:N)</f>
        <v>#N/A</v>
      </c>
      <c r="H639" t="e">
        <f>_xlfn.XLOOKUP(Table5[[#This Row],[Short Name]],Data!B:B,Data!V:V)</f>
        <v>#N/A</v>
      </c>
    </row>
    <row r="640" spans="1:8" hidden="1" x14ac:dyDescent="0.35">
      <c r="A640" t="s">
        <v>367</v>
      </c>
      <c r="B640">
        <v>0</v>
      </c>
      <c r="C640" t="s">
        <v>369</v>
      </c>
      <c r="D640" t="s">
        <v>61</v>
      </c>
      <c r="E640" t="s">
        <v>370</v>
      </c>
      <c r="F640" t="s">
        <v>60</v>
      </c>
      <c r="G640" t="e">
        <f>_xlfn.XLOOKUP(Table5[[#This Row],[Short Name]],Data!B:B,Data!N:N)</f>
        <v>#N/A</v>
      </c>
      <c r="H640" t="e">
        <f>_xlfn.XLOOKUP(Table5[[#This Row],[Short Name]],Data!B:B,Data!V:V)</f>
        <v>#N/A</v>
      </c>
    </row>
    <row r="641" spans="1:8" hidden="1" x14ac:dyDescent="0.35">
      <c r="A641" t="s">
        <v>360</v>
      </c>
      <c r="B641">
        <v>21804</v>
      </c>
      <c r="C641" t="s">
        <v>317</v>
      </c>
      <c r="D641" t="s">
        <v>61</v>
      </c>
      <c r="E641" t="s">
        <v>318</v>
      </c>
      <c r="F641" t="s">
        <v>130</v>
      </c>
      <c r="G641" t="e">
        <f>_xlfn.XLOOKUP(Table5[[#This Row],[Short Name]],Data!B:B,Data!N:N)</f>
        <v>#N/A</v>
      </c>
      <c r="H641" t="e">
        <f>_xlfn.XLOOKUP(Table5[[#This Row],[Short Name]],Data!B:B,Data!V:V)</f>
        <v>#N/A</v>
      </c>
    </row>
    <row r="642" spans="1:8" hidden="1" x14ac:dyDescent="0.35">
      <c r="A642" t="s">
        <v>353</v>
      </c>
      <c r="B642">
        <v>5047740</v>
      </c>
      <c r="C642" t="s">
        <v>306</v>
      </c>
      <c r="D642" t="s">
        <v>61</v>
      </c>
      <c r="E642" t="s">
        <v>307</v>
      </c>
      <c r="F642" t="s">
        <v>130</v>
      </c>
      <c r="G642" t="e">
        <f>_xlfn.XLOOKUP(Table5[[#This Row],[Short Name]],Data!B:B,Data!N:N)</f>
        <v>#N/A</v>
      </c>
      <c r="H642" t="e">
        <f>_xlfn.XLOOKUP(Table5[[#This Row],[Short Name]],Data!B:B,Data!V:V)</f>
        <v>#N/A</v>
      </c>
    </row>
    <row r="643" spans="1:8" hidden="1" x14ac:dyDescent="0.35">
      <c r="A643" t="s">
        <v>340</v>
      </c>
      <c r="B643">
        <v>21804</v>
      </c>
      <c r="C643" t="s">
        <v>317</v>
      </c>
      <c r="D643" t="s">
        <v>61</v>
      </c>
      <c r="E643" t="s">
        <v>318</v>
      </c>
      <c r="F643" t="s">
        <v>130</v>
      </c>
      <c r="G643" t="e">
        <f>_xlfn.XLOOKUP(Table5[[#This Row],[Short Name]],Data!B:B,Data!N:N)</f>
        <v>#N/A</v>
      </c>
      <c r="H643" t="e">
        <f>_xlfn.XLOOKUP(Table5[[#This Row],[Short Name]],Data!B:B,Data!V:V)</f>
        <v>#N/A</v>
      </c>
    </row>
    <row r="644" spans="1:8" hidden="1" x14ac:dyDescent="0.35">
      <c r="A644" t="s">
        <v>323</v>
      </c>
      <c r="B644">
        <v>21804</v>
      </c>
      <c r="C644" t="s">
        <v>317</v>
      </c>
      <c r="D644" t="s">
        <v>61</v>
      </c>
      <c r="E644" t="s">
        <v>318</v>
      </c>
      <c r="F644" t="s">
        <v>130</v>
      </c>
      <c r="G644" t="e">
        <f>_xlfn.XLOOKUP(Table5[[#This Row],[Short Name]],Data!B:B,Data!N:N)</f>
        <v>#N/A</v>
      </c>
      <c r="H644" t="e">
        <f>_xlfn.XLOOKUP(Table5[[#This Row],[Short Name]],Data!B:B,Data!V:V)</f>
        <v>#N/A</v>
      </c>
    </row>
    <row r="645" spans="1:8" hidden="1" x14ac:dyDescent="0.35">
      <c r="A645" t="s">
        <v>320</v>
      </c>
      <c r="B645">
        <v>21804</v>
      </c>
      <c r="C645" t="s">
        <v>317</v>
      </c>
      <c r="D645" t="s">
        <v>61</v>
      </c>
      <c r="E645" t="s">
        <v>318</v>
      </c>
      <c r="F645" t="s">
        <v>130</v>
      </c>
      <c r="G645" t="e">
        <f>_xlfn.XLOOKUP(Table5[[#This Row],[Short Name]],Data!B:B,Data!N:N)</f>
        <v>#N/A</v>
      </c>
      <c r="H645" t="e">
        <f>_xlfn.XLOOKUP(Table5[[#This Row],[Short Name]],Data!B:B,Data!V:V)</f>
        <v>#N/A</v>
      </c>
    </row>
    <row r="646" spans="1:8" hidden="1" x14ac:dyDescent="0.35">
      <c r="A646" t="s">
        <v>315</v>
      </c>
      <c r="B646">
        <v>21804</v>
      </c>
      <c r="C646" t="s">
        <v>317</v>
      </c>
      <c r="D646" t="s">
        <v>61</v>
      </c>
      <c r="E646" t="s">
        <v>318</v>
      </c>
      <c r="F646" t="s">
        <v>130</v>
      </c>
      <c r="G646" t="e">
        <f>_xlfn.XLOOKUP(Table5[[#This Row],[Short Name]],Data!B:B,Data!N:N)</f>
        <v>#N/A</v>
      </c>
      <c r="H646" t="e">
        <f>_xlfn.XLOOKUP(Table5[[#This Row],[Short Name]],Data!B:B,Data!V:V)</f>
        <v>#N/A</v>
      </c>
    </row>
    <row r="647" spans="1:8" hidden="1" x14ac:dyDescent="0.35">
      <c r="A647" t="s">
        <v>312</v>
      </c>
      <c r="B647">
        <v>5047740</v>
      </c>
      <c r="C647" t="s">
        <v>306</v>
      </c>
      <c r="D647" t="s">
        <v>61</v>
      </c>
      <c r="E647" t="s">
        <v>307</v>
      </c>
      <c r="F647" t="s">
        <v>130</v>
      </c>
      <c r="G647" t="e">
        <f>_xlfn.XLOOKUP(Table5[[#This Row],[Short Name]],Data!B:B,Data!N:N)</f>
        <v>#N/A</v>
      </c>
      <c r="H647" t="e">
        <f>_xlfn.XLOOKUP(Table5[[#This Row],[Short Name]],Data!B:B,Data!V:V)</f>
        <v>#N/A</v>
      </c>
    </row>
    <row r="648" spans="1:8" hidden="1" x14ac:dyDescent="0.35">
      <c r="A648" t="s">
        <v>309</v>
      </c>
      <c r="B648">
        <v>5047740</v>
      </c>
      <c r="C648" t="s">
        <v>306</v>
      </c>
      <c r="D648" t="s">
        <v>61</v>
      </c>
      <c r="E648" t="s">
        <v>307</v>
      </c>
      <c r="F648" t="s">
        <v>130</v>
      </c>
      <c r="G648" t="e">
        <f>_xlfn.XLOOKUP(Table5[[#This Row],[Short Name]],Data!B:B,Data!N:N)</f>
        <v>#N/A</v>
      </c>
      <c r="H648" t="e">
        <f>_xlfn.XLOOKUP(Table5[[#This Row],[Short Name]],Data!B:B,Data!V:V)</f>
        <v>#N/A</v>
      </c>
    </row>
    <row r="649" spans="1:8" hidden="1" x14ac:dyDescent="0.35">
      <c r="A649" t="s">
        <v>813</v>
      </c>
      <c r="B649">
        <v>21804</v>
      </c>
      <c r="C649" t="s">
        <v>317</v>
      </c>
      <c r="D649" t="s">
        <v>61</v>
      </c>
      <c r="E649" t="s">
        <v>318</v>
      </c>
      <c r="F649" t="s">
        <v>130</v>
      </c>
      <c r="G649" t="e">
        <f>_xlfn.XLOOKUP(Table5[[#This Row],[Short Name]],Data!B:B,Data!N:N)</f>
        <v>#N/A</v>
      </c>
      <c r="H649" t="e">
        <f>_xlfn.XLOOKUP(Table5[[#This Row],[Short Name]],Data!B:B,Data!V:V)</f>
        <v>#N/A</v>
      </c>
    </row>
    <row r="650" spans="1:8" hidden="1" x14ac:dyDescent="0.35">
      <c r="A650" t="s">
        <v>304</v>
      </c>
      <c r="B650">
        <v>5047740</v>
      </c>
      <c r="C650" t="s">
        <v>306</v>
      </c>
      <c r="D650" t="s">
        <v>61</v>
      </c>
      <c r="E650" t="s">
        <v>307</v>
      </c>
      <c r="F650" t="s">
        <v>130</v>
      </c>
      <c r="G650" t="e">
        <f>_xlfn.XLOOKUP(Table5[[#This Row],[Short Name]],Data!B:B,Data!N:N)</f>
        <v>#N/A</v>
      </c>
      <c r="H650" t="e">
        <f>_xlfn.XLOOKUP(Table5[[#This Row],[Short Name]],Data!B:B,Data!V:V)</f>
        <v>#N/A</v>
      </c>
    </row>
    <row r="651" spans="1:8" hidden="1" x14ac:dyDescent="0.35">
      <c r="A651" t="s">
        <v>2474</v>
      </c>
      <c r="B651">
        <v>5047900</v>
      </c>
      <c r="C651" t="s">
        <v>5221</v>
      </c>
      <c r="D651" t="s">
        <v>61</v>
      </c>
      <c r="E651" t="s">
        <v>5222</v>
      </c>
      <c r="F651" t="s">
        <v>5223</v>
      </c>
      <c r="G651" t="e">
        <f>_xlfn.XLOOKUP(Table5[[#This Row],[Short Name]],Data!B:B,Data!N:N)</f>
        <v>#N/A</v>
      </c>
      <c r="H651" t="e">
        <f>_xlfn.XLOOKUP(Table5[[#This Row],[Short Name]],Data!B:B,Data!V:V)</f>
        <v>#N/A</v>
      </c>
    </row>
    <row r="652" spans="1:8" hidden="1" x14ac:dyDescent="0.35">
      <c r="A652" t="s">
        <v>2476</v>
      </c>
      <c r="B652">
        <v>5047900</v>
      </c>
      <c r="C652" t="s">
        <v>5221</v>
      </c>
      <c r="D652" t="s">
        <v>61</v>
      </c>
      <c r="E652" t="s">
        <v>5222</v>
      </c>
      <c r="F652" t="s">
        <v>5223</v>
      </c>
      <c r="G652" t="e">
        <f>_xlfn.XLOOKUP(Table5[[#This Row],[Short Name]],Data!B:B,Data!N:N)</f>
        <v>#N/A</v>
      </c>
      <c r="H652" t="e">
        <f>_xlfn.XLOOKUP(Table5[[#This Row],[Short Name]],Data!B:B,Data!V:V)</f>
        <v>#N/A</v>
      </c>
    </row>
    <row r="653" spans="1:8" hidden="1" x14ac:dyDescent="0.35">
      <c r="A653" t="s">
        <v>2476</v>
      </c>
      <c r="B653">
        <v>5047900</v>
      </c>
      <c r="C653" t="s">
        <v>5221</v>
      </c>
      <c r="D653" t="s">
        <v>61</v>
      </c>
      <c r="E653" t="s">
        <v>5222</v>
      </c>
      <c r="F653" t="s">
        <v>5223</v>
      </c>
      <c r="G653" t="e">
        <f>_xlfn.XLOOKUP(Table5[[#This Row],[Short Name]],Data!B:B,Data!N:N)</f>
        <v>#N/A</v>
      </c>
      <c r="H653" t="e">
        <f>_xlfn.XLOOKUP(Table5[[#This Row],[Short Name]],Data!B:B,Data!V:V)</f>
        <v>#N/A</v>
      </c>
    </row>
    <row r="654" spans="1:8" hidden="1" x14ac:dyDescent="0.35">
      <c r="A654" t="s">
        <v>2487</v>
      </c>
      <c r="B654">
        <v>5047900</v>
      </c>
      <c r="C654" t="s">
        <v>5221</v>
      </c>
      <c r="D654" t="s">
        <v>61</v>
      </c>
      <c r="E654" t="s">
        <v>5222</v>
      </c>
      <c r="F654" t="s">
        <v>5223</v>
      </c>
      <c r="G654" t="e">
        <f>_xlfn.XLOOKUP(Table5[[#This Row],[Short Name]],Data!B:B,Data!N:N)</f>
        <v>#N/A</v>
      </c>
      <c r="H654" t="e">
        <f>_xlfn.XLOOKUP(Table5[[#This Row],[Short Name]],Data!B:B,Data!V:V)</f>
        <v>#N/A</v>
      </c>
    </row>
    <row r="655" spans="1:8" hidden="1" x14ac:dyDescent="0.35">
      <c r="A655" t="s">
        <v>2489</v>
      </c>
      <c r="B655">
        <v>5047900</v>
      </c>
      <c r="C655" t="s">
        <v>5224</v>
      </c>
      <c r="D655" t="s">
        <v>61</v>
      </c>
      <c r="E655" t="s">
        <v>5222</v>
      </c>
      <c r="F655" t="s">
        <v>5223</v>
      </c>
      <c r="G655" t="e">
        <f>_xlfn.XLOOKUP(Table5[[#This Row],[Short Name]],Data!B:B,Data!N:N)</f>
        <v>#N/A</v>
      </c>
      <c r="H655" t="e">
        <f>_xlfn.XLOOKUP(Table5[[#This Row],[Short Name]],Data!B:B,Data!V:V)</f>
        <v>#N/A</v>
      </c>
    </row>
    <row r="656" spans="1:8" hidden="1" x14ac:dyDescent="0.35">
      <c r="A656" t="s">
        <v>1801</v>
      </c>
      <c r="B656">
        <v>5055750</v>
      </c>
      <c r="C656" t="s">
        <v>4650</v>
      </c>
      <c r="D656" t="s">
        <v>61</v>
      </c>
      <c r="E656" t="s">
        <v>4651</v>
      </c>
      <c r="F656" t="s">
        <v>4652</v>
      </c>
      <c r="G656" t="e">
        <f>_xlfn.XLOOKUP(Table5[[#This Row],[Short Name]],Data!B:B,Data!N:N)</f>
        <v>#N/A</v>
      </c>
      <c r="H656" t="e">
        <f>_xlfn.XLOOKUP(Table5[[#This Row],[Short Name]],Data!B:B,Data!V:V)</f>
        <v>#N/A</v>
      </c>
    </row>
    <row r="657" spans="1:8" hidden="1" x14ac:dyDescent="0.35">
      <c r="A657" t="s">
        <v>2725</v>
      </c>
      <c r="B657">
        <v>5055750</v>
      </c>
      <c r="C657" t="s">
        <v>4650</v>
      </c>
      <c r="D657" t="s">
        <v>61</v>
      </c>
      <c r="E657" t="s">
        <v>4651</v>
      </c>
      <c r="F657" t="s">
        <v>4652</v>
      </c>
      <c r="G657" t="e">
        <f>_xlfn.XLOOKUP(Table5[[#This Row],[Short Name]],Data!B:B,Data!N:N)</f>
        <v>#N/A</v>
      </c>
      <c r="H657" t="e">
        <f>_xlfn.XLOOKUP(Table5[[#This Row],[Short Name]],Data!B:B,Data!V:V)</f>
        <v>#N/A</v>
      </c>
    </row>
    <row r="658" spans="1:8" hidden="1" x14ac:dyDescent="0.35">
      <c r="A658" t="s">
        <v>2727</v>
      </c>
      <c r="B658">
        <v>5055750</v>
      </c>
      <c r="C658" t="s">
        <v>4650</v>
      </c>
      <c r="D658" t="s">
        <v>61</v>
      </c>
      <c r="E658" t="s">
        <v>4651</v>
      </c>
      <c r="F658" t="s">
        <v>4654</v>
      </c>
      <c r="G658" t="e">
        <f>_xlfn.XLOOKUP(Table5[[#This Row],[Short Name]],Data!B:B,Data!N:N)</f>
        <v>#N/A</v>
      </c>
      <c r="H658" t="e">
        <f>_xlfn.XLOOKUP(Table5[[#This Row],[Short Name]],Data!B:B,Data!V:V)</f>
        <v>#N/A</v>
      </c>
    </row>
    <row r="659" spans="1:8" hidden="1" x14ac:dyDescent="0.35">
      <c r="A659" t="s">
        <v>1797</v>
      </c>
      <c r="B659">
        <v>5057593</v>
      </c>
      <c r="C659" t="s">
        <v>5225</v>
      </c>
      <c r="D659" t="s">
        <v>61</v>
      </c>
      <c r="E659" t="s">
        <v>4651</v>
      </c>
      <c r="F659" t="s">
        <v>4654</v>
      </c>
      <c r="G659" t="e">
        <f>_xlfn.XLOOKUP(Table5[[#This Row],[Short Name]],Data!B:B,Data!N:N)</f>
        <v>#N/A</v>
      </c>
      <c r="H659" t="e">
        <f>_xlfn.XLOOKUP(Table5[[#This Row],[Short Name]],Data!B:B,Data!V:V)</f>
        <v>#N/A</v>
      </c>
    </row>
    <row r="660" spans="1:8" hidden="1" x14ac:dyDescent="0.35">
      <c r="A660" t="s">
        <v>2625</v>
      </c>
      <c r="B660">
        <v>5046696</v>
      </c>
      <c r="C660" t="s">
        <v>5226</v>
      </c>
      <c r="D660" t="s">
        <v>61</v>
      </c>
      <c r="E660" t="s">
        <v>5227</v>
      </c>
      <c r="F660" t="s">
        <v>5228</v>
      </c>
      <c r="G660" t="e">
        <f>_xlfn.XLOOKUP(Table5[[#This Row],[Short Name]],Data!B:B,Data!N:N)</f>
        <v>#N/A</v>
      </c>
      <c r="H660" t="e">
        <f>_xlfn.XLOOKUP(Table5[[#This Row],[Short Name]],Data!B:B,Data!V:V)</f>
        <v>#N/A</v>
      </c>
    </row>
    <row r="661" spans="1:8" hidden="1" x14ac:dyDescent="0.35">
      <c r="A661" t="s">
        <v>1431</v>
      </c>
      <c r="B661">
        <v>21932</v>
      </c>
      <c r="C661" t="s">
        <v>4855</v>
      </c>
      <c r="D661" t="s">
        <v>61</v>
      </c>
      <c r="E661" t="s">
        <v>4856</v>
      </c>
      <c r="F661" t="s">
        <v>63</v>
      </c>
      <c r="G661" t="e">
        <f>_xlfn.XLOOKUP(Table5[[#This Row],[Short Name]],Data!B:B,Data!N:N)</f>
        <v>#N/A</v>
      </c>
      <c r="H661" t="e">
        <f>_xlfn.XLOOKUP(Table5[[#This Row],[Short Name]],Data!B:B,Data!V:V)</f>
        <v>#N/A</v>
      </c>
    </row>
    <row r="662" spans="1:8" hidden="1" x14ac:dyDescent="0.35">
      <c r="A662" t="s">
        <v>1433</v>
      </c>
      <c r="B662">
        <v>21932</v>
      </c>
      <c r="C662" t="s">
        <v>4855</v>
      </c>
      <c r="D662" t="s">
        <v>61</v>
      </c>
      <c r="E662" t="s">
        <v>4856</v>
      </c>
      <c r="F662" t="s">
        <v>63</v>
      </c>
      <c r="G662" t="e">
        <f>_xlfn.XLOOKUP(Table5[[#This Row],[Short Name]],Data!B:B,Data!N:N)</f>
        <v>#N/A</v>
      </c>
      <c r="H662" t="e">
        <f>_xlfn.XLOOKUP(Table5[[#This Row],[Short Name]],Data!B:B,Data!V:V)</f>
        <v>#N/A</v>
      </c>
    </row>
    <row r="663" spans="1:8" hidden="1" x14ac:dyDescent="0.35">
      <c r="A663" t="s">
        <v>1465</v>
      </c>
      <c r="B663">
        <v>21932</v>
      </c>
      <c r="C663" t="s">
        <v>4855</v>
      </c>
      <c r="D663" t="s">
        <v>61</v>
      </c>
      <c r="E663" t="s">
        <v>4856</v>
      </c>
      <c r="F663" t="s">
        <v>63</v>
      </c>
      <c r="G663" t="e">
        <f>_xlfn.XLOOKUP(Table5[[#This Row],[Short Name]],Data!B:B,Data!N:N)</f>
        <v>#N/A</v>
      </c>
      <c r="H663" t="e">
        <f>_xlfn.XLOOKUP(Table5[[#This Row],[Short Name]],Data!B:B,Data!V:V)</f>
        <v>#N/A</v>
      </c>
    </row>
    <row r="664" spans="1:8" hidden="1" x14ac:dyDescent="0.35">
      <c r="A664" t="s">
        <v>1467</v>
      </c>
      <c r="B664">
        <v>21932</v>
      </c>
      <c r="C664" t="s">
        <v>4855</v>
      </c>
      <c r="D664" t="s">
        <v>61</v>
      </c>
      <c r="E664" t="s">
        <v>4856</v>
      </c>
      <c r="F664" t="s">
        <v>63</v>
      </c>
      <c r="G664" t="e">
        <f>_xlfn.XLOOKUP(Table5[[#This Row],[Short Name]],Data!B:B,Data!N:N)</f>
        <v>#N/A</v>
      </c>
      <c r="H664" t="e">
        <f>_xlfn.XLOOKUP(Table5[[#This Row],[Short Name]],Data!B:B,Data!V:V)</f>
        <v>#N/A</v>
      </c>
    </row>
    <row r="665" spans="1:8" hidden="1" x14ac:dyDescent="0.35">
      <c r="A665" t="s">
        <v>1469</v>
      </c>
      <c r="B665">
        <v>21932</v>
      </c>
      <c r="C665" t="s">
        <v>4855</v>
      </c>
      <c r="D665" t="s">
        <v>61</v>
      </c>
      <c r="E665" t="s">
        <v>4856</v>
      </c>
      <c r="F665" t="s">
        <v>63</v>
      </c>
      <c r="G665" t="e">
        <f>_xlfn.XLOOKUP(Table5[[#This Row],[Short Name]],Data!B:B,Data!N:N)</f>
        <v>#N/A</v>
      </c>
      <c r="H665" t="e">
        <f>_xlfn.XLOOKUP(Table5[[#This Row],[Short Name]],Data!B:B,Data!V:V)</f>
        <v>#N/A</v>
      </c>
    </row>
    <row r="666" spans="1:8" hidden="1" x14ac:dyDescent="0.35">
      <c r="A666" t="s">
        <v>1483</v>
      </c>
      <c r="B666">
        <v>21932</v>
      </c>
      <c r="C666" t="s">
        <v>4855</v>
      </c>
      <c r="D666" t="s">
        <v>61</v>
      </c>
      <c r="E666" t="s">
        <v>4856</v>
      </c>
      <c r="F666" t="s">
        <v>63</v>
      </c>
      <c r="G666" t="e">
        <f>_xlfn.XLOOKUP(Table5[[#This Row],[Short Name]],Data!B:B,Data!N:N)</f>
        <v>#N/A</v>
      </c>
      <c r="H666" t="e">
        <f>_xlfn.XLOOKUP(Table5[[#This Row],[Short Name]],Data!B:B,Data!V:V)</f>
        <v>#N/A</v>
      </c>
    </row>
    <row r="667" spans="1:8" hidden="1" x14ac:dyDescent="0.35">
      <c r="A667" t="s">
        <v>1485</v>
      </c>
      <c r="B667">
        <v>21932</v>
      </c>
      <c r="C667" t="s">
        <v>4855</v>
      </c>
      <c r="D667" t="s">
        <v>61</v>
      </c>
      <c r="E667" t="s">
        <v>4856</v>
      </c>
      <c r="F667" t="s">
        <v>63</v>
      </c>
      <c r="G667" t="e">
        <f>_xlfn.XLOOKUP(Table5[[#This Row],[Short Name]],Data!B:B,Data!N:N)</f>
        <v>#N/A</v>
      </c>
      <c r="H667" t="e">
        <f>_xlfn.XLOOKUP(Table5[[#This Row],[Short Name]],Data!B:B,Data!V:V)</f>
        <v>#N/A</v>
      </c>
    </row>
    <row r="668" spans="1:8" hidden="1" x14ac:dyDescent="0.35">
      <c r="A668" t="s">
        <v>329</v>
      </c>
      <c r="B668">
        <v>9208</v>
      </c>
      <c r="C668" t="s">
        <v>331</v>
      </c>
      <c r="D668" t="s">
        <v>61</v>
      </c>
      <c r="E668" s="13" t="s">
        <v>327</v>
      </c>
      <c r="F668" t="s">
        <v>332</v>
      </c>
      <c r="G668" t="e">
        <f>_xlfn.XLOOKUP(Table5[[#This Row],[Short Name]],Data!B:B,Data!N:N)</f>
        <v>#N/A</v>
      </c>
      <c r="H668" t="e">
        <f>_xlfn.XLOOKUP(Table5[[#This Row],[Short Name]],Data!B:B,Data!V:V)</f>
        <v>#N/A</v>
      </c>
    </row>
    <row r="669" spans="1:8" hidden="1" x14ac:dyDescent="0.35">
      <c r="A669" t="s">
        <v>989</v>
      </c>
      <c r="B669">
        <v>3071354</v>
      </c>
      <c r="C669" t="s">
        <v>4424</v>
      </c>
      <c r="D669" t="s">
        <v>61</v>
      </c>
      <c r="E669" t="s">
        <v>4425</v>
      </c>
      <c r="F669" t="s">
        <v>4426</v>
      </c>
      <c r="G669" t="e">
        <f>_xlfn.XLOOKUP(Table5[[#This Row],[Short Name]],Data!B:B,Data!N:N)</f>
        <v>#N/A</v>
      </c>
      <c r="H669" t="e">
        <f>_xlfn.XLOOKUP(Table5[[#This Row],[Short Name]],Data!B:B,Data!V:V)</f>
        <v>#N/A</v>
      </c>
    </row>
    <row r="670" spans="1:8" hidden="1" x14ac:dyDescent="0.35">
      <c r="A670" t="s">
        <v>1926</v>
      </c>
      <c r="B670">
        <v>5054126</v>
      </c>
      <c r="C670" t="s">
        <v>5229</v>
      </c>
      <c r="D670" t="s">
        <v>61</v>
      </c>
      <c r="E670" t="s">
        <v>4909</v>
      </c>
      <c r="F670" t="s">
        <v>5230</v>
      </c>
      <c r="G670" t="e">
        <f>_xlfn.XLOOKUP(Table5[[#This Row],[Short Name]],Data!B:B,Data!N:N)</f>
        <v>#N/A</v>
      </c>
      <c r="H670" t="e">
        <f>_xlfn.XLOOKUP(Table5[[#This Row],[Short Name]],Data!B:B,Data!V:V)</f>
        <v>#N/A</v>
      </c>
    </row>
    <row r="671" spans="1:8" hidden="1" x14ac:dyDescent="0.35">
      <c r="A671" t="s">
        <v>1928</v>
      </c>
      <c r="B671">
        <v>5054998</v>
      </c>
      <c r="C671" t="s">
        <v>5231</v>
      </c>
      <c r="D671" t="s">
        <v>61</v>
      </c>
      <c r="E671" t="s">
        <v>5210</v>
      </c>
      <c r="F671" t="s">
        <v>4910</v>
      </c>
      <c r="G671" t="e">
        <f>_xlfn.XLOOKUP(Table5[[#This Row],[Short Name]],Data!B:B,Data!N:N)</f>
        <v>#N/A</v>
      </c>
      <c r="H671" t="e">
        <f>_xlfn.XLOOKUP(Table5[[#This Row],[Short Name]],Data!B:B,Data!V:V)</f>
        <v>#N/A</v>
      </c>
    </row>
    <row r="672" spans="1:8" hidden="1" x14ac:dyDescent="0.35">
      <c r="A672" t="s">
        <v>1930</v>
      </c>
      <c r="B672">
        <v>5054998</v>
      </c>
      <c r="C672" t="s">
        <v>5232</v>
      </c>
      <c r="D672" t="s">
        <v>61</v>
      </c>
      <c r="E672" t="s">
        <v>5210</v>
      </c>
      <c r="F672" t="s">
        <v>4910</v>
      </c>
      <c r="G672" t="e">
        <f>_xlfn.XLOOKUP(Table5[[#This Row],[Short Name]],Data!B:B,Data!N:N)</f>
        <v>#N/A</v>
      </c>
      <c r="H672" t="e">
        <f>_xlfn.XLOOKUP(Table5[[#This Row],[Short Name]],Data!B:B,Data!V:V)</f>
        <v>#N/A</v>
      </c>
    </row>
    <row r="673" spans="1:8" hidden="1" x14ac:dyDescent="0.35">
      <c r="A673" t="s">
        <v>1932</v>
      </c>
      <c r="B673">
        <v>3063366</v>
      </c>
      <c r="C673" t="s">
        <v>5233</v>
      </c>
      <c r="D673" t="s">
        <v>61</v>
      </c>
      <c r="E673" s="13" t="s">
        <v>5234</v>
      </c>
      <c r="F673" t="s">
        <v>4397</v>
      </c>
      <c r="G673" t="e">
        <f>_xlfn.XLOOKUP(Table5[[#This Row],[Short Name]],Data!B:B,Data!N:N)</f>
        <v>#N/A</v>
      </c>
      <c r="H673" t="e">
        <f>_xlfn.XLOOKUP(Table5[[#This Row],[Short Name]],Data!B:B,Data!V:V)</f>
        <v>#N/A</v>
      </c>
    </row>
    <row r="674" spans="1:8" hidden="1" x14ac:dyDescent="0.35">
      <c r="A674" t="s">
        <v>1807</v>
      </c>
      <c r="B674">
        <v>5058045</v>
      </c>
      <c r="C674" t="s">
        <v>4677</v>
      </c>
      <c r="D674" t="s">
        <v>61</v>
      </c>
      <c r="E674" t="s">
        <v>4909</v>
      </c>
      <c r="F674" t="s">
        <v>4910</v>
      </c>
      <c r="G674" t="e">
        <f>_xlfn.XLOOKUP(Table5[[#This Row],[Short Name]],Data!B:B,Data!N:N)</f>
        <v>#N/A</v>
      </c>
      <c r="H674" t="e">
        <f>_xlfn.XLOOKUP(Table5[[#This Row],[Short Name]],Data!B:B,Data!V:V)</f>
        <v>#N/A</v>
      </c>
    </row>
    <row r="675" spans="1:8" hidden="1" x14ac:dyDescent="0.35">
      <c r="A675" t="s">
        <v>2166</v>
      </c>
      <c r="B675">
        <v>5057677</v>
      </c>
      <c r="C675" t="s">
        <v>4957</v>
      </c>
      <c r="D675" t="s">
        <v>61</v>
      </c>
      <c r="E675" t="s">
        <v>4909</v>
      </c>
      <c r="F675" t="s">
        <v>60</v>
      </c>
      <c r="G675" t="e">
        <f>_xlfn.XLOOKUP(Table5[[#This Row],[Short Name]],Data!B:B,Data!N:N)</f>
        <v>#N/A</v>
      </c>
      <c r="H675" t="e">
        <f>_xlfn.XLOOKUP(Table5[[#This Row],[Short Name]],Data!B:B,Data!V:V)</f>
        <v>#N/A</v>
      </c>
    </row>
    <row r="676" spans="1:8" hidden="1" x14ac:dyDescent="0.35">
      <c r="A676" t="s">
        <v>1809</v>
      </c>
      <c r="B676">
        <v>5058045</v>
      </c>
      <c r="C676" t="s">
        <v>4677</v>
      </c>
      <c r="D676" t="s">
        <v>61</v>
      </c>
      <c r="E676" t="s">
        <v>4909</v>
      </c>
      <c r="F676" t="s">
        <v>4910</v>
      </c>
      <c r="G676" t="e">
        <f>_xlfn.XLOOKUP(Table5[[#This Row],[Short Name]],Data!B:B,Data!N:N)</f>
        <v>#N/A</v>
      </c>
      <c r="H676" t="e">
        <f>_xlfn.XLOOKUP(Table5[[#This Row],[Short Name]],Data!B:B,Data!V:V)</f>
        <v>#N/A</v>
      </c>
    </row>
    <row r="677" spans="1:8" hidden="1" x14ac:dyDescent="0.35">
      <c r="A677" t="s">
        <v>2168</v>
      </c>
      <c r="B677">
        <v>5057677</v>
      </c>
      <c r="C677" t="s">
        <v>4957</v>
      </c>
      <c r="D677" t="s">
        <v>61</v>
      </c>
      <c r="E677" t="s">
        <v>4909</v>
      </c>
      <c r="F677" t="s">
        <v>60</v>
      </c>
      <c r="G677" t="e">
        <f>_xlfn.XLOOKUP(Table5[[#This Row],[Short Name]],Data!B:B,Data!N:N)</f>
        <v>#N/A</v>
      </c>
      <c r="H677" t="e">
        <f>_xlfn.XLOOKUP(Table5[[#This Row],[Short Name]],Data!B:B,Data!V:V)</f>
        <v>#N/A</v>
      </c>
    </row>
    <row r="678" spans="1:8" hidden="1" x14ac:dyDescent="0.35">
      <c r="A678" t="s">
        <v>1811</v>
      </c>
      <c r="B678">
        <v>5058045</v>
      </c>
      <c r="C678" t="s">
        <v>4677</v>
      </c>
      <c r="D678" t="s">
        <v>61</v>
      </c>
      <c r="E678" t="s">
        <v>4909</v>
      </c>
      <c r="F678" t="s">
        <v>4910</v>
      </c>
      <c r="G678" t="e">
        <f>_xlfn.XLOOKUP(Table5[[#This Row],[Short Name]],Data!B:B,Data!N:N)</f>
        <v>#N/A</v>
      </c>
      <c r="H678" t="e">
        <f>_xlfn.XLOOKUP(Table5[[#This Row],[Short Name]],Data!B:B,Data!V:V)</f>
        <v>#N/A</v>
      </c>
    </row>
    <row r="679" spans="1:8" hidden="1" x14ac:dyDescent="0.35">
      <c r="A679" t="s">
        <v>1493</v>
      </c>
      <c r="B679">
        <v>21932</v>
      </c>
      <c r="C679" t="s">
        <v>4855</v>
      </c>
      <c r="D679" t="s">
        <v>61</v>
      </c>
      <c r="E679" t="s">
        <v>4856</v>
      </c>
      <c r="F679" t="s">
        <v>63</v>
      </c>
      <c r="G679" t="e">
        <f>_xlfn.XLOOKUP(Table5[[#This Row],[Short Name]],Data!B:B,Data!N:N)</f>
        <v>#N/A</v>
      </c>
      <c r="H679" t="e">
        <f>_xlfn.XLOOKUP(Table5[[#This Row],[Short Name]],Data!B:B,Data!V:V)</f>
        <v>#N/A</v>
      </c>
    </row>
    <row r="680" spans="1:8" hidden="1" x14ac:dyDescent="0.35">
      <c r="A680" t="s">
        <v>1799</v>
      </c>
      <c r="B680">
        <v>5046676</v>
      </c>
      <c r="C680" t="s">
        <v>5235</v>
      </c>
      <c r="D680" t="s">
        <v>61</v>
      </c>
      <c r="E680" t="s">
        <v>5236</v>
      </c>
      <c r="F680" t="s">
        <v>4652</v>
      </c>
      <c r="G680" t="e">
        <f>_xlfn.XLOOKUP(Table5[[#This Row],[Short Name]],Data!B:B,Data!N:N)</f>
        <v>#N/A</v>
      </c>
      <c r="H680" t="e">
        <f>_xlfn.XLOOKUP(Table5[[#This Row],[Short Name]],Data!B:B,Data!V:V)</f>
        <v>#N/A</v>
      </c>
    </row>
    <row r="681" spans="1:8" hidden="1" x14ac:dyDescent="0.35">
      <c r="A681" t="s">
        <v>2122</v>
      </c>
      <c r="B681">
        <v>1125039236</v>
      </c>
      <c r="C681" t="s">
        <v>794</v>
      </c>
      <c r="D681" t="s">
        <v>61</v>
      </c>
      <c r="E681" t="s">
        <v>795</v>
      </c>
      <c r="F681" t="s">
        <v>60</v>
      </c>
      <c r="G681" t="e">
        <f>_xlfn.XLOOKUP(Table5[[#This Row],[Short Name]],Data!B:B,Data!N:N)</f>
        <v>#N/A</v>
      </c>
      <c r="H681" t="e">
        <f>_xlfn.XLOOKUP(Table5[[#This Row],[Short Name]],Data!B:B,Data!V:V)</f>
        <v>#N/A</v>
      </c>
    </row>
    <row r="682" spans="1:8" hidden="1" x14ac:dyDescent="0.35">
      <c r="A682" t="s">
        <v>801</v>
      </c>
      <c r="B682">
        <v>1125039236</v>
      </c>
      <c r="C682" t="s">
        <v>794</v>
      </c>
      <c r="D682" t="s">
        <v>61</v>
      </c>
      <c r="E682" t="s">
        <v>795</v>
      </c>
      <c r="F682" t="s">
        <v>60</v>
      </c>
      <c r="G682" t="e">
        <f>_xlfn.XLOOKUP(Table5[[#This Row],[Short Name]],Data!B:B,Data!N:N)</f>
        <v>#N/A</v>
      </c>
      <c r="H682" t="e">
        <f>_xlfn.XLOOKUP(Table5[[#This Row],[Short Name]],Data!B:B,Data!V:V)</f>
        <v>#N/A</v>
      </c>
    </row>
    <row r="683" spans="1:8" hidden="1" x14ac:dyDescent="0.35">
      <c r="A683" t="s">
        <v>798</v>
      </c>
      <c r="B683">
        <v>1125039236</v>
      </c>
      <c r="C683" t="s">
        <v>794</v>
      </c>
      <c r="D683" t="s">
        <v>61</v>
      </c>
      <c r="E683" t="s">
        <v>795</v>
      </c>
      <c r="F683" t="s">
        <v>60</v>
      </c>
      <c r="G683" t="e">
        <f>_xlfn.XLOOKUP(Table5[[#This Row],[Short Name]],Data!B:B,Data!N:N)</f>
        <v>#N/A</v>
      </c>
      <c r="H683" t="e">
        <f>_xlfn.XLOOKUP(Table5[[#This Row],[Short Name]],Data!B:B,Data!V:V)</f>
        <v>#N/A</v>
      </c>
    </row>
    <row r="684" spans="1:8" hidden="1" x14ac:dyDescent="0.35">
      <c r="A684" t="s">
        <v>792</v>
      </c>
      <c r="B684">
        <v>1125039236</v>
      </c>
      <c r="C684" t="s">
        <v>794</v>
      </c>
      <c r="D684" t="s">
        <v>61</v>
      </c>
      <c r="E684" t="s">
        <v>795</v>
      </c>
      <c r="F684" t="s">
        <v>60</v>
      </c>
      <c r="G684" t="e">
        <f>_xlfn.XLOOKUP(Table5[[#This Row],[Short Name]],Data!B:B,Data!N:N)</f>
        <v>#N/A</v>
      </c>
      <c r="H684" t="e">
        <f>_xlfn.XLOOKUP(Table5[[#This Row],[Short Name]],Data!B:B,Data!V:V)</f>
        <v>#N/A</v>
      </c>
    </row>
    <row r="685" spans="1:8" hidden="1" x14ac:dyDescent="0.35">
      <c r="A685" t="s">
        <v>2140</v>
      </c>
      <c r="B685">
        <v>1125039236</v>
      </c>
      <c r="C685" t="s">
        <v>794</v>
      </c>
      <c r="D685" t="s">
        <v>61</v>
      </c>
      <c r="E685" t="s">
        <v>795</v>
      </c>
      <c r="F685" t="s">
        <v>60</v>
      </c>
      <c r="G685" t="e">
        <f>_xlfn.XLOOKUP(Table5[[#This Row],[Short Name]],Data!B:B,Data!N:N)</f>
        <v>#N/A</v>
      </c>
      <c r="H685" t="e">
        <f>_xlfn.XLOOKUP(Table5[[#This Row],[Short Name]],Data!B:B,Data!V:V)</f>
        <v>#N/A</v>
      </c>
    </row>
    <row r="686" spans="1:8" hidden="1" x14ac:dyDescent="0.35">
      <c r="A686" t="s">
        <v>2152</v>
      </c>
      <c r="B686">
        <v>1125039236</v>
      </c>
      <c r="C686" t="s">
        <v>794</v>
      </c>
      <c r="D686" t="s">
        <v>61</v>
      </c>
      <c r="E686" t="s">
        <v>795</v>
      </c>
      <c r="F686" t="s">
        <v>60</v>
      </c>
      <c r="G686" t="e">
        <f>_xlfn.XLOOKUP(Table5[[#This Row],[Short Name]],Data!B:B,Data!N:N)</f>
        <v>#N/A</v>
      </c>
      <c r="H686" t="e">
        <f>_xlfn.XLOOKUP(Table5[[#This Row],[Short Name]],Data!B:B,Data!V:V)</f>
        <v>#N/A</v>
      </c>
    </row>
    <row r="687" spans="1:8" hidden="1" x14ac:dyDescent="0.35">
      <c r="A687" t="s">
        <v>2142</v>
      </c>
      <c r="B687">
        <v>1125039236</v>
      </c>
      <c r="C687" t="s">
        <v>794</v>
      </c>
      <c r="D687" t="s">
        <v>61</v>
      </c>
      <c r="E687" t="s">
        <v>795</v>
      </c>
      <c r="F687" t="s">
        <v>60</v>
      </c>
      <c r="G687" t="e">
        <f>_xlfn.XLOOKUP(Table5[[#This Row],[Short Name]],Data!B:B,Data!N:N)</f>
        <v>#N/A</v>
      </c>
      <c r="H687" t="e">
        <f>_xlfn.XLOOKUP(Table5[[#This Row],[Short Name]],Data!B:B,Data!V:V)</f>
        <v>#N/A</v>
      </c>
    </row>
    <row r="688" spans="1:8" hidden="1" x14ac:dyDescent="0.35">
      <c r="A688" t="s">
        <v>2144</v>
      </c>
      <c r="B688">
        <v>1125039236</v>
      </c>
      <c r="C688" t="s">
        <v>936</v>
      </c>
      <c r="D688" t="s">
        <v>61</v>
      </c>
      <c r="E688" t="s">
        <v>795</v>
      </c>
      <c r="F688" t="s">
        <v>60</v>
      </c>
      <c r="G688" t="e">
        <f>_xlfn.XLOOKUP(Table5[[#This Row],[Short Name]],Data!B:B,Data!N:N)</f>
        <v>#N/A</v>
      </c>
      <c r="H688" t="e">
        <f>_xlfn.XLOOKUP(Table5[[#This Row],[Short Name]],Data!B:B,Data!V:V)</f>
        <v>#N/A</v>
      </c>
    </row>
    <row r="689" spans="1:8" hidden="1" x14ac:dyDescent="0.35">
      <c r="A689" t="s">
        <v>2146</v>
      </c>
      <c r="B689">
        <v>1125039236</v>
      </c>
      <c r="C689" t="s">
        <v>936</v>
      </c>
      <c r="D689" t="s">
        <v>61</v>
      </c>
      <c r="E689" t="s">
        <v>795</v>
      </c>
      <c r="F689" t="s">
        <v>60</v>
      </c>
      <c r="G689" t="e">
        <f>_xlfn.XLOOKUP(Table5[[#This Row],[Short Name]],Data!B:B,Data!N:N)</f>
        <v>#N/A</v>
      </c>
      <c r="H689" t="e">
        <f>_xlfn.XLOOKUP(Table5[[#This Row],[Short Name]],Data!B:B,Data!V:V)</f>
        <v>#N/A</v>
      </c>
    </row>
    <row r="690" spans="1:8" hidden="1" x14ac:dyDescent="0.35">
      <c r="A690" t="s">
        <v>2148</v>
      </c>
      <c r="B690">
        <v>1125039236</v>
      </c>
      <c r="C690" t="s">
        <v>936</v>
      </c>
      <c r="D690" t="s">
        <v>61</v>
      </c>
      <c r="E690" t="s">
        <v>795</v>
      </c>
      <c r="F690" t="s">
        <v>60</v>
      </c>
      <c r="G690" t="e">
        <f>_xlfn.XLOOKUP(Table5[[#This Row],[Short Name]],Data!B:B,Data!N:N)</f>
        <v>#N/A</v>
      </c>
      <c r="H690" t="e">
        <f>_xlfn.XLOOKUP(Table5[[#This Row],[Short Name]],Data!B:B,Data!V:V)</f>
        <v>#N/A</v>
      </c>
    </row>
    <row r="691" spans="1:8" hidden="1" x14ac:dyDescent="0.35">
      <c r="A691" t="s">
        <v>934</v>
      </c>
      <c r="B691">
        <v>1125039236</v>
      </c>
      <c r="C691" t="s">
        <v>936</v>
      </c>
      <c r="D691" t="s">
        <v>61</v>
      </c>
      <c r="E691" t="s">
        <v>795</v>
      </c>
      <c r="F691" t="s">
        <v>60</v>
      </c>
      <c r="G691" t="e">
        <f>_xlfn.XLOOKUP(Table5[[#This Row],[Short Name]],Data!B:B,Data!N:N)</f>
        <v>#N/A</v>
      </c>
      <c r="H691" t="e">
        <f>_xlfn.XLOOKUP(Table5[[#This Row],[Short Name]],Data!B:B,Data!V:V)</f>
        <v>#N/A</v>
      </c>
    </row>
    <row r="692" spans="1:8" hidden="1" x14ac:dyDescent="0.35">
      <c r="A692" t="s">
        <v>2150</v>
      </c>
      <c r="B692">
        <v>1125039236</v>
      </c>
      <c r="C692" t="s">
        <v>794</v>
      </c>
      <c r="D692" t="s">
        <v>61</v>
      </c>
      <c r="E692" t="s">
        <v>795</v>
      </c>
      <c r="F692" t="s">
        <v>60</v>
      </c>
      <c r="G692" t="e">
        <f>_xlfn.XLOOKUP(Table5[[#This Row],[Short Name]],Data!B:B,Data!N:N)</f>
        <v>#N/A</v>
      </c>
      <c r="H692" t="e">
        <f>_xlfn.XLOOKUP(Table5[[#This Row],[Short Name]],Data!B:B,Data!V:V)</f>
        <v>#N/A</v>
      </c>
    </row>
    <row r="693" spans="1:8" hidden="1" x14ac:dyDescent="0.35">
      <c r="A693" t="s">
        <v>1967</v>
      </c>
      <c r="B693">
        <v>20698</v>
      </c>
      <c r="C693" t="s">
        <v>4421</v>
      </c>
      <c r="D693" t="s">
        <v>61</v>
      </c>
      <c r="E693" t="s">
        <v>4422</v>
      </c>
      <c r="F693" t="s">
        <v>2005</v>
      </c>
      <c r="G693" t="e">
        <f>_xlfn.XLOOKUP(Table5[[#This Row],[Short Name]],Data!B:B,Data!N:N)</f>
        <v>#N/A</v>
      </c>
      <c r="H693" t="e">
        <f>_xlfn.XLOOKUP(Table5[[#This Row],[Short Name]],Data!B:B,Data!V:V)</f>
        <v>#N/A</v>
      </c>
    </row>
    <row r="694" spans="1:8" hidden="1" x14ac:dyDescent="0.35">
      <c r="A694" t="s">
        <v>2683</v>
      </c>
      <c r="B694">
        <v>11977</v>
      </c>
      <c r="C694" t="s">
        <v>4619</v>
      </c>
      <c r="D694" t="s">
        <v>61</v>
      </c>
      <c r="E694" t="s">
        <v>5188</v>
      </c>
      <c r="F694" t="s">
        <v>5189</v>
      </c>
      <c r="G694" t="e">
        <f>_xlfn.XLOOKUP(Table5[[#This Row],[Short Name]],Data!B:B,Data!N:N)</f>
        <v>#N/A</v>
      </c>
      <c r="H694" t="e">
        <f>_xlfn.XLOOKUP(Table5[[#This Row],[Short Name]],Data!B:B,Data!V:V)</f>
        <v>#N/A</v>
      </c>
    </row>
    <row r="695" spans="1:8" hidden="1" x14ac:dyDescent="0.35">
      <c r="A695" t="s">
        <v>2689</v>
      </c>
      <c r="B695">
        <v>1500000547</v>
      </c>
      <c r="C695" t="s">
        <v>294</v>
      </c>
      <c r="D695" t="s">
        <v>61</v>
      </c>
      <c r="E695" t="s">
        <v>5188</v>
      </c>
      <c r="F695" t="s">
        <v>5189</v>
      </c>
      <c r="G695" t="e">
        <f>_xlfn.XLOOKUP(Table5[[#This Row],[Short Name]],Data!B:B,Data!N:N)</f>
        <v>#N/A</v>
      </c>
      <c r="H695" t="e">
        <f>_xlfn.XLOOKUP(Table5[[#This Row],[Short Name]],Data!B:B,Data!V:V)</f>
        <v>#N/A</v>
      </c>
    </row>
    <row r="696" spans="1:8" hidden="1" x14ac:dyDescent="0.35">
      <c r="A696" t="s">
        <v>2695</v>
      </c>
      <c r="B696">
        <v>11977</v>
      </c>
      <c r="C696" t="s">
        <v>4619</v>
      </c>
      <c r="D696" t="s">
        <v>61</v>
      </c>
      <c r="E696" t="s">
        <v>5188</v>
      </c>
      <c r="F696" t="s">
        <v>5189</v>
      </c>
      <c r="G696" t="e">
        <f>_xlfn.XLOOKUP(Table5[[#This Row],[Short Name]],Data!B:B,Data!N:N)</f>
        <v>#N/A</v>
      </c>
      <c r="H696" t="e">
        <f>_xlfn.XLOOKUP(Table5[[#This Row],[Short Name]],Data!B:B,Data!V:V)</f>
        <v>#N/A</v>
      </c>
    </row>
    <row r="697" spans="1:8" hidden="1" x14ac:dyDescent="0.35">
      <c r="A697" t="s">
        <v>2697</v>
      </c>
      <c r="B697">
        <v>11977</v>
      </c>
      <c r="C697" t="s">
        <v>4619</v>
      </c>
      <c r="D697" t="s">
        <v>61</v>
      </c>
      <c r="E697" t="s">
        <v>5188</v>
      </c>
      <c r="F697" t="s">
        <v>5189</v>
      </c>
      <c r="G697" t="e">
        <f>_xlfn.XLOOKUP(Table5[[#This Row],[Short Name]],Data!B:B,Data!N:N)</f>
        <v>#N/A</v>
      </c>
      <c r="H697" t="e">
        <f>_xlfn.XLOOKUP(Table5[[#This Row],[Short Name]],Data!B:B,Data!V:V)</f>
        <v>#N/A</v>
      </c>
    </row>
    <row r="698" spans="1:8" hidden="1" x14ac:dyDescent="0.35">
      <c r="A698" t="s">
        <v>2687</v>
      </c>
      <c r="B698">
        <v>11977</v>
      </c>
      <c r="C698" t="s">
        <v>4619</v>
      </c>
      <c r="D698" t="s">
        <v>61</v>
      </c>
      <c r="E698" t="s">
        <v>5188</v>
      </c>
      <c r="F698" t="s">
        <v>5189</v>
      </c>
      <c r="G698" t="e">
        <f>_xlfn.XLOOKUP(Table5[[#This Row],[Short Name]],Data!B:B,Data!N:N)</f>
        <v>#N/A</v>
      </c>
      <c r="H698" t="e">
        <f>_xlfn.XLOOKUP(Table5[[#This Row],[Short Name]],Data!B:B,Data!V:V)</f>
        <v>#N/A</v>
      </c>
    </row>
    <row r="699" spans="1:8" hidden="1" x14ac:dyDescent="0.35">
      <c r="A699" t="s">
        <v>2699</v>
      </c>
      <c r="B699">
        <v>11977</v>
      </c>
      <c r="C699" t="s">
        <v>4619</v>
      </c>
      <c r="D699" t="s">
        <v>61</v>
      </c>
      <c r="E699" t="s">
        <v>5188</v>
      </c>
      <c r="F699" t="s">
        <v>5189</v>
      </c>
      <c r="G699" t="e">
        <f>_xlfn.XLOOKUP(Table5[[#This Row],[Short Name]],Data!B:B,Data!N:N)</f>
        <v>#N/A</v>
      </c>
      <c r="H699" t="e">
        <f>_xlfn.XLOOKUP(Table5[[#This Row],[Short Name]],Data!B:B,Data!V:V)</f>
        <v>#N/A</v>
      </c>
    </row>
    <row r="700" spans="1:8" hidden="1" x14ac:dyDescent="0.35">
      <c r="A700" t="s">
        <v>2701</v>
      </c>
      <c r="B700">
        <v>11977</v>
      </c>
      <c r="C700" t="s">
        <v>4619</v>
      </c>
      <c r="D700" t="s">
        <v>61</v>
      </c>
      <c r="E700" t="s">
        <v>5188</v>
      </c>
      <c r="F700" t="s">
        <v>5189</v>
      </c>
      <c r="G700" t="e">
        <f>_xlfn.XLOOKUP(Table5[[#This Row],[Short Name]],Data!B:B,Data!N:N)</f>
        <v>#N/A</v>
      </c>
      <c r="H700" t="e">
        <f>_xlfn.XLOOKUP(Table5[[#This Row],[Short Name]],Data!B:B,Data!V:V)</f>
        <v>#N/A</v>
      </c>
    </row>
    <row r="701" spans="1:8" hidden="1" x14ac:dyDescent="0.35">
      <c r="A701" t="s">
        <v>2703</v>
      </c>
      <c r="B701">
        <v>11977</v>
      </c>
      <c r="C701" t="s">
        <v>4619</v>
      </c>
      <c r="D701" t="s">
        <v>61</v>
      </c>
      <c r="E701" t="s">
        <v>5188</v>
      </c>
      <c r="F701" t="s">
        <v>5189</v>
      </c>
      <c r="G701" t="e">
        <f>_xlfn.XLOOKUP(Table5[[#This Row],[Short Name]],Data!B:B,Data!N:N)</f>
        <v>#N/A</v>
      </c>
      <c r="H701" t="e">
        <f>_xlfn.XLOOKUP(Table5[[#This Row],[Short Name]],Data!B:B,Data!V:V)</f>
        <v>#N/A</v>
      </c>
    </row>
    <row r="702" spans="1:8" hidden="1" x14ac:dyDescent="0.35">
      <c r="A702" t="s">
        <v>2705</v>
      </c>
      <c r="B702">
        <v>1500000547</v>
      </c>
      <c r="C702" t="s">
        <v>294</v>
      </c>
      <c r="D702" t="s">
        <v>61</v>
      </c>
      <c r="E702" t="s">
        <v>5188</v>
      </c>
      <c r="F702" t="s">
        <v>5189</v>
      </c>
      <c r="G702" t="e">
        <f>_xlfn.XLOOKUP(Table5[[#This Row],[Short Name]],Data!B:B,Data!N:N)</f>
        <v>#N/A</v>
      </c>
      <c r="H702" t="e">
        <f>_xlfn.XLOOKUP(Table5[[#This Row],[Short Name]],Data!B:B,Data!V:V)</f>
        <v>#N/A</v>
      </c>
    </row>
    <row r="703" spans="1:8" hidden="1" x14ac:dyDescent="0.35">
      <c r="A703" t="s">
        <v>2707</v>
      </c>
      <c r="B703">
        <v>11977</v>
      </c>
      <c r="C703" t="s">
        <v>4619</v>
      </c>
      <c r="D703" t="s">
        <v>61</v>
      </c>
      <c r="E703" t="s">
        <v>5188</v>
      </c>
      <c r="F703" t="s">
        <v>5189</v>
      </c>
      <c r="G703" t="e">
        <f>_xlfn.XLOOKUP(Table5[[#This Row],[Short Name]],Data!B:B,Data!N:N)</f>
        <v>#N/A</v>
      </c>
      <c r="H703" t="e">
        <f>_xlfn.XLOOKUP(Table5[[#This Row],[Short Name]],Data!B:B,Data!V:V)</f>
        <v>#N/A</v>
      </c>
    </row>
    <row r="704" spans="1:8" hidden="1" x14ac:dyDescent="0.35">
      <c r="A704" t="s">
        <v>2709</v>
      </c>
      <c r="B704">
        <v>11977</v>
      </c>
      <c r="C704" t="s">
        <v>4619</v>
      </c>
      <c r="D704" t="s">
        <v>61</v>
      </c>
      <c r="E704" t="s">
        <v>5188</v>
      </c>
      <c r="F704" t="s">
        <v>5189</v>
      </c>
      <c r="G704" t="e">
        <f>_xlfn.XLOOKUP(Table5[[#This Row],[Short Name]],Data!B:B,Data!N:N)</f>
        <v>#N/A</v>
      </c>
      <c r="H704" t="e">
        <f>_xlfn.XLOOKUP(Table5[[#This Row],[Short Name]],Data!B:B,Data!V:V)</f>
        <v>#N/A</v>
      </c>
    </row>
    <row r="705" spans="1:8" hidden="1" x14ac:dyDescent="0.35">
      <c r="A705" t="s">
        <v>1989</v>
      </c>
      <c r="B705">
        <v>1500001899</v>
      </c>
      <c r="C705" t="s">
        <v>5237</v>
      </c>
      <c r="D705" t="s">
        <v>61</v>
      </c>
      <c r="E705" t="s">
        <v>5238</v>
      </c>
      <c r="F705" t="s">
        <v>5239</v>
      </c>
      <c r="G705" t="e">
        <f>_xlfn.XLOOKUP(Table5[[#This Row],[Short Name]],Data!B:B,Data!N:N)</f>
        <v>#N/A</v>
      </c>
      <c r="H705" t="e">
        <f>_xlfn.XLOOKUP(Table5[[#This Row],[Short Name]],Data!B:B,Data!V:V)</f>
        <v>#N/A</v>
      </c>
    </row>
    <row r="706" spans="1:8" hidden="1" x14ac:dyDescent="0.35">
      <c r="A706" t="s">
        <v>292</v>
      </c>
      <c r="B706">
        <v>1500002084</v>
      </c>
      <c r="C706" t="s">
        <v>294</v>
      </c>
      <c r="D706" t="s">
        <v>61</v>
      </c>
      <c r="E706" t="s">
        <v>295</v>
      </c>
      <c r="F706" t="s">
        <v>296</v>
      </c>
      <c r="G706" t="e">
        <f>_xlfn.XLOOKUP(Table5[[#This Row],[Short Name]],Data!B:B,Data!N:N)</f>
        <v>#N/A</v>
      </c>
      <c r="H706" t="e">
        <f>_xlfn.XLOOKUP(Table5[[#This Row],[Short Name]],Data!B:B,Data!V:V)</f>
        <v>#N/A</v>
      </c>
    </row>
    <row r="707" spans="1:8" hidden="1" x14ac:dyDescent="0.35">
      <c r="A707" t="s">
        <v>1991</v>
      </c>
      <c r="B707">
        <v>1402000000000</v>
      </c>
      <c r="C707" t="s">
        <v>5123</v>
      </c>
      <c r="D707" t="s">
        <v>61</v>
      </c>
      <c r="E707" t="s">
        <v>5124</v>
      </c>
      <c r="F707" t="s">
        <v>5125</v>
      </c>
      <c r="G707" t="e">
        <f>_xlfn.XLOOKUP(Table5[[#This Row],[Short Name]],Data!B:B,Data!N:N)</f>
        <v>#N/A</v>
      </c>
      <c r="H707" t="e">
        <f>_xlfn.XLOOKUP(Table5[[#This Row],[Short Name]],Data!B:B,Data!V:V)</f>
        <v>#N/A</v>
      </c>
    </row>
    <row r="708" spans="1:8" hidden="1" x14ac:dyDescent="0.35">
      <c r="A708" t="s">
        <v>4288</v>
      </c>
      <c r="B708" t="s">
        <v>60</v>
      </c>
      <c r="C708" t="s">
        <v>60</v>
      </c>
      <c r="D708" t="s">
        <v>61</v>
      </c>
      <c r="E708" s="13" t="s">
        <v>5240</v>
      </c>
      <c r="F708" t="s">
        <v>296</v>
      </c>
      <c r="G708" t="e">
        <f>_xlfn.XLOOKUP(Table5[[#This Row],[Short Name]],Data!B:B,Data!N:N)</f>
        <v>#N/A</v>
      </c>
      <c r="H708" t="e">
        <f>_xlfn.XLOOKUP(Table5[[#This Row],[Short Name]],Data!B:B,Data!V:V)</f>
        <v>#N/A</v>
      </c>
    </row>
    <row r="709" spans="1:8" hidden="1" x14ac:dyDescent="0.35">
      <c r="A709" t="s">
        <v>1230</v>
      </c>
      <c r="B709">
        <v>1402000000000</v>
      </c>
      <c r="C709" t="s">
        <v>5123</v>
      </c>
      <c r="D709" t="s">
        <v>61</v>
      </c>
      <c r="E709" t="s">
        <v>5124</v>
      </c>
      <c r="F709" t="s">
        <v>5125</v>
      </c>
      <c r="G709" t="e">
        <f>_xlfn.XLOOKUP(Table5[[#This Row],[Short Name]],Data!B:B,Data!N:N)</f>
        <v>#N/A</v>
      </c>
      <c r="H709" t="e">
        <f>_xlfn.XLOOKUP(Table5[[#This Row],[Short Name]],Data!B:B,Data!V:V)</f>
        <v>#N/A</v>
      </c>
    </row>
    <row r="710" spans="1:8" hidden="1" x14ac:dyDescent="0.35">
      <c r="A710" t="s">
        <v>1997</v>
      </c>
      <c r="B710">
        <v>1403075073</v>
      </c>
      <c r="C710" t="s">
        <v>5241</v>
      </c>
      <c r="D710" t="s">
        <v>61</v>
      </c>
      <c r="E710" t="s">
        <v>5124</v>
      </c>
      <c r="F710" t="s">
        <v>5125</v>
      </c>
      <c r="G710" t="e">
        <f>_xlfn.XLOOKUP(Table5[[#This Row],[Short Name]],Data!B:B,Data!N:N)</f>
        <v>#N/A</v>
      </c>
      <c r="H710" t="e">
        <f>_xlfn.XLOOKUP(Table5[[#This Row],[Short Name]],Data!B:B,Data!V:V)</f>
        <v>#N/A</v>
      </c>
    </row>
    <row r="711" spans="1:8" hidden="1" x14ac:dyDescent="0.35">
      <c r="A711" t="s">
        <v>4360</v>
      </c>
      <c r="B711" t="s">
        <v>60</v>
      </c>
      <c r="C711" t="s">
        <v>60</v>
      </c>
      <c r="D711" t="s">
        <v>61</v>
      </c>
      <c r="E711" s="13" t="s">
        <v>5240</v>
      </c>
      <c r="F711" t="s">
        <v>296</v>
      </c>
      <c r="G711" t="e">
        <f>_xlfn.XLOOKUP(Table5[[#This Row],[Short Name]],Data!B:B,Data!N:N)</f>
        <v>#N/A</v>
      </c>
      <c r="H711" t="e">
        <f>_xlfn.XLOOKUP(Table5[[#This Row],[Short Name]],Data!B:B,Data!V:V)</f>
        <v>#N/A</v>
      </c>
    </row>
    <row r="712" spans="1:8" hidden="1" x14ac:dyDescent="0.35">
      <c r="A712" t="s">
        <v>1999</v>
      </c>
      <c r="B712">
        <v>1402000000000</v>
      </c>
      <c r="C712" t="s">
        <v>5123</v>
      </c>
      <c r="D712" t="s">
        <v>61</v>
      </c>
      <c r="E712" t="s">
        <v>5124</v>
      </c>
      <c r="F712" t="s">
        <v>5125</v>
      </c>
      <c r="G712" t="e">
        <f>_xlfn.XLOOKUP(Table5[[#This Row],[Short Name]],Data!B:B,Data!N:N)</f>
        <v>#N/A</v>
      </c>
      <c r="H712" t="e">
        <f>_xlfn.XLOOKUP(Table5[[#This Row],[Short Name]],Data!B:B,Data!V:V)</f>
        <v>#N/A</v>
      </c>
    </row>
    <row r="713" spans="1:8" hidden="1" x14ac:dyDescent="0.35">
      <c r="A713" t="s">
        <v>2000</v>
      </c>
      <c r="B713">
        <v>1500002084</v>
      </c>
      <c r="C713" t="s">
        <v>294</v>
      </c>
      <c r="D713" t="s">
        <v>61</v>
      </c>
      <c r="E713" t="s">
        <v>295</v>
      </c>
      <c r="F713" t="s">
        <v>296</v>
      </c>
      <c r="G713" t="e">
        <f>_xlfn.XLOOKUP(Table5[[#This Row],[Short Name]],Data!B:B,Data!N:N)</f>
        <v>#N/A</v>
      </c>
      <c r="H713" t="e">
        <f>_xlfn.XLOOKUP(Table5[[#This Row],[Short Name]],Data!B:B,Data!V:V)</f>
        <v>#N/A</v>
      </c>
    </row>
    <row r="714" spans="1:8" hidden="1" x14ac:dyDescent="0.35">
      <c r="A714" t="s">
        <v>2002</v>
      </c>
      <c r="B714">
        <v>1402000000000</v>
      </c>
      <c r="C714" t="s">
        <v>5123</v>
      </c>
      <c r="D714" t="s">
        <v>61</v>
      </c>
      <c r="E714" t="s">
        <v>5124</v>
      </c>
      <c r="F714" t="s">
        <v>5125</v>
      </c>
      <c r="G714" t="e">
        <f>_xlfn.XLOOKUP(Table5[[#This Row],[Short Name]],Data!B:B,Data!N:N)</f>
        <v>#N/A</v>
      </c>
      <c r="H714" t="e">
        <f>_xlfn.XLOOKUP(Table5[[#This Row],[Short Name]],Data!B:B,Data!V:V)</f>
        <v>#N/A</v>
      </c>
    </row>
    <row r="715" spans="1:8" hidden="1" x14ac:dyDescent="0.35">
      <c r="A715" t="s">
        <v>1319</v>
      </c>
      <c r="B715">
        <v>1500002084</v>
      </c>
      <c r="C715" t="s">
        <v>294</v>
      </c>
      <c r="D715" t="s">
        <v>61</v>
      </c>
      <c r="E715" t="s">
        <v>295</v>
      </c>
      <c r="F715">
        <v>0</v>
      </c>
      <c r="G715" t="e">
        <f>_xlfn.XLOOKUP(Table5[[#This Row],[Short Name]],Data!B:B,Data!N:N)</f>
        <v>#N/A</v>
      </c>
      <c r="H715" t="e">
        <f>_xlfn.XLOOKUP(Table5[[#This Row],[Short Name]],Data!B:B,Data!V:V)</f>
        <v>#N/A</v>
      </c>
    </row>
    <row r="716" spans="1:8" hidden="1" x14ac:dyDescent="0.35">
      <c r="A716" t="s">
        <v>711</v>
      </c>
      <c r="B716">
        <v>5046242</v>
      </c>
      <c r="C716" t="s">
        <v>699</v>
      </c>
      <c r="D716" t="s">
        <v>61</v>
      </c>
      <c r="E716" t="s">
        <v>151</v>
      </c>
      <c r="F716" t="s">
        <v>152</v>
      </c>
      <c r="G716" t="e">
        <f>_xlfn.XLOOKUP(Table5[[#This Row],[Short Name]],Data!B:B,Data!N:N)</f>
        <v>#N/A</v>
      </c>
      <c r="H716" t="e">
        <f>_xlfn.XLOOKUP(Table5[[#This Row],[Short Name]],Data!B:B,Data!V:V)</f>
        <v>#N/A</v>
      </c>
    </row>
    <row r="717" spans="1:8" hidden="1" x14ac:dyDescent="0.35">
      <c r="A717" t="s">
        <v>708</v>
      </c>
      <c r="B717">
        <v>5046242</v>
      </c>
      <c r="C717" t="s">
        <v>699</v>
      </c>
      <c r="D717" t="s">
        <v>61</v>
      </c>
      <c r="E717" t="s">
        <v>151</v>
      </c>
      <c r="F717" t="s">
        <v>152</v>
      </c>
      <c r="G717" t="e">
        <f>_xlfn.XLOOKUP(Table5[[#This Row],[Short Name]],Data!B:B,Data!N:N)</f>
        <v>#N/A</v>
      </c>
      <c r="H717" t="e">
        <f>_xlfn.XLOOKUP(Table5[[#This Row],[Short Name]],Data!B:B,Data!V:V)</f>
        <v>#N/A</v>
      </c>
    </row>
    <row r="718" spans="1:8" hidden="1" x14ac:dyDescent="0.35">
      <c r="A718" t="s">
        <v>1338</v>
      </c>
      <c r="B718">
        <v>1500000616</v>
      </c>
      <c r="C718" t="s">
        <v>4485</v>
      </c>
      <c r="D718" t="s">
        <v>61</v>
      </c>
      <c r="E718" t="s">
        <v>4486</v>
      </c>
      <c r="F718" t="s">
        <v>4487</v>
      </c>
      <c r="G718" t="e">
        <f>_xlfn.XLOOKUP(Table5[[#This Row],[Short Name]],Data!B:B,Data!N:N)</f>
        <v>#N/A</v>
      </c>
      <c r="H718" t="e">
        <f>_xlfn.XLOOKUP(Table5[[#This Row],[Short Name]],Data!B:B,Data!V:V)</f>
        <v>#N/A</v>
      </c>
    </row>
    <row r="719" spans="1:8" hidden="1" x14ac:dyDescent="0.35">
      <c r="A719" t="s">
        <v>549</v>
      </c>
      <c r="B719">
        <v>9208</v>
      </c>
      <c r="C719" t="s">
        <v>331</v>
      </c>
      <c r="D719" t="s">
        <v>61</v>
      </c>
      <c r="E719" s="13" t="s">
        <v>327</v>
      </c>
      <c r="F719" t="s">
        <v>332</v>
      </c>
      <c r="G719" t="e">
        <f>_xlfn.XLOOKUP(Table5[[#This Row],[Short Name]],Data!B:B,Data!N:N)</f>
        <v>#N/A</v>
      </c>
      <c r="H719" t="e">
        <f>_xlfn.XLOOKUP(Table5[[#This Row],[Short Name]],Data!B:B,Data!V:V)</f>
        <v>#N/A</v>
      </c>
    </row>
    <row r="720" spans="1:8" hidden="1" x14ac:dyDescent="0.35">
      <c r="A720" t="s">
        <v>1668</v>
      </c>
      <c r="B720">
        <v>3143</v>
      </c>
      <c r="C720" t="s">
        <v>4432</v>
      </c>
      <c r="D720" t="s">
        <v>61</v>
      </c>
      <c r="E720" t="s">
        <v>4425</v>
      </c>
      <c r="F720" t="s">
        <v>4426</v>
      </c>
      <c r="G720" t="e">
        <f>_xlfn.XLOOKUP(Table5[[#This Row],[Short Name]],Data!B:B,Data!N:N)</f>
        <v>#N/A</v>
      </c>
      <c r="H720" t="e">
        <f>_xlfn.XLOOKUP(Table5[[#This Row],[Short Name]],Data!B:B,Data!V:V)</f>
        <v>#N/A</v>
      </c>
    </row>
    <row r="721" spans="1:8" hidden="1" x14ac:dyDescent="0.35">
      <c r="A721" t="s">
        <v>552</v>
      </c>
      <c r="B721">
        <v>9208</v>
      </c>
      <c r="C721" t="s">
        <v>331</v>
      </c>
      <c r="D721" t="s">
        <v>61</v>
      </c>
      <c r="E721" s="13" t="s">
        <v>327</v>
      </c>
      <c r="F721" t="s">
        <v>332</v>
      </c>
      <c r="G721" t="e">
        <f>_xlfn.XLOOKUP(Table5[[#This Row],[Short Name]],Data!B:B,Data!N:N)</f>
        <v>#N/A</v>
      </c>
      <c r="H721" t="e">
        <f>_xlfn.XLOOKUP(Table5[[#This Row],[Short Name]],Data!B:B,Data!V:V)</f>
        <v>#N/A</v>
      </c>
    </row>
    <row r="722" spans="1:8" hidden="1" x14ac:dyDescent="0.35">
      <c r="A722" t="s">
        <v>2478</v>
      </c>
      <c r="B722">
        <v>1223301</v>
      </c>
      <c r="C722" t="s">
        <v>928</v>
      </c>
      <c r="D722" t="s">
        <v>61</v>
      </c>
      <c r="E722" t="s">
        <v>929</v>
      </c>
      <c r="F722" t="s">
        <v>60</v>
      </c>
      <c r="G722" t="e">
        <f>_xlfn.XLOOKUP(Table5[[#This Row],[Short Name]],Data!B:B,Data!N:N)</f>
        <v>#N/A</v>
      </c>
      <c r="H722" t="e">
        <f>_xlfn.XLOOKUP(Table5[[#This Row],[Short Name]],Data!B:B,Data!V:V)</f>
        <v>#N/A</v>
      </c>
    </row>
    <row r="723" spans="1:8" hidden="1" x14ac:dyDescent="0.35">
      <c r="A723" t="s">
        <v>2765</v>
      </c>
      <c r="B723">
        <v>1223301</v>
      </c>
      <c r="C723" t="s">
        <v>928</v>
      </c>
      <c r="D723" t="s">
        <v>61</v>
      </c>
      <c r="E723" t="s">
        <v>929</v>
      </c>
      <c r="F723" t="s">
        <v>60</v>
      </c>
      <c r="G723" t="e">
        <f>_xlfn.XLOOKUP(Table5[[#This Row],[Short Name]],Data!B:B,Data!N:N)</f>
        <v>#N/A</v>
      </c>
      <c r="H723" t="e">
        <f>_xlfn.XLOOKUP(Table5[[#This Row],[Short Name]],Data!B:B,Data!V:V)</f>
        <v>#N/A</v>
      </c>
    </row>
    <row r="724" spans="1:8" hidden="1" x14ac:dyDescent="0.35">
      <c r="A724" t="s">
        <v>4357</v>
      </c>
      <c r="B724" t="s">
        <v>60</v>
      </c>
      <c r="C724" t="s">
        <v>60</v>
      </c>
      <c r="D724" t="s">
        <v>62</v>
      </c>
      <c r="G724" t="e">
        <f>_xlfn.XLOOKUP(Table5[[#This Row],[Short Name]],Data!B:B,Data!N:N)</f>
        <v>#N/A</v>
      </c>
      <c r="H724" t="e">
        <f>_xlfn.XLOOKUP(Table5[[#This Row],[Short Name]],Data!B:B,Data!V:V)</f>
        <v>#N/A</v>
      </c>
    </row>
    <row r="725" spans="1:8" hidden="1" x14ac:dyDescent="0.35">
      <c r="A725" t="s">
        <v>5242</v>
      </c>
      <c r="B725">
        <v>8363</v>
      </c>
      <c r="C725" t="s">
        <v>4428</v>
      </c>
      <c r="D725" t="s">
        <v>61</v>
      </c>
      <c r="E725" t="s">
        <v>4422</v>
      </c>
      <c r="F725" t="s">
        <v>2005</v>
      </c>
      <c r="G725" t="e">
        <f>_xlfn.XLOOKUP(Table5[[#This Row],[Short Name]],Data!B:B,Data!N:N)</f>
        <v>#N/A</v>
      </c>
      <c r="H725" t="e">
        <f>_xlfn.XLOOKUP(Table5[[#This Row],[Short Name]],Data!B:B,Data!V:V)</f>
        <v>#N/A</v>
      </c>
    </row>
    <row r="726" spans="1:8" hidden="1" x14ac:dyDescent="0.35">
      <c r="A726" t="s">
        <v>5243</v>
      </c>
      <c r="B726">
        <v>8363</v>
      </c>
      <c r="C726" t="s">
        <v>4428</v>
      </c>
      <c r="D726" t="s">
        <v>61</v>
      </c>
      <c r="E726" t="s">
        <v>4422</v>
      </c>
      <c r="F726" t="s">
        <v>2005</v>
      </c>
      <c r="G726" t="e">
        <f>_xlfn.XLOOKUP(Table5[[#This Row],[Short Name]],Data!B:B,Data!N:N)</f>
        <v>#N/A</v>
      </c>
      <c r="H726" t="e">
        <f>_xlfn.XLOOKUP(Table5[[#This Row],[Short Name]],Data!B:B,Data!V:V)</f>
        <v>#N/A</v>
      </c>
    </row>
    <row r="727" spans="1:8" hidden="1" x14ac:dyDescent="0.35">
      <c r="A727" t="s">
        <v>2021</v>
      </c>
      <c r="B727">
        <v>8363</v>
      </c>
      <c r="C727" t="s">
        <v>4428</v>
      </c>
      <c r="D727" t="s">
        <v>61</v>
      </c>
      <c r="E727" t="s">
        <v>4422</v>
      </c>
      <c r="F727" t="s">
        <v>2005</v>
      </c>
      <c r="G727" t="e">
        <f>_xlfn.XLOOKUP(Table5[[#This Row],[Short Name]],Data!B:B,Data!N:N)</f>
        <v>#N/A</v>
      </c>
      <c r="H727" t="e">
        <f>_xlfn.XLOOKUP(Table5[[#This Row],[Short Name]],Data!B:B,Data!V:V)</f>
        <v>#N/A</v>
      </c>
    </row>
    <row r="728" spans="1:8" hidden="1" x14ac:dyDescent="0.35">
      <c r="A728" t="s">
        <v>2023</v>
      </c>
      <c r="B728">
        <v>8363</v>
      </c>
      <c r="C728" t="s">
        <v>4428</v>
      </c>
      <c r="D728" t="s">
        <v>61</v>
      </c>
      <c r="E728" t="s">
        <v>4422</v>
      </c>
      <c r="F728" t="s">
        <v>2005</v>
      </c>
      <c r="G728" t="e">
        <f>_xlfn.XLOOKUP(Table5[[#This Row],[Short Name]],Data!B:B,Data!N:N)</f>
        <v>#N/A</v>
      </c>
      <c r="H728" t="e">
        <f>_xlfn.XLOOKUP(Table5[[#This Row],[Short Name]],Data!B:B,Data!V:V)</f>
        <v>#N/A</v>
      </c>
    </row>
    <row r="729" spans="1:8" hidden="1" x14ac:dyDescent="0.35">
      <c r="A729" t="s">
        <v>2025</v>
      </c>
      <c r="B729">
        <v>8363</v>
      </c>
      <c r="C729" t="s">
        <v>4428</v>
      </c>
      <c r="D729" t="s">
        <v>61</v>
      </c>
      <c r="E729" t="s">
        <v>4422</v>
      </c>
      <c r="F729" t="s">
        <v>2005</v>
      </c>
      <c r="G729" t="e">
        <f>_xlfn.XLOOKUP(Table5[[#This Row],[Short Name]],Data!B:B,Data!N:N)</f>
        <v>#N/A</v>
      </c>
      <c r="H729" t="e">
        <f>_xlfn.XLOOKUP(Table5[[#This Row],[Short Name]],Data!B:B,Data!V:V)</f>
        <v>#N/A</v>
      </c>
    </row>
    <row r="730" spans="1:8" hidden="1" x14ac:dyDescent="0.35">
      <c r="A730" t="s">
        <v>2027</v>
      </c>
      <c r="B730">
        <v>8363</v>
      </c>
      <c r="C730" t="s">
        <v>4428</v>
      </c>
      <c r="D730" t="s">
        <v>61</v>
      </c>
      <c r="E730" t="s">
        <v>4422</v>
      </c>
      <c r="F730" t="s">
        <v>2005</v>
      </c>
      <c r="G730" t="e">
        <f>_xlfn.XLOOKUP(Table5[[#This Row],[Short Name]],Data!B:B,Data!N:N)</f>
        <v>#N/A</v>
      </c>
      <c r="H730" t="e">
        <f>_xlfn.XLOOKUP(Table5[[#This Row],[Short Name]],Data!B:B,Data!V:V)</f>
        <v>#N/A</v>
      </c>
    </row>
    <row r="731" spans="1:8" hidden="1" x14ac:dyDescent="0.35">
      <c r="A731" t="s">
        <v>2029</v>
      </c>
      <c r="B731">
        <v>8363</v>
      </c>
      <c r="C731" t="s">
        <v>4428</v>
      </c>
      <c r="D731" t="s">
        <v>61</v>
      </c>
      <c r="E731" t="s">
        <v>4422</v>
      </c>
      <c r="F731" t="s">
        <v>2005</v>
      </c>
      <c r="G731" t="e">
        <f>_xlfn.XLOOKUP(Table5[[#This Row],[Short Name]],Data!B:B,Data!N:N)</f>
        <v>#N/A</v>
      </c>
      <c r="H731" t="e">
        <f>_xlfn.XLOOKUP(Table5[[#This Row],[Short Name]],Data!B:B,Data!V:V)</f>
        <v>#N/A</v>
      </c>
    </row>
    <row r="732" spans="1:8" hidden="1" x14ac:dyDescent="0.35">
      <c r="A732" t="s">
        <v>2031</v>
      </c>
      <c r="B732">
        <v>5045636</v>
      </c>
      <c r="C732" t="s">
        <v>4442</v>
      </c>
      <c r="D732" t="s">
        <v>61</v>
      </c>
      <c r="E732" t="s">
        <v>5051</v>
      </c>
      <c r="F732" t="s">
        <v>4444</v>
      </c>
      <c r="G732" t="e">
        <f>_xlfn.XLOOKUP(Table5[[#This Row],[Short Name]],Data!B:B,Data!N:N)</f>
        <v>#N/A</v>
      </c>
      <c r="H732" t="e">
        <f>_xlfn.XLOOKUP(Table5[[#This Row],[Short Name]],Data!B:B,Data!V:V)</f>
        <v>#N/A</v>
      </c>
    </row>
    <row r="733" spans="1:8" hidden="1" x14ac:dyDescent="0.35">
      <c r="A733" t="s">
        <v>2033</v>
      </c>
      <c r="B733">
        <v>8363</v>
      </c>
      <c r="C733" t="s">
        <v>4428</v>
      </c>
      <c r="D733" t="s">
        <v>61</v>
      </c>
      <c r="E733" t="s">
        <v>4422</v>
      </c>
      <c r="F733" t="s">
        <v>2005</v>
      </c>
      <c r="G733" t="e">
        <f>_xlfn.XLOOKUP(Table5[[#This Row],[Short Name]],Data!B:B,Data!N:N)</f>
        <v>#N/A</v>
      </c>
      <c r="H733" t="e">
        <f>_xlfn.XLOOKUP(Table5[[#This Row],[Short Name]],Data!B:B,Data!V:V)</f>
        <v>#N/A</v>
      </c>
    </row>
    <row r="734" spans="1:8" hidden="1" x14ac:dyDescent="0.35">
      <c r="A734" t="s">
        <v>2035</v>
      </c>
      <c r="B734">
        <v>20698</v>
      </c>
      <c r="C734" t="s">
        <v>4421</v>
      </c>
      <c r="D734" t="s">
        <v>61</v>
      </c>
      <c r="E734" t="s">
        <v>4422</v>
      </c>
      <c r="F734" t="s">
        <v>2005</v>
      </c>
      <c r="G734" t="e">
        <f>_xlfn.XLOOKUP(Table5[[#This Row],[Short Name]],Data!B:B,Data!N:N)</f>
        <v>#N/A</v>
      </c>
      <c r="H734" t="e">
        <f>_xlfn.XLOOKUP(Table5[[#This Row],[Short Name]],Data!B:B,Data!V:V)</f>
        <v>#N/A</v>
      </c>
    </row>
    <row r="735" spans="1:8" hidden="1" x14ac:dyDescent="0.35">
      <c r="A735" t="s">
        <v>2037</v>
      </c>
      <c r="B735">
        <v>20698</v>
      </c>
      <c r="C735" t="s">
        <v>4421</v>
      </c>
      <c r="D735" t="s">
        <v>61</v>
      </c>
      <c r="E735" t="s">
        <v>4422</v>
      </c>
      <c r="F735" t="s">
        <v>2005</v>
      </c>
      <c r="G735" t="e">
        <f>_xlfn.XLOOKUP(Table5[[#This Row],[Short Name]],Data!B:B,Data!N:N)</f>
        <v>#N/A</v>
      </c>
      <c r="H735" t="e">
        <f>_xlfn.XLOOKUP(Table5[[#This Row],[Short Name]],Data!B:B,Data!V:V)</f>
        <v>#N/A</v>
      </c>
    </row>
    <row r="736" spans="1:8" hidden="1" x14ac:dyDescent="0.35">
      <c r="A736" t="s">
        <v>2039</v>
      </c>
      <c r="B736">
        <v>8363</v>
      </c>
      <c r="C736" t="s">
        <v>4428</v>
      </c>
      <c r="D736" t="s">
        <v>61</v>
      </c>
      <c r="E736" t="s">
        <v>4422</v>
      </c>
      <c r="F736" t="s">
        <v>2005</v>
      </c>
      <c r="G736" t="e">
        <f>_xlfn.XLOOKUP(Table5[[#This Row],[Short Name]],Data!B:B,Data!N:N)</f>
        <v>#N/A</v>
      </c>
      <c r="H736" t="e">
        <f>_xlfn.XLOOKUP(Table5[[#This Row],[Short Name]],Data!B:B,Data!V:V)</f>
        <v>#N/A</v>
      </c>
    </row>
    <row r="737" spans="1:8" hidden="1" x14ac:dyDescent="0.35">
      <c r="A737" t="s">
        <v>991</v>
      </c>
      <c r="B737">
        <v>21932</v>
      </c>
      <c r="C737" t="s">
        <v>4855</v>
      </c>
      <c r="D737" t="s">
        <v>61</v>
      </c>
      <c r="E737" t="s">
        <v>5088</v>
      </c>
      <c r="F737" t="s">
        <v>63</v>
      </c>
      <c r="G737" t="e">
        <f>_xlfn.XLOOKUP(Table5[[#This Row],[Short Name]],Data!B:B,Data!N:N)</f>
        <v>#N/A</v>
      </c>
      <c r="H737" t="e">
        <f>_xlfn.XLOOKUP(Table5[[#This Row],[Short Name]],Data!B:B,Data!V:V)</f>
        <v>#N/A</v>
      </c>
    </row>
    <row r="738" spans="1:8" hidden="1" x14ac:dyDescent="0.35">
      <c r="A738" t="s">
        <v>2043</v>
      </c>
      <c r="B738">
        <v>20698</v>
      </c>
      <c r="C738" t="s">
        <v>4421</v>
      </c>
      <c r="D738" t="s">
        <v>61</v>
      </c>
      <c r="E738" t="s">
        <v>4422</v>
      </c>
      <c r="F738" t="s">
        <v>2005</v>
      </c>
      <c r="G738" t="e">
        <f>_xlfn.XLOOKUP(Table5[[#This Row],[Short Name]],Data!B:B,Data!N:N)</f>
        <v>#N/A</v>
      </c>
      <c r="H738" t="e">
        <f>_xlfn.XLOOKUP(Table5[[#This Row],[Short Name]],Data!B:B,Data!V:V)</f>
        <v>#N/A</v>
      </c>
    </row>
    <row r="739" spans="1:8" hidden="1" x14ac:dyDescent="0.35">
      <c r="A739" t="s">
        <v>2045</v>
      </c>
      <c r="B739">
        <v>20698</v>
      </c>
      <c r="C739" t="s">
        <v>4421</v>
      </c>
      <c r="D739" t="s">
        <v>61</v>
      </c>
      <c r="E739" t="s">
        <v>4422</v>
      </c>
      <c r="F739" t="s">
        <v>2005</v>
      </c>
      <c r="G739" t="e">
        <f>_xlfn.XLOOKUP(Table5[[#This Row],[Short Name]],Data!B:B,Data!N:N)</f>
        <v>#N/A</v>
      </c>
      <c r="H739" t="e">
        <f>_xlfn.XLOOKUP(Table5[[#This Row],[Short Name]],Data!B:B,Data!V:V)</f>
        <v>#N/A</v>
      </c>
    </row>
    <row r="740" spans="1:8" hidden="1" x14ac:dyDescent="0.35">
      <c r="A740" t="s">
        <v>5244</v>
      </c>
      <c r="B740">
        <v>5046626</v>
      </c>
      <c r="C740" t="s">
        <v>5245</v>
      </c>
      <c r="D740" t="s">
        <v>61</v>
      </c>
      <c r="E740" t="s">
        <v>5246</v>
      </c>
      <c r="F740" t="s">
        <v>60</v>
      </c>
      <c r="G740" t="e">
        <f>_xlfn.XLOOKUP(Table5[[#This Row],[Short Name]],Data!B:B,Data!N:N)</f>
        <v>#N/A</v>
      </c>
      <c r="H740" t="e">
        <f>_xlfn.XLOOKUP(Table5[[#This Row],[Short Name]],Data!B:B,Data!V:V)</f>
        <v>#N/A</v>
      </c>
    </row>
    <row r="741" spans="1:8" hidden="1" x14ac:dyDescent="0.35">
      <c r="A741" t="s">
        <v>1004</v>
      </c>
      <c r="D741" t="s">
        <v>62</v>
      </c>
      <c r="F741" t="s">
        <v>60</v>
      </c>
      <c r="G741" t="e">
        <f>_xlfn.XLOOKUP(Table5[[#This Row],[Short Name]],Data!B:B,Data!N:N)</f>
        <v>#N/A</v>
      </c>
      <c r="H741" t="e">
        <f>_xlfn.XLOOKUP(Table5[[#This Row],[Short Name]],Data!B:B,Data!V:V)</f>
        <v>#N/A</v>
      </c>
    </row>
    <row r="742" spans="1:8" hidden="1" x14ac:dyDescent="0.35">
      <c r="A742" t="s">
        <v>1010</v>
      </c>
      <c r="D742" t="s">
        <v>62</v>
      </c>
      <c r="F742" t="s">
        <v>60</v>
      </c>
      <c r="G742" t="e">
        <f>_xlfn.XLOOKUP(Table5[[#This Row],[Short Name]],Data!B:B,Data!N:N)</f>
        <v>#N/A</v>
      </c>
      <c r="H742" t="e">
        <f>_xlfn.XLOOKUP(Table5[[#This Row],[Short Name]],Data!B:B,Data!V:V)</f>
        <v>#N/A</v>
      </c>
    </row>
    <row r="743" spans="1:8" hidden="1" x14ac:dyDescent="0.35">
      <c r="A743" t="s">
        <v>1495</v>
      </c>
      <c r="B743">
        <v>21932</v>
      </c>
      <c r="C743" t="s">
        <v>4855</v>
      </c>
      <c r="D743" t="s">
        <v>61</v>
      </c>
      <c r="E743" t="s">
        <v>4856</v>
      </c>
      <c r="F743" t="s">
        <v>63</v>
      </c>
      <c r="G743" t="e">
        <f>_xlfn.XLOOKUP(Table5[[#This Row],[Short Name]],Data!B:B,Data!N:N)</f>
        <v>#N/A</v>
      </c>
      <c r="H743" t="e">
        <f>_xlfn.XLOOKUP(Table5[[#This Row],[Short Name]],Data!B:B,Data!V:V)</f>
        <v>#N/A</v>
      </c>
    </row>
    <row r="744" spans="1:8" hidden="1" x14ac:dyDescent="0.35">
      <c r="A744" t="s">
        <v>113</v>
      </c>
      <c r="D744" t="s">
        <v>62</v>
      </c>
      <c r="F744" t="s">
        <v>60</v>
      </c>
      <c r="G744" t="e">
        <f>_xlfn.XLOOKUP(Table5[[#This Row],[Short Name]],Data!B:B,Data!N:N)</f>
        <v>#N/A</v>
      </c>
      <c r="H744" t="e">
        <f>_xlfn.XLOOKUP(Table5[[#This Row],[Short Name]],Data!B:B,Data!V:V)</f>
        <v>#N/A</v>
      </c>
    </row>
    <row r="745" spans="1:8" hidden="1" x14ac:dyDescent="0.35">
      <c r="A745" t="s">
        <v>5247</v>
      </c>
      <c r="B745">
        <v>73065166</v>
      </c>
      <c r="C745" t="s">
        <v>4992</v>
      </c>
      <c r="D745" t="s">
        <v>61</v>
      </c>
      <c r="E745" t="s">
        <v>5248</v>
      </c>
      <c r="F745" t="s">
        <v>60</v>
      </c>
      <c r="G745" t="e">
        <f>_xlfn.XLOOKUP(Table5[[#This Row],[Short Name]],Data!B:B,Data!N:N)</f>
        <v>#N/A</v>
      </c>
      <c r="H745" t="e">
        <f>_xlfn.XLOOKUP(Table5[[#This Row],[Short Name]],Data!B:B,Data!V:V)</f>
        <v>#N/A</v>
      </c>
    </row>
    <row r="746" spans="1:8" hidden="1" x14ac:dyDescent="0.35">
      <c r="A746" t="s">
        <v>2054</v>
      </c>
      <c r="B746">
        <v>5055080</v>
      </c>
      <c r="C746" t="s">
        <v>4671</v>
      </c>
      <c r="D746" t="s">
        <v>61</v>
      </c>
      <c r="E746" s="13" t="s">
        <v>4672</v>
      </c>
      <c r="F746" t="s">
        <v>4673</v>
      </c>
      <c r="G746" t="e">
        <f>_xlfn.XLOOKUP(Table5[[#This Row],[Short Name]],Data!B:B,Data!N:N)</f>
        <v>#N/A</v>
      </c>
      <c r="H746" t="e">
        <f>_xlfn.XLOOKUP(Table5[[#This Row],[Short Name]],Data!B:B,Data!V:V)</f>
        <v>#N/A</v>
      </c>
    </row>
    <row r="747" spans="1:8" hidden="1" x14ac:dyDescent="0.35">
      <c r="A747" t="s">
        <v>1137</v>
      </c>
      <c r="B747">
        <v>5058571</v>
      </c>
      <c r="C747" t="s">
        <v>4387</v>
      </c>
      <c r="D747" t="s">
        <v>61</v>
      </c>
      <c r="E747" t="s">
        <v>4388</v>
      </c>
      <c r="F747" t="s">
        <v>4389</v>
      </c>
      <c r="G747" t="e">
        <f>_xlfn.XLOOKUP(Table5[[#This Row],[Short Name]],Data!B:B,Data!N:N)</f>
        <v>#N/A</v>
      </c>
      <c r="H747" t="e">
        <f>_xlfn.XLOOKUP(Table5[[#This Row],[Short Name]],Data!B:B,Data!V:V)</f>
        <v>#N/A</v>
      </c>
    </row>
    <row r="748" spans="1:8" hidden="1" x14ac:dyDescent="0.35">
      <c r="A748" t="s">
        <v>1139</v>
      </c>
      <c r="B748">
        <v>5058571</v>
      </c>
      <c r="C748" t="s">
        <v>4387</v>
      </c>
      <c r="D748" t="s">
        <v>61</v>
      </c>
      <c r="E748" t="s">
        <v>4388</v>
      </c>
      <c r="F748" t="s">
        <v>4389</v>
      </c>
      <c r="G748" t="e">
        <f>_xlfn.XLOOKUP(Table5[[#This Row],[Short Name]],Data!B:B,Data!N:N)</f>
        <v>#N/A</v>
      </c>
      <c r="H748" t="e">
        <f>_xlfn.XLOOKUP(Table5[[#This Row],[Short Name]],Data!B:B,Data!V:V)</f>
        <v>#N/A</v>
      </c>
    </row>
    <row r="749" spans="1:8" hidden="1" x14ac:dyDescent="0.35">
      <c r="A749" t="s">
        <v>1141</v>
      </c>
      <c r="B749">
        <v>5058029</v>
      </c>
      <c r="C749" t="s">
        <v>4677</v>
      </c>
      <c r="D749" t="s">
        <v>61</v>
      </c>
      <c r="E749" t="s">
        <v>4388</v>
      </c>
      <c r="F749" t="s">
        <v>4389</v>
      </c>
      <c r="G749" t="e">
        <f>_xlfn.XLOOKUP(Table5[[#This Row],[Short Name]],Data!B:B,Data!N:N)</f>
        <v>#N/A</v>
      </c>
      <c r="H749" t="e">
        <f>_xlfn.XLOOKUP(Table5[[#This Row],[Short Name]],Data!B:B,Data!V:V)</f>
        <v>#N/A</v>
      </c>
    </row>
    <row r="750" spans="1:8" hidden="1" x14ac:dyDescent="0.35">
      <c r="A750" t="s">
        <v>1143</v>
      </c>
      <c r="B750">
        <v>5058571</v>
      </c>
      <c r="C750" t="s">
        <v>4387</v>
      </c>
      <c r="D750" t="s">
        <v>61</v>
      </c>
      <c r="E750" t="s">
        <v>4388</v>
      </c>
      <c r="F750" t="s">
        <v>4389</v>
      </c>
      <c r="G750" t="e">
        <f>_xlfn.XLOOKUP(Table5[[#This Row],[Short Name]],Data!B:B,Data!N:N)</f>
        <v>#N/A</v>
      </c>
      <c r="H750" t="e">
        <f>_xlfn.XLOOKUP(Table5[[#This Row],[Short Name]],Data!B:B,Data!V:V)</f>
        <v>#N/A</v>
      </c>
    </row>
    <row r="751" spans="1:8" hidden="1" x14ac:dyDescent="0.35">
      <c r="A751" t="s">
        <v>1145</v>
      </c>
      <c r="B751">
        <v>5058571</v>
      </c>
      <c r="C751" t="s">
        <v>4387</v>
      </c>
      <c r="D751" t="s">
        <v>61</v>
      </c>
      <c r="E751" t="s">
        <v>4388</v>
      </c>
      <c r="F751" t="s">
        <v>4389</v>
      </c>
      <c r="G751" t="e">
        <f>_xlfn.XLOOKUP(Table5[[#This Row],[Short Name]],Data!B:B,Data!N:N)</f>
        <v>#N/A</v>
      </c>
      <c r="H751" t="e">
        <f>_xlfn.XLOOKUP(Table5[[#This Row],[Short Name]],Data!B:B,Data!V:V)</f>
        <v>#N/A</v>
      </c>
    </row>
    <row r="752" spans="1:8" hidden="1" x14ac:dyDescent="0.35">
      <c r="A752" t="s">
        <v>1147</v>
      </c>
      <c r="B752">
        <v>5058029</v>
      </c>
      <c r="C752" t="s">
        <v>4677</v>
      </c>
      <c r="D752" t="s">
        <v>61</v>
      </c>
      <c r="E752" t="s">
        <v>4388</v>
      </c>
      <c r="F752" t="s">
        <v>4389</v>
      </c>
      <c r="G752" t="e">
        <f>_xlfn.XLOOKUP(Table5[[#This Row],[Short Name]],Data!B:B,Data!N:N)</f>
        <v>#N/A</v>
      </c>
      <c r="H752" t="e">
        <f>_xlfn.XLOOKUP(Table5[[#This Row],[Short Name]],Data!B:B,Data!V:V)</f>
        <v>#N/A</v>
      </c>
    </row>
    <row r="753" spans="1:8" hidden="1" x14ac:dyDescent="0.35">
      <c r="A753" t="s">
        <v>1151</v>
      </c>
      <c r="B753">
        <v>5058029</v>
      </c>
      <c r="C753" t="s">
        <v>4677</v>
      </c>
      <c r="D753" t="s">
        <v>61</v>
      </c>
      <c r="E753" t="s">
        <v>4388</v>
      </c>
      <c r="F753" t="s">
        <v>4389</v>
      </c>
      <c r="G753" t="e">
        <f>_xlfn.XLOOKUP(Table5[[#This Row],[Short Name]],Data!B:B,Data!N:N)</f>
        <v>#N/A</v>
      </c>
      <c r="H753" t="e">
        <f>_xlfn.XLOOKUP(Table5[[#This Row],[Short Name]],Data!B:B,Data!V:V)</f>
        <v>#N/A</v>
      </c>
    </row>
    <row r="754" spans="1:8" hidden="1" x14ac:dyDescent="0.35">
      <c r="A754" t="s">
        <v>1153</v>
      </c>
      <c r="B754">
        <v>5058571</v>
      </c>
      <c r="C754" t="s">
        <v>4387</v>
      </c>
      <c r="D754" t="s">
        <v>61</v>
      </c>
      <c r="E754" t="s">
        <v>4388</v>
      </c>
      <c r="F754" t="s">
        <v>4389</v>
      </c>
      <c r="G754" t="e">
        <f>_xlfn.XLOOKUP(Table5[[#This Row],[Short Name]],Data!B:B,Data!N:N)</f>
        <v>#N/A</v>
      </c>
      <c r="H754" t="e">
        <f>_xlfn.XLOOKUP(Table5[[#This Row],[Short Name]],Data!B:B,Data!V:V)</f>
        <v>#N/A</v>
      </c>
    </row>
    <row r="755" spans="1:8" hidden="1" x14ac:dyDescent="0.35">
      <c r="A755" t="s">
        <v>1155</v>
      </c>
      <c r="B755">
        <v>5058571</v>
      </c>
      <c r="C755" t="s">
        <v>4387</v>
      </c>
      <c r="D755" t="s">
        <v>61</v>
      </c>
      <c r="E755" t="s">
        <v>4388</v>
      </c>
      <c r="F755" t="s">
        <v>4389</v>
      </c>
      <c r="G755" t="e">
        <f>_xlfn.XLOOKUP(Table5[[#This Row],[Short Name]],Data!B:B,Data!N:N)</f>
        <v>#N/A</v>
      </c>
      <c r="H755" t="e">
        <f>_xlfn.XLOOKUP(Table5[[#This Row],[Short Name]],Data!B:B,Data!V:V)</f>
        <v>#N/A</v>
      </c>
    </row>
    <row r="756" spans="1:8" hidden="1" x14ac:dyDescent="0.35">
      <c r="A756" t="s">
        <v>1157</v>
      </c>
      <c r="B756">
        <v>5058571</v>
      </c>
      <c r="C756" t="s">
        <v>4387</v>
      </c>
      <c r="D756" t="s">
        <v>61</v>
      </c>
      <c r="E756" t="s">
        <v>4388</v>
      </c>
      <c r="F756" t="s">
        <v>4389</v>
      </c>
      <c r="G756" t="e">
        <f>_xlfn.XLOOKUP(Table5[[#This Row],[Short Name]],Data!B:B,Data!N:N)</f>
        <v>#N/A</v>
      </c>
      <c r="H756" t="e">
        <f>_xlfn.XLOOKUP(Table5[[#This Row],[Short Name]],Data!B:B,Data!V:V)</f>
        <v>#N/A</v>
      </c>
    </row>
    <row r="757" spans="1:8" hidden="1" x14ac:dyDescent="0.35">
      <c r="A757" t="s">
        <v>1159</v>
      </c>
      <c r="B757">
        <v>5058029</v>
      </c>
      <c r="C757" t="s">
        <v>4677</v>
      </c>
      <c r="D757" t="s">
        <v>61</v>
      </c>
      <c r="E757" t="s">
        <v>4388</v>
      </c>
      <c r="F757" t="s">
        <v>4389</v>
      </c>
      <c r="G757" t="e">
        <f>_xlfn.XLOOKUP(Table5[[#This Row],[Short Name]],Data!B:B,Data!N:N)</f>
        <v>#N/A</v>
      </c>
      <c r="H757" t="e">
        <f>_xlfn.XLOOKUP(Table5[[#This Row],[Short Name]],Data!B:B,Data!V:V)</f>
        <v>#N/A</v>
      </c>
    </row>
    <row r="758" spans="1:8" hidden="1" x14ac:dyDescent="0.35">
      <c r="A758" t="s">
        <v>1340</v>
      </c>
      <c r="B758">
        <v>1500000616</v>
      </c>
      <c r="C758" t="s">
        <v>4485</v>
      </c>
      <c r="D758" t="s">
        <v>61</v>
      </c>
      <c r="E758" t="s">
        <v>4486</v>
      </c>
      <c r="F758" t="s">
        <v>4487</v>
      </c>
      <c r="G758" t="e">
        <f>_xlfn.XLOOKUP(Table5[[#This Row],[Short Name]],Data!B:B,Data!N:N)</f>
        <v>#N/A</v>
      </c>
      <c r="H758" t="e">
        <f>_xlfn.XLOOKUP(Table5[[#This Row],[Short Name]],Data!B:B,Data!V:V)</f>
        <v>#N/A</v>
      </c>
    </row>
    <row r="759" spans="1:8" hidden="1" x14ac:dyDescent="0.35">
      <c r="A759" t="s">
        <v>1342</v>
      </c>
      <c r="B759">
        <v>1500000616</v>
      </c>
      <c r="C759" t="s">
        <v>4485</v>
      </c>
      <c r="D759" t="s">
        <v>61</v>
      </c>
      <c r="E759" t="s">
        <v>4486</v>
      </c>
      <c r="F759" t="s">
        <v>4487</v>
      </c>
      <c r="G759" t="e">
        <f>_xlfn.XLOOKUP(Table5[[#This Row],[Short Name]],Data!B:B,Data!N:N)</f>
        <v>#N/A</v>
      </c>
      <c r="H759" t="e">
        <f>_xlfn.XLOOKUP(Table5[[#This Row],[Short Name]],Data!B:B,Data!V:V)</f>
        <v>#N/A</v>
      </c>
    </row>
    <row r="760" spans="1:8" hidden="1" x14ac:dyDescent="0.35">
      <c r="A760" t="s">
        <v>561</v>
      </c>
      <c r="B760">
        <v>9208</v>
      </c>
      <c r="C760" t="s">
        <v>331</v>
      </c>
      <c r="D760" t="s">
        <v>61</v>
      </c>
      <c r="E760" s="13" t="s">
        <v>327</v>
      </c>
      <c r="F760" t="s">
        <v>332</v>
      </c>
      <c r="G760" t="e">
        <f>_xlfn.XLOOKUP(Table5[[#This Row],[Short Name]],Data!B:B,Data!N:N)</f>
        <v>#N/A</v>
      </c>
      <c r="H760" t="e">
        <f>_xlfn.XLOOKUP(Table5[[#This Row],[Short Name]],Data!B:B,Data!V:V)</f>
        <v>#N/A</v>
      </c>
    </row>
    <row r="761" spans="1:8" hidden="1" x14ac:dyDescent="0.35">
      <c r="A761" t="s">
        <v>2647</v>
      </c>
      <c r="B761" t="s">
        <v>60</v>
      </c>
      <c r="C761" t="s">
        <v>60</v>
      </c>
      <c r="D761" t="s">
        <v>61</v>
      </c>
      <c r="E761" s="13" t="s">
        <v>5249</v>
      </c>
      <c r="G761" t="e">
        <f>_xlfn.XLOOKUP(Table5[[#This Row],[Short Name]],Data!B:B,Data!N:N)</f>
        <v>#N/A</v>
      </c>
      <c r="H761" t="e">
        <f>_xlfn.XLOOKUP(Table5[[#This Row],[Short Name]],Data!B:B,Data!V:V)</f>
        <v>#N/A</v>
      </c>
    </row>
    <row r="762" spans="1:8" hidden="1" x14ac:dyDescent="0.35">
      <c r="A762" t="s">
        <v>564</v>
      </c>
      <c r="B762">
        <v>9208</v>
      </c>
      <c r="C762" t="s">
        <v>331</v>
      </c>
      <c r="D762" t="s">
        <v>61</v>
      </c>
      <c r="E762" s="13" t="s">
        <v>327</v>
      </c>
      <c r="F762" t="s">
        <v>332</v>
      </c>
      <c r="G762" t="e">
        <f>_xlfn.XLOOKUP(Table5[[#This Row],[Short Name]],Data!B:B,Data!N:N)</f>
        <v>#N/A</v>
      </c>
      <c r="H762" t="e">
        <f>_xlfn.XLOOKUP(Table5[[#This Row],[Short Name]],Data!B:B,Data!V:V)</f>
        <v>#N/A</v>
      </c>
    </row>
    <row r="763" spans="1:8" hidden="1" x14ac:dyDescent="0.35">
      <c r="A763" t="s">
        <v>1541</v>
      </c>
      <c r="B763">
        <v>25952</v>
      </c>
      <c r="C763" t="s">
        <v>5250</v>
      </c>
      <c r="D763" t="s">
        <v>61</v>
      </c>
      <c r="E763" t="s">
        <v>5251</v>
      </c>
      <c r="F763" t="s">
        <v>5131</v>
      </c>
      <c r="G763" t="e">
        <f>_xlfn.XLOOKUP(Table5[[#This Row],[Short Name]],Data!B:B,Data!N:N)</f>
        <v>#N/A</v>
      </c>
      <c r="H763" t="e">
        <f>_xlfn.XLOOKUP(Table5[[#This Row],[Short Name]],Data!B:B,Data!V:V)</f>
        <v>#N/A</v>
      </c>
    </row>
    <row r="764" spans="1:8" hidden="1" x14ac:dyDescent="0.35">
      <c r="A764" t="s">
        <v>2976</v>
      </c>
      <c r="B764">
        <v>25952</v>
      </c>
      <c r="C764" t="s">
        <v>5250</v>
      </c>
      <c r="D764" t="s">
        <v>61</v>
      </c>
      <c r="E764" t="s">
        <v>5251</v>
      </c>
      <c r="F764" t="s">
        <v>5131</v>
      </c>
      <c r="G764" t="e">
        <f>_xlfn.XLOOKUP(Table5[[#This Row],[Short Name]],Data!B:B,Data!N:N)</f>
        <v>#N/A</v>
      </c>
      <c r="H764" t="e">
        <f>_xlfn.XLOOKUP(Table5[[#This Row],[Short Name]],Data!B:B,Data!V:V)</f>
        <v>#N/A</v>
      </c>
    </row>
    <row r="765" spans="1:8" hidden="1" x14ac:dyDescent="0.35">
      <c r="A765" t="s">
        <v>1742</v>
      </c>
      <c r="B765">
        <v>24054</v>
      </c>
      <c r="C765" t="s">
        <v>5074</v>
      </c>
      <c r="D765" t="s">
        <v>61</v>
      </c>
      <c r="E765" t="s">
        <v>5252</v>
      </c>
      <c r="F765" t="s">
        <v>5075</v>
      </c>
      <c r="G765" t="e">
        <f>_xlfn.XLOOKUP(Table5[[#This Row],[Short Name]],Data!B:B,Data!N:N)</f>
        <v>#N/A</v>
      </c>
      <c r="H765" t="e">
        <f>_xlfn.XLOOKUP(Table5[[#This Row],[Short Name]],Data!B:B,Data!V:V)</f>
        <v>#N/A</v>
      </c>
    </row>
    <row r="766" spans="1:8" hidden="1" x14ac:dyDescent="0.35">
      <c r="A766" t="s">
        <v>2086</v>
      </c>
      <c r="B766">
        <v>5059995</v>
      </c>
      <c r="C766" t="s">
        <v>5253</v>
      </c>
      <c r="D766" t="s">
        <v>61</v>
      </c>
      <c r="E766" t="s">
        <v>5199</v>
      </c>
      <c r="F766" t="s">
        <v>5254</v>
      </c>
      <c r="G766" t="e">
        <f>_xlfn.XLOOKUP(Table5[[#This Row],[Short Name]],Data!B:B,Data!N:N)</f>
        <v>#N/A</v>
      </c>
      <c r="H766" t="e">
        <f>_xlfn.XLOOKUP(Table5[[#This Row],[Short Name]],Data!B:B,Data!V:V)</f>
        <v>#N/A</v>
      </c>
    </row>
    <row r="767" spans="1:8" hidden="1" x14ac:dyDescent="0.35">
      <c r="A767" t="s">
        <v>1059</v>
      </c>
      <c r="B767">
        <v>5042782</v>
      </c>
      <c r="C767" t="s">
        <v>5255</v>
      </c>
      <c r="D767" t="s">
        <v>61</v>
      </c>
      <c r="E767" t="s">
        <v>5256</v>
      </c>
      <c r="F767" t="s">
        <v>5257</v>
      </c>
      <c r="G767" t="e">
        <f>_xlfn.XLOOKUP(Table5[[#This Row],[Short Name]],Data!B:B,Data!N:N)</f>
        <v>#N/A</v>
      </c>
      <c r="H767" t="e">
        <f>_xlfn.XLOOKUP(Table5[[#This Row],[Short Name]],Data!B:B,Data!V:V)</f>
        <v>#N/A</v>
      </c>
    </row>
    <row r="768" spans="1:8" hidden="1" x14ac:dyDescent="0.35">
      <c r="A768" t="s">
        <v>2090</v>
      </c>
      <c r="B768">
        <v>5055148</v>
      </c>
      <c r="C768" t="s">
        <v>5258</v>
      </c>
      <c r="D768" t="s">
        <v>61</v>
      </c>
      <c r="E768" t="s">
        <v>5089</v>
      </c>
      <c r="F768" t="s">
        <v>5259</v>
      </c>
      <c r="G768" t="e">
        <f>_xlfn.XLOOKUP(Table5[[#This Row],[Short Name]],Data!B:B,Data!N:N)</f>
        <v>#N/A</v>
      </c>
      <c r="H768" t="e">
        <f>_xlfn.XLOOKUP(Table5[[#This Row],[Short Name]],Data!B:B,Data!V:V)</f>
        <v>#N/A</v>
      </c>
    </row>
    <row r="769" spans="1:8" hidden="1" x14ac:dyDescent="0.35">
      <c r="A769" t="s">
        <v>2091</v>
      </c>
      <c r="B769">
        <v>5055148</v>
      </c>
      <c r="C769" t="s">
        <v>5258</v>
      </c>
      <c r="D769" t="s">
        <v>61</v>
      </c>
      <c r="E769" t="s">
        <v>5089</v>
      </c>
      <c r="F769" t="s">
        <v>5259</v>
      </c>
      <c r="G769" t="e">
        <f>_xlfn.XLOOKUP(Table5[[#This Row],[Short Name]],Data!B:B,Data!N:N)</f>
        <v>#N/A</v>
      </c>
      <c r="H769" t="e">
        <f>_xlfn.XLOOKUP(Table5[[#This Row],[Short Name]],Data!B:B,Data!V:V)</f>
        <v>#N/A</v>
      </c>
    </row>
    <row r="770" spans="1:8" hidden="1" x14ac:dyDescent="0.35">
      <c r="A770" t="s">
        <v>2093</v>
      </c>
      <c r="B770">
        <v>5055148</v>
      </c>
      <c r="C770" t="s">
        <v>5260</v>
      </c>
      <c r="D770" t="s">
        <v>61</v>
      </c>
      <c r="E770" t="s">
        <v>5089</v>
      </c>
      <c r="F770" t="s">
        <v>5259</v>
      </c>
      <c r="G770" t="e">
        <f>_xlfn.XLOOKUP(Table5[[#This Row],[Short Name]],Data!B:B,Data!N:N)</f>
        <v>#N/A</v>
      </c>
      <c r="H770" t="e">
        <f>_xlfn.XLOOKUP(Table5[[#This Row],[Short Name]],Data!B:B,Data!V:V)</f>
        <v>#N/A</v>
      </c>
    </row>
    <row r="771" spans="1:8" hidden="1" x14ac:dyDescent="0.35">
      <c r="A771" t="s">
        <v>1872</v>
      </c>
      <c r="B771">
        <v>5046596</v>
      </c>
      <c r="C771" t="s">
        <v>5261</v>
      </c>
      <c r="D771" t="s">
        <v>61</v>
      </c>
      <c r="E771" s="13" t="s">
        <v>5262</v>
      </c>
      <c r="F771" t="s">
        <v>4843</v>
      </c>
      <c r="G771" t="e">
        <f>_xlfn.XLOOKUP(Table5[[#This Row],[Short Name]],Data!B:B,Data!N:N)</f>
        <v>#N/A</v>
      </c>
      <c r="H771" t="e">
        <f>_xlfn.XLOOKUP(Table5[[#This Row],[Short Name]],Data!B:B,Data!V:V)</f>
        <v>#N/A</v>
      </c>
    </row>
    <row r="772" spans="1:8" hidden="1" x14ac:dyDescent="0.35">
      <c r="A772" t="s">
        <v>1874</v>
      </c>
      <c r="B772">
        <v>5046596</v>
      </c>
      <c r="C772" t="s">
        <v>5261</v>
      </c>
      <c r="D772" t="s">
        <v>61</v>
      </c>
      <c r="E772" s="13" t="s">
        <v>5262</v>
      </c>
      <c r="F772" t="s">
        <v>4843</v>
      </c>
      <c r="G772" t="e">
        <f>_xlfn.XLOOKUP(Table5[[#This Row],[Short Name]],Data!B:B,Data!N:N)</f>
        <v>#N/A</v>
      </c>
      <c r="H772" t="e">
        <f>_xlfn.XLOOKUP(Table5[[#This Row],[Short Name]],Data!B:B,Data!V:V)</f>
        <v>#N/A</v>
      </c>
    </row>
    <row r="773" spans="1:8" hidden="1" x14ac:dyDescent="0.35">
      <c r="A773" t="s">
        <v>1876</v>
      </c>
      <c r="B773">
        <v>5046596</v>
      </c>
      <c r="C773" t="s">
        <v>5261</v>
      </c>
      <c r="D773" t="s">
        <v>61</v>
      </c>
      <c r="E773" s="13" t="s">
        <v>5262</v>
      </c>
      <c r="F773" t="s">
        <v>4843</v>
      </c>
      <c r="G773" t="e">
        <f>_xlfn.XLOOKUP(Table5[[#This Row],[Short Name]],Data!B:B,Data!N:N)</f>
        <v>#N/A</v>
      </c>
      <c r="H773" t="e">
        <f>_xlfn.XLOOKUP(Table5[[#This Row],[Short Name]],Data!B:B,Data!V:V)</f>
        <v>#N/A</v>
      </c>
    </row>
    <row r="774" spans="1:8" hidden="1" x14ac:dyDescent="0.35">
      <c r="A774" t="s">
        <v>1609</v>
      </c>
      <c r="B774">
        <v>5047012</v>
      </c>
      <c r="C774" t="s">
        <v>5263</v>
      </c>
      <c r="D774" t="s">
        <v>61</v>
      </c>
      <c r="E774" s="13" t="s">
        <v>5264</v>
      </c>
      <c r="F774" t="s">
        <v>5265</v>
      </c>
      <c r="G774" t="e">
        <f>_xlfn.XLOOKUP(Table5[[#This Row],[Short Name]],Data!B:B,Data!N:N)</f>
        <v>#N/A</v>
      </c>
      <c r="H774" t="e">
        <f>_xlfn.XLOOKUP(Table5[[#This Row],[Short Name]],Data!B:B,Data!V:V)</f>
        <v>#N/A</v>
      </c>
    </row>
    <row r="775" spans="1:8" hidden="1" x14ac:dyDescent="0.35">
      <c r="A775" t="s">
        <v>4231</v>
      </c>
      <c r="B775">
        <v>22699</v>
      </c>
      <c r="C775" t="s">
        <v>5266</v>
      </c>
      <c r="D775" t="s">
        <v>61</v>
      </c>
      <c r="E775" t="s">
        <v>5267</v>
      </c>
      <c r="F775" t="s">
        <v>5268</v>
      </c>
      <c r="G775" t="e">
        <f>_xlfn.XLOOKUP(Table5[[#This Row],[Short Name]],Data!B:B,Data!N:N)</f>
        <v>#N/A</v>
      </c>
      <c r="H775" t="e">
        <f>_xlfn.XLOOKUP(Table5[[#This Row],[Short Name]],Data!B:B,Data!V:V)</f>
        <v>#N/A</v>
      </c>
    </row>
    <row r="776" spans="1:8" hidden="1" x14ac:dyDescent="0.35">
      <c r="A776" t="s">
        <v>4229</v>
      </c>
      <c r="B776">
        <v>22699</v>
      </c>
      <c r="C776" t="s">
        <v>5266</v>
      </c>
      <c r="D776" t="s">
        <v>61</v>
      </c>
      <c r="E776" t="s">
        <v>5267</v>
      </c>
      <c r="F776" t="s">
        <v>5268</v>
      </c>
      <c r="G776" t="e">
        <f>_xlfn.XLOOKUP(Table5[[#This Row],[Short Name]],Data!B:B,Data!N:N)</f>
        <v>#N/A</v>
      </c>
      <c r="H776" t="e">
        <f>_xlfn.XLOOKUP(Table5[[#This Row],[Short Name]],Data!B:B,Data!V:V)</f>
        <v>#N/A</v>
      </c>
    </row>
    <row r="777" spans="1:8" hidden="1" x14ac:dyDescent="0.35">
      <c r="A777" t="s">
        <v>3452</v>
      </c>
      <c r="B777">
        <v>5053150</v>
      </c>
      <c r="C777" t="s">
        <v>5269</v>
      </c>
      <c r="D777" t="s">
        <v>61</v>
      </c>
      <c r="E777" t="s">
        <v>4512</v>
      </c>
      <c r="F777" t="s">
        <v>4513</v>
      </c>
      <c r="G777" t="e">
        <f>_xlfn.XLOOKUP(Table5[[#This Row],[Short Name]],Data!B:B,Data!N:N)</f>
        <v>#N/A</v>
      </c>
      <c r="H777" t="e">
        <f>_xlfn.XLOOKUP(Table5[[#This Row],[Short Name]],Data!B:B,Data!V:V)</f>
        <v>#N/A</v>
      </c>
    </row>
    <row r="778" spans="1:8" hidden="1" x14ac:dyDescent="0.35">
      <c r="A778" t="s">
        <v>3455</v>
      </c>
      <c r="B778">
        <v>5053150</v>
      </c>
      <c r="C778" t="s">
        <v>5269</v>
      </c>
      <c r="D778" t="s">
        <v>61</v>
      </c>
      <c r="E778" t="s">
        <v>4512</v>
      </c>
      <c r="F778" t="s">
        <v>4513</v>
      </c>
      <c r="G778" t="e">
        <f>_xlfn.XLOOKUP(Table5[[#This Row],[Short Name]],Data!B:B,Data!N:N)</f>
        <v>#N/A</v>
      </c>
      <c r="H778" t="e">
        <f>_xlfn.XLOOKUP(Table5[[#This Row],[Short Name]],Data!B:B,Data!V:V)</f>
        <v>#N/A</v>
      </c>
    </row>
    <row r="779" spans="1:8" hidden="1" x14ac:dyDescent="0.35">
      <c r="A779" t="s">
        <v>1698</v>
      </c>
      <c r="B779">
        <v>12710</v>
      </c>
      <c r="C779" t="s">
        <v>4689</v>
      </c>
      <c r="D779" t="s">
        <v>61</v>
      </c>
      <c r="E779" t="s">
        <v>4512</v>
      </c>
      <c r="F779" t="s">
        <v>4513</v>
      </c>
      <c r="G779" t="e">
        <f>_xlfn.XLOOKUP(Table5[[#This Row],[Short Name]],Data!B:B,Data!N:N)</f>
        <v>#N/A</v>
      </c>
      <c r="H779" t="e">
        <f>_xlfn.XLOOKUP(Table5[[#This Row],[Short Name]],Data!B:B,Data!V:V)</f>
        <v>#N/A</v>
      </c>
    </row>
    <row r="780" spans="1:8" hidden="1" x14ac:dyDescent="0.35">
      <c r="A780" t="s">
        <v>286</v>
      </c>
      <c r="B780">
        <v>5038742</v>
      </c>
      <c r="C780" t="s">
        <v>289</v>
      </c>
      <c r="D780" t="s">
        <v>61</v>
      </c>
      <c r="F780" t="s">
        <v>290</v>
      </c>
      <c r="G780" t="e">
        <f>_xlfn.XLOOKUP(Table5[[#This Row],[Short Name]],Data!B:B,Data!N:N)</f>
        <v>#N/A</v>
      </c>
      <c r="H780" t="e">
        <f>_xlfn.XLOOKUP(Table5[[#This Row],[Short Name]],Data!B:B,Data!V:V)</f>
        <v>#N/A</v>
      </c>
    </row>
    <row r="781" spans="1:8" hidden="1" x14ac:dyDescent="0.35">
      <c r="A781" t="s">
        <v>2084</v>
      </c>
      <c r="B781" t="s">
        <v>60</v>
      </c>
      <c r="C781" t="s">
        <v>60</v>
      </c>
      <c r="D781" t="s">
        <v>61</v>
      </c>
      <c r="E781" t="s">
        <v>4692</v>
      </c>
      <c r="F781" t="s">
        <v>63</v>
      </c>
      <c r="G781" t="e">
        <f>_xlfn.XLOOKUP(Table5[[#This Row],[Short Name]],Data!B:B,Data!N:N)</f>
        <v>#N/A</v>
      </c>
      <c r="H781" t="e">
        <f>_xlfn.XLOOKUP(Table5[[#This Row],[Short Name]],Data!B:B,Data!V:V)</f>
        <v>#N/A</v>
      </c>
    </row>
    <row r="782" spans="1:8" hidden="1" x14ac:dyDescent="0.35">
      <c r="A782" t="s">
        <v>2080</v>
      </c>
      <c r="B782">
        <v>5039024</v>
      </c>
      <c r="C782" t="s">
        <v>4694</v>
      </c>
      <c r="D782" t="s">
        <v>61</v>
      </c>
      <c r="E782" t="s">
        <v>4695</v>
      </c>
      <c r="F782" t="s">
        <v>4696</v>
      </c>
      <c r="G782" t="e">
        <f>_xlfn.XLOOKUP(Table5[[#This Row],[Short Name]],Data!B:B,Data!N:N)</f>
        <v>#N/A</v>
      </c>
      <c r="H782" t="e">
        <f>_xlfn.XLOOKUP(Table5[[#This Row],[Short Name]],Data!B:B,Data!V:V)</f>
        <v>#N/A</v>
      </c>
    </row>
    <row r="783" spans="1:8" hidden="1" x14ac:dyDescent="0.35">
      <c r="A783" t="s">
        <v>2352</v>
      </c>
      <c r="B783">
        <v>20560</v>
      </c>
      <c r="C783" t="s">
        <v>5270</v>
      </c>
      <c r="D783" t="s">
        <v>61</v>
      </c>
      <c r="E783" t="s">
        <v>5271</v>
      </c>
      <c r="F783" t="s">
        <v>5272</v>
      </c>
      <c r="G783" t="e">
        <f>_xlfn.XLOOKUP(Table5[[#This Row],[Short Name]],Data!B:B,Data!N:N)</f>
        <v>#N/A</v>
      </c>
      <c r="H783" t="e">
        <f>_xlfn.XLOOKUP(Table5[[#This Row],[Short Name]],Data!B:B,Data!V:V)</f>
        <v>#N/A</v>
      </c>
    </row>
    <row r="784" spans="1:8" hidden="1" x14ac:dyDescent="0.35">
      <c r="A784" t="s">
        <v>2213</v>
      </c>
      <c r="B784">
        <v>5052804</v>
      </c>
      <c r="C784" t="s">
        <v>5273</v>
      </c>
      <c r="D784" t="s">
        <v>61</v>
      </c>
      <c r="E784" s="13" t="s">
        <v>5274</v>
      </c>
      <c r="F784" t="s">
        <v>5275</v>
      </c>
      <c r="G784" t="e">
        <f>_xlfn.XLOOKUP(Table5[[#This Row],[Short Name]],Data!B:B,Data!N:N)</f>
        <v>#N/A</v>
      </c>
      <c r="H784" t="e">
        <f>_xlfn.XLOOKUP(Table5[[#This Row],[Short Name]],Data!B:B,Data!V:V)</f>
        <v>#N/A</v>
      </c>
    </row>
    <row r="785" spans="1:8" hidden="1" x14ac:dyDescent="0.35">
      <c r="A785" t="s">
        <v>2215</v>
      </c>
      <c r="B785">
        <v>5052804</v>
      </c>
      <c r="C785" t="s">
        <v>5273</v>
      </c>
      <c r="D785" t="s">
        <v>61</v>
      </c>
      <c r="E785" s="13" t="s">
        <v>5274</v>
      </c>
      <c r="F785" t="s">
        <v>5275</v>
      </c>
      <c r="G785" t="e">
        <f>_xlfn.XLOOKUP(Table5[[#This Row],[Short Name]],Data!B:B,Data!N:N)</f>
        <v>#N/A</v>
      </c>
      <c r="H785" t="e">
        <f>_xlfn.XLOOKUP(Table5[[#This Row],[Short Name]],Data!B:B,Data!V:V)</f>
        <v>#N/A</v>
      </c>
    </row>
    <row r="786" spans="1:8" hidden="1" x14ac:dyDescent="0.35">
      <c r="A786" t="s">
        <v>2217</v>
      </c>
      <c r="B786">
        <v>5052804</v>
      </c>
      <c r="C786" t="s">
        <v>5273</v>
      </c>
      <c r="D786" t="s">
        <v>61</v>
      </c>
      <c r="E786" s="13" t="s">
        <v>5274</v>
      </c>
      <c r="F786" t="s">
        <v>5275</v>
      </c>
      <c r="G786" t="e">
        <f>_xlfn.XLOOKUP(Table5[[#This Row],[Short Name]],Data!B:B,Data!N:N)</f>
        <v>#N/A</v>
      </c>
      <c r="H786" t="e">
        <f>_xlfn.XLOOKUP(Table5[[#This Row],[Short Name]],Data!B:B,Data!V:V)</f>
        <v>#N/A</v>
      </c>
    </row>
    <row r="787" spans="1:8" hidden="1" x14ac:dyDescent="0.35">
      <c r="A787" t="s">
        <v>2219</v>
      </c>
      <c r="B787">
        <v>5052804</v>
      </c>
      <c r="C787" t="s">
        <v>5273</v>
      </c>
      <c r="D787" t="s">
        <v>61</v>
      </c>
      <c r="E787" s="13" t="s">
        <v>5274</v>
      </c>
      <c r="F787" t="s">
        <v>5275</v>
      </c>
      <c r="G787" t="e">
        <f>_xlfn.XLOOKUP(Table5[[#This Row],[Short Name]],Data!B:B,Data!N:N)</f>
        <v>#N/A</v>
      </c>
      <c r="H787" t="e">
        <f>_xlfn.XLOOKUP(Table5[[#This Row],[Short Name]],Data!B:B,Data!V:V)</f>
        <v>#N/A</v>
      </c>
    </row>
    <row r="788" spans="1:8" hidden="1" x14ac:dyDescent="0.35">
      <c r="A788" t="s">
        <v>2221</v>
      </c>
      <c r="B788">
        <v>5052804</v>
      </c>
      <c r="C788" t="s">
        <v>5273</v>
      </c>
      <c r="D788" t="s">
        <v>61</v>
      </c>
      <c r="E788" s="13" t="s">
        <v>5274</v>
      </c>
      <c r="F788" t="s">
        <v>5275</v>
      </c>
      <c r="G788" t="e">
        <f>_xlfn.XLOOKUP(Table5[[#This Row],[Short Name]],Data!B:B,Data!N:N)</f>
        <v>#N/A</v>
      </c>
      <c r="H788" t="e">
        <f>_xlfn.XLOOKUP(Table5[[#This Row],[Short Name]],Data!B:B,Data!V:V)</f>
        <v>#N/A</v>
      </c>
    </row>
    <row r="789" spans="1:8" hidden="1" x14ac:dyDescent="0.35">
      <c r="A789" t="s">
        <v>2223</v>
      </c>
      <c r="B789">
        <v>5052804</v>
      </c>
      <c r="C789" t="s">
        <v>5273</v>
      </c>
      <c r="D789" t="s">
        <v>61</v>
      </c>
      <c r="E789" s="13" t="s">
        <v>5274</v>
      </c>
      <c r="F789" t="s">
        <v>5275</v>
      </c>
      <c r="G789" t="e">
        <f>_xlfn.XLOOKUP(Table5[[#This Row],[Short Name]],Data!B:B,Data!N:N)</f>
        <v>#N/A</v>
      </c>
      <c r="H789" t="e">
        <f>_xlfn.XLOOKUP(Table5[[#This Row],[Short Name]],Data!B:B,Data!V:V)</f>
        <v>#N/A</v>
      </c>
    </row>
    <row r="790" spans="1:8" hidden="1" x14ac:dyDescent="0.35">
      <c r="A790" t="s">
        <v>2225</v>
      </c>
      <c r="B790">
        <v>5052804</v>
      </c>
      <c r="C790" t="s">
        <v>5273</v>
      </c>
      <c r="D790" t="s">
        <v>61</v>
      </c>
      <c r="E790" s="13" t="s">
        <v>5274</v>
      </c>
      <c r="F790" t="s">
        <v>5275</v>
      </c>
      <c r="G790" t="e">
        <f>_xlfn.XLOOKUP(Table5[[#This Row],[Short Name]],Data!B:B,Data!N:N)</f>
        <v>#N/A</v>
      </c>
      <c r="H790" t="e">
        <f>_xlfn.XLOOKUP(Table5[[#This Row],[Short Name]],Data!B:B,Data!V:V)</f>
        <v>#N/A</v>
      </c>
    </row>
    <row r="791" spans="1:8" hidden="1" x14ac:dyDescent="0.35">
      <c r="A791" t="s">
        <v>2227</v>
      </c>
      <c r="B791">
        <v>5052804</v>
      </c>
      <c r="C791" t="s">
        <v>5273</v>
      </c>
      <c r="D791" t="s">
        <v>61</v>
      </c>
      <c r="E791" s="13" t="s">
        <v>5274</v>
      </c>
      <c r="F791" t="s">
        <v>5275</v>
      </c>
      <c r="G791" t="e">
        <f>_xlfn.XLOOKUP(Table5[[#This Row],[Short Name]],Data!B:B,Data!N:N)</f>
        <v>#N/A</v>
      </c>
      <c r="H791" t="e">
        <f>_xlfn.XLOOKUP(Table5[[#This Row],[Short Name]],Data!B:B,Data!V:V)</f>
        <v>#N/A</v>
      </c>
    </row>
    <row r="792" spans="1:8" hidden="1" x14ac:dyDescent="0.35">
      <c r="A792" t="s">
        <v>2126</v>
      </c>
      <c r="B792">
        <v>5052804</v>
      </c>
      <c r="C792" t="s">
        <v>5273</v>
      </c>
      <c r="D792" t="s">
        <v>61</v>
      </c>
      <c r="E792" s="13" t="s">
        <v>5274</v>
      </c>
      <c r="F792" t="s">
        <v>5275</v>
      </c>
      <c r="G792" t="e">
        <f>_xlfn.XLOOKUP(Table5[[#This Row],[Short Name]],Data!B:B,Data!N:N)</f>
        <v>#N/A</v>
      </c>
      <c r="H792" t="e">
        <f>_xlfn.XLOOKUP(Table5[[#This Row],[Short Name]],Data!B:B,Data!V:V)</f>
        <v>#N/A</v>
      </c>
    </row>
    <row r="793" spans="1:8" hidden="1" x14ac:dyDescent="0.35">
      <c r="A793" t="s">
        <v>2128</v>
      </c>
      <c r="B793">
        <v>5052804</v>
      </c>
      <c r="C793" t="s">
        <v>5273</v>
      </c>
      <c r="D793" t="s">
        <v>61</v>
      </c>
      <c r="E793" s="13" t="s">
        <v>5274</v>
      </c>
      <c r="F793" t="s">
        <v>5275</v>
      </c>
      <c r="G793" t="e">
        <f>_xlfn.XLOOKUP(Table5[[#This Row],[Short Name]],Data!B:B,Data!N:N)</f>
        <v>#N/A</v>
      </c>
      <c r="H793" t="e">
        <f>_xlfn.XLOOKUP(Table5[[#This Row],[Short Name]],Data!B:B,Data!V:V)</f>
        <v>#N/A</v>
      </c>
    </row>
    <row r="794" spans="1:8" hidden="1" x14ac:dyDescent="0.35">
      <c r="A794" t="s">
        <v>2130</v>
      </c>
      <c r="B794">
        <v>5052804</v>
      </c>
      <c r="C794" t="s">
        <v>5273</v>
      </c>
      <c r="D794" t="s">
        <v>61</v>
      </c>
      <c r="E794" s="13" t="s">
        <v>5274</v>
      </c>
      <c r="F794" t="s">
        <v>5275</v>
      </c>
      <c r="G794" t="e">
        <f>_xlfn.XLOOKUP(Table5[[#This Row],[Short Name]],Data!B:B,Data!N:N)</f>
        <v>#N/A</v>
      </c>
      <c r="H794" t="e">
        <f>_xlfn.XLOOKUP(Table5[[#This Row],[Short Name]],Data!B:B,Data!V:V)</f>
        <v>#N/A</v>
      </c>
    </row>
    <row r="795" spans="1:8" hidden="1" x14ac:dyDescent="0.35">
      <c r="A795" t="s">
        <v>2132</v>
      </c>
      <c r="B795">
        <v>5052804</v>
      </c>
      <c r="C795" t="s">
        <v>5273</v>
      </c>
      <c r="D795" t="s">
        <v>61</v>
      </c>
      <c r="E795" s="13" t="s">
        <v>5274</v>
      </c>
      <c r="F795" t="s">
        <v>5275</v>
      </c>
      <c r="G795" t="e">
        <f>_xlfn.XLOOKUP(Table5[[#This Row],[Short Name]],Data!B:B,Data!N:N)</f>
        <v>#N/A</v>
      </c>
      <c r="H795" t="e">
        <f>_xlfn.XLOOKUP(Table5[[#This Row],[Short Name]],Data!B:B,Data!V:V)</f>
        <v>#N/A</v>
      </c>
    </row>
    <row r="796" spans="1:8" hidden="1" x14ac:dyDescent="0.35">
      <c r="A796" t="s">
        <v>2134</v>
      </c>
      <c r="B796">
        <v>5052804</v>
      </c>
      <c r="C796" t="s">
        <v>5273</v>
      </c>
      <c r="D796" t="s">
        <v>61</v>
      </c>
      <c r="E796" s="13" t="s">
        <v>5274</v>
      </c>
      <c r="F796" t="s">
        <v>5275</v>
      </c>
      <c r="G796" t="e">
        <f>_xlfn.XLOOKUP(Table5[[#This Row],[Short Name]],Data!B:B,Data!N:N)</f>
        <v>#N/A</v>
      </c>
      <c r="H796" t="e">
        <f>_xlfn.XLOOKUP(Table5[[#This Row],[Short Name]],Data!B:B,Data!V:V)</f>
        <v>#N/A</v>
      </c>
    </row>
    <row r="797" spans="1:8" hidden="1" x14ac:dyDescent="0.35">
      <c r="A797" t="s">
        <v>2136</v>
      </c>
      <c r="B797">
        <v>5052804</v>
      </c>
      <c r="C797" t="s">
        <v>5273</v>
      </c>
      <c r="D797" t="s">
        <v>61</v>
      </c>
      <c r="E797" s="13" t="s">
        <v>5274</v>
      </c>
      <c r="F797" t="s">
        <v>5275</v>
      </c>
      <c r="G797" t="e">
        <f>_xlfn.XLOOKUP(Table5[[#This Row],[Short Name]],Data!B:B,Data!N:N)</f>
        <v>#N/A</v>
      </c>
      <c r="H797" t="e">
        <f>_xlfn.XLOOKUP(Table5[[#This Row],[Short Name]],Data!B:B,Data!V:V)</f>
        <v>#N/A</v>
      </c>
    </row>
    <row r="798" spans="1:8" hidden="1" x14ac:dyDescent="0.35">
      <c r="A798" t="s">
        <v>2138</v>
      </c>
      <c r="B798">
        <v>5052804</v>
      </c>
      <c r="C798" t="s">
        <v>5276</v>
      </c>
      <c r="D798" t="s">
        <v>61</v>
      </c>
      <c r="E798" s="13" t="s">
        <v>5274</v>
      </c>
      <c r="F798" t="s">
        <v>5275</v>
      </c>
      <c r="G798" t="e">
        <f>_xlfn.XLOOKUP(Table5[[#This Row],[Short Name]],Data!B:B,Data!N:N)</f>
        <v>#N/A</v>
      </c>
      <c r="H798" t="e">
        <f>_xlfn.XLOOKUP(Table5[[#This Row],[Short Name]],Data!B:B,Data!V:V)</f>
        <v>#N/A</v>
      </c>
    </row>
    <row r="799" spans="1:8" hidden="1" x14ac:dyDescent="0.35">
      <c r="A799" t="s">
        <v>2229</v>
      </c>
      <c r="B799">
        <v>5052804</v>
      </c>
      <c r="C799" t="s">
        <v>5273</v>
      </c>
      <c r="D799" t="s">
        <v>61</v>
      </c>
      <c r="E799" s="13" t="s">
        <v>5274</v>
      </c>
      <c r="F799" t="s">
        <v>5275</v>
      </c>
      <c r="G799" t="e">
        <f>_xlfn.XLOOKUP(Table5[[#This Row],[Short Name]],Data!B:B,Data!N:N)</f>
        <v>#N/A</v>
      </c>
      <c r="H799" t="e">
        <f>_xlfn.XLOOKUP(Table5[[#This Row],[Short Name]],Data!B:B,Data!V:V)</f>
        <v>#N/A</v>
      </c>
    </row>
    <row r="800" spans="1:8" hidden="1" x14ac:dyDescent="0.35">
      <c r="A800" t="s">
        <v>2231</v>
      </c>
      <c r="B800">
        <v>5052804</v>
      </c>
      <c r="C800" t="s">
        <v>5273</v>
      </c>
      <c r="D800" t="s">
        <v>61</v>
      </c>
      <c r="E800" s="13" t="s">
        <v>5274</v>
      </c>
      <c r="F800" t="s">
        <v>5275</v>
      </c>
      <c r="G800" t="e">
        <f>_xlfn.XLOOKUP(Table5[[#This Row],[Short Name]],Data!B:B,Data!N:N)</f>
        <v>#N/A</v>
      </c>
      <c r="H800" t="e">
        <f>_xlfn.XLOOKUP(Table5[[#This Row],[Short Name]],Data!B:B,Data!V:V)</f>
        <v>#N/A</v>
      </c>
    </row>
    <row r="801" spans="1:8" hidden="1" x14ac:dyDescent="0.35">
      <c r="A801" t="s">
        <v>2562</v>
      </c>
      <c r="B801">
        <v>5052804</v>
      </c>
      <c r="C801" t="s">
        <v>5273</v>
      </c>
      <c r="D801" t="s">
        <v>61</v>
      </c>
      <c r="E801" s="13" t="s">
        <v>5274</v>
      </c>
      <c r="F801" t="s">
        <v>5275</v>
      </c>
      <c r="G801" t="e">
        <f>_xlfn.XLOOKUP(Table5[[#This Row],[Short Name]],Data!B:B,Data!N:N)</f>
        <v>#N/A</v>
      </c>
      <c r="H801" t="e">
        <f>_xlfn.XLOOKUP(Table5[[#This Row],[Short Name]],Data!B:B,Data!V:V)</f>
        <v>#N/A</v>
      </c>
    </row>
    <row r="802" spans="1:8" hidden="1" x14ac:dyDescent="0.35">
      <c r="A802" t="s">
        <v>2565</v>
      </c>
      <c r="B802">
        <v>5052804</v>
      </c>
      <c r="C802" t="s">
        <v>5273</v>
      </c>
      <c r="D802" t="s">
        <v>61</v>
      </c>
      <c r="E802" s="13" t="s">
        <v>5274</v>
      </c>
      <c r="F802" t="s">
        <v>5275</v>
      </c>
      <c r="G802" t="e">
        <f>_xlfn.XLOOKUP(Table5[[#This Row],[Short Name]],Data!B:B,Data!N:N)</f>
        <v>#N/A</v>
      </c>
      <c r="H802" t="e">
        <f>_xlfn.XLOOKUP(Table5[[#This Row],[Short Name]],Data!B:B,Data!V:V)</f>
        <v>#N/A</v>
      </c>
    </row>
    <row r="803" spans="1:8" hidden="1" x14ac:dyDescent="0.35">
      <c r="A803" t="s">
        <v>2589</v>
      </c>
      <c r="B803">
        <v>5052804</v>
      </c>
      <c r="C803" t="s">
        <v>5273</v>
      </c>
      <c r="D803" t="s">
        <v>61</v>
      </c>
      <c r="E803" s="13" t="s">
        <v>5274</v>
      </c>
      <c r="F803" t="s">
        <v>5275</v>
      </c>
      <c r="G803" t="e">
        <f>_xlfn.XLOOKUP(Table5[[#This Row],[Short Name]],Data!B:B,Data!N:N)</f>
        <v>#N/A</v>
      </c>
      <c r="H803" t="e">
        <f>_xlfn.XLOOKUP(Table5[[#This Row],[Short Name]],Data!B:B,Data!V:V)</f>
        <v>#N/A</v>
      </c>
    </row>
    <row r="804" spans="1:8" hidden="1" x14ac:dyDescent="0.35">
      <c r="A804" t="s">
        <v>2597</v>
      </c>
      <c r="B804">
        <v>5052804</v>
      </c>
      <c r="C804" t="s">
        <v>5273</v>
      </c>
      <c r="D804" t="s">
        <v>61</v>
      </c>
      <c r="E804" s="13" t="s">
        <v>5274</v>
      </c>
      <c r="F804" t="s">
        <v>5275</v>
      </c>
      <c r="G804" t="e">
        <f>_xlfn.XLOOKUP(Table5[[#This Row],[Short Name]],Data!B:B,Data!N:N)</f>
        <v>#N/A</v>
      </c>
      <c r="H804" t="e">
        <f>_xlfn.XLOOKUP(Table5[[#This Row],[Short Name]],Data!B:B,Data!V:V)</f>
        <v>#N/A</v>
      </c>
    </row>
    <row r="805" spans="1:8" hidden="1" x14ac:dyDescent="0.35">
      <c r="A805" t="s">
        <v>2599</v>
      </c>
      <c r="B805">
        <v>5052804</v>
      </c>
      <c r="C805" t="s">
        <v>5273</v>
      </c>
      <c r="D805" t="s">
        <v>61</v>
      </c>
      <c r="E805" s="13" t="s">
        <v>5274</v>
      </c>
      <c r="F805" t="s">
        <v>5275</v>
      </c>
      <c r="G805" t="e">
        <f>_xlfn.XLOOKUP(Table5[[#This Row],[Short Name]],Data!B:B,Data!N:N)</f>
        <v>#N/A</v>
      </c>
      <c r="H805" t="e">
        <f>_xlfn.XLOOKUP(Table5[[#This Row],[Short Name]],Data!B:B,Data!V:V)</f>
        <v>#N/A</v>
      </c>
    </row>
    <row r="806" spans="1:8" hidden="1" x14ac:dyDescent="0.35">
      <c r="A806" t="s">
        <v>2603</v>
      </c>
      <c r="B806">
        <v>5052804</v>
      </c>
      <c r="C806" t="s">
        <v>5273</v>
      </c>
      <c r="D806" t="s">
        <v>61</v>
      </c>
      <c r="E806" s="13" t="s">
        <v>5274</v>
      </c>
      <c r="F806" t="s">
        <v>5275</v>
      </c>
      <c r="G806" t="e">
        <f>_xlfn.XLOOKUP(Table5[[#This Row],[Short Name]],Data!B:B,Data!N:N)</f>
        <v>#N/A</v>
      </c>
      <c r="H806" t="e">
        <f>_xlfn.XLOOKUP(Table5[[#This Row],[Short Name]],Data!B:B,Data!V:V)</f>
        <v>#N/A</v>
      </c>
    </row>
    <row r="807" spans="1:8" hidden="1" x14ac:dyDescent="0.35">
      <c r="A807" t="s">
        <v>2605</v>
      </c>
      <c r="B807">
        <v>5052804</v>
      </c>
      <c r="C807" t="s">
        <v>5273</v>
      </c>
      <c r="D807" t="s">
        <v>61</v>
      </c>
      <c r="E807" s="13" t="s">
        <v>5274</v>
      </c>
      <c r="F807" t="s">
        <v>5275</v>
      </c>
      <c r="G807" t="e">
        <f>_xlfn.XLOOKUP(Table5[[#This Row],[Short Name]],Data!B:B,Data!N:N)</f>
        <v>#N/A</v>
      </c>
      <c r="H807" t="e">
        <f>_xlfn.XLOOKUP(Table5[[#This Row],[Short Name]],Data!B:B,Data!V:V)</f>
        <v>#N/A</v>
      </c>
    </row>
    <row r="808" spans="1:8" hidden="1" x14ac:dyDescent="0.35">
      <c r="A808" t="s">
        <v>2233</v>
      </c>
      <c r="B808">
        <v>5052804</v>
      </c>
      <c r="C808" t="s">
        <v>5273</v>
      </c>
      <c r="D808" t="s">
        <v>61</v>
      </c>
      <c r="E808" s="13" t="s">
        <v>5274</v>
      </c>
      <c r="F808" t="s">
        <v>5275</v>
      </c>
      <c r="G808" t="e">
        <f>_xlfn.XLOOKUP(Table5[[#This Row],[Short Name]],Data!B:B,Data!N:N)</f>
        <v>#N/A</v>
      </c>
      <c r="H808" t="e">
        <f>_xlfn.XLOOKUP(Table5[[#This Row],[Short Name]],Data!B:B,Data!V:V)</f>
        <v>#N/A</v>
      </c>
    </row>
    <row r="809" spans="1:8" hidden="1" x14ac:dyDescent="0.35">
      <c r="A809" t="s">
        <v>3240</v>
      </c>
      <c r="B809">
        <v>11300</v>
      </c>
      <c r="C809" t="s">
        <v>5277</v>
      </c>
      <c r="D809" t="s">
        <v>61</v>
      </c>
      <c r="E809" t="s">
        <v>5278</v>
      </c>
      <c r="F809" t="s">
        <v>5279</v>
      </c>
      <c r="G809" t="e">
        <f>_xlfn.XLOOKUP(Table5[[#This Row],[Short Name]],Data!B:B,Data!N:N)</f>
        <v>#N/A</v>
      </c>
      <c r="H809" t="e">
        <f>_xlfn.XLOOKUP(Table5[[#This Row],[Short Name]],Data!B:B,Data!V:V)</f>
        <v>#N/A</v>
      </c>
    </row>
    <row r="810" spans="1:8" hidden="1" x14ac:dyDescent="0.35">
      <c r="A810" t="s">
        <v>1333</v>
      </c>
      <c r="B810" t="s">
        <v>60</v>
      </c>
      <c r="C810" t="s">
        <v>60</v>
      </c>
      <c r="D810" t="s">
        <v>61</v>
      </c>
      <c r="E810" t="s">
        <v>5280</v>
      </c>
      <c r="F810">
        <v>0</v>
      </c>
      <c r="G810" t="e">
        <f>_xlfn.XLOOKUP(Table5[[#This Row],[Short Name]],Data!B:B,Data!N:N)</f>
        <v>#N/A</v>
      </c>
      <c r="H810" t="e">
        <f>_xlfn.XLOOKUP(Table5[[#This Row],[Short Name]],Data!B:B,Data!V:V)</f>
        <v>#N/A</v>
      </c>
    </row>
    <row r="811" spans="1:8" hidden="1" x14ac:dyDescent="0.35">
      <c r="A811" t="s">
        <v>1451</v>
      </c>
      <c r="B811" t="s">
        <v>60</v>
      </c>
      <c r="C811" t="s">
        <v>60</v>
      </c>
      <c r="D811" t="s">
        <v>61</v>
      </c>
      <c r="E811" t="s">
        <v>5280</v>
      </c>
      <c r="F811">
        <v>0</v>
      </c>
      <c r="G811" t="e">
        <f>_xlfn.XLOOKUP(Table5[[#This Row],[Short Name]],Data!B:B,Data!N:N)</f>
        <v>#N/A</v>
      </c>
      <c r="H811" t="e">
        <f>_xlfn.XLOOKUP(Table5[[#This Row],[Short Name]],Data!B:B,Data!V:V)</f>
        <v>#N/A</v>
      </c>
    </row>
    <row r="812" spans="1:8" hidden="1" x14ac:dyDescent="0.35">
      <c r="A812" t="s">
        <v>1165</v>
      </c>
      <c r="B812">
        <v>5064400</v>
      </c>
      <c r="C812" t="s">
        <v>4698</v>
      </c>
      <c r="D812" t="s">
        <v>61</v>
      </c>
      <c r="E812" t="s">
        <v>4699</v>
      </c>
      <c r="F812" t="s">
        <v>189</v>
      </c>
      <c r="G812" t="e">
        <f>_xlfn.XLOOKUP(Table5[[#This Row],[Short Name]],Data!B:B,Data!N:N)</f>
        <v>#N/A</v>
      </c>
      <c r="H812" t="e">
        <f>_xlfn.XLOOKUP(Table5[[#This Row],[Short Name]],Data!B:B,Data!V:V)</f>
        <v>#N/A</v>
      </c>
    </row>
    <row r="813" spans="1:8" hidden="1" x14ac:dyDescent="0.35">
      <c r="A813" t="s">
        <v>1171</v>
      </c>
      <c r="B813">
        <v>5064400</v>
      </c>
      <c r="C813" t="s">
        <v>4698</v>
      </c>
      <c r="D813" t="s">
        <v>61</v>
      </c>
      <c r="E813" t="s">
        <v>4699</v>
      </c>
      <c r="F813" t="s">
        <v>189</v>
      </c>
      <c r="G813" t="e">
        <f>_xlfn.XLOOKUP(Table5[[#This Row],[Short Name]],Data!B:B,Data!N:N)</f>
        <v>#N/A</v>
      </c>
      <c r="H813" t="e">
        <f>_xlfn.XLOOKUP(Table5[[#This Row],[Short Name]],Data!B:B,Data!V:V)</f>
        <v>#N/A</v>
      </c>
    </row>
    <row r="814" spans="1:8" hidden="1" x14ac:dyDescent="0.35">
      <c r="A814" t="s">
        <v>1177</v>
      </c>
      <c r="B814">
        <v>5064400</v>
      </c>
      <c r="C814" t="s">
        <v>4698</v>
      </c>
      <c r="D814" t="s">
        <v>61</v>
      </c>
      <c r="E814" t="s">
        <v>4699</v>
      </c>
      <c r="F814" t="s">
        <v>189</v>
      </c>
      <c r="G814" t="e">
        <f>_xlfn.XLOOKUP(Table5[[#This Row],[Short Name]],Data!B:B,Data!N:N)</f>
        <v>#N/A</v>
      </c>
      <c r="H814" t="e">
        <f>_xlfn.XLOOKUP(Table5[[#This Row],[Short Name]],Data!B:B,Data!V:V)</f>
        <v>#N/A</v>
      </c>
    </row>
    <row r="815" spans="1:8" hidden="1" x14ac:dyDescent="0.35">
      <c r="A815" t="s">
        <v>1179</v>
      </c>
      <c r="B815">
        <v>5064400</v>
      </c>
      <c r="C815" t="s">
        <v>4698</v>
      </c>
      <c r="D815" t="s">
        <v>61</v>
      </c>
      <c r="E815" t="s">
        <v>4699</v>
      </c>
      <c r="F815" t="s">
        <v>189</v>
      </c>
      <c r="G815" t="e">
        <f>_xlfn.XLOOKUP(Table5[[#This Row],[Short Name]],Data!B:B,Data!N:N)</f>
        <v>#N/A</v>
      </c>
      <c r="H815" t="e">
        <f>_xlfn.XLOOKUP(Table5[[#This Row],[Short Name]],Data!B:B,Data!V:V)</f>
        <v>#N/A</v>
      </c>
    </row>
    <row r="816" spans="1:8" hidden="1" x14ac:dyDescent="0.35">
      <c r="A816" t="s">
        <v>1181</v>
      </c>
      <c r="B816">
        <v>5064400</v>
      </c>
      <c r="C816" t="s">
        <v>4698</v>
      </c>
      <c r="D816" t="s">
        <v>61</v>
      </c>
      <c r="E816" t="s">
        <v>4699</v>
      </c>
      <c r="F816" t="s">
        <v>189</v>
      </c>
      <c r="G816" t="e">
        <f>_xlfn.XLOOKUP(Table5[[#This Row],[Short Name]],Data!B:B,Data!N:N)</f>
        <v>#N/A</v>
      </c>
      <c r="H816" t="e">
        <f>_xlfn.XLOOKUP(Table5[[#This Row],[Short Name]],Data!B:B,Data!V:V)</f>
        <v>#N/A</v>
      </c>
    </row>
    <row r="817" spans="1:8" hidden="1" x14ac:dyDescent="0.35">
      <c r="A817" t="s">
        <v>1183</v>
      </c>
      <c r="B817">
        <v>5064400</v>
      </c>
      <c r="C817" t="s">
        <v>4698</v>
      </c>
      <c r="D817" t="s">
        <v>61</v>
      </c>
      <c r="E817" t="s">
        <v>4699</v>
      </c>
      <c r="F817" t="s">
        <v>189</v>
      </c>
      <c r="G817" t="e">
        <f>_xlfn.XLOOKUP(Table5[[#This Row],[Short Name]],Data!B:B,Data!N:N)</f>
        <v>#N/A</v>
      </c>
      <c r="H817" t="e">
        <f>_xlfn.XLOOKUP(Table5[[#This Row],[Short Name]],Data!B:B,Data!V:V)</f>
        <v>#N/A</v>
      </c>
    </row>
    <row r="818" spans="1:8" hidden="1" x14ac:dyDescent="0.35">
      <c r="A818" t="s">
        <v>1185</v>
      </c>
      <c r="B818">
        <v>5064400</v>
      </c>
      <c r="C818" t="s">
        <v>4698</v>
      </c>
      <c r="D818" t="s">
        <v>61</v>
      </c>
      <c r="E818" t="s">
        <v>4699</v>
      </c>
      <c r="F818" t="s">
        <v>189</v>
      </c>
      <c r="G818" t="e">
        <f>_xlfn.XLOOKUP(Table5[[#This Row],[Short Name]],Data!B:B,Data!N:N)</f>
        <v>#N/A</v>
      </c>
      <c r="H818" t="e">
        <f>_xlfn.XLOOKUP(Table5[[#This Row],[Short Name]],Data!B:B,Data!V:V)</f>
        <v>#N/A</v>
      </c>
    </row>
    <row r="819" spans="1:8" hidden="1" x14ac:dyDescent="0.35">
      <c r="A819" t="s">
        <v>1189</v>
      </c>
      <c r="B819">
        <v>5064400</v>
      </c>
      <c r="C819" t="s">
        <v>4698</v>
      </c>
      <c r="D819" t="s">
        <v>61</v>
      </c>
      <c r="E819" t="s">
        <v>4699</v>
      </c>
      <c r="F819" t="s">
        <v>189</v>
      </c>
      <c r="G819" t="e">
        <f>_xlfn.XLOOKUP(Table5[[#This Row],[Short Name]],Data!B:B,Data!N:N)</f>
        <v>#N/A</v>
      </c>
      <c r="H819" t="e">
        <f>_xlfn.XLOOKUP(Table5[[#This Row],[Short Name]],Data!B:B,Data!V:V)</f>
        <v>#N/A</v>
      </c>
    </row>
    <row r="820" spans="1:8" hidden="1" x14ac:dyDescent="0.35">
      <c r="A820" t="s">
        <v>1191</v>
      </c>
      <c r="B820">
        <v>5064400</v>
      </c>
      <c r="C820" t="s">
        <v>4698</v>
      </c>
      <c r="D820" t="s">
        <v>61</v>
      </c>
      <c r="E820" t="s">
        <v>4699</v>
      </c>
      <c r="F820" t="s">
        <v>189</v>
      </c>
      <c r="G820" t="e">
        <f>_xlfn.XLOOKUP(Table5[[#This Row],[Short Name]],Data!B:B,Data!N:N)</f>
        <v>#N/A</v>
      </c>
      <c r="H820" t="e">
        <f>_xlfn.XLOOKUP(Table5[[#This Row],[Short Name]],Data!B:B,Data!V:V)</f>
        <v>#N/A</v>
      </c>
    </row>
    <row r="821" spans="1:8" hidden="1" x14ac:dyDescent="0.35">
      <c r="A821" t="s">
        <v>2748</v>
      </c>
      <c r="B821">
        <v>5041768</v>
      </c>
      <c r="C821" t="s">
        <v>5281</v>
      </c>
      <c r="D821" t="s">
        <v>61</v>
      </c>
      <c r="E821" t="s">
        <v>5151</v>
      </c>
      <c r="F821" t="s">
        <v>5152</v>
      </c>
      <c r="G821" t="e">
        <f>_xlfn.XLOOKUP(Table5[[#This Row],[Short Name]],Data!B:B,Data!N:N)</f>
        <v>#N/A</v>
      </c>
      <c r="H821" t="e">
        <f>_xlfn.XLOOKUP(Table5[[#This Row],[Short Name]],Data!B:B,Data!V:V)</f>
        <v>#N/A</v>
      </c>
    </row>
    <row r="822" spans="1:8" hidden="1" x14ac:dyDescent="0.35">
      <c r="A822" t="s">
        <v>2556</v>
      </c>
      <c r="B822">
        <v>5041768</v>
      </c>
      <c r="C822" t="s">
        <v>5281</v>
      </c>
      <c r="D822" t="s">
        <v>61</v>
      </c>
      <c r="E822" t="s">
        <v>5151</v>
      </c>
      <c r="F822" t="s">
        <v>5152</v>
      </c>
      <c r="G822" t="e">
        <f>_xlfn.XLOOKUP(Table5[[#This Row],[Short Name]],Data!B:B,Data!N:N)</f>
        <v>#N/A</v>
      </c>
      <c r="H822" t="e">
        <f>_xlfn.XLOOKUP(Table5[[#This Row],[Short Name]],Data!B:B,Data!V:V)</f>
        <v>#N/A</v>
      </c>
    </row>
    <row r="823" spans="1:8" hidden="1" x14ac:dyDescent="0.35">
      <c r="A823" t="s">
        <v>2758</v>
      </c>
      <c r="B823">
        <v>5041768</v>
      </c>
      <c r="C823" t="s">
        <v>5281</v>
      </c>
      <c r="D823" t="s">
        <v>61</v>
      </c>
      <c r="E823" t="s">
        <v>5151</v>
      </c>
      <c r="F823" t="s">
        <v>5152</v>
      </c>
      <c r="G823" t="e">
        <f>_xlfn.XLOOKUP(Table5[[#This Row],[Short Name]],Data!B:B,Data!N:N)</f>
        <v>#N/A</v>
      </c>
      <c r="H823" t="e">
        <f>_xlfn.XLOOKUP(Table5[[#This Row],[Short Name]],Data!B:B,Data!V:V)</f>
        <v>#N/A</v>
      </c>
    </row>
    <row r="824" spans="1:8" hidden="1" x14ac:dyDescent="0.35">
      <c r="A824" t="s">
        <v>1006</v>
      </c>
      <c r="B824">
        <v>5057017</v>
      </c>
      <c r="C824" t="s">
        <v>5282</v>
      </c>
      <c r="D824" t="s">
        <v>61</v>
      </c>
      <c r="E824" s="13" t="s">
        <v>5283</v>
      </c>
      <c r="G824" t="e">
        <f>_xlfn.XLOOKUP(Table5[[#This Row],[Short Name]],Data!B:B,Data!N:N)</f>
        <v>#N/A</v>
      </c>
      <c r="H824" t="e">
        <f>_xlfn.XLOOKUP(Table5[[#This Row],[Short Name]],Data!B:B,Data!V:V)</f>
        <v>#N/A</v>
      </c>
    </row>
    <row r="825" spans="1:8" hidden="1" x14ac:dyDescent="0.35">
      <c r="A825" t="s">
        <v>2420</v>
      </c>
      <c r="B825">
        <v>23988</v>
      </c>
      <c r="C825" t="s">
        <v>4477</v>
      </c>
      <c r="D825" t="s">
        <v>61</v>
      </c>
      <c r="E825" t="s">
        <v>4474</v>
      </c>
      <c r="F825" t="s">
        <v>4475</v>
      </c>
      <c r="G825" t="e">
        <f>_xlfn.XLOOKUP(Table5[[#This Row],[Short Name]],Data!B:B,Data!N:N)</f>
        <v>#N/A</v>
      </c>
      <c r="H825" t="e">
        <f>_xlfn.XLOOKUP(Table5[[#This Row],[Short Name]],Data!B:B,Data!V:V)</f>
        <v>#N/A</v>
      </c>
    </row>
    <row r="826" spans="1:8" hidden="1" x14ac:dyDescent="0.35">
      <c r="A826" t="s">
        <v>2170</v>
      </c>
      <c r="B826">
        <v>20698</v>
      </c>
      <c r="C826" t="s">
        <v>4421</v>
      </c>
      <c r="D826" t="s">
        <v>61</v>
      </c>
      <c r="E826" t="s">
        <v>4422</v>
      </c>
      <c r="F826" t="s">
        <v>2005</v>
      </c>
      <c r="G826" t="e">
        <f>_xlfn.XLOOKUP(Table5[[#This Row],[Short Name]],Data!B:B,Data!N:N)</f>
        <v>#N/A</v>
      </c>
      <c r="H826" t="e">
        <f>_xlfn.XLOOKUP(Table5[[#This Row],[Short Name]],Data!B:B,Data!V:V)</f>
        <v>#N/A</v>
      </c>
    </row>
    <row r="827" spans="1:8" hidden="1" x14ac:dyDescent="0.35">
      <c r="A827" t="s">
        <v>1669</v>
      </c>
      <c r="B827">
        <v>3143</v>
      </c>
      <c r="C827" t="s">
        <v>4432</v>
      </c>
      <c r="D827" t="s">
        <v>61</v>
      </c>
      <c r="E827" t="s">
        <v>4425</v>
      </c>
      <c r="F827" t="s">
        <v>4426</v>
      </c>
      <c r="G827" t="e">
        <f>_xlfn.XLOOKUP(Table5[[#This Row],[Short Name]],Data!B:B,Data!N:N)</f>
        <v>#N/A</v>
      </c>
      <c r="H827" t="e">
        <f>_xlfn.XLOOKUP(Table5[[#This Row],[Short Name]],Data!B:B,Data!V:V)</f>
        <v>#N/A</v>
      </c>
    </row>
    <row r="828" spans="1:8" hidden="1" x14ac:dyDescent="0.35">
      <c r="A828" t="s">
        <v>1670</v>
      </c>
      <c r="B828">
        <v>3143</v>
      </c>
      <c r="C828" t="s">
        <v>4432</v>
      </c>
      <c r="D828" t="s">
        <v>61</v>
      </c>
      <c r="E828" t="s">
        <v>4425</v>
      </c>
      <c r="F828" t="s">
        <v>4426</v>
      </c>
      <c r="G828" t="e">
        <f>_xlfn.XLOOKUP(Table5[[#This Row],[Short Name]],Data!B:B,Data!N:N)</f>
        <v>#N/A</v>
      </c>
      <c r="H828" t="e">
        <f>_xlfn.XLOOKUP(Table5[[#This Row],[Short Name]],Data!B:B,Data!V:V)</f>
        <v>#N/A</v>
      </c>
    </row>
    <row r="829" spans="1:8" hidden="1" x14ac:dyDescent="0.35">
      <c r="A829" t="s">
        <v>2723</v>
      </c>
      <c r="B829" t="s">
        <v>60</v>
      </c>
      <c r="C829" t="s">
        <v>60</v>
      </c>
      <c r="D829" t="s">
        <v>61</v>
      </c>
      <c r="E829" t="s">
        <v>5284</v>
      </c>
      <c r="F829" t="s">
        <v>60</v>
      </c>
      <c r="G829" t="e">
        <f>_xlfn.XLOOKUP(Table5[[#This Row],[Short Name]],Data!B:B,Data!N:N)</f>
        <v>#N/A</v>
      </c>
      <c r="H829" t="e">
        <f>_xlfn.XLOOKUP(Table5[[#This Row],[Short Name]],Data!B:B,Data!V:V)</f>
        <v>#N/A</v>
      </c>
    </row>
    <row r="830" spans="1:8" hidden="1" x14ac:dyDescent="0.35">
      <c r="A830" t="s">
        <v>5285</v>
      </c>
      <c r="B830" t="s">
        <v>60</v>
      </c>
      <c r="C830" t="s">
        <v>60</v>
      </c>
      <c r="D830" t="s">
        <v>61</v>
      </c>
      <c r="E830" t="s">
        <v>4422</v>
      </c>
      <c r="F830" t="s">
        <v>2005</v>
      </c>
      <c r="G830" t="e">
        <f>_xlfn.XLOOKUP(Table5[[#This Row],[Short Name]],Data!B:B,Data!N:N)</f>
        <v>#N/A</v>
      </c>
      <c r="H830" t="e">
        <f>_xlfn.XLOOKUP(Table5[[#This Row],[Short Name]],Data!B:B,Data!V:V)</f>
        <v>#N/A</v>
      </c>
    </row>
    <row r="831" spans="1:8" hidden="1" x14ac:dyDescent="0.35">
      <c r="A831" t="s">
        <v>2176</v>
      </c>
      <c r="B831">
        <v>5045636</v>
      </c>
      <c r="C831" t="s">
        <v>4442</v>
      </c>
      <c r="D831" t="s">
        <v>61</v>
      </c>
      <c r="E831" t="s">
        <v>5051</v>
      </c>
      <c r="F831" t="s">
        <v>4444</v>
      </c>
      <c r="G831" t="e">
        <f>_xlfn.XLOOKUP(Table5[[#This Row],[Short Name]],Data!B:B,Data!N:N)</f>
        <v>#N/A</v>
      </c>
      <c r="H831" t="e">
        <f>_xlfn.XLOOKUP(Table5[[#This Row],[Short Name]],Data!B:B,Data!V:V)</f>
        <v>#N/A</v>
      </c>
    </row>
    <row r="832" spans="1:8" hidden="1" x14ac:dyDescent="0.35">
      <c r="A832" t="s">
        <v>2203</v>
      </c>
      <c r="B832">
        <v>1500001380</v>
      </c>
      <c r="C832" t="s">
        <v>5286</v>
      </c>
      <c r="D832" t="s">
        <v>61</v>
      </c>
      <c r="E832" t="s">
        <v>5287</v>
      </c>
      <c r="F832" t="s">
        <v>5288</v>
      </c>
      <c r="G832" t="e">
        <f>_xlfn.XLOOKUP(Table5[[#This Row],[Short Name]],Data!B:B,Data!N:N)</f>
        <v>#N/A</v>
      </c>
      <c r="H832" t="e">
        <f>_xlfn.XLOOKUP(Table5[[#This Row],[Short Name]],Data!B:B,Data!V:V)</f>
        <v>#N/A</v>
      </c>
    </row>
    <row r="833" spans="1:8" hidden="1" x14ac:dyDescent="0.35">
      <c r="A833" t="s">
        <v>2180</v>
      </c>
      <c r="B833">
        <v>1500000213</v>
      </c>
      <c r="C833" t="s">
        <v>5289</v>
      </c>
      <c r="D833" t="s">
        <v>61</v>
      </c>
      <c r="E833" t="s">
        <v>5290</v>
      </c>
      <c r="F833" t="s">
        <v>5291</v>
      </c>
      <c r="G833" t="e">
        <f>_xlfn.XLOOKUP(Table5[[#This Row],[Short Name]],Data!B:B,Data!N:N)</f>
        <v>#N/A</v>
      </c>
      <c r="H833" t="e">
        <f>_xlfn.XLOOKUP(Table5[[#This Row],[Short Name]],Data!B:B,Data!V:V)</f>
        <v>#N/A</v>
      </c>
    </row>
    <row r="834" spans="1:8" hidden="1" x14ac:dyDescent="0.35">
      <c r="A834" t="s">
        <v>2205</v>
      </c>
      <c r="B834">
        <v>1500001380</v>
      </c>
      <c r="C834" t="s">
        <v>5286</v>
      </c>
      <c r="D834" t="s">
        <v>61</v>
      </c>
      <c r="E834" t="s">
        <v>5287</v>
      </c>
      <c r="F834" t="s">
        <v>5288</v>
      </c>
      <c r="G834" t="e">
        <f>_xlfn.XLOOKUP(Table5[[#This Row],[Short Name]],Data!B:B,Data!N:N)</f>
        <v>#N/A</v>
      </c>
      <c r="H834" t="e">
        <f>_xlfn.XLOOKUP(Table5[[#This Row],[Short Name]],Data!B:B,Data!V:V)</f>
        <v>#N/A</v>
      </c>
    </row>
    <row r="835" spans="1:8" hidden="1" x14ac:dyDescent="0.35">
      <c r="A835" t="s">
        <v>2211</v>
      </c>
      <c r="B835">
        <v>1500001380</v>
      </c>
      <c r="C835" t="s">
        <v>5286</v>
      </c>
      <c r="D835" t="s">
        <v>61</v>
      </c>
      <c r="E835" t="s">
        <v>5287</v>
      </c>
      <c r="F835" t="s">
        <v>5288</v>
      </c>
      <c r="G835" t="e">
        <f>_xlfn.XLOOKUP(Table5[[#This Row],[Short Name]],Data!B:B,Data!N:N)</f>
        <v>#N/A</v>
      </c>
      <c r="H835" t="e">
        <f>_xlfn.XLOOKUP(Table5[[#This Row],[Short Name]],Data!B:B,Data!V:V)</f>
        <v>#N/A</v>
      </c>
    </row>
    <row r="836" spans="1:8" hidden="1" x14ac:dyDescent="0.35">
      <c r="A836" t="s">
        <v>1969</v>
      </c>
      <c r="B836">
        <v>21694</v>
      </c>
      <c r="C836" t="s">
        <v>5026</v>
      </c>
      <c r="D836" t="s">
        <v>61</v>
      </c>
      <c r="E836" t="s">
        <v>5109</v>
      </c>
      <c r="F836" t="s">
        <v>5110</v>
      </c>
      <c r="G836" t="e">
        <f>_xlfn.XLOOKUP(Table5[[#This Row],[Short Name]],Data!B:B,Data!N:N)</f>
        <v>#N/A</v>
      </c>
      <c r="H836" t="e">
        <f>_xlfn.XLOOKUP(Table5[[#This Row],[Short Name]],Data!B:B,Data!V:V)</f>
        <v>#N/A</v>
      </c>
    </row>
    <row r="837" spans="1:8" hidden="1" x14ac:dyDescent="0.35">
      <c r="A837" t="s">
        <v>2713</v>
      </c>
      <c r="B837">
        <v>23429</v>
      </c>
      <c r="C837" t="s">
        <v>5292</v>
      </c>
      <c r="D837" t="s">
        <v>61</v>
      </c>
      <c r="E837" t="s">
        <v>4713</v>
      </c>
      <c r="F837" t="s">
        <v>5110</v>
      </c>
      <c r="G837" t="e">
        <f>_xlfn.XLOOKUP(Table5[[#This Row],[Short Name]],Data!B:B,Data!N:N)</f>
        <v>#N/A</v>
      </c>
      <c r="H837" t="e">
        <f>_xlfn.XLOOKUP(Table5[[#This Row],[Short Name]],Data!B:B,Data!V:V)</f>
        <v>#N/A</v>
      </c>
    </row>
    <row r="838" spans="1:8" hidden="1" x14ac:dyDescent="0.35">
      <c r="A838" t="s">
        <v>5293</v>
      </c>
      <c r="B838">
        <v>23708</v>
      </c>
      <c r="C838" t="s">
        <v>5294</v>
      </c>
      <c r="D838" t="s">
        <v>61</v>
      </c>
      <c r="E838" t="s">
        <v>5089</v>
      </c>
      <c r="F838" t="s">
        <v>4999</v>
      </c>
      <c r="G838" t="e">
        <f>_xlfn.XLOOKUP(Table5[[#This Row],[Short Name]],Data!B:B,Data!N:N)</f>
        <v>#N/A</v>
      </c>
      <c r="H838" t="e">
        <f>_xlfn.XLOOKUP(Table5[[#This Row],[Short Name]],Data!B:B,Data!V:V)</f>
        <v>#N/A</v>
      </c>
    </row>
    <row r="839" spans="1:8" hidden="1" x14ac:dyDescent="0.35">
      <c r="A839" t="s">
        <v>2082</v>
      </c>
      <c r="B839" t="s">
        <v>60</v>
      </c>
      <c r="C839" t="s">
        <v>60</v>
      </c>
      <c r="D839" t="s">
        <v>61</v>
      </c>
      <c r="E839" s="13" t="s">
        <v>5114</v>
      </c>
      <c r="F839" t="s">
        <v>60</v>
      </c>
      <c r="G839" t="e">
        <f>_xlfn.XLOOKUP(Table5[[#This Row],[Short Name]],Data!B:B,Data!N:N)</f>
        <v>#N/A</v>
      </c>
      <c r="H839" t="e">
        <f>_xlfn.XLOOKUP(Table5[[#This Row],[Short Name]],Data!B:B,Data!V:V)</f>
        <v>#N/A</v>
      </c>
    </row>
    <row r="840" spans="1:8" hidden="1" x14ac:dyDescent="0.35">
      <c r="A840" t="s">
        <v>2077</v>
      </c>
      <c r="B840">
        <v>2019223466</v>
      </c>
      <c r="C840" t="s">
        <v>5295</v>
      </c>
      <c r="D840" t="s">
        <v>61</v>
      </c>
      <c r="E840" t="s">
        <v>5114</v>
      </c>
      <c r="F840" t="s">
        <v>60</v>
      </c>
      <c r="G840" t="e">
        <f>_xlfn.XLOOKUP(Table5[[#This Row],[Short Name]],Data!B:B,Data!N:N)</f>
        <v>#N/A</v>
      </c>
      <c r="H840" t="e">
        <f>_xlfn.XLOOKUP(Table5[[#This Row],[Short Name]],Data!B:B,Data!V:V)</f>
        <v>#N/A</v>
      </c>
    </row>
    <row r="841" spans="1:8" hidden="1" x14ac:dyDescent="0.35">
      <c r="A841" t="s">
        <v>1971</v>
      </c>
      <c r="B841">
        <v>21308</v>
      </c>
      <c r="C841" t="s">
        <v>5296</v>
      </c>
      <c r="D841" t="s">
        <v>61</v>
      </c>
      <c r="E841" t="s">
        <v>5109</v>
      </c>
      <c r="F841" t="s">
        <v>5110</v>
      </c>
      <c r="G841" t="e">
        <f>_xlfn.XLOOKUP(Table5[[#This Row],[Short Name]],Data!B:B,Data!N:N)</f>
        <v>#N/A</v>
      </c>
      <c r="H841" t="e">
        <f>_xlfn.XLOOKUP(Table5[[#This Row],[Short Name]],Data!B:B,Data!V:V)</f>
        <v>#N/A</v>
      </c>
    </row>
    <row r="842" spans="1:8" hidden="1" x14ac:dyDescent="0.35">
      <c r="A842" t="s">
        <v>1973</v>
      </c>
      <c r="B842">
        <v>12959</v>
      </c>
      <c r="C842" t="s">
        <v>5297</v>
      </c>
      <c r="D842" t="s">
        <v>61</v>
      </c>
      <c r="E842" t="s">
        <v>5109</v>
      </c>
      <c r="F842" t="s">
        <v>5110</v>
      </c>
      <c r="G842" t="e">
        <f>_xlfn.XLOOKUP(Table5[[#This Row],[Short Name]],Data!B:B,Data!N:N)</f>
        <v>#N/A</v>
      </c>
      <c r="H842" t="e">
        <f>_xlfn.XLOOKUP(Table5[[#This Row],[Short Name]],Data!B:B,Data!V:V)</f>
        <v>#N/A</v>
      </c>
    </row>
    <row r="843" spans="1:8" hidden="1" x14ac:dyDescent="0.35">
      <c r="A843" t="s">
        <v>1981</v>
      </c>
      <c r="B843">
        <v>12959</v>
      </c>
      <c r="C843" t="s">
        <v>5297</v>
      </c>
      <c r="D843" t="s">
        <v>61</v>
      </c>
      <c r="E843" t="s">
        <v>5109</v>
      </c>
      <c r="F843" t="s">
        <v>5110</v>
      </c>
      <c r="G843" t="e">
        <f>_xlfn.XLOOKUP(Table5[[#This Row],[Short Name]],Data!B:B,Data!N:N)</f>
        <v>#N/A</v>
      </c>
      <c r="H843" t="e">
        <f>_xlfn.XLOOKUP(Table5[[#This Row],[Short Name]],Data!B:B,Data!V:V)</f>
        <v>#N/A</v>
      </c>
    </row>
    <row r="844" spans="1:8" hidden="1" x14ac:dyDescent="0.35">
      <c r="A844" t="s">
        <v>1983</v>
      </c>
      <c r="B844">
        <v>12959</v>
      </c>
      <c r="C844" t="s">
        <v>5297</v>
      </c>
      <c r="D844" t="s">
        <v>61</v>
      </c>
      <c r="E844" t="s">
        <v>5109</v>
      </c>
      <c r="F844" t="s">
        <v>5110</v>
      </c>
      <c r="G844" t="e">
        <f>_xlfn.XLOOKUP(Table5[[#This Row],[Short Name]],Data!B:B,Data!N:N)</f>
        <v>#N/A</v>
      </c>
      <c r="H844" t="e">
        <f>_xlfn.XLOOKUP(Table5[[#This Row],[Short Name]],Data!B:B,Data!V:V)</f>
        <v>#N/A</v>
      </c>
    </row>
    <row r="845" spans="1:8" hidden="1" x14ac:dyDescent="0.35">
      <c r="A845" t="s">
        <v>4295</v>
      </c>
      <c r="B845">
        <v>13112</v>
      </c>
      <c r="C845" t="s">
        <v>5298</v>
      </c>
      <c r="D845" t="s">
        <v>61</v>
      </c>
      <c r="E845" t="s">
        <v>5299</v>
      </c>
      <c r="F845" t="s">
        <v>5300</v>
      </c>
      <c r="G845" t="e">
        <f>_xlfn.XLOOKUP(Table5[[#This Row],[Short Name]],Data!B:B,Data!N:N)</f>
        <v>#N/A</v>
      </c>
      <c r="H845" t="e">
        <f>_xlfn.XLOOKUP(Table5[[#This Row],[Short Name]],Data!B:B,Data!V:V)</f>
        <v>#N/A</v>
      </c>
    </row>
    <row r="846" spans="1:8" hidden="1" x14ac:dyDescent="0.35">
      <c r="A846" t="s">
        <v>1571</v>
      </c>
      <c r="B846">
        <v>13112</v>
      </c>
      <c r="C846" t="s">
        <v>5298</v>
      </c>
      <c r="D846" t="s">
        <v>61</v>
      </c>
      <c r="E846" t="s">
        <v>5299</v>
      </c>
      <c r="F846" t="s">
        <v>5300</v>
      </c>
      <c r="G846" t="e">
        <f>_xlfn.XLOOKUP(Table5[[#This Row],[Short Name]],Data!B:B,Data!N:N)</f>
        <v>#N/A</v>
      </c>
      <c r="H846" t="e">
        <f>_xlfn.XLOOKUP(Table5[[#This Row],[Short Name]],Data!B:B,Data!V:V)</f>
        <v>#N/A</v>
      </c>
    </row>
    <row r="847" spans="1:8" hidden="1" x14ac:dyDescent="0.35">
      <c r="A847" t="s">
        <v>1985</v>
      </c>
      <c r="B847">
        <v>21694</v>
      </c>
      <c r="C847" t="s">
        <v>5026</v>
      </c>
      <c r="D847" t="s">
        <v>61</v>
      </c>
      <c r="E847" t="s">
        <v>5109</v>
      </c>
      <c r="F847" t="s">
        <v>5110</v>
      </c>
      <c r="G847" t="e">
        <f>_xlfn.XLOOKUP(Table5[[#This Row],[Short Name]],Data!B:B,Data!N:N)</f>
        <v>#N/A</v>
      </c>
      <c r="H847" t="e">
        <f>_xlfn.XLOOKUP(Table5[[#This Row],[Short Name]],Data!B:B,Data!V:V)</f>
        <v>#N/A</v>
      </c>
    </row>
    <row r="848" spans="1:8" hidden="1" x14ac:dyDescent="0.35">
      <c r="A848" t="s">
        <v>2075</v>
      </c>
      <c r="B848">
        <v>20116</v>
      </c>
      <c r="C848" t="s">
        <v>5301</v>
      </c>
      <c r="D848" t="s">
        <v>61</v>
      </c>
      <c r="E848" t="s">
        <v>5109</v>
      </c>
      <c r="F848" t="s">
        <v>5143</v>
      </c>
      <c r="G848" t="e">
        <f>_xlfn.XLOOKUP(Table5[[#This Row],[Short Name]],Data!B:B,Data!N:N)</f>
        <v>#N/A</v>
      </c>
      <c r="H848" t="e">
        <f>_xlfn.XLOOKUP(Table5[[#This Row],[Short Name]],Data!B:B,Data!V:V)</f>
        <v>#N/A</v>
      </c>
    </row>
    <row r="849" spans="1:8" hidden="1" x14ac:dyDescent="0.35">
      <c r="A849" t="s">
        <v>1987</v>
      </c>
      <c r="B849">
        <v>12959</v>
      </c>
      <c r="C849" t="s">
        <v>5297</v>
      </c>
      <c r="D849" t="s">
        <v>61</v>
      </c>
      <c r="E849" t="s">
        <v>5109</v>
      </c>
      <c r="F849" t="s">
        <v>5110</v>
      </c>
      <c r="G849" t="e">
        <f>_xlfn.XLOOKUP(Table5[[#This Row],[Short Name]],Data!B:B,Data!N:N)</f>
        <v>#N/A</v>
      </c>
      <c r="H849" t="e">
        <f>_xlfn.XLOOKUP(Table5[[#This Row],[Short Name]],Data!B:B,Data!V:V)</f>
        <v>#N/A</v>
      </c>
    </row>
    <row r="850" spans="1:8" hidden="1" x14ac:dyDescent="0.35">
      <c r="A850" t="s">
        <v>1591</v>
      </c>
      <c r="B850">
        <v>13112</v>
      </c>
      <c r="C850" t="s">
        <v>5298</v>
      </c>
      <c r="D850" t="s">
        <v>61</v>
      </c>
      <c r="E850" t="s">
        <v>5299</v>
      </c>
      <c r="F850" t="s">
        <v>5300</v>
      </c>
      <c r="G850" t="e">
        <f>_xlfn.XLOOKUP(Table5[[#This Row],[Short Name]],Data!B:B,Data!N:N)</f>
        <v>#N/A</v>
      </c>
      <c r="H850" t="e">
        <f>_xlfn.XLOOKUP(Table5[[#This Row],[Short Name]],Data!B:B,Data!V:V)</f>
        <v>#N/A</v>
      </c>
    </row>
    <row r="851" spans="1:8" hidden="1" x14ac:dyDescent="0.35">
      <c r="A851" t="s">
        <v>1593</v>
      </c>
      <c r="B851">
        <v>13112</v>
      </c>
      <c r="C851" t="s">
        <v>5298</v>
      </c>
      <c r="D851" t="s">
        <v>61</v>
      </c>
      <c r="E851" t="s">
        <v>5299</v>
      </c>
      <c r="F851" t="s">
        <v>5300</v>
      </c>
      <c r="G851" t="e">
        <f>_xlfn.XLOOKUP(Table5[[#This Row],[Short Name]],Data!B:B,Data!N:N)</f>
        <v>#N/A</v>
      </c>
      <c r="H851" t="e">
        <f>_xlfn.XLOOKUP(Table5[[#This Row],[Short Name]],Data!B:B,Data!V:V)</f>
        <v>#N/A</v>
      </c>
    </row>
    <row r="852" spans="1:8" hidden="1" x14ac:dyDescent="0.35">
      <c r="A852" t="s">
        <v>1595</v>
      </c>
      <c r="B852">
        <v>13112</v>
      </c>
      <c r="C852" t="s">
        <v>5298</v>
      </c>
      <c r="D852" t="s">
        <v>61</v>
      </c>
      <c r="E852" t="s">
        <v>5299</v>
      </c>
      <c r="F852" t="s">
        <v>5300</v>
      </c>
      <c r="G852" t="e">
        <f>_xlfn.XLOOKUP(Table5[[#This Row],[Short Name]],Data!B:B,Data!N:N)</f>
        <v>#N/A</v>
      </c>
      <c r="H852" t="e">
        <f>_xlfn.XLOOKUP(Table5[[#This Row],[Short Name]],Data!B:B,Data!V:V)</f>
        <v>#N/A</v>
      </c>
    </row>
    <row r="853" spans="1:8" hidden="1" x14ac:dyDescent="0.35">
      <c r="A853" t="s">
        <v>1952</v>
      </c>
      <c r="B853">
        <v>5046254</v>
      </c>
      <c r="C853" t="s">
        <v>5302</v>
      </c>
      <c r="D853" t="s">
        <v>61</v>
      </c>
      <c r="E853" s="13" t="s">
        <v>5114</v>
      </c>
      <c r="F853" t="s">
        <v>5300</v>
      </c>
      <c r="G853" t="e">
        <f>_xlfn.XLOOKUP(Table5[[#This Row],[Short Name]],Data!B:B,Data!N:N)</f>
        <v>#N/A</v>
      </c>
      <c r="H853" t="e">
        <f>_xlfn.XLOOKUP(Table5[[#This Row],[Short Name]],Data!B:B,Data!V:V)</f>
        <v>#N/A</v>
      </c>
    </row>
    <row r="854" spans="1:8" hidden="1" x14ac:dyDescent="0.35">
      <c r="A854" t="s">
        <v>2365</v>
      </c>
      <c r="B854">
        <v>23708</v>
      </c>
      <c r="C854" t="s">
        <v>5294</v>
      </c>
      <c r="D854" t="s">
        <v>61</v>
      </c>
      <c r="E854" t="s">
        <v>5089</v>
      </c>
      <c r="F854" t="s">
        <v>4999</v>
      </c>
      <c r="G854" t="e">
        <f>_xlfn.XLOOKUP(Table5[[#This Row],[Short Name]],Data!B:B,Data!N:N)</f>
        <v>#N/A</v>
      </c>
      <c r="H854" t="e">
        <f>_xlfn.XLOOKUP(Table5[[#This Row],[Short Name]],Data!B:B,Data!V:V)</f>
        <v>#N/A</v>
      </c>
    </row>
    <row r="855" spans="1:8" hidden="1" x14ac:dyDescent="0.35">
      <c r="A855" t="s">
        <v>2367</v>
      </c>
      <c r="B855">
        <v>23708</v>
      </c>
      <c r="C855" t="s">
        <v>5294</v>
      </c>
      <c r="D855" t="s">
        <v>61</v>
      </c>
      <c r="E855" t="s">
        <v>5089</v>
      </c>
      <c r="F855" t="s">
        <v>4999</v>
      </c>
      <c r="G855" t="e">
        <f>_xlfn.XLOOKUP(Table5[[#This Row],[Short Name]],Data!B:B,Data!N:N)</f>
        <v>#N/A</v>
      </c>
      <c r="H855" t="e">
        <f>_xlfn.XLOOKUP(Table5[[#This Row],[Short Name]],Data!B:B,Data!V:V)</f>
        <v>#N/A</v>
      </c>
    </row>
    <row r="856" spans="1:8" hidden="1" x14ac:dyDescent="0.35">
      <c r="A856" t="s">
        <v>2369</v>
      </c>
      <c r="B856">
        <v>23708</v>
      </c>
      <c r="C856" t="s">
        <v>5303</v>
      </c>
      <c r="D856" t="s">
        <v>61</v>
      </c>
      <c r="E856" t="s">
        <v>5089</v>
      </c>
      <c r="F856" t="s">
        <v>4999</v>
      </c>
      <c r="G856" t="e">
        <f>_xlfn.XLOOKUP(Table5[[#This Row],[Short Name]],Data!B:B,Data!N:N)</f>
        <v>#N/A</v>
      </c>
      <c r="H856" t="e">
        <f>_xlfn.XLOOKUP(Table5[[#This Row],[Short Name]],Data!B:B,Data!V:V)</f>
        <v>#N/A</v>
      </c>
    </row>
    <row r="857" spans="1:8" hidden="1" x14ac:dyDescent="0.35">
      <c r="A857" t="s">
        <v>1672</v>
      </c>
      <c r="B857">
        <v>3071354</v>
      </c>
      <c r="C857" t="s">
        <v>4424</v>
      </c>
      <c r="D857" t="s">
        <v>61</v>
      </c>
      <c r="E857" t="s">
        <v>4425</v>
      </c>
      <c r="F857" t="s">
        <v>4426</v>
      </c>
      <c r="G857" t="e">
        <f>_xlfn.XLOOKUP(Table5[[#This Row],[Short Name]],Data!B:B,Data!N:N)</f>
        <v>#N/A</v>
      </c>
      <c r="H857" t="e">
        <f>_xlfn.XLOOKUP(Table5[[#This Row],[Short Name]],Data!B:B,Data!V:V)</f>
        <v>#N/A</v>
      </c>
    </row>
    <row r="858" spans="1:8" hidden="1" x14ac:dyDescent="0.35">
      <c r="A858" t="s">
        <v>1674</v>
      </c>
      <c r="B858">
        <v>3143</v>
      </c>
      <c r="C858" t="s">
        <v>4432</v>
      </c>
      <c r="D858" t="s">
        <v>61</v>
      </c>
      <c r="E858" t="s">
        <v>4425</v>
      </c>
      <c r="F858" t="s">
        <v>4426</v>
      </c>
      <c r="G858" t="e">
        <f>_xlfn.XLOOKUP(Table5[[#This Row],[Short Name]],Data!B:B,Data!N:N)</f>
        <v>#N/A</v>
      </c>
      <c r="H858" t="e">
        <f>_xlfn.XLOOKUP(Table5[[#This Row],[Short Name]],Data!B:B,Data!V:V)</f>
        <v>#N/A</v>
      </c>
    </row>
    <row r="859" spans="1:8" hidden="1" x14ac:dyDescent="0.35">
      <c r="A859" t="s">
        <v>992</v>
      </c>
      <c r="B859">
        <v>9208</v>
      </c>
      <c r="C859" t="s">
        <v>331</v>
      </c>
      <c r="D859" t="s">
        <v>61</v>
      </c>
      <c r="E859" s="13" t="s">
        <v>327</v>
      </c>
      <c r="F859" t="s">
        <v>332</v>
      </c>
      <c r="G859" t="e">
        <f>_xlfn.XLOOKUP(Table5[[#This Row],[Short Name]],Data!B:B,Data!N:N)</f>
        <v>#N/A</v>
      </c>
      <c r="H859" t="e">
        <f>_xlfn.XLOOKUP(Table5[[#This Row],[Short Name]],Data!B:B,Data!V:V)</f>
        <v>#N/A</v>
      </c>
    </row>
    <row r="860" spans="1:8" hidden="1" x14ac:dyDescent="0.35">
      <c r="A860" t="s">
        <v>1690</v>
      </c>
      <c r="B860">
        <v>5057221</v>
      </c>
      <c r="C860" t="s">
        <v>4395</v>
      </c>
      <c r="D860" t="s">
        <v>61</v>
      </c>
      <c r="E860" t="s">
        <v>4396</v>
      </c>
      <c r="F860" t="s">
        <v>4397</v>
      </c>
      <c r="G860" t="e">
        <f>_xlfn.XLOOKUP(Table5[[#This Row],[Short Name]],Data!B:B,Data!N:N)</f>
        <v>#N/A</v>
      </c>
      <c r="H860" t="e">
        <f>_xlfn.XLOOKUP(Table5[[#This Row],[Short Name]],Data!B:B,Data!V:V)</f>
        <v>#N/A</v>
      </c>
    </row>
    <row r="861" spans="1:8" hidden="1" x14ac:dyDescent="0.35">
      <c r="A861" t="s">
        <v>1813</v>
      </c>
      <c r="B861">
        <v>5058031</v>
      </c>
      <c r="C861" t="s">
        <v>4677</v>
      </c>
      <c r="D861" t="s">
        <v>61</v>
      </c>
      <c r="E861" t="s">
        <v>4909</v>
      </c>
      <c r="F861" t="s">
        <v>4910</v>
      </c>
      <c r="G861" t="e">
        <f>_xlfn.XLOOKUP(Table5[[#This Row],[Short Name]],Data!B:B,Data!N:N)</f>
        <v>#N/A</v>
      </c>
      <c r="H861" t="e">
        <f>_xlfn.XLOOKUP(Table5[[#This Row],[Short Name]],Data!B:B,Data!V:V)</f>
        <v>#N/A</v>
      </c>
    </row>
    <row r="862" spans="1:8" hidden="1" x14ac:dyDescent="0.35">
      <c r="A862" t="s">
        <v>1815</v>
      </c>
      <c r="B862">
        <v>5058031</v>
      </c>
      <c r="C862" t="s">
        <v>4677</v>
      </c>
      <c r="D862" t="s">
        <v>61</v>
      </c>
      <c r="E862" t="s">
        <v>4909</v>
      </c>
      <c r="F862" t="s">
        <v>4910</v>
      </c>
      <c r="G862" t="e">
        <f>_xlfn.XLOOKUP(Table5[[#This Row],[Short Name]],Data!B:B,Data!N:N)</f>
        <v>#N/A</v>
      </c>
      <c r="H862" t="e">
        <f>_xlfn.XLOOKUP(Table5[[#This Row],[Short Name]],Data!B:B,Data!V:V)</f>
        <v>#N/A</v>
      </c>
    </row>
    <row r="863" spans="1:8" hidden="1" x14ac:dyDescent="0.35">
      <c r="A863" t="s">
        <v>1497</v>
      </c>
      <c r="B863">
        <v>21932</v>
      </c>
      <c r="C863" t="s">
        <v>4855</v>
      </c>
      <c r="D863" t="s">
        <v>61</v>
      </c>
      <c r="E863" t="s">
        <v>4856</v>
      </c>
      <c r="F863" t="s">
        <v>63</v>
      </c>
      <c r="G863" t="e">
        <f>_xlfn.XLOOKUP(Table5[[#This Row],[Short Name]],Data!B:B,Data!N:N)</f>
        <v>#N/A</v>
      </c>
      <c r="H863" t="e">
        <f>_xlfn.XLOOKUP(Table5[[#This Row],[Short Name]],Data!B:B,Data!V:V)</f>
        <v>#N/A</v>
      </c>
    </row>
    <row r="864" spans="1:8" hidden="1" x14ac:dyDescent="0.35">
      <c r="A864" t="s">
        <v>2235</v>
      </c>
      <c r="B864">
        <v>5046714</v>
      </c>
      <c r="C864" t="s">
        <v>5096</v>
      </c>
      <c r="D864" t="s">
        <v>61</v>
      </c>
      <c r="E864" t="s">
        <v>5097</v>
      </c>
      <c r="F864" t="s">
        <v>5098</v>
      </c>
      <c r="G864" t="e">
        <f>_xlfn.XLOOKUP(Table5[[#This Row],[Short Name]],Data!B:B,Data!N:N)</f>
        <v>#N/A</v>
      </c>
      <c r="H864" t="e">
        <f>_xlfn.XLOOKUP(Table5[[#This Row],[Short Name]],Data!B:B,Data!V:V)</f>
        <v>#N/A</v>
      </c>
    </row>
    <row r="865" spans="1:8" hidden="1" x14ac:dyDescent="0.35">
      <c r="A865" t="s">
        <v>1023</v>
      </c>
      <c r="B865">
        <v>5047662</v>
      </c>
      <c r="C865" t="s">
        <v>5304</v>
      </c>
      <c r="D865" t="s">
        <v>61</v>
      </c>
      <c r="E865" t="s">
        <v>5305</v>
      </c>
      <c r="F865" t="s">
        <v>5306</v>
      </c>
      <c r="G865" t="e">
        <f>_xlfn.XLOOKUP(Table5[[#This Row],[Short Name]],Data!B:B,Data!N:N)</f>
        <v>#N/A</v>
      </c>
      <c r="H865" t="e">
        <f>_xlfn.XLOOKUP(Table5[[#This Row],[Short Name]],Data!B:B,Data!V:V)</f>
        <v>#N/A</v>
      </c>
    </row>
    <row r="866" spans="1:8" hidden="1" x14ac:dyDescent="0.35">
      <c r="A866" t="s">
        <v>267</v>
      </c>
      <c r="B866">
        <v>22512</v>
      </c>
      <c r="C866" t="s">
        <v>269</v>
      </c>
      <c r="D866" t="s">
        <v>61</v>
      </c>
      <c r="E866" t="s">
        <v>270</v>
      </c>
      <c r="F866" t="s">
        <v>272</v>
      </c>
      <c r="G866" t="e">
        <f>_xlfn.XLOOKUP(Table5[[#This Row],[Short Name]],Data!B:B,Data!N:N)</f>
        <v>#N/A</v>
      </c>
      <c r="H866" t="e">
        <f>_xlfn.XLOOKUP(Table5[[#This Row],[Short Name]],Data!B:B,Data!V:V)</f>
        <v>#N/A</v>
      </c>
    </row>
    <row r="867" spans="1:8" hidden="1" x14ac:dyDescent="0.35">
      <c r="A867" t="s">
        <v>789</v>
      </c>
      <c r="B867">
        <v>22512</v>
      </c>
      <c r="C867" t="s">
        <v>269</v>
      </c>
      <c r="D867" t="s">
        <v>61</v>
      </c>
      <c r="E867" t="s">
        <v>270</v>
      </c>
      <c r="F867" t="s">
        <v>272</v>
      </c>
      <c r="G867" t="e">
        <f>_xlfn.XLOOKUP(Table5[[#This Row],[Short Name]],Data!B:B,Data!N:N)</f>
        <v>#N/A</v>
      </c>
      <c r="H867" t="e">
        <f>_xlfn.XLOOKUP(Table5[[#This Row],[Short Name]],Data!B:B,Data!V:V)</f>
        <v>#N/A</v>
      </c>
    </row>
    <row r="868" spans="1:8" hidden="1" x14ac:dyDescent="0.35">
      <c r="A868" t="s">
        <v>704</v>
      </c>
      <c r="B868">
        <v>3057940</v>
      </c>
      <c r="C868" t="s">
        <v>706</v>
      </c>
      <c r="D868" t="s">
        <v>61</v>
      </c>
      <c r="E868" t="s">
        <v>151</v>
      </c>
      <c r="F868" t="s">
        <v>152</v>
      </c>
      <c r="G868" t="e">
        <f>_xlfn.XLOOKUP(Table5[[#This Row],[Short Name]],Data!B:B,Data!N:N)</f>
        <v>#N/A</v>
      </c>
      <c r="H868" t="e">
        <f>_xlfn.XLOOKUP(Table5[[#This Row],[Short Name]],Data!B:B,Data!V:V)</f>
        <v>#N/A</v>
      </c>
    </row>
    <row r="869" spans="1:8" hidden="1" x14ac:dyDescent="0.35">
      <c r="A869" t="s">
        <v>701</v>
      </c>
      <c r="B869">
        <v>5046242</v>
      </c>
      <c r="C869" t="s">
        <v>699</v>
      </c>
      <c r="D869" t="s">
        <v>61</v>
      </c>
      <c r="E869" t="s">
        <v>151</v>
      </c>
      <c r="F869" t="s">
        <v>152</v>
      </c>
      <c r="G869" t="e">
        <f>_xlfn.XLOOKUP(Table5[[#This Row],[Short Name]],Data!B:B,Data!N:N)</f>
        <v>#N/A</v>
      </c>
      <c r="H869" t="e">
        <f>_xlfn.XLOOKUP(Table5[[#This Row],[Short Name]],Data!B:B,Data!V:V)</f>
        <v>#N/A</v>
      </c>
    </row>
    <row r="870" spans="1:8" hidden="1" x14ac:dyDescent="0.35">
      <c r="A870" t="s">
        <v>697</v>
      </c>
      <c r="B870">
        <v>5046242</v>
      </c>
      <c r="C870" t="s">
        <v>699</v>
      </c>
      <c r="D870" t="s">
        <v>61</v>
      </c>
      <c r="E870" t="s">
        <v>151</v>
      </c>
      <c r="F870" t="s">
        <v>152</v>
      </c>
      <c r="G870" t="e">
        <f>_xlfn.XLOOKUP(Table5[[#This Row],[Short Name]],Data!B:B,Data!N:N)</f>
        <v>#N/A</v>
      </c>
      <c r="H870" t="e">
        <f>_xlfn.XLOOKUP(Table5[[#This Row],[Short Name]],Data!B:B,Data!V:V)</f>
        <v>#N/A</v>
      </c>
    </row>
    <row r="871" spans="1:8" hidden="1" x14ac:dyDescent="0.35">
      <c r="A871" t="s">
        <v>926</v>
      </c>
      <c r="B871">
        <v>1223301</v>
      </c>
      <c r="C871" t="s">
        <v>928</v>
      </c>
      <c r="D871" t="s">
        <v>61</v>
      </c>
      <c r="E871" t="s">
        <v>929</v>
      </c>
      <c r="F871" t="s">
        <v>60</v>
      </c>
      <c r="G871" t="e">
        <f>_xlfn.XLOOKUP(Table5[[#This Row],[Short Name]],Data!B:B,Data!N:N)</f>
        <v>#N/A</v>
      </c>
      <c r="H871" t="e">
        <f>_xlfn.XLOOKUP(Table5[[#This Row],[Short Name]],Data!B:B,Data!V:V)</f>
        <v>#N/A</v>
      </c>
    </row>
    <row r="872" spans="1:8" hidden="1" x14ac:dyDescent="0.35">
      <c r="A872" t="s">
        <v>5307</v>
      </c>
      <c r="B872" t="s">
        <v>60</v>
      </c>
      <c r="C872" t="s">
        <v>60</v>
      </c>
      <c r="D872" t="s">
        <v>61</v>
      </c>
      <c r="E872" t="s">
        <v>4422</v>
      </c>
      <c r="F872" t="s">
        <v>2005</v>
      </c>
      <c r="G872" t="e">
        <f>_xlfn.XLOOKUP(Table5[[#This Row],[Short Name]],Data!B:B,Data!N:N)</f>
        <v>#N/A</v>
      </c>
      <c r="H872" t="e">
        <f>_xlfn.XLOOKUP(Table5[[#This Row],[Short Name]],Data!B:B,Data!V:V)</f>
        <v>#N/A</v>
      </c>
    </row>
    <row r="873" spans="1:8" hidden="1" x14ac:dyDescent="0.35">
      <c r="A873" t="s">
        <v>2247</v>
      </c>
      <c r="B873">
        <v>5045636</v>
      </c>
      <c r="C873" t="s">
        <v>4442</v>
      </c>
      <c r="D873" t="s">
        <v>61</v>
      </c>
      <c r="E873" t="s">
        <v>5051</v>
      </c>
      <c r="F873" t="s">
        <v>4444</v>
      </c>
      <c r="G873" t="e">
        <f>_xlfn.XLOOKUP(Table5[[#This Row],[Short Name]],Data!B:B,Data!N:N)</f>
        <v>#N/A</v>
      </c>
      <c r="H873" t="e">
        <f>_xlfn.XLOOKUP(Table5[[#This Row],[Short Name]],Data!B:B,Data!V:V)</f>
        <v>#N/A</v>
      </c>
    </row>
    <row r="874" spans="1:8" hidden="1" x14ac:dyDescent="0.35">
      <c r="A874" t="s">
        <v>2249</v>
      </c>
      <c r="B874">
        <v>1500001716</v>
      </c>
      <c r="C874" t="s">
        <v>4471</v>
      </c>
      <c r="D874" t="s">
        <v>61</v>
      </c>
      <c r="E874" t="s">
        <v>4422</v>
      </c>
      <c r="F874" t="s">
        <v>2005</v>
      </c>
      <c r="G874" t="e">
        <f>_xlfn.XLOOKUP(Table5[[#This Row],[Short Name]],Data!B:B,Data!N:N)</f>
        <v>#N/A</v>
      </c>
      <c r="H874" t="e">
        <f>_xlfn.XLOOKUP(Table5[[#This Row],[Short Name]],Data!B:B,Data!V:V)</f>
        <v>#N/A</v>
      </c>
    </row>
    <row r="875" spans="1:8" hidden="1" x14ac:dyDescent="0.35">
      <c r="A875" t="s">
        <v>1676</v>
      </c>
      <c r="B875">
        <v>3071354</v>
      </c>
      <c r="C875" t="s">
        <v>4424</v>
      </c>
      <c r="D875" t="s">
        <v>61</v>
      </c>
      <c r="E875" t="s">
        <v>4425</v>
      </c>
      <c r="F875" t="s">
        <v>4426</v>
      </c>
      <c r="G875" t="e">
        <f>_xlfn.XLOOKUP(Table5[[#This Row],[Short Name]],Data!B:B,Data!N:N)</f>
        <v>#N/A</v>
      </c>
      <c r="H875" t="e">
        <f>_xlfn.XLOOKUP(Table5[[#This Row],[Short Name]],Data!B:B,Data!V:V)</f>
        <v>#N/A</v>
      </c>
    </row>
    <row r="876" spans="1:8" hidden="1" x14ac:dyDescent="0.35">
      <c r="A876" t="s">
        <v>2198</v>
      </c>
      <c r="B876">
        <v>1500001941</v>
      </c>
      <c r="C876" t="s">
        <v>5308</v>
      </c>
      <c r="D876" t="s">
        <v>61</v>
      </c>
      <c r="E876" t="s">
        <v>5159</v>
      </c>
      <c r="F876" t="s">
        <v>5309</v>
      </c>
      <c r="G876" t="e">
        <f>_xlfn.XLOOKUP(Table5[[#This Row],[Short Name]],Data!B:B,Data!N:N)</f>
        <v>#N/A</v>
      </c>
      <c r="H876" t="e">
        <f>_xlfn.XLOOKUP(Table5[[#This Row],[Short Name]],Data!B:B,Data!V:V)</f>
        <v>#N/A</v>
      </c>
    </row>
    <row r="877" spans="1:8" hidden="1" x14ac:dyDescent="0.35">
      <c r="A877" t="s">
        <v>2199</v>
      </c>
      <c r="B877">
        <v>1500001941</v>
      </c>
      <c r="C877" t="s">
        <v>5308</v>
      </c>
      <c r="D877" t="s">
        <v>61</v>
      </c>
      <c r="E877" t="s">
        <v>5159</v>
      </c>
      <c r="F877" t="s">
        <v>5309</v>
      </c>
      <c r="G877" t="e">
        <f>_xlfn.XLOOKUP(Table5[[#This Row],[Short Name]],Data!B:B,Data!N:N)</f>
        <v>#N/A</v>
      </c>
      <c r="H877" t="e">
        <f>_xlfn.XLOOKUP(Table5[[#This Row],[Short Name]],Data!B:B,Data!V:V)</f>
        <v>#N/A</v>
      </c>
    </row>
    <row r="878" spans="1:8" hidden="1" x14ac:dyDescent="0.35">
      <c r="A878" t="s">
        <v>2201</v>
      </c>
      <c r="B878">
        <v>1500001941</v>
      </c>
      <c r="C878" t="s">
        <v>5308</v>
      </c>
      <c r="D878" t="s">
        <v>61</v>
      </c>
      <c r="E878" t="s">
        <v>5159</v>
      </c>
      <c r="F878" t="s">
        <v>5309</v>
      </c>
      <c r="G878" t="e">
        <f>_xlfn.XLOOKUP(Table5[[#This Row],[Short Name]],Data!B:B,Data!N:N)</f>
        <v>#N/A</v>
      </c>
      <c r="H878" t="e">
        <f>_xlfn.XLOOKUP(Table5[[#This Row],[Short Name]],Data!B:B,Data!V:V)</f>
        <v>#N/A</v>
      </c>
    </row>
    <row r="879" spans="1:8" hidden="1" x14ac:dyDescent="0.35">
      <c r="A879" t="s">
        <v>2458</v>
      </c>
      <c r="B879">
        <v>1500001941</v>
      </c>
      <c r="C879" t="s">
        <v>5308</v>
      </c>
      <c r="D879" t="s">
        <v>61</v>
      </c>
      <c r="E879" t="s">
        <v>5159</v>
      </c>
      <c r="F879" t="s">
        <v>5309</v>
      </c>
      <c r="G879" t="e">
        <f>_xlfn.XLOOKUP(Table5[[#This Row],[Short Name]],Data!B:B,Data!N:N)</f>
        <v>#N/A</v>
      </c>
      <c r="H879" t="e">
        <f>_xlfn.XLOOKUP(Table5[[#This Row],[Short Name]],Data!B:B,Data!V:V)</f>
        <v>#N/A</v>
      </c>
    </row>
    <row r="880" spans="1:8" hidden="1" x14ac:dyDescent="0.35">
      <c r="A880" t="s">
        <v>2468</v>
      </c>
      <c r="B880">
        <v>1500001941</v>
      </c>
      <c r="C880" t="s">
        <v>5308</v>
      </c>
      <c r="D880" t="s">
        <v>61</v>
      </c>
      <c r="E880" t="s">
        <v>5159</v>
      </c>
      <c r="F880" t="s">
        <v>5309</v>
      </c>
      <c r="G880" t="e">
        <f>_xlfn.XLOOKUP(Table5[[#This Row],[Short Name]],Data!B:B,Data!N:N)</f>
        <v>#N/A</v>
      </c>
      <c r="H880" t="e">
        <f>_xlfn.XLOOKUP(Table5[[#This Row],[Short Name]],Data!B:B,Data!V:V)</f>
        <v>#N/A</v>
      </c>
    </row>
    <row r="881" spans="1:8" hidden="1" x14ac:dyDescent="0.35">
      <c r="A881" t="s">
        <v>1745</v>
      </c>
      <c r="B881">
        <v>1500001709</v>
      </c>
      <c r="C881" t="s">
        <v>5310</v>
      </c>
      <c r="D881" t="s">
        <v>61</v>
      </c>
      <c r="E881" t="s">
        <v>5311</v>
      </c>
      <c r="F881" t="s">
        <v>5312</v>
      </c>
      <c r="G881" t="e">
        <f>_xlfn.XLOOKUP(Table5[[#This Row],[Short Name]],Data!B:B,Data!N:N)</f>
        <v>#N/A</v>
      </c>
      <c r="H881" t="e">
        <f>_xlfn.XLOOKUP(Table5[[#This Row],[Short Name]],Data!B:B,Data!V:V)</f>
        <v>#N/A</v>
      </c>
    </row>
    <row r="882" spans="1:8" hidden="1" x14ac:dyDescent="0.35">
      <c r="A882" t="s">
        <v>567</v>
      </c>
      <c r="B882">
        <v>9208</v>
      </c>
      <c r="C882" t="s">
        <v>331</v>
      </c>
      <c r="D882" t="s">
        <v>61</v>
      </c>
      <c r="E882" s="13" t="s">
        <v>327</v>
      </c>
      <c r="F882" t="s">
        <v>332</v>
      </c>
      <c r="G882" t="e">
        <f>_xlfn.XLOOKUP(Table5[[#This Row],[Short Name]],Data!B:B,Data!N:N)</f>
        <v>#N/A</v>
      </c>
      <c r="H882" t="e">
        <f>_xlfn.XLOOKUP(Table5[[#This Row],[Short Name]],Data!B:B,Data!V:V)</f>
        <v>#N/A</v>
      </c>
    </row>
    <row r="883" spans="1:8" hidden="1" x14ac:dyDescent="0.35">
      <c r="A883" t="s">
        <v>2174</v>
      </c>
      <c r="B883">
        <v>5056251</v>
      </c>
      <c r="C883" t="s">
        <v>4723</v>
      </c>
      <c r="D883" t="s">
        <v>61</v>
      </c>
      <c r="E883" t="s">
        <v>4923</v>
      </c>
      <c r="F883" t="s">
        <v>60</v>
      </c>
      <c r="G883" t="e">
        <f>_xlfn.XLOOKUP(Table5[[#This Row],[Short Name]],Data!B:B,Data!N:N)</f>
        <v>#N/A</v>
      </c>
      <c r="H883" t="e">
        <f>_xlfn.XLOOKUP(Table5[[#This Row],[Short Name]],Data!B:B,Data!V:V)</f>
        <v>#N/A</v>
      </c>
    </row>
    <row r="884" spans="1:8" hidden="1" x14ac:dyDescent="0.35">
      <c r="A884" t="s">
        <v>2178</v>
      </c>
      <c r="B884">
        <v>5056251</v>
      </c>
      <c r="C884" t="s">
        <v>4723</v>
      </c>
      <c r="D884" t="s">
        <v>61</v>
      </c>
      <c r="E884" t="s">
        <v>4923</v>
      </c>
      <c r="F884" t="s">
        <v>60</v>
      </c>
      <c r="G884" t="e">
        <f>_xlfn.XLOOKUP(Table5[[#This Row],[Short Name]],Data!B:B,Data!N:N)</f>
        <v>#N/A</v>
      </c>
      <c r="H884" t="e">
        <f>_xlfn.XLOOKUP(Table5[[#This Row],[Short Name]],Data!B:B,Data!V:V)</f>
        <v>#N/A</v>
      </c>
    </row>
    <row r="885" spans="1:8" hidden="1" x14ac:dyDescent="0.35">
      <c r="A885" t="s">
        <v>2182</v>
      </c>
      <c r="B885">
        <v>5056251</v>
      </c>
      <c r="C885" t="s">
        <v>4723</v>
      </c>
      <c r="D885" t="s">
        <v>61</v>
      </c>
      <c r="E885" t="s">
        <v>4923</v>
      </c>
      <c r="F885" t="s">
        <v>60</v>
      </c>
      <c r="G885" t="e">
        <f>_xlfn.XLOOKUP(Table5[[#This Row],[Short Name]],Data!B:B,Data!N:N)</f>
        <v>#N/A</v>
      </c>
      <c r="H885" t="e">
        <f>_xlfn.XLOOKUP(Table5[[#This Row],[Short Name]],Data!B:B,Data!V:V)</f>
        <v>#N/A</v>
      </c>
    </row>
    <row r="886" spans="1:8" hidden="1" x14ac:dyDescent="0.35">
      <c r="A886" t="s">
        <v>1344</v>
      </c>
      <c r="B886">
        <v>5056251</v>
      </c>
      <c r="C886" t="s">
        <v>4723</v>
      </c>
      <c r="D886" t="s">
        <v>61</v>
      </c>
      <c r="E886" t="s">
        <v>4486</v>
      </c>
      <c r="F886" t="s">
        <v>4724</v>
      </c>
      <c r="G886" t="e">
        <f>_xlfn.XLOOKUP(Table5[[#This Row],[Short Name]],Data!B:B,Data!N:N)</f>
        <v>#N/A</v>
      </c>
      <c r="H886" t="e">
        <f>_xlfn.XLOOKUP(Table5[[#This Row],[Short Name]],Data!B:B,Data!V:V)</f>
        <v>#N/A</v>
      </c>
    </row>
    <row r="887" spans="1:8" hidden="1" x14ac:dyDescent="0.35">
      <c r="A887" t="s">
        <v>1356</v>
      </c>
      <c r="B887">
        <v>21932</v>
      </c>
      <c r="C887" t="s">
        <v>4855</v>
      </c>
      <c r="D887" t="s">
        <v>61</v>
      </c>
      <c r="E887" t="s">
        <v>4856</v>
      </c>
      <c r="F887" t="s">
        <v>63</v>
      </c>
      <c r="G887" t="e">
        <f>_xlfn.XLOOKUP(Table5[[#This Row],[Short Name]],Data!B:B,Data!N:N)</f>
        <v>#N/A</v>
      </c>
      <c r="H887" t="e">
        <f>_xlfn.XLOOKUP(Table5[[#This Row],[Short Name]],Data!B:B,Data!V:V)</f>
        <v>#N/A</v>
      </c>
    </row>
    <row r="888" spans="1:8" hidden="1" x14ac:dyDescent="0.35">
      <c r="A888" t="s">
        <v>1346</v>
      </c>
      <c r="B888">
        <v>5056251</v>
      </c>
      <c r="C888" t="s">
        <v>4723</v>
      </c>
      <c r="D888" t="s">
        <v>61</v>
      </c>
      <c r="E888" t="s">
        <v>4486</v>
      </c>
      <c r="F888" t="s">
        <v>4487</v>
      </c>
      <c r="G888" t="e">
        <f>_xlfn.XLOOKUP(Table5[[#This Row],[Short Name]],Data!B:B,Data!N:N)</f>
        <v>#N/A</v>
      </c>
      <c r="H888" t="e">
        <f>_xlfn.XLOOKUP(Table5[[#This Row],[Short Name]],Data!B:B,Data!V:V)</f>
        <v>#N/A</v>
      </c>
    </row>
    <row r="889" spans="1:8" hidden="1" x14ac:dyDescent="0.35">
      <c r="A889" t="s">
        <v>994</v>
      </c>
      <c r="B889">
        <v>1500001148</v>
      </c>
      <c r="C889" t="s">
        <v>4727</v>
      </c>
      <c r="D889" t="s">
        <v>61</v>
      </c>
      <c r="E889" t="s">
        <v>4406</v>
      </c>
      <c r="F889" t="s">
        <v>60</v>
      </c>
      <c r="G889" t="e">
        <f>_xlfn.XLOOKUP(Table5[[#This Row],[Short Name]],Data!B:B,Data!N:N)</f>
        <v>#N/A</v>
      </c>
      <c r="H889" t="e">
        <f>_xlfn.XLOOKUP(Table5[[#This Row],[Short Name]],Data!B:B,Data!V:V)</f>
        <v>#N/A</v>
      </c>
    </row>
    <row r="890" spans="1:8" hidden="1" x14ac:dyDescent="0.35">
      <c r="A890" t="s">
        <v>996</v>
      </c>
      <c r="B890">
        <v>1500001148</v>
      </c>
      <c r="C890" t="s">
        <v>4727</v>
      </c>
      <c r="D890" t="s">
        <v>61</v>
      </c>
      <c r="E890" t="s">
        <v>4406</v>
      </c>
      <c r="F890" t="s">
        <v>4407</v>
      </c>
      <c r="G890" t="e">
        <f>_xlfn.XLOOKUP(Table5[[#This Row],[Short Name]],Data!B:B,Data!N:N)</f>
        <v>#N/A</v>
      </c>
      <c r="H890" t="e">
        <f>_xlfn.XLOOKUP(Table5[[#This Row],[Short Name]],Data!B:B,Data!V:V)</f>
        <v>#N/A</v>
      </c>
    </row>
    <row r="891" spans="1:8" hidden="1" x14ac:dyDescent="0.35">
      <c r="A891" t="s">
        <v>2322</v>
      </c>
      <c r="B891">
        <v>1500001148</v>
      </c>
      <c r="C891" t="s">
        <v>4727</v>
      </c>
      <c r="D891" t="s">
        <v>61</v>
      </c>
      <c r="E891" t="s">
        <v>4406</v>
      </c>
      <c r="F891" t="s">
        <v>4407</v>
      </c>
      <c r="G891" t="e">
        <f>_xlfn.XLOOKUP(Table5[[#This Row],[Short Name]],Data!B:B,Data!N:N)</f>
        <v>#N/A</v>
      </c>
      <c r="H891" t="e">
        <f>_xlfn.XLOOKUP(Table5[[#This Row],[Short Name]],Data!B:B,Data!V:V)</f>
        <v>#N/A</v>
      </c>
    </row>
    <row r="892" spans="1:8" hidden="1" x14ac:dyDescent="0.35">
      <c r="A892" t="s">
        <v>998</v>
      </c>
      <c r="B892">
        <v>1500001148</v>
      </c>
      <c r="C892" t="s">
        <v>4727</v>
      </c>
      <c r="D892" t="s">
        <v>61</v>
      </c>
      <c r="E892" t="s">
        <v>4406</v>
      </c>
      <c r="F892" t="s">
        <v>4407</v>
      </c>
      <c r="G892" t="e">
        <f>_xlfn.XLOOKUP(Table5[[#This Row],[Short Name]],Data!B:B,Data!N:N)</f>
        <v>#N/A</v>
      </c>
      <c r="H892" t="e">
        <f>_xlfn.XLOOKUP(Table5[[#This Row],[Short Name]],Data!B:B,Data!V:V)</f>
        <v>#N/A</v>
      </c>
    </row>
    <row r="893" spans="1:8" hidden="1" x14ac:dyDescent="0.35">
      <c r="A893" t="s">
        <v>2336</v>
      </c>
      <c r="B893">
        <v>101500000000</v>
      </c>
      <c r="C893" t="s">
        <v>4729</v>
      </c>
      <c r="D893" t="s">
        <v>61</v>
      </c>
      <c r="E893" t="s">
        <v>4406</v>
      </c>
      <c r="F893" t="s">
        <v>60</v>
      </c>
      <c r="G893" t="e">
        <f>_xlfn.XLOOKUP(Table5[[#This Row],[Short Name]],Data!B:B,Data!N:N)</f>
        <v>#N/A</v>
      </c>
      <c r="H893" t="e">
        <f>_xlfn.XLOOKUP(Table5[[#This Row],[Short Name]],Data!B:B,Data!V:V)</f>
        <v>#N/A</v>
      </c>
    </row>
    <row r="894" spans="1:8" hidden="1" x14ac:dyDescent="0.35">
      <c r="A894" t="s">
        <v>2324</v>
      </c>
      <c r="B894">
        <v>101500000000</v>
      </c>
      <c r="C894" t="s">
        <v>4729</v>
      </c>
      <c r="D894" t="s">
        <v>61</v>
      </c>
      <c r="E894" t="s">
        <v>4406</v>
      </c>
      <c r="F894" t="s">
        <v>60</v>
      </c>
      <c r="G894" t="e">
        <f>_xlfn.XLOOKUP(Table5[[#This Row],[Short Name]],Data!B:B,Data!N:N)</f>
        <v>#N/A</v>
      </c>
      <c r="H894" t="e">
        <f>_xlfn.XLOOKUP(Table5[[#This Row],[Short Name]],Data!B:B,Data!V:V)</f>
        <v>#N/A</v>
      </c>
    </row>
    <row r="895" spans="1:8" hidden="1" x14ac:dyDescent="0.35">
      <c r="A895" t="s">
        <v>2328</v>
      </c>
      <c r="B895">
        <v>101500000000</v>
      </c>
      <c r="C895" t="s">
        <v>4729</v>
      </c>
      <c r="D895" t="s">
        <v>61</v>
      </c>
      <c r="E895" t="s">
        <v>4406</v>
      </c>
      <c r="F895" t="s">
        <v>60</v>
      </c>
      <c r="G895" t="e">
        <f>_xlfn.XLOOKUP(Table5[[#This Row],[Short Name]],Data!B:B,Data!N:N)</f>
        <v>#N/A</v>
      </c>
      <c r="H895" t="e">
        <f>_xlfn.XLOOKUP(Table5[[#This Row],[Short Name]],Data!B:B,Data!V:V)</f>
        <v>#N/A</v>
      </c>
    </row>
    <row r="896" spans="1:8" hidden="1" x14ac:dyDescent="0.35">
      <c r="A896" t="s">
        <v>2330</v>
      </c>
      <c r="B896">
        <v>101500000000</v>
      </c>
      <c r="C896" t="s">
        <v>4729</v>
      </c>
      <c r="D896" t="s">
        <v>61</v>
      </c>
      <c r="E896" t="s">
        <v>4406</v>
      </c>
      <c r="F896" t="s">
        <v>60</v>
      </c>
      <c r="G896" t="e">
        <f>_xlfn.XLOOKUP(Table5[[#This Row],[Short Name]],Data!B:B,Data!N:N)</f>
        <v>#N/A</v>
      </c>
      <c r="H896" t="e">
        <f>_xlfn.XLOOKUP(Table5[[#This Row],[Short Name]],Data!B:B,Data!V:V)</f>
        <v>#N/A</v>
      </c>
    </row>
    <row r="897" spans="1:8" hidden="1" x14ac:dyDescent="0.35">
      <c r="A897" t="s">
        <v>2275</v>
      </c>
      <c r="B897">
        <v>101500000000</v>
      </c>
      <c r="C897" t="s">
        <v>4729</v>
      </c>
      <c r="D897" t="s">
        <v>61</v>
      </c>
      <c r="E897" t="s">
        <v>4406</v>
      </c>
      <c r="F897" t="s">
        <v>60</v>
      </c>
      <c r="G897" t="e">
        <f>_xlfn.XLOOKUP(Table5[[#This Row],[Short Name]],Data!B:B,Data!N:N)</f>
        <v>#N/A</v>
      </c>
      <c r="H897" t="e">
        <f>_xlfn.XLOOKUP(Table5[[#This Row],[Short Name]],Data!B:B,Data!V:V)</f>
        <v>#N/A</v>
      </c>
    </row>
    <row r="898" spans="1:8" hidden="1" x14ac:dyDescent="0.35">
      <c r="A898" t="s">
        <v>2273</v>
      </c>
      <c r="B898">
        <v>101500000000</v>
      </c>
      <c r="C898" t="s">
        <v>4729</v>
      </c>
      <c r="D898" t="s">
        <v>61</v>
      </c>
      <c r="E898" t="s">
        <v>4406</v>
      </c>
      <c r="F898" t="s">
        <v>60</v>
      </c>
      <c r="G898" t="e">
        <f>_xlfn.XLOOKUP(Table5[[#This Row],[Short Name]],Data!B:B,Data!N:N)</f>
        <v>#N/A</v>
      </c>
      <c r="H898" t="e">
        <f>_xlfn.XLOOKUP(Table5[[#This Row],[Short Name]],Data!B:B,Data!V:V)</f>
        <v>#N/A</v>
      </c>
    </row>
    <row r="899" spans="1:8" hidden="1" x14ac:dyDescent="0.35">
      <c r="A899" t="s">
        <v>2278</v>
      </c>
      <c r="B899">
        <v>101500000000</v>
      </c>
      <c r="C899" t="s">
        <v>4729</v>
      </c>
      <c r="D899" t="s">
        <v>61</v>
      </c>
      <c r="E899" t="s">
        <v>4406</v>
      </c>
      <c r="F899" t="s">
        <v>4407</v>
      </c>
      <c r="G899" t="e">
        <f>_xlfn.XLOOKUP(Table5[[#This Row],[Short Name]],Data!B:B,Data!N:N)</f>
        <v>#N/A</v>
      </c>
      <c r="H899" t="e">
        <f>_xlfn.XLOOKUP(Table5[[#This Row],[Short Name]],Data!B:B,Data!V:V)</f>
        <v>#N/A</v>
      </c>
    </row>
    <row r="900" spans="1:8" hidden="1" x14ac:dyDescent="0.35">
      <c r="A900" t="s">
        <v>954</v>
      </c>
      <c r="B900">
        <v>101500000000</v>
      </c>
      <c r="C900" t="s">
        <v>4729</v>
      </c>
      <c r="D900" t="s">
        <v>61</v>
      </c>
      <c r="E900" t="s">
        <v>4406</v>
      </c>
      <c r="F900" t="s">
        <v>60</v>
      </c>
      <c r="G900" t="str">
        <f>_xlfn.XLOOKUP(Table5[[#This Row],[Short Name]],Data!B:B,Data!N:N)</f>
        <v>Completed</v>
      </c>
      <c r="H900">
        <f>_xlfn.XLOOKUP(Table5[[#This Row],[Short Name]],Data!B:B,Data!V:V)</f>
        <v>0</v>
      </c>
    </row>
    <row r="901" spans="1:8" hidden="1" x14ac:dyDescent="0.35">
      <c r="A901" t="s">
        <v>2280</v>
      </c>
      <c r="B901">
        <v>1023754</v>
      </c>
      <c r="C901" t="s">
        <v>4737</v>
      </c>
      <c r="D901" t="s">
        <v>61</v>
      </c>
      <c r="E901" t="s">
        <v>4406</v>
      </c>
      <c r="F901" t="s">
        <v>60</v>
      </c>
      <c r="G901" t="e">
        <f>_xlfn.XLOOKUP(Table5[[#This Row],[Short Name]],Data!B:B,Data!N:N)</f>
        <v>#N/A</v>
      </c>
      <c r="H901" t="e">
        <f>_xlfn.XLOOKUP(Table5[[#This Row],[Short Name]],Data!B:B,Data!V:V)</f>
        <v>#N/A</v>
      </c>
    </row>
    <row r="902" spans="1:8" hidden="1" x14ac:dyDescent="0.35">
      <c r="A902" t="s">
        <v>2334</v>
      </c>
      <c r="B902">
        <v>1023754</v>
      </c>
      <c r="C902" t="s">
        <v>4737</v>
      </c>
      <c r="D902" t="s">
        <v>61</v>
      </c>
      <c r="E902" t="s">
        <v>4406</v>
      </c>
      <c r="F902" t="s">
        <v>60</v>
      </c>
      <c r="G902" t="e">
        <f>_xlfn.XLOOKUP(Table5[[#This Row],[Short Name]],Data!B:B,Data!N:N)</f>
        <v>#N/A</v>
      </c>
      <c r="H902" t="e">
        <f>_xlfn.XLOOKUP(Table5[[#This Row],[Short Name]],Data!B:B,Data!V:V)</f>
        <v>#N/A</v>
      </c>
    </row>
    <row r="903" spans="1:8" hidden="1" x14ac:dyDescent="0.35">
      <c r="A903" t="s">
        <v>1000</v>
      </c>
      <c r="B903">
        <v>1023754</v>
      </c>
      <c r="C903" t="s">
        <v>4737</v>
      </c>
      <c r="D903" t="s">
        <v>61</v>
      </c>
      <c r="E903" t="s">
        <v>4406</v>
      </c>
      <c r="F903" t="s">
        <v>60</v>
      </c>
      <c r="G903" t="e">
        <f>_xlfn.XLOOKUP(Table5[[#This Row],[Short Name]],Data!B:B,Data!N:N)</f>
        <v>#N/A</v>
      </c>
      <c r="H903" t="e">
        <f>_xlfn.XLOOKUP(Table5[[#This Row],[Short Name]],Data!B:B,Data!V:V)</f>
        <v>#N/A</v>
      </c>
    </row>
    <row r="904" spans="1:8" hidden="1" x14ac:dyDescent="0.35">
      <c r="A904" t="s">
        <v>2284</v>
      </c>
      <c r="B904">
        <v>1023754</v>
      </c>
      <c r="C904" t="s">
        <v>4737</v>
      </c>
      <c r="D904" t="s">
        <v>61</v>
      </c>
      <c r="E904" t="s">
        <v>4406</v>
      </c>
      <c r="F904" t="s">
        <v>4407</v>
      </c>
      <c r="G904" t="e">
        <f>_xlfn.XLOOKUP(Table5[[#This Row],[Short Name]],Data!B:B,Data!N:N)</f>
        <v>#N/A</v>
      </c>
      <c r="H904" t="e">
        <f>_xlfn.XLOOKUP(Table5[[#This Row],[Short Name]],Data!B:B,Data!V:V)</f>
        <v>#N/A</v>
      </c>
    </row>
    <row r="905" spans="1:8" hidden="1" x14ac:dyDescent="0.35">
      <c r="A905" t="s">
        <v>1002</v>
      </c>
      <c r="B905">
        <v>1023754</v>
      </c>
      <c r="C905" t="s">
        <v>4737</v>
      </c>
      <c r="D905" t="s">
        <v>61</v>
      </c>
      <c r="E905" t="s">
        <v>4406</v>
      </c>
      <c r="F905" t="s">
        <v>60</v>
      </c>
      <c r="G905" t="e">
        <f>_xlfn.XLOOKUP(Table5[[#This Row],[Short Name]],Data!B:B,Data!N:N)</f>
        <v>#N/A</v>
      </c>
      <c r="H905" t="e">
        <f>_xlfn.XLOOKUP(Table5[[#This Row],[Short Name]],Data!B:B,Data!V:V)</f>
        <v>#N/A</v>
      </c>
    </row>
    <row r="906" spans="1:8" hidden="1" x14ac:dyDescent="0.35">
      <c r="A906" t="s">
        <v>1008</v>
      </c>
      <c r="B906">
        <v>1023754</v>
      </c>
      <c r="C906" t="s">
        <v>4737</v>
      </c>
      <c r="D906" t="s">
        <v>61</v>
      </c>
      <c r="E906" t="s">
        <v>4406</v>
      </c>
      <c r="F906" t="s">
        <v>60</v>
      </c>
      <c r="G906" t="e">
        <f>_xlfn.XLOOKUP(Table5[[#This Row],[Short Name]],Data!B:B,Data!N:N)</f>
        <v>#N/A</v>
      </c>
      <c r="H906" t="e">
        <f>_xlfn.XLOOKUP(Table5[[#This Row],[Short Name]],Data!B:B,Data!V:V)</f>
        <v>#N/A</v>
      </c>
    </row>
    <row r="907" spans="1:8" hidden="1" x14ac:dyDescent="0.35">
      <c r="A907" t="s">
        <v>2286</v>
      </c>
      <c r="B907">
        <v>1023754</v>
      </c>
      <c r="C907" t="s">
        <v>4737</v>
      </c>
      <c r="D907" t="s">
        <v>61</v>
      </c>
      <c r="E907" t="s">
        <v>4406</v>
      </c>
      <c r="F907" t="s">
        <v>60</v>
      </c>
      <c r="G907" t="e">
        <f>_xlfn.XLOOKUP(Table5[[#This Row],[Short Name]],Data!B:B,Data!N:N)</f>
        <v>#N/A</v>
      </c>
      <c r="H907" t="e">
        <f>_xlfn.XLOOKUP(Table5[[#This Row],[Short Name]],Data!B:B,Data!V:V)</f>
        <v>#N/A</v>
      </c>
    </row>
    <row r="908" spans="1:8" hidden="1" x14ac:dyDescent="0.35">
      <c r="A908" t="s">
        <v>2290</v>
      </c>
      <c r="B908">
        <v>1023754</v>
      </c>
      <c r="C908" t="s">
        <v>4737</v>
      </c>
      <c r="D908" t="s">
        <v>61</v>
      </c>
      <c r="E908" t="s">
        <v>4406</v>
      </c>
      <c r="F908" t="s">
        <v>60</v>
      </c>
      <c r="G908" t="e">
        <f>_xlfn.XLOOKUP(Table5[[#This Row],[Short Name]],Data!B:B,Data!N:N)</f>
        <v>#N/A</v>
      </c>
      <c r="H908" t="e">
        <f>_xlfn.XLOOKUP(Table5[[#This Row],[Short Name]],Data!B:B,Data!V:V)</f>
        <v>#N/A</v>
      </c>
    </row>
    <row r="909" spans="1:8" hidden="1" x14ac:dyDescent="0.35">
      <c r="A909" t="s">
        <v>1012</v>
      </c>
      <c r="B909">
        <v>1023754</v>
      </c>
      <c r="C909" t="s">
        <v>4737</v>
      </c>
      <c r="D909" t="s">
        <v>61</v>
      </c>
      <c r="E909" t="s">
        <v>4406</v>
      </c>
      <c r="F909" t="s">
        <v>60</v>
      </c>
      <c r="G909" t="e">
        <f>_xlfn.XLOOKUP(Table5[[#This Row],[Short Name]],Data!B:B,Data!N:N)</f>
        <v>#N/A</v>
      </c>
      <c r="H909" t="e">
        <f>_xlfn.XLOOKUP(Table5[[#This Row],[Short Name]],Data!B:B,Data!V:V)</f>
        <v>#N/A</v>
      </c>
    </row>
    <row r="910" spans="1:8" hidden="1" x14ac:dyDescent="0.35">
      <c r="A910" t="s">
        <v>2295</v>
      </c>
      <c r="B910">
        <v>1023754</v>
      </c>
      <c r="C910" t="s">
        <v>4737</v>
      </c>
      <c r="D910" t="s">
        <v>61</v>
      </c>
      <c r="E910" t="s">
        <v>4406</v>
      </c>
      <c r="F910" t="s">
        <v>60</v>
      </c>
      <c r="G910" t="e">
        <f>_xlfn.XLOOKUP(Table5[[#This Row],[Short Name]],Data!B:B,Data!N:N)</f>
        <v>#N/A</v>
      </c>
      <c r="H910" t="e">
        <f>_xlfn.XLOOKUP(Table5[[#This Row],[Short Name]],Data!B:B,Data!V:V)</f>
        <v>#N/A</v>
      </c>
    </row>
    <row r="911" spans="1:8" hidden="1" x14ac:dyDescent="0.35">
      <c r="A911" t="s">
        <v>2338</v>
      </c>
      <c r="B911">
        <v>1023754</v>
      </c>
      <c r="C911" t="s">
        <v>4737</v>
      </c>
      <c r="D911" t="s">
        <v>61</v>
      </c>
      <c r="E911" t="s">
        <v>4406</v>
      </c>
      <c r="F911" t="s">
        <v>60</v>
      </c>
      <c r="G911" t="e">
        <f>_xlfn.XLOOKUP(Table5[[#This Row],[Short Name]],Data!B:B,Data!N:N)</f>
        <v>#N/A</v>
      </c>
      <c r="H911" t="e">
        <f>_xlfn.XLOOKUP(Table5[[#This Row],[Short Name]],Data!B:B,Data!V:V)</f>
        <v>#N/A</v>
      </c>
    </row>
    <row r="912" spans="1:8" hidden="1" x14ac:dyDescent="0.35">
      <c r="A912" t="s">
        <v>2384</v>
      </c>
      <c r="B912">
        <v>1023754</v>
      </c>
      <c r="C912" t="s">
        <v>4737</v>
      </c>
      <c r="D912" t="s">
        <v>61</v>
      </c>
      <c r="E912" t="s">
        <v>4406</v>
      </c>
      <c r="F912" t="s">
        <v>4407</v>
      </c>
      <c r="G912" t="e">
        <f>_xlfn.XLOOKUP(Table5[[#This Row],[Short Name]],Data!B:B,Data!N:N)</f>
        <v>#N/A</v>
      </c>
      <c r="H912" t="e">
        <f>_xlfn.XLOOKUP(Table5[[#This Row],[Short Name]],Data!B:B,Data!V:V)</f>
        <v>#N/A</v>
      </c>
    </row>
    <row r="913" spans="1:8" hidden="1" x14ac:dyDescent="0.35">
      <c r="A913" t="s">
        <v>2297</v>
      </c>
      <c r="B913">
        <v>1023754</v>
      </c>
      <c r="C913" t="s">
        <v>4737</v>
      </c>
      <c r="D913" t="s">
        <v>61</v>
      </c>
      <c r="E913" t="s">
        <v>4406</v>
      </c>
      <c r="F913" t="s">
        <v>4407</v>
      </c>
      <c r="G913" t="e">
        <f>_xlfn.XLOOKUP(Table5[[#This Row],[Short Name]],Data!B:B,Data!N:N)</f>
        <v>#N/A</v>
      </c>
      <c r="H913" t="e">
        <f>_xlfn.XLOOKUP(Table5[[#This Row],[Short Name]],Data!B:B,Data!V:V)</f>
        <v>#N/A</v>
      </c>
    </row>
    <row r="914" spans="1:8" hidden="1" x14ac:dyDescent="0.35">
      <c r="A914" t="s">
        <v>2299</v>
      </c>
      <c r="B914">
        <v>1023754</v>
      </c>
      <c r="C914" t="s">
        <v>4737</v>
      </c>
      <c r="D914" t="s">
        <v>61</v>
      </c>
      <c r="E914" t="s">
        <v>4406</v>
      </c>
      <c r="F914" t="s">
        <v>60</v>
      </c>
      <c r="G914" t="e">
        <f>_xlfn.XLOOKUP(Table5[[#This Row],[Short Name]],Data!B:B,Data!N:N)</f>
        <v>#N/A</v>
      </c>
      <c r="H914" t="e">
        <f>_xlfn.XLOOKUP(Table5[[#This Row],[Short Name]],Data!B:B,Data!V:V)</f>
        <v>#N/A</v>
      </c>
    </row>
    <row r="915" spans="1:8" hidden="1" x14ac:dyDescent="0.35">
      <c r="A915" t="s">
        <v>2301</v>
      </c>
      <c r="B915">
        <v>1023754</v>
      </c>
      <c r="C915" t="s">
        <v>4737</v>
      </c>
      <c r="D915" t="s">
        <v>61</v>
      </c>
      <c r="E915" t="s">
        <v>4406</v>
      </c>
      <c r="F915" t="s">
        <v>60</v>
      </c>
      <c r="G915" t="e">
        <f>_xlfn.XLOOKUP(Table5[[#This Row],[Short Name]],Data!B:B,Data!N:N)</f>
        <v>#N/A</v>
      </c>
      <c r="H915" t="e">
        <f>_xlfn.XLOOKUP(Table5[[#This Row],[Short Name]],Data!B:B,Data!V:V)</f>
        <v>#N/A</v>
      </c>
    </row>
    <row r="916" spans="1:8" x14ac:dyDescent="0.35">
      <c r="A916" t="s">
        <v>2538</v>
      </c>
      <c r="B916">
        <v>16985</v>
      </c>
      <c r="C916" t="s">
        <v>867</v>
      </c>
      <c r="D916" t="s">
        <v>61</v>
      </c>
      <c r="E916" t="s">
        <v>868</v>
      </c>
      <c r="F916" t="s">
        <v>869</v>
      </c>
      <c r="G916" t="e">
        <f>_xlfn.XLOOKUP(Table5[[#This Row],[Short Name]],Data!B:B,Data!N:N)</f>
        <v>#N/A</v>
      </c>
      <c r="H916" t="e">
        <f>_xlfn.XLOOKUP(Table5[[#This Row],[Short Name]],Data!B:B,Data!V:V)</f>
        <v>#N/A</v>
      </c>
    </row>
    <row r="917" spans="1:8" hidden="1" x14ac:dyDescent="0.35">
      <c r="A917" t="s">
        <v>1559</v>
      </c>
      <c r="B917">
        <v>1500001407</v>
      </c>
      <c r="C917" t="s">
        <v>4533</v>
      </c>
      <c r="D917" t="s">
        <v>61</v>
      </c>
      <c r="E917" t="s">
        <v>4534</v>
      </c>
      <c r="F917" t="s">
        <v>4482</v>
      </c>
      <c r="G917" t="e">
        <f>_xlfn.XLOOKUP(Table5[[#This Row],[Short Name]],Data!B:B,Data!N:N)</f>
        <v>#N/A</v>
      </c>
      <c r="H917" t="e">
        <f>_xlfn.XLOOKUP(Table5[[#This Row],[Short Name]],Data!B:B,Data!V:V)</f>
        <v>#N/A</v>
      </c>
    </row>
    <row r="918" spans="1:8" hidden="1" x14ac:dyDescent="0.35">
      <c r="A918" t="s">
        <v>786</v>
      </c>
      <c r="B918">
        <v>5063480</v>
      </c>
      <c r="C918" t="s">
        <v>103</v>
      </c>
      <c r="D918" t="s">
        <v>61</v>
      </c>
      <c r="E918" t="s">
        <v>104</v>
      </c>
      <c r="F918" t="s">
        <v>105</v>
      </c>
      <c r="G918" t="e">
        <f>_xlfn.XLOOKUP(Table5[[#This Row],[Short Name]],Data!B:B,Data!N:N)</f>
        <v>#N/A</v>
      </c>
      <c r="H918" t="e">
        <f>_xlfn.XLOOKUP(Table5[[#This Row],[Short Name]],Data!B:B,Data!V:V)</f>
        <v>#N/A</v>
      </c>
    </row>
    <row r="919" spans="1:8" hidden="1" x14ac:dyDescent="0.35">
      <c r="A919" t="s">
        <v>931</v>
      </c>
      <c r="B919">
        <v>5063480</v>
      </c>
      <c r="C919" t="s">
        <v>103</v>
      </c>
      <c r="D919" t="s">
        <v>61</v>
      </c>
      <c r="E919" t="s">
        <v>104</v>
      </c>
      <c r="F919" t="s">
        <v>105</v>
      </c>
      <c r="G919" t="e">
        <f>_xlfn.XLOOKUP(Table5[[#This Row],[Short Name]],Data!B:B,Data!N:N)</f>
        <v>#N/A</v>
      </c>
      <c r="H919" t="e">
        <f>_xlfn.XLOOKUP(Table5[[#This Row],[Short Name]],Data!B:B,Data!V:V)</f>
        <v>#N/A</v>
      </c>
    </row>
    <row r="920" spans="1:8" hidden="1" x14ac:dyDescent="0.35">
      <c r="A920" t="s">
        <v>100</v>
      </c>
      <c r="B920">
        <v>5063480</v>
      </c>
      <c r="C920" t="s">
        <v>103</v>
      </c>
      <c r="D920" t="s">
        <v>61</v>
      </c>
      <c r="E920" t="s">
        <v>104</v>
      </c>
      <c r="F920" t="s">
        <v>105</v>
      </c>
      <c r="G920" t="e">
        <f>_xlfn.XLOOKUP(Table5[[#This Row],[Short Name]],Data!B:B,Data!N:N)</f>
        <v>#N/A</v>
      </c>
      <c r="H920" t="e">
        <f>_xlfn.XLOOKUP(Table5[[#This Row],[Short Name]],Data!B:B,Data!V:V)</f>
        <v>#N/A</v>
      </c>
    </row>
    <row r="921" spans="1:8" hidden="1" x14ac:dyDescent="0.35">
      <c r="A921" t="s">
        <v>2756</v>
      </c>
      <c r="B921">
        <v>20698</v>
      </c>
      <c r="C921" t="s">
        <v>4421</v>
      </c>
      <c r="D921" t="s">
        <v>61</v>
      </c>
      <c r="E921" t="s">
        <v>4422</v>
      </c>
      <c r="F921" t="s">
        <v>2005</v>
      </c>
      <c r="G921" t="e">
        <f>_xlfn.XLOOKUP(Table5[[#This Row],[Short Name]],Data!B:B,Data!N:N)</f>
        <v>#N/A</v>
      </c>
      <c r="H921" t="e">
        <f>_xlfn.XLOOKUP(Table5[[#This Row],[Short Name]],Data!B:B,Data!V:V)</f>
        <v>#N/A</v>
      </c>
    </row>
    <row r="922" spans="1:8" hidden="1" x14ac:dyDescent="0.35">
      <c r="A922" t="s">
        <v>2452</v>
      </c>
      <c r="B922">
        <v>3059756</v>
      </c>
      <c r="C922" t="s">
        <v>5313</v>
      </c>
      <c r="D922" t="s">
        <v>61</v>
      </c>
      <c r="E922" t="s">
        <v>5001</v>
      </c>
      <c r="F922" t="s">
        <v>5002</v>
      </c>
      <c r="G922" t="e">
        <f>_xlfn.XLOOKUP(Table5[[#This Row],[Short Name]],Data!B:B,Data!N:N)</f>
        <v>#N/A</v>
      </c>
      <c r="H922" t="e">
        <f>_xlfn.XLOOKUP(Table5[[#This Row],[Short Name]],Data!B:B,Data!V:V)</f>
        <v>#N/A</v>
      </c>
    </row>
    <row r="923" spans="1:8" hidden="1" x14ac:dyDescent="0.35">
      <c r="A923" t="s">
        <v>2454</v>
      </c>
      <c r="B923">
        <v>3059756</v>
      </c>
      <c r="C923" t="s">
        <v>5313</v>
      </c>
      <c r="D923" t="s">
        <v>61</v>
      </c>
      <c r="E923" t="s">
        <v>5001</v>
      </c>
      <c r="F923" t="s">
        <v>5002</v>
      </c>
      <c r="G923" t="e">
        <f>_xlfn.XLOOKUP(Table5[[#This Row],[Short Name]],Data!B:B,Data!N:N)</f>
        <v>#N/A</v>
      </c>
      <c r="H923" t="e">
        <f>_xlfn.XLOOKUP(Table5[[#This Row],[Short Name]],Data!B:B,Data!V:V)</f>
        <v>#N/A</v>
      </c>
    </row>
    <row r="924" spans="1:8" hidden="1" x14ac:dyDescent="0.35">
      <c r="A924" t="s">
        <v>2760</v>
      </c>
      <c r="B924">
        <v>20575</v>
      </c>
      <c r="C924" t="s">
        <v>5314</v>
      </c>
      <c r="D924" t="s">
        <v>61</v>
      </c>
      <c r="E924" s="13" t="s">
        <v>5001</v>
      </c>
      <c r="F924" t="s">
        <v>5002</v>
      </c>
      <c r="G924" t="e">
        <f>_xlfn.XLOOKUP(Table5[[#This Row],[Short Name]],Data!B:B,Data!N:N)</f>
        <v>#N/A</v>
      </c>
      <c r="H924" t="e">
        <f>_xlfn.XLOOKUP(Table5[[#This Row],[Short Name]],Data!B:B,Data!V:V)</f>
        <v>#N/A</v>
      </c>
    </row>
    <row r="925" spans="1:8" hidden="1" x14ac:dyDescent="0.35">
      <c r="A925" t="s">
        <v>2392</v>
      </c>
      <c r="B925">
        <v>20575</v>
      </c>
      <c r="C925" t="s">
        <v>5315</v>
      </c>
      <c r="D925" t="s">
        <v>61</v>
      </c>
      <c r="E925" s="13" t="s">
        <v>5001</v>
      </c>
      <c r="F925" t="s">
        <v>5002</v>
      </c>
      <c r="G925" t="e">
        <f>_xlfn.XLOOKUP(Table5[[#This Row],[Short Name]],Data!B:B,Data!N:N)</f>
        <v>#N/A</v>
      </c>
      <c r="H925" t="e">
        <f>_xlfn.XLOOKUP(Table5[[#This Row],[Short Name]],Data!B:B,Data!V:V)</f>
        <v>#N/A</v>
      </c>
    </row>
    <row r="926" spans="1:8" hidden="1" x14ac:dyDescent="0.35">
      <c r="A926" t="s">
        <v>2406</v>
      </c>
      <c r="B926">
        <v>20575</v>
      </c>
      <c r="C926" t="s">
        <v>5315</v>
      </c>
      <c r="D926" t="s">
        <v>61</v>
      </c>
      <c r="E926" s="13" t="s">
        <v>5001</v>
      </c>
      <c r="F926" t="s">
        <v>5002</v>
      </c>
      <c r="G926" t="e">
        <f>_xlfn.XLOOKUP(Table5[[#This Row],[Short Name]],Data!B:B,Data!N:N)</f>
        <v>#N/A</v>
      </c>
      <c r="H926" t="e">
        <f>_xlfn.XLOOKUP(Table5[[#This Row],[Short Name]],Data!B:B,Data!V:V)</f>
        <v>#N/A</v>
      </c>
    </row>
    <row r="927" spans="1:8" hidden="1" x14ac:dyDescent="0.35">
      <c r="A927" t="s">
        <v>1086</v>
      </c>
      <c r="B927">
        <v>3063528</v>
      </c>
      <c r="C927" t="s">
        <v>4750</v>
      </c>
      <c r="D927" t="s">
        <v>61</v>
      </c>
      <c r="E927" t="s">
        <v>4400</v>
      </c>
      <c r="F927" t="s">
        <v>4401</v>
      </c>
      <c r="G927" t="e">
        <f>_xlfn.XLOOKUP(Table5[[#This Row],[Short Name]],Data!B:B,Data!N:N)</f>
        <v>#N/A</v>
      </c>
      <c r="H927" t="e">
        <f>_xlfn.XLOOKUP(Table5[[#This Row],[Short Name]],Data!B:B,Data!V:V)</f>
        <v>#N/A</v>
      </c>
    </row>
    <row r="928" spans="1:8" hidden="1" x14ac:dyDescent="0.35">
      <c r="A928" t="s">
        <v>1589</v>
      </c>
      <c r="B928">
        <v>3063528</v>
      </c>
      <c r="C928" t="s">
        <v>4750</v>
      </c>
      <c r="D928" t="s">
        <v>61</v>
      </c>
      <c r="E928" t="s">
        <v>5316</v>
      </c>
      <c r="F928" t="s">
        <v>4401</v>
      </c>
      <c r="G928" t="e">
        <f>_xlfn.XLOOKUP(Table5[[#This Row],[Short Name]],Data!B:B,Data!N:N)</f>
        <v>#N/A</v>
      </c>
      <c r="H928" t="e">
        <f>_xlfn.XLOOKUP(Table5[[#This Row],[Short Name]],Data!B:B,Data!V:V)</f>
        <v>#N/A</v>
      </c>
    </row>
    <row r="929" spans="1:8" hidden="1" x14ac:dyDescent="0.35">
      <c r="A929" t="s">
        <v>1088</v>
      </c>
      <c r="B929">
        <v>3063528</v>
      </c>
      <c r="C929" t="s">
        <v>4750</v>
      </c>
      <c r="D929" t="s">
        <v>61</v>
      </c>
      <c r="E929" t="s">
        <v>4400</v>
      </c>
      <c r="F929" t="s">
        <v>4401</v>
      </c>
      <c r="G929" t="e">
        <f>_xlfn.XLOOKUP(Table5[[#This Row],[Short Name]],Data!B:B,Data!N:N)</f>
        <v>#N/A</v>
      </c>
      <c r="H929" t="e">
        <f>_xlfn.XLOOKUP(Table5[[#This Row],[Short Name]],Data!B:B,Data!V:V)</f>
        <v>#N/A</v>
      </c>
    </row>
    <row r="930" spans="1:8" hidden="1" x14ac:dyDescent="0.35">
      <c r="A930" t="s">
        <v>2627</v>
      </c>
      <c r="B930">
        <v>20401</v>
      </c>
      <c r="C930" t="s">
        <v>5317</v>
      </c>
      <c r="D930" t="s">
        <v>61</v>
      </c>
      <c r="E930" t="s">
        <v>5227</v>
      </c>
      <c r="F930" t="s">
        <v>5228</v>
      </c>
      <c r="G930" t="e">
        <f>_xlfn.XLOOKUP(Table5[[#This Row],[Short Name]],Data!B:B,Data!N:N)</f>
        <v>#N/A</v>
      </c>
      <c r="H930" t="e">
        <f>_xlfn.XLOOKUP(Table5[[#This Row],[Short Name]],Data!B:B,Data!V:V)</f>
        <v>#N/A</v>
      </c>
    </row>
    <row r="931" spans="1:8" hidden="1" x14ac:dyDescent="0.35">
      <c r="A931" t="s">
        <v>1884</v>
      </c>
      <c r="B931">
        <v>21277</v>
      </c>
      <c r="C931" t="s">
        <v>5318</v>
      </c>
      <c r="D931" t="s">
        <v>61</v>
      </c>
      <c r="E931" t="s">
        <v>5022</v>
      </c>
      <c r="F931" t="s">
        <v>4513</v>
      </c>
      <c r="G931" t="e">
        <f>_xlfn.XLOOKUP(Table5[[#This Row],[Short Name]],Data!B:B,Data!N:N)</f>
        <v>#N/A</v>
      </c>
      <c r="H931" t="e">
        <f>_xlfn.XLOOKUP(Table5[[#This Row],[Short Name]],Data!B:B,Data!V:V)</f>
        <v>#N/A</v>
      </c>
    </row>
    <row r="932" spans="1:8" hidden="1" x14ac:dyDescent="0.35">
      <c r="A932" t="s">
        <v>1884</v>
      </c>
      <c r="B932">
        <v>21277</v>
      </c>
      <c r="C932" t="s">
        <v>5318</v>
      </c>
      <c r="D932" t="s">
        <v>61</v>
      </c>
      <c r="E932" t="s">
        <v>5022</v>
      </c>
      <c r="F932" t="s">
        <v>4513</v>
      </c>
      <c r="G932" t="e">
        <f>_xlfn.XLOOKUP(Table5[[#This Row],[Short Name]],Data!B:B,Data!N:N)</f>
        <v>#N/A</v>
      </c>
      <c r="H932" t="e">
        <f>_xlfn.XLOOKUP(Table5[[#This Row],[Short Name]],Data!B:B,Data!V:V)</f>
        <v>#N/A</v>
      </c>
    </row>
    <row r="933" spans="1:8" hidden="1" x14ac:dyDescent="0.35">
      <c r="A933" t="s">
        <v>1887</v>
      </c>
      <c r="B933">
        <v>21277</v>
      </c>
      <c r="C933" t="s">
        <v>5318</v>
      </c>
      <c r="D933" t="s">
        <v>61</v>
      </c>
      <c r="E933" t="s">
        <v>5022</v>
      </c>
      <c r="F933" t="s">
        <v>4513</v>
      </c>
      <c r="G933" t="e">
        <f>_xlfn.XLOOKUP(Table5[[#This Row],[Short Name]],Data!B:B,Data!N:N)</f>
        <v>#N/A</v>
      </c>
      <c r="H933" t="e">
        <f>_xlfn.XLOOKUP(Table5[[#This Row],[Short Name]],Data!B:B,Data!V:V)</f>
        <v>#N/A</v>
      </c>
    </row>
    <row r="934" spans="1:8" hidden="1" x14ac:dyDescent="0.35">
      <c r="A934" t="s">
        <v>2318</v>
      </c>
      <c r="B934">
        <v>8363</v>
      </c>
      <c r="C934" t="s">
        <v>4428</v>
      </c>
      <c r="D934" t="s">
        <v>61</v>
      </c>
      <c r="E934" t="s">
        <v>4422</v>
      </c>
      <c r="F934" t="s">
        <v>2005</v>
      </c>
      <c r="G934" t="e">
        <f>_xlfn.XLOOKUP(Table5[[#This Row],[Short Name]],Data!B:B,Data!N:N)</f>
        <v>#N/A</v>
      </c>
      <c r="H934" t="e">
        <f>_xlfn.XLOOKUP(Table5[[#This Row],[Short Name]],Data!B:B,Data!V:V)</f>
        <v>#N/A</v>
      </c>
    </row>
    <row r="935" spans="1:8" hidden="1" x14ac:dyDescent="0.35">
      <c r="A935" t="s">
        <v>2767</v>
      </c>
      <c r="B935">
        <v>1500000334</v>
      </c>
      <c r="C935" t="s">
        <v>5319</v>
      </c>
      <c r="D935" t="s">
        <v>61</v>
      </c>
      <c r="E935" t="s">
        <v>5320</v>
      </c>
      <c r="F935" t="s">
        <v>60</v>
      </c>
      <c r="G935" t="e">
        <f>_xlfn.XLOOKUP(Table5[[#This Row],[Short Name]],Data!B:B,Data!N:N)</f>
        <v>#N/A</v>
      </c>
      <c r="H935" t="e">
        <f>_xlfn.XLOOKUP(Table5[[#This Row],[Short Name]],Data!B:B,Data!V:V)</f>
        <v>#N/A</v>
      </c>
    </row>
    <row r="936" spans="1:8" hidden="1" x14ac:dyDescent="0.35">
      <c r="A936" t="s">
        <v>2711</v>
      </c>
      <c r="B936">
        <v>11977</v>
      </c>
      <c r="C936" t="s">
        <v>4619</v>
      </c>
      <c r="D936" t="s">
        <v>61</v>
      </c>
      <c r="E936" t="s">
        <v>5188</v>
      </c>
      <c r="F936" t="s">
        <v>5189</v>
      </c>
      <c r="G936" t="e">
        <f>_xlfn.XLOOKUP(Table5[[#This Row],[Short Name]],Data!B:B,Data!N:N)</f>
        <v>#N/A</v>
      </c>
      <c r="H936" t="e">
        <f>_xlfn.XLOOKUP(Table5[[#This Row],[Short Name]],Data!B:B,Data!V:V)</f>
        <v>#N/A</v>
      </c>
    </row>
    <row r="937" spans="1:8" hidden="1" x14ac:dyDescent="0.35">
      <c r="A937" t="s">
        <v>2664</v>
      </c>
      <c r="B937">
        <v>1500000334</v>
      </c>
      <c r="C937" t="s">
        <v>5319</v>
      </c>
      <c r="D937" t="s">
        <v>61</v>
      </c>
      <c r="E937" s="13" t="s">
        <v>5188</v>
      </c>
      <c r="F937" t="s">
        <v>60</v>
      </c>
      <c r="G937" t="e">
        <f>_xlfn.XLOOKUP(Table5[[#This Row],[Short Name]],Data!B:B,Data!N:N)</f>
        <v>#N/A</v>
      </c>
      <c r="H937" t="e">
        <f>_xlfn.XLOOKUP(Table5[[#This Row],[Short Name]],Data!B:B,Data!V:V)</f>
        <v>#N/A</v>
      </c>
    </row>
    <row r="938" spans="1:8" hidden="1" x14ac:dyDescent="0.35">
      <c r="A938" t="s">
        <v>1835</v>
      </c>
      <c r="B938">
        <v>1500000334</v>
      </c>
      <c r="C938" t="s">
        <v>5319</v>
      </c>
      <c r="D938" t="s">
        <v>61</v>
      </c>
      <c r="E938" t="s">
        <v>5321</v>
      </c>
      <c r="F938" t="s">
        <v>5322</v>
      </c>
      <c r="G938" t="e">
        <f>_xlfn.XLOOKUP(Table5[[#This Row],[Short Name]],Data!B:B,Data!N:N)</f>
        <v>#N/A</v>
      </c>
      <c r="H938" t="e">
        <f>_xlfn.XLOOKUP(Table5[[#This Row],[Short Name]],Data!B:B,Data!V:V)</f>
        <v>#N/A</v>
      </c>
    </row>
    <row r="939" spans="1:8" hidden="1" x14ac:dyDescent="0.35">
      <c r="A939" t="s">
        <v>2326</v>
      </c>
      <c r="B939">
        <v>1500000334</v>
      </c>
      <c r="C939" t="s">
        <v>5319</v>
      </c>
      <c r="D939" t="s">
        <v>61</v>
      </c>
      <c r="E939" t="s">
        <v>5323</v>
      </c>
      <c r="F939" t="s">
        <v>5239</v>
      </c>
      <c r="G939" t="e">
        <f>_xlfn.XLOOKUP(Table5[[#This Row],[Short Name]],Data!B:B,Data!N:N)</f>
        <v>#N/A</v>
      </c>
      <c r="H939" t="e">
        <f>_xlfn.XLOOKUP(Table5[[#This Row],[Short Name]],Data!B:B,Data!V:V)</f>
        <v>#N/A</v>
      </c>
    </row>
    <row r="940" spans="1:8" hidden="1" x14ac:dyDescent="0.35">
      <c r="A940" t="s">
        <v>2629</v>
      </c>
      <c r="B940">
        <v>22467</v>
      </c>
      <c r="C940" t="s">
        <v>4948</v>
      </c>
      <c r="D940" t="s">
        <v>61</v>
      </c>
      <c r="E940" t="s">
        <v>4949</v>
      </c>
      <c r="F940" t="s">
        <v>4950</v>
      </c>
      <c r="G940" t="e">
        <f>_xlfn.XLOOKUP(Table5[[#This Row],[Short Name]],Data!B:B,Data!N:N)</f>
        <v>#N/A</v>
      </c>
      <c r="H940" t="e">
        <f>_xlfn.XLOOKUP(Table5[[#This Row],[Short Name]],Data!B:B,Data!V:V)</f>
        <v>#N/A</v>
      </c>
    </row>
    <row r="941" spans="1:8" hidden="1" x14ac:dyDescent="0.35">
      <c r="A941" t="s">
        <v>2110</v>
      </c>
      <c r="B941">
        <v>21495</v>
      </c>
      <c r="C941" t="s">
        <v>4480</v>
      </c>
      <c r="D941" t="s">
        <v>61</v>
      </c>
      <c r="E941" t="s">
        <v>5324</v>
      </c>
      <c r="F941" t="s">
        <v>5325</v>
      </c>
      <c r="G941" t="e">
        <f>_xlfn.XLOOKUP(Table5[[#This Row],[Short Name]],Data!B:B,Data!N:N)</f>
        <v>#N/A</v>
      </c>
      <c r="H941" t="e">
        <f>_xlfn.XLOOKUP(Table5[[#This Row],[Short Name]],Data!B:B,Data!V:V)</f>
        <v>#N/A</v>
      </c>
    </row>
    <row r="942" spans="1:8" hidden="1" x14ac:dyDescent="0.35">
      <c r="A942" t="s">
        <v>2108</v>
      </c>
      <c r="B942">
        <v>21495</v>
      </c>
      <c r="C942" t="s">
        <v>4480</v>
      </c>
      <c r="D942" t="s">
        <v>61</v>
      </c>
      <c r="E942" t="s">
        <v>5326</v>
      </c>
      <c r="F942" t="s">
        <v>5325</v>
      </c>
      <c r="G942" t="e">
        <f>_xlfn.XLOOKUP(Table5[[#This Row],[Short Name]],Data!B:B,Data!N:N)</f>
        <v>#N/A</v>
      </c>
      <c r="H942" t="e">
        <f>_xlfn.XLOOKUP(Table5[[#This Row],[Short Name]],Data!B:B,Data!V:V)</f>
        <v>#N/A</v>
      </c>
    </row>
    <row r="943" spans="1:8" hidden="1" x14ac:dyDescent="0.35">
      <c r="A943" t="s">
        <v>1543</v>
      </c>
      <c r="B943">
        <v>3042714</v>
      </c>
      <c r="C943" t="s">
        <v>5327</v>
      </c>
      <c r="D943" t="s">
        <v>61</v>
      </c>
      <c r="E943" t="s">
        <v>5328</v>
      </c>
      <c r="F943" t="s">
        <v>71</v>
      </c>
      <c r="G943" t="e">
        <f>_xlfn.XLOOKUP(Table5[[#This Row],[Short Name]],Data!B:B,Data!N:N)</f>
        <v>#N/A</v>
      </c>
      <c r="H943" t="e">
        <f>_xlfn.XLOOKUP(Table5[[#This Row],[Short Name]],Data!B:B,Data!V:V)</f>
        <v>#N/A</v>
      </c>
    </row>
    <row r="944" spans="1:8" hidden="1" x14ac:dyDescent="0.35">
      <c r="A944" t="s">
        <v>1597</v>
      </c>
      <c r="B944">
        <v>5054380</v>
      </c>
      <c r="C944" t="s">
        <v>5329</v>
      </c>
      <c r="D944" t="s">
        <v>61</v>
      </c>
      <c r="E944" t="s">
        <v>5328</v>
      </c>
      <c r="F944" t="s">
        <v>71</v>
      </c>
      <c r="G944" t="e">
        <f>_xlfn.XLOOKUP(Table5[[#This Row],[Short Name]],Data!B:B,Data!N:N)</f>
        <v>#N/A</v>
      </c>
      <c r="H944" t="e">
        <f>_xlfn.XLOOKUP(Table5[[#This Row],[Short Name]],Data!B:B,Data!V:V)</f>
        <v>#N/A</v>
      </c>
    </row>
    <row r="945" spans="1:8" hidden="1" x14ac:dyDescent="0.35">
      <c r="A945" t="s">
        <v>118</v>
      </c>
      <c r="B945">
        <v>5045982</v>
      </c>
      <c r="C945" t="s">
        <v>121</v>
      </c>
      <c r="D945" t="s">
        <v>61</v>
      </c>
      <c r="E945" t="s">
        <v>122</v>
      </c>
      <c r="F945" t="s">
        <v>124</v>
      </c>
      <c r="G945" t="e">
        <f>_xlfn.XLOOKUP(Table5[[#This Row],[Short Name]],Data!B:B,Data!N:N)</f>
        <v>#N/A</v>
      </c>
      <c r="H945" t="e">
        <f>_xlfn.XLOOKUP(Table5[[#This Row],[Short Name]],Data!B:B,Data!V:V)</f>
        <v>#N/A</v>
      </c>
    </row>
    <row r="946" spans="1:8" hidden="1" x14ac:dyDescent="0.35">
      <c r="A946" t="s">
        <v>1015</v>
      </c>
      <c r="B946">
        <v>5045982</v>
      </c>
      <c r="C946" t="s">
        <v>121</v>
      </c>
      <c r="D946" t="s">
        <v>61</v>
      </c>
      <c r="E946" t="s">
        <v>122</v>
      </c>
      <c r="F946" t="s">
        <v>124</v>
      </c>
      <c r="G946" t="e">
        <f>_xlfn.XLOOKUP(Table5[[#This Row],[Short Name]],Data!B:B,Data!N:N)</f>
        <v>#N/A</v>
      </c>
      <c r="H946" t="e">
        <f>_xlfn.XLOOKUP(Table5[[#This Row],[Short Name]],Data!B:B,Data!V:V)</f>
        <v>#N/A</v>
      </c>
    </row>
    <row r="947" spans="1:8" hidden="1" x14ac:dyDescent="0.35">
      <c r="A947" t="s">
        <v>2485</v>
      </c>
      <c r="B947">
        <v>5045982</v>
      </c>
      <c r="C947" t="s">
        <v>121</v>
      </c>
      <c r="D947" t="s">
        <v>61</v>
      </c>
      <c r="E947" t="s">
        <v>122</v>
      </c>
      <c r="F947" t="s">
        <v>124</v>
      </c>
      <c r="G947" t="e">
        <f>_xlfn.XLOOKUP(Table5[[#This Row],[Short Name]],Data!B:B,Data!N:N)</f>
        <v>#N/A</v>
      </c>
      <c r="H947" t="e">
        <f>_xlfn.XLOOKUP(Table5[[#This Row],[Short Name]],Data!B:B,Data!V:V)</f>
        <v>#N/A</v>
      </c>
    </row>
    <row r="948" spans="1:8" hidden="1" x14ac:dyDescent="0.35">
      <c r="A948" t="s">
        <v>264</v>
      </c>
      <c r="B948">
        <v>5045982</v>
      </c>
      <c r="C948" t="s">
        <v>121</v>
      </c>
      <c r="D948" t="s">
        <v>61</v>
      </c>
      <c r="E948" t="s">
        <v>122</v>
      </c>
      <c r="F948" t="s">
        <v>124</v>
      </c>
      <c r="G948" t="e">
        <f>_xlfn.XLOOKUP(Table5[[#This Row],[Short Name]],Data!B:B,Data!N:N)</f>
        <v>#N/A</v>
      </c>
      <c r="H948" t="e">
        <f>_xlfn.XLOOKUP(Table5[[#This Row],[Short Name]],Data!B:B,Data!V:V)</f>
        <v>#N/A</v>
      </c>
    </row>
    <row r="949" spans="1:8" hidden="1" x14ac:dyDescent="0.35">
      <c r="A949" t="s">
        <v>181</v>
      </c>
      <c r="B949">
        <v>1500001938</v>
      </c>
      <c r="C949" t="s">
        <v>150</v>
      </c>
      <c r="D949" t="s">
        <v>61</v>
      </c>
      <c r="E949" t="s">
        <v>151</v>
      </c>
      <c r="F949" t="s">
        <v>152</v>
      </c>
      <c r="G949" t="e">
        <f>_xlfn.XLOOKUP(Table5[[#This Row],[Short Name]],Data!B:B,Data!N:N)</f>
        <v>#N/A</v>
      </c>
      <c r="H949" t="e">
        <f>_xlfn.XLOOKUP(Table5[[#This Row],[Short Name]],Data!B:B,Data!V:V)</f>
        <v>#N/A</v>
      </c>
    </row>
    <row r="950" spans="1:8" hidden="1" x14ac:dyDescent="0.35">
      <c r="A950" t="s">
        <v>178</v>
      </c>
      <c r="B950">
        <v>1500001938</v>
      </c>
      <c r="C950" t="s">
        <v>150</v>
      </c>
      <c r="D950" t="s">
        <v>61</v>
      </c>
      <c r="E950" t="s">
        <v>151</v>
      </c>
      <c r="F950" t="s">
        <v>152</v>
      </c>
      <c r="G950" t="e">
        <f>_xlfn.XLOOKUP(Table5[[#This Row],[Short Name]],Data!B:B,Data!N:N)</f>
        <v>#N/A</v>
      </c>
      <c r="H950" t="e">
        <f>_xlfn.XLOOKUP(Table5[[#This Row],[Short Name]],Data!B:B,Data!V:V)</f>
        <v>#N/A</v>
      </c>
    </row>
    <row r="951" spans="1:8" hidden="1" x14ac:dyDescent="0.35">
      <c r="A951" t="s">
        <v>175</v>
      </c>
      <c r="B951">
        <v>1500001938</v>
      </c>
      <c r="C951" t="s">
        <v>150</v>
      </c>
      <c r="D951" t="s">
        <v>61</v>
      </c>
      <c r="E951" t="s">
        <v>151</v>
      </c>
      <c r="F951" t="s">
        <v>152</v>
      </c>
      <c r="G951" t="e">
        <f>_xlfn.XLOOKUP(Table5[[#This Row],[Short Name]],Data!B:B,Data!N:N)</f>
        <v>#N/A</v>
      </c>
      <c r="H951" t="e">
        <f>_xlfn.XLOOKUP(Table5[[#This Row],[Short Name]],Data!B:B,Data!V:V)</f>
        <v>#N/A</v>
      </c>
    </row>
    <row r="952" spans="1:8" hidden="1" x14ac:dyDescent="0.35">
      <c r="A952" t="s">
        <v>172</v>
      </c>
      <c r="B952">
        <v>1500001938</v>
      </c>
      <c r="C952" t="s">
        <v>150</v>
      </c>
      <c r="D952" t="s">
        <v>61</v>
      </c>
      <c r="E952" t="s">
        <v>151</v>
      </c>
      <c r="F952" t="s">
        <v>152</v>
      </c>
      <c r="G952" t="e">
        <f>_xlfn.XLOOKUP(Table5[[#This Row],[Short Name]],Data!B:B,Data!N:N)</f>
        <v>#N/A</v>
      </c>
      <c r="H952" t="e">
        <f>_xlfn.XLOOKUP(Table5[[#This Row],[Short Name]],Data!B:B,Data!V:V)</f>
        <v>#N/A</v>
      </c>
    </row>
    <row r="953" spans="1:8" hidden="1" x14ac:dyDescent="0.35">
      <c r="A953" t="s">
        <v>690</v>
      </c>
      <c r="B953">
        <v>1500001938</v>
      </c>
      <c r="C953" t="s">
        <v>150</v>
      </c>
      <c r="D953" t="s">
        <v>61</v>
      </c>
      <c r="E953" t="s">
        <v>151</v>
      </c>
      <c r="F953" t="s">
        <v>152</v>
      </c>
      <c r="G953" t="e">
        <f>_xlfn.XLOOKUP(Table5[[#This Row],[Short Name]],Data!B:B,Data!N:N)</f>
        <v>#N/A</v>
      </c>
      <c r="H953" t="e">
        <f>_xlfn.XLOOKUP(Table5[[#This Row],[Short Name]],Data!B:B,Data!V:V)</f>
        <v>#N/A</v>
      </c>
    </row>
    <row r="954" spans="1:8" hidden="1" x14ac:dyDescent="0.35">
      <c r="A954" t="s">
        <v>687</v>
      </c>
      <c r="B954">
        <v>1500001938</v>
      </c>
      <c r="C954" t="s">
        <v>150</v>
      </c>
      <c r="D954" t="s">
        <v>61</v>
      </c>
      <c r="E954" t="s">
        <v>151</v>
      </c>
      <c r="F954" t="s">
        <v>152</v>
      </c>
      <c r="G954" t="e">
        <f>_xlfn.XLOOKUP(Table5[[#This Row],[Short Name]],Data!B:B,Data!N:N)</f>
        <v>#N/A</v>
      </c>
      <c r="H954" t="e">
        <f>_xlfn.XLOOKUP(Table5[[#This Row],[Short Name]],Data!B:B,Data!V:V)</f>
        <v>#N/A</v>
      </c>
    </row>
    <row r="955" spans="1:8" hidden="1" x14ac:dyDescent="0.35">
      <c r="A955" t="s">
        <v>684</v>
      </c>
      <c r="B955">
        <v>1500001938</v>
      </c>
      <c r="C955" t="s">
        <v>150</v>
      </c>
      <c r="D955" t="s">
        <v>61</v>
      </c>
      <c r="E955" t="s">
        <v>151</v>
      </c>
      <c r="F955" t="s">
        <v>152</v>
      </c>
      <c r="G955" t="e">
        <f>_xlfn.XLOOKUP(Table5[[#This Row],[Short Name]],Data!B:B,Data!N:N)</f>
        <v>#N/A</v>
      </c>
      <c r="H955" t="e">
        <f>_xlfn.XLOOKUP(Table5[[#This Row],[Short Name]],Data!B:B,Data!V:V)</f>
        <v>#N/A</v>
      </c>
    </row>
    <row r="956" spans="1:8" hidden="1" x14ac:dyDescent="0.35">
      <c r="A956" t="s">
        <v>852</v>
      </c>
      <c r="B956">
        <v>1500001938</v>
      </c>
      <c r="C956" t="s">
        <v>150</v>
      </c>
      <c r="D956" t="s">
        <v>61</v>
      </c>
      <c r="E956" t="s">
        <v>151</v>
      </c>
      <c r="F956" t="s">
        <v>152</v>
      </c>
      <c r="G956" t="e">
        <f>_xlfn.XLOOKUP(Table5[[#This Row],[Short Name]],Data!B:B,Data!N:N)</f>
        <v>#N/A</v>
      </c>
      <c r="H956" t="e">
        <f>_xlfn.XLOOKUP(Table5[[#This Row],[Short Name]],Data!B:B,Data!V:V)</f>
        <v>#N/A</v>
      </c>
    </row>
    <row r="957" spans="1:8" hidden="1" x14ac:dyDescent="0.35">
      <c r="A957" t="s">
        <v>849</v>
      </c>
      <c r="B957">
        <v>1500001938</v>
      </c>
      <c r="C957" t="s">
        <v>150</v>
      </c>
      <c r="D957" t="s">
        <v>61</v>
      </c>
      <c r="E957" t="s">
        <v>151</v>
      </c>
      <c r="F957" t="s">
        <v>152</v>
      </c>
      <c r="G957" t="e">
        <f>_xlfn.XLOOKUP(Table5[[#This Row],[Short Name]],Data!B:B,Data!N:N)</f>
        <v>#N/A</v>
      </c>
      <c r="H957" t="e">
        <f>_xlfn.XLOOKUP(Table5[[#This Row],[Short Name]],Data!B:B,Data!V:V)</f>
        <v>#N/A</v>
      </c>
    </row>
    <row r="958" spans="1:8" hidden="1" x14ac:dyDescent="0.35">
      <c r="A958" t="s">
        <v>169</v>
      </c>
      <c r="B958">
        <v>1500001938</v>
      </c>
      <c r="C958" t="s">
        <v>150</v>
      </c>
      <c r="D958" t="s">
        <v>61</v>
      </c>
      <c r="E958" t="s">
        <v>151</v>
      </c>
      <c r="F958" t="s">
        <v>152</v>
      </c>
      <c r="G958" t="e">
        <f>_xlfn.XLOOKUP(Table5[[#This Row],[Short Name]],Data!B:B,Data!N:N)</f>
        <v>#N/A</v>
      </c>
      <c r="H958" t="e">
        <f>_xlfn.XLOOKUP(Table5[[#This Row],[Short Name]],Data!B:B,Data!V:V)</f>
        <v>#N/A</v>
      </c>
    </row>
    <row r="959" spans="1:8" hidden="1" x14ac:dyDescent="0.35">
      <c r="A959" t="s">
        <v>680</v>
      </c>
      <c r="B959">
        <v>1500001938</v>
      </c>
      <c r="C959" t="s">
        <v>150</v>
      </c>
      <c r="D959" t="s">
        <v>61</v>
      </c>
      <c r="E959" t="s">
        <v>151</v>
      </c>
      <c r="F959" t="s">
        <v>152</v>
      </c>
      <c r="G959" t="e">
        <f>_xlfn.XLOOKUP(Table5[[#This Row],[Short Name]],Data!B:B,Data!N:N)</f>
        <v>#N/A</v>
      </c>
      <c r="H959" t="e">
        <f>_xlfn.XLOOKUP(Table5[[#This Row],[Short Name]],Data!B:B,Data!V:V)</f>
        <v>#N/A</v>
      </c>
    </row>
    <row r="960" spans="1:8" hidden="1" x14ac:dyDescent="0.35">
      <c r="A960" t="s">
        <v>677</v>
      </c>
      <c r="B960">
        <v>1500001938</v>
      </c>
      <c r="C960" t="s">
        <v>150</v>
      </c>
      <c r="D960" t="s">
        <v>61</v>
      </c>
      <c r="E960" t="s">
        <v>151</v>
      </c>
      <c r="F960" t="s">
        <v>152</v>
      </c>
      <c r="G960" t="e">
        <f>_xlfn.XLOOKUP(Table5[[#This Row],[Short Name]],Data!B:B,Data!N:N)</f>
        <v>#N/A</v>
      </c>
      <c r="H960" t="e">
        <f>_xlfn.XLOOKUP(Table5[[#This Row],[Short Name]],Data!B:B,Data!V:V)</f>
        <v>#N/A</v>
      </c>
    </row>
    <row r="961" spans="1:8" hidden="1" x14ac:dyDescent="0.35">
      <c r="A961" t="s">
        <v>846</v>
      </c>
      <c r="B961">
        <v>1500001938</v>
      </c>
      <c r="C961" t="s">
        <v>150</v>
      </c>
      <c r="D961" t="s">
        <v>61</v>
      </c>
      <c r="E961" t="s">
        <v>151</v>
      </c>
      <c r="F961" t="s">
        <v>152</v>
      </c>
      <c r="G961" t="e">
        <f>_xlfn.XLOOKUP(Table5[[#This Row],[Short Name]],Data!B:B,Data!N:N)</f>
        <v>#N/A</v>
      </c>
      <c r="H961" t="e">
        <f>_xlfn.XLOOKUP(Table5[[#This Row],[Short Name]],Data!B:B,Data!V:V)</f>
        <v>#N/A</v>
      </c>
    </row>
    <row r="962" spans="1:8" hidden="1" x14ac:dyDescent="0.35">
      <c r="A962" t="s">
        <v>674</v>
      </c>
      <c r="B962">
        <v>1500001938</v>
      </c>
      <c r="C962" t="s">
        <v>150</v>
      </c>
      <c r="D962" t="s">
        <v>61</v>
      </c>
      <c r="E962" t="s">
        <v>151</v>
      </c>
      <c r="F962" t="s">
        <v>152</v>
      </c>
      <c r="G962" t="e">
        <f>_xlfn.XLOOKUP(Table5[[#This Row],[Short Name]],Data!B:B,Data!N:N)</f>
        <v>#N/A</v>
      </c>
      <c r="H962" t="e">
        <f>_xlfn.XLOOKUP(Table5[[#This Row],[Short Name]],Data!B:B,Data!V:V)</f>
        <v>#N/A</v>
      </c>
    </row>
    <row r="963" spans="1:8" hidden="1" x14ac:dyDescent="0.35">
      <c r="A963" t="s">
        <v>649</v>
      </c>
      <c r="B963">
        <v>1500001938</v>
      </c>
      <c r="C963" t="s">
        <v>150</v>
      </c>
      <c r="D963" t="s">
        <v>61</v>
      </c>
      <c r="E963" t="s">
        <v>151</v>
      </c>
      <c r="F963" t="s">
        <v>152</v>
      </c>
      <c r="G963" t="e">
        <f>_xlfn.XLOOKUP(Table5[[#This Row],[Short Name]],Data!B:B,Data!N:N)</f>
        <v>#N/A</v>
      </c>
      <c r="H963" t="e">
        <f>_xlfn.XLOOKUP(Table5[[#This Row],[Short Name]],Data!B:B,Data!V:V)</f>
        <v>#N/A</v>
      </c>
    </row>
    <row r="964" spans="1:8" hidden="1" x14ac:dyDescent="0.35">
      <c r="A964" t="s">
        <v>646</v>
      </c>
      <c r="B964">
        <v>1500001938</v>
      </c>
      <c r="C964" t="s">
        <v>150</v>
      </c>
      <c r="D964" t="s">
        <v>61</v>
      </c>
      <c r="E964" t="s">
        <v>151</v>
      </c>
      <c r="F964" t="s">
        <v>152</v>
      </c>
      <c r="G964" t="e">
        <f>_xlfn.XLOOKUP(Table5[[#This Row],[Short Name]],Data!B:B,Data!N:N)</f>
        <v>#N/A</v>
      </c>
      <c r="H964" t="e">
        <f>_xlfn.XLOOKUP(Table5[[#This Row],[Short Name]],Data!B:B,Data!V:V)</f>
        <v>#N/A</v>
      </c>
    </row>
    <row r="965" spans="1:8" hidden="1" x14ac:dyDescent="0.35">
      <c r="A965" t="s">
        <v>643</v>
      </c>
      <c r="B965">
        <v>1500001938</v>
      </c>
      <c r="C965" t="s">
        <v>150</v>
      </c>
      <c r="D965" t="s">
        <v>61</v>
      </c>
      <c r="E965" t="s">
        <v>151</v>
      </c>
      <c r="F965" t="s">
        <v>152</v>
      </c>
      <c r="G965" t="e">
        <f>_xlfn.XLOOKUP(Table5[[#This Row],[Short Name]],Data!B:B,Data!N:N)</f>
        <v>#N/A</v>
      </c>
      <c r="H965" t="e">
        <f>_xlfn.XLOOKUP(Table5[[#This Row],[Short Name]],Data!B:B,Data!V:V)</f>
        <v>#N/A</v>
      </c>
    </row>
    <row r="966" spans="1:8" hidden="1" x14ac:dyDescent="0.35">
      <c r="A966" t="s">
        <v>640</v>
      </c>
      <c r="B966">
        <v>1500001938</v>
      </c>
      <c r="C966" t="s">
        <v>150</v>
      </c>
      <c r="D966" t="s">
        <v>61</v>
      </c>
      <c r="E966" t="s">
        <v>151</v>
      </c>
      <c r="F966" t="s">
        <v>152</v>
      </c>
      <c r="G966" t="e">
        <f>_xlfn.XLOOKUP(Table5[[#This Row],[Short Name]],Data!B:B,Data!N:N)</f>
        <v>#N/A</v>
      </c>
      <c r="H966" t="e">
        <f>_xlfn.XLOOKUP(Table5[[#This Row],[Short Name]],Data!B:B,Data!V:V)</f>
        <v>#N/A</v>
      </c>
    </row>
    <row r="967" spans="1:8" hidden="1" x14ac:dyDescent="0.35">
      <c r="A967" t="s">
        <v>637</v>
      </c>
      <c r="B967">
        <v>1500001938</v>
      </c>
      <c r="C967" t="s">
        <v>150</v>
      </c>
      <c r="D967" t="s">
        <v>61</v>
      </c>
      <c r="E967" t="s">
        <v>151</v>
      </c>
      <c r="F967" t="s">
        <v>152</v>
      </c>
      <c r="G967" t="e">
        <f>_xlfn.XLOOKUP(Table5[[#This Row],[Short Name]],Data!B:B,Data!N:N)</f>
        <v>#N/A</v>
      </c>
      <c r="H967" t="e">
        <f>_xlfn.XLOOKUP(Table5[[#This Row],[Short Name]],Data!B:B,Data!V:V)</f>
        <v>#N/A</v>
      </c>
    </row>
    <row r="968" spans="1:8" hidden="1" x14ac:dyDescent="0.35">
      <c r="A968" t="s">
        <v>831</v>
      </c>
      <c r="B968">
        <v>1500001938</v>
      </c>
      <c r="C968" t="s">
        <v>150</v>
      </c>
      <c r="D968" t="s">
        <v>61</v>
      </c>
      <c r="E968" t="s">
        <v>151</v>
      </c>
      <c r="F968" t="s">
        <v>152</v>
      </c>
      <c r="G968" t="e">
        <f>_xlfn.XLOOKUP(Table5[[#This Row],[Short Name]],Data!B:B,Data!N:N)</f>
        <v>#N/A</v>
      </c>
      <c r="H968" t="e">
        <f>_xlfn.XLOOKUP(Table5[[#This Row],[Short Name]],Data!B:B,Data!V:V)</f>
        <v>#N/A</v>
      </c>
    </row>
    <row r="969" spans="1:8" hidden="1" x14ac:dyDescent="0.35">
      <c r="A969" t="s">
        <v>855</v>
      </c>
      <c r="B969" t="s">
        <v>60</v>
      </c>
      <c r="C969" t="s">
        <v>60</v>
      </c>
      <c r="D969" t="s">
        <v>61</v>
      </c>
      <c r="E969" t="s">
        <v>151</v>
      </c>
      <c r="G969" t="e">
        <f>_xlfn.XLOOKUP(Table5[[#This Row],[Short Name]],Data!B:B,Data!N:N)</f>
        <v>#N/A</v>
      </c>
      <c r="H969" t="e">
        <f>_xlfn.XLOOKUP(Table5[[#This Row],[Short Name]],Data!B:B,Data!V:V)</f>
        <v>#N/A</v>
      </c>
    </row>
    <row r="970" spans="1:8" hidden="1" x14ac:dyDescent="0.35">
      <c r="A970" t="s">
        <v>154</v>
      </c>
      <c r="B970">
        <v>1500001938</v>
      </c>
      <c r="C970" t="s">
        <v>150</v>
      </c>
      <c r="D970" t="s">
        <v>61</v>
      </c>
      <c r="E970" t="s">
        <v>151</v>
      </c>
      <c r="F970" t="s">
        <v>152</v>
      </c>
      <c r="G970" t="e">
        <f>_xlfn.XLOOKUP(Table5[[#This Row],[Short Name]],Data!B:B,Data!N:N)</f>
        <v>#N/A</v>
      </c>
      <c r="H970" t="e">
        <f>_xlfn.XLOOKUP(Table5[[#This Row],[Short Name]],Data!B:B,Data!V:V)</f>
        <v>#N/A</v>
      </c>
    </row>
    <row r="971" spans="1:8" hidden="1" x14ac:dyDescent="0.35">
      <c r="A971" t="s">
        <v>828</v>
      </c>
      <c r="B971">
        <v>1500001938</v>
      </c>
      <c r="C971" t="s">
        <v>150</v>
      </c>
      <c r="D971" t="s">
        <v>61</v>
      </c>
      <c r="E971" t="s">
        <v>151</v>
      </c>
      <c r="F971" t="s">
        <v>152</v>
      </c>
      <c r="G971" t="e">
        <f>_xlfn.XLOOKUP(Table5[[#This Row],[Short Name]],Data!B:B,Data!N:N)</f>
        <v>#N/A</v>
      </c>
      <c r="H971" t="e">
        <f>_xlfn.XLOOKUP(Table5[[#This Row],[Short Name]],Data!B:B,Data!V:V)</f>
        <v>#N/A</v>
      </c>
    </row>
    <row r="972" spans="1:8" hidden="1" x14ac:dyDescent="0.35">
      <c r="A972" t="s">
        <v>714</v>
      </c>
      <c r="B972">
        <v>1500001938</v>
      </c>
      <c r="C972" t="s">
        <v>150</v>
      </c>
      <c r="D972" t="s">
        <v>61</v>
      </c>
      <c r="E972" t="s">
        <v>151</v>
      </c>
      <c r="F972" t="s">
        <v>152</v>
      </c>
      <c r="G972" t="e">
        <f>_xlfn.XLOOKUP(Table5[[#This Row],[Short Name]],Data!B:B,Data!N:N)</f>
        <v>#N/A</v>
      </c>
      <c r="H972" t="e">
        <f>_xlfn.XLOOKUP(Table5[[#This Row],[Short Name]],Data!B:B,Data!V:V)</f>
        <v>#N/A</v>
      </c>
    </row>
    <row r="973" spans="1:8" hidden="1" x14ac:dyDescent="0.35">
      <c r="A973" t="s">
        <v>631</v>
      </c>
      <c r="B973">
        <v>1500001938</v>
      </c>
      <c r="C973" t="s">
        <v>150</v>
      </c>
      <c r="D973" t="s">
        <v>61</v>
      </c>
      <c r="E973" t="s">
        <v>151</v>
      </c>
      <c r="F973" t="s">
        <v>152</v>
      </c>
      <c r="G973" t="e">
        <f>_xlfn.XLOOKUP(Table5[[#This Row],[Short Name]],Data!B:B,Data!N:N)</f>
        <v>#N/A</v>
      </c>
      <c r="H973" t="e">
        <f>_xlfn.XLOOKUP(Table5[[#This Row],[Short Name]],Data!B:B,Data!V:V)</f>
        <v>#N/A</v>
      </c>
    </row>
    <row r="974" spans="1:8" hidden="1" x14ac:dyDescent="0.35">
      <c r="A974" t="s">
        <v>628</v>
      </c>
      <c r="B974">
        <v>1500001938</v>
      </c>
      <c r="C974" t="s">
        <v>150</v>
      </c>
      <c r="D974" t="s">
        <v>61</v>
      </c>
      <c r="E974" t="s">
        <v>151</v>
      </c>
      <c r="F974" t="s">
        <v>152</v>
      </c>
      <c r="G974" t="e">
        <f>_xlfn.XLOOKUP(Table5[[#This Row],[Short Name]],Data!B:B,Data!N:N)</f>
        <v>#N/A</v>
      </c>
      <c r="H974" t="e">
        <f>_xlfn.XLOOKUP(Table5[[#This Row],[Short Name]],Data!B:B,Data!V:V)</f>
        <v>#N/A</v>
      </c>
    </row>
    <row r="975" spans="1:8" hidden="1" x14ac:dyDescent="0.35">
      <c r="A975" t="s">
        <v>613</v>
      </c>
      <c r="B975">
        <v>1500001938</v>
      </c>
      <c r="C975" t="s">
        <v>150</v>
      </c>
      <c r="D975" t="s">
        <v>61</v>
      </c>
      <c r="E975" t="s">
        <v>151</v>
      </c>
      <c r="F975" t="s">
        <v>152</v>
      </c>
      <c r="G975" t="e">
        <f>_xlfn.XLOOKUP(Table5[[#This Row],[Short Name]],Data!B:B,Data!N:N)</f>
        <v>#N/A</v>
      </c>
      <c r="H975" t="e">
        <f>_xlfn.XLOOKUP(Table5[[#This Row],[Short Name]],Data!B:B,Data!V:V)</f>
        <v>#N/A</v>
      </c>
    </row>
    <row r="976" spans="1:8" hidden="1" x14ac:dyDescent="0.35">
      <c r="A976" t="s">
        <v>147</v>
      </c>
      <c r="B976">
        <v>1500001938</v>
      </c>
      <c r="C976" t="s">
        <v>150</v>
      </c>
      <c r="D976" t="s">
        <v>61</v>
      </c>
      <c r="E976" t="s">
        <v>151</v>
      </c>
      <c r="F976" t="s">
        <v>152</v>
      </c>
      <c r="G976" t="e">
        <f>_xlfn.XLOOKUP(Table5[[#This Row],[Short Name]],Data!B:B,Data!N:N)</f>
        <v>#N/A</v>
      </c>
      <c r="H976" t="e">
        <f>_xlfn.XLOOKUP(Table5[[#This Row],[Short Name]],Data!B:B,Data!V:V)</f>
        <v>#N/A</v>
      </c>
    </row>
    <row r="977" spans="1:8" hidden="1" x14ac:dyDescent="0.35">
      <c r="A977" t="s">
        <v>604</v>
      </c>
      <c r="B977">
        <v>1500001938</v>
      </c>
      <c r="C977" t="s">
        <v>150</v>
      </c>
      <c r="D977" t="s">
        <v>61</v>
      </c>
      <c r="E977" t="s">
        <v>151</v>
      </c>
      <c r="F977" t="s">
        <v>152</v>
      </c>
      <c r="G977" t="e">
        <f>_xlfn.XLOOKUP(Table5[[#This Row],[Short Name]],Data!B:B,Data!N:N)</f>
        <v>#N/A</v>
      </c>
      <c r="H977" t="e">
        <f>_xlfn.XLOOKUP(Table5[[#This Row],[Short Name]],Data!B:B,Data!V:V)</f>
        <v>#N/A</v>
      </c>
    </row>
    <row r="978" spans="1:8" hidden="1" x14ac:dyDescent="0.35">
      <c r="A978" t="s">
        <v>2396</v>
      </c>
      <c r="B978">
        <v>20698</v>
      </c>
      <c r="C978" t="s">
        <v>4421</v>
      </c>
      <c r="D978" t="s">
        <v>61</v>
      </c>
      <c r="E978" t="s">
        <v>4422</v>
      </c>
      <c r="F978" t="s">
        <v>2005</v>
      </c>
      <c r="G978" t="e">
        <f>_xlfn.XLOOKUP(Table5[[#This Row],[Short Name]],Data!B:B,Data!N:N)</f>
        <v>#N/A</v>
      </c>
      <c r="H978" t="e">
        <f>_xlfn.XLOOKUP(Table5[[#This Row],[Short Name]],Data!B:B,Data!V:V)</f>
        <v>#N/A</v>
      </c>
    </row>
    <row r="979" spans="1:8" hidden="1" x14ac:dyDescent="0.35">
      <c r="A979" t="s">
        <v>2398</v>
      </c>
      <c r="B979">
        <v>5058771</v>
      </c>
      <c r="C979" t="s">
        <v>5330</v>
      </c>
      <c r="D979" t="s">
        <v>61</v>
      </c>
      <c r="E979" t="s">
        <v>5267</v>
      </c>
      <c r="F979" t="s">
        <v>5331</v>
      </c>
      <c r="G979" t="e">
        <f>_xlfn.XLOOKUP(Table5[[#This Row],[Short Name]],Data!B:B,Data!N:N)</f>
        <v>#N/A</v>
      </c>
      <c r="H979" t="e">
        <f>_xlfn.XLOOKUP(Table5[[#This Row],[Short Name]],Data!B:B,Data!V:V)</f>
        <v>#N/A</v>
      </c>
    </row>
    <row r="980" spans="1:8" hidden="1" x14ac:dyDescent="0.35">
      <c r="A980" t="s">
        <v>2400</v>
      </c>
      <c r="B980">
        <v>5058771</v>
      </c>
      <c r="C980" t="s">
        <v>5330</v>
      </c>
      <c r="D980" t="s">
        <v>61</v>
      </c>
      <c r="E980" t="s">
        <v>5267</v>
      </c>
      <c r="F980" t="s">
        <v>5331</v>
      </c>
      <c r="G980" t="e">
        <f>_xlfn.XLOOKUP(Table5[[#This Row],[Short Name]],Data!B:B,Data!N:N)</f>
        <v>#N/A</v>
      </c>
      <c r="H980" t="e">
        <f>_xlfn.XLOOKUP(Table5[[#This Row],[Short Name]],Data!B:B,Data!V:V)</f>
        <v>#N/A</v>
      </c>
    </row>
    <row r="981" spans="1:8" hidden="1" x14ac:dyDescent="0.35">
      <c r="A981" t="s">
        <v>1100</v>
      </c>
      <c r="B981">
        <v>5058771</v>
      </c>
      <c r="C981" t="s">
        <v>5330</v>
      </c>
      <c r="D981" t="s">
        <v>61</v>
      </c>
      <c r="E981" t="s">
        <v>5267</v>
      </c>
      <c r="F981" t="s">
        <v>5331</v>
      </c>
      <c r="G981" t="e">
        <f>_xlfn.XLOOKUP(Table5[[#This Row],[Short Name]],Data!B:B,Data!N:N)</f>
        <v>#N/A</v>
      </c>
      <c r="H981" t="e">
        <f>_xlfn.XLOOKUP(Table5[[#This Row],[Short Name]],Data!B:B,Data!V:V)</f>
        <v>#N/A</v>
      </c>
    </row>
    <row r="982" spans="1:8" hidden="1" x14ac:dyDescent="0.35">
      <c r="A982" t="s">
        <v>595</v>
      </c>
      <c r="B982">
        <v>9208</v>
      </c>
      <c r="C982" t="s">
        <v>331</v>
      </c>
      <c r="D982" t="s">
        <v>61</v>
      </c>
      <c r="E982" s="13" t="s">
        <v>327</v>
      </c>
      <c r="F982" t="s">
        <v>332</v>
      </c>
      <c r="G982" t="e">
        <f>_xlfn.XLOOKUP(Table5[[#This Row],[Short Name]],Data!B:B,Data!N:N)</f>
        <v>#N/A</v>
      </c>
      <c r="H982" t="e">
        <f>_xlfn.XLOOKUP(Table5[[#This Row],[Short Name]],Data!B:B,Data!V:V)</f>
        <v>#N/A</v>
      </c>
    </row>
    <row r="983" spans="1:8" hidden="1" x14ac:dyDescent="0.35">
      <c r="A983" t="s">
        <v>598</v>
      </c>
      <c r="B983">
        <v>9208</v>
      </c>
      <c r="C983" t="s">
        <v>331</v>
      </c>
      <c r="D983" t="s">
        <v>61</v>
      </c>
      <c r="E983" s="13" t="s">
        <v>327</v>
      </c>
      <c r="F983" t="s">
        <v>332</v>
      </c>
      <c r="G983" t="e">
        <f>_xlfn.XLOOKUP(Table5[[#This Row],[Short Name]],Data!B:B,Data!N:N)</f>
        <v>#N/A</v>
      </c>
      <c r="H983" t="e">
        <f>_xlfn.XLOOKUP(Table5[[#This Row],[Short Name]],Data!B:B,Data!V:V)</f>
        <v>#N/A</v>
      </c>
    </row>
    <row r="984" spans="1:8" hidden="1" x14ac:dyDescent="0.35">
      <c r="A984" t="s">
        <v>601</v>
      </c>
      <c r="B984">
        <v>9208</v>
      </c>
      <c r="C984" t="s">
        <v>331</v>
      </c>
      <c r="D984" t="s">
        <v>61</v>
      </c>
      <c r="E984" s="13" t="s">
        <v>327</v>
      </c>
      <c r="F984" t="s">
        <v>332</v>
      </c>
      <c r="G984" t="e">
        <f>_xlfn.XLOOKUP(Table5[[#This Row],[Short Name]],Data!B:B,Data!N:N)</f>
        <v>#N/A</v>
      </c>
      <c r="H984" t="e">
        <f>_xlfn.XLOOKUP(Table5[[#This Row],[Short Name]],Data!B:B,Data!V:V)</f>
        <v>#N/A</v>
      </c>
    </row>
    <row r="985" spans="1:8" hidden="1" x14ac:dyDescent="0.35">
      <c r="A985" t="s">
        <v>2282</v>
      </c>
      <c r="B985">
        <v>8363</v>
      </c>
      <c r="C985" t="s">
        <v>4428</v>
      </c>
      <c r="D985" t="s">
        <v>61</v>
      </c>
      <c r="E985" t="s">
        <v>4422</v>
      </c>
      <c r="F985" t="s">
        <v>2005</v>
      </c>
      <c r="G985" t="e">
        <f>_xlfn.XLOOKUP(Table5[[#This Row],[Short Name]],Data!B:B,Data!N:N)</f>
        <v>#N/A</v>
      </c>
      <c r="H985" t="e">
        <f>_xlfn.XLOOKUP(Table5[[#This Row],[Short Name]],Data!B:B,Data!V:V)</f>
        <v>#N/A</v>
      </c>
    </row>
    <row r="986" spans="1:8" hidden="1" x14ac:dyDescent="0.35">
      <c r="A986" t="s">
        <v>2410</v>
      </c>
      <c r="B986">
        <v>8363</v>
      </c>
      <c r="C986" t="s">
        <v>4428</v>
      </c>
      <c r="D986" t="s">
        <v>61</v>
      </c>
      <c r="E986" t="s">
        <v>4422</v>
      </c>
      <c r="F986" t="s">
        <v>2005</v>
      </c>
      <c r="G986" t="e">
        <f>_xlfn.XLOOKUP(Table5[[#This Row],[Short Name]],Data!B:B,Data!N:N)</f>
        <v>#N/A</v>
      </c>
      <c r="H986" t="e">
        <f>_xlfn.XLOOKUP(Table5[[#This Row],[Short Name]],Data!B:B,Data!V:V)</f>
        <v>#N/A</v>
      </c>
    </row>
    <row r="987" spans="1:8" hidden="1" x14ac:dyDescent="0.35">
      <c r="A987" t="s">
        <v>1220</v>
      </c>
      <c r="B987">
        <v>1500001716</v>
      </c>
      <c r="C987" t="s">
        <v>4471</v>
      </c>
      <c r="D987" t="s">
        <v>61</v>
      </c>
      <c r="E987" t="s">
        <v>4499</v>
      </c>
      <c r="F987" t="s">
        <v>4757</v>
      </c>
      <c r="G987" t="e">
        <f>_xlfn.XLOOKUP(Table5[[#This Row],[Short Name]],Data!B:B,Data!N:N)</f>
        <v>#N/A</v>
      </c>
      <c r="H987" t="e">
        <f>_xlfn.XLOOKUP(Table5[[#This Row],[Short Name]],Data!B:B,Data!V:V)</f>
        <v>#N/A</v>
      </c>
    </row>
    <row r="988" spans="1:8" hidden="1" x14ac:dyDescent="0.35">
      <c r="A988" t="s">
        <v>2414</v>
      </c>
      <c r="B988">
        <v>20698</v>
      </c>
      <c r="C988" t="s">
        <v>4421</v>
      </c>
      <c r="D988" t="s">
        <v>61</v>
      </c>
      <c r="E988" t="s">
        <v>4422</v>
      </c>
      <c r="F988" t="s">
        <v>2005</v>
      </c>
      <c r="G988" t="e">
        <f>_xlfn.XLOOKUP(Table5[[#This Row],[Short Name]],Data!B:B,Data!N:N)</f>
        <v>#N/A</v>
      </c>
      <c r="H988" t="e">
        <f>_xlfn.XLOOKUP(Table5[[#This Row],[Short Name]],Data!B:B,Data!V:V)</f>
        <v>#N/A</v>
      </c>
    </row>
    <row r="989" spans="1:8" hidden="1" x14ac:dyDescent="0.35">
      <c r="A989" t="s">
        <v>1923</v>
      </c>
      <c r="B989">
        <v>5059661</v>
      </c>
      <c r="C989" t="s">
        <v>4952</v>
      </c>
      <c r="D989" t="s">
        <v>61</v>
      </c>
      <c r="E989" t="s">
        <v>4953</v>
      </c>
      <c r="F989" t="s">
        <v>4954</v>
      </c>
      <c r="G989" t="e">
        <f>_xlfn.XLOOKUP(Table5[[#This Row],[Short Name]],Data!B:B,Data!N:N)</f>
        <v>#N/A</v>
      </c>
      <c r="H989" t="e">
        <f>_xlfn.XLOOKUP(Table5[[#This Row],[Short Name]],Data!B:B,Data!V:V)</f>
        <v>#N/A</v>
      </c>
    </row>
    <row r="990" spans="1:8" hidden="1" x14ac:dyDescent="0.35">
      <c r="A990" t="s">
        <v>1923</v>
      </c>
      <c r="B990">
        <v>5059661</v>
      </c>
      <c r="C990" t="s">
        <v>4952</v>
      </c>
      <c r="D990" t="s">
        <v>61</v>
      </c>
      <c r="E990" t="s">
        <v>4953</v>
      </c>
      <c r="F990" t="s">
        <v>4954</v>
      </c>
      <c r="G990" t="e">
        <f>_xlfn.XLOOKUP(Table5[[#This Row],[Short Name]],Data!B:B,Data!N:N)</f>
        <v>#N/A</v>
      </c>
      <c r="H990" t="e">
        <f>_xlfn.XLOOKUP(Table5[[#This Row],[Short Name]],Data!B:B,Data!V:V)</f>
        <v>#N/A</v>
      </c>
    </row>
    <row r="991" spans="1:8" hidden="1" x14ac:dyDescent="0.35">
      <c r="A991" t="s">
        <v>1922</v>
      </c>
      <c r="B991">
        <v>5059661</v>
      </c>
      <c r="C991" t="s">
        <v>4952</v>
      </c>
      <c r="D991" t="s">
        <v>61</v>
      </c>
      <c r="E991" t="s">
        <v>4953</v>
      </c>
      <c r="F991" t="s">
        <v>4954</v>
      </c>
      <c r="G991" t="e">
        <f>_xlfn.XLOOKUP(Table5[[#This Row],[Short Name]],Data!B:B,Data!N:N)</f>
        <v>#N/A</v>
      </c>
      <c r="H991" t="e">
        <f>_xlfn.XLOOKUP(Table5[[#This Row],[Short Name]],Data!B:B,Data!V:V)</f>
        <v>#N/A</v>
      </c>
    </row>
    <row r="992" spans="1:8" hidden="1" x14ac:dyDescent="0.35">
      <c r="A992" t="s">
        <v>1700</v>
      </c>
      <c r="B992">
        <v>20921</v>
      </c>
      <c r="C992" t="s">
        <v>4760</v>
      </c>
      <c r="D992" t="s">
        <v>61</v>
      </c>
      <c r="E992" t="s">
        <v>4512</v>
      </c>
      <c r="F992" t="s">
        <v>4513</v>
      </c>
      <c r="G992" t="e">
        <f>_xlfn.XLOOKUP(Table5[[#This Row],[Short Name]],Data!B:B,Data!N:N)</f>
        <v>#N/A</v>
      </c>
      <c r="H992" t="e">
        <f>_xlfn.XLOOKUP(Table5[[#This Row],[Short Name]],Data!B:B,Data!V:V)</f>
        <v>#N/A</v>
      </c>
    </row>
    <row r="993" spans="1:8" hidden="1" x14ac:dyDescent="0.35">
      <c r="A993" t="s">
        <v>1882</v>
      </c>
      <c r="B993">
        <v>24286</v>
      </c>
      <c r="C993" t="s">
        <v>5332</v>
      </c>
      <c r="D993" t="s">
        <v>61</v>
      </c>
      <c r="E993" t="s">
        <v>318</v>
      </c>
      <c r="F993" t="s">
        <v>130</v>
      </c>
      <c r="G993" t="e">
        <f>_xlfn.XLOOKUP(Table5[[#This Row],[Short Name]],Data!B:B,Data!N:N)</f>
        <v>#N/A</v>
      </c>
      <c r="H993" t="e">
        <f>_xlfn.XLOOKUP(Table5[[#This Row],[Short Name]],Data!B:B,Data!V:V)</f>
        <v>#N/A</v>
      </c>
    </row>
    <row r="994" spans="1:8" hidden="1" x14ac:dyDescent="0.35">
      <c r="A994" t="s">
        <v>2430</v>
      </c>
      <c r="B994">
        <v>20698</v>
      </c>
      <c r="C994" t="s">
        <v>4421</v>
      </c>
      <c r="D994" t="s">
        <v>61</v>
      </c>
      <c r="E994" t="s">
        <v>4422</v>
      </c>
      <c r="F994" t="s">
        <v>2005</v>
      </c>
      <c r="G994" t="e">
        <f>_xlfn.XLOOKUP(Table5[[#This Row],[Short Name]],Data!B:B,Data!N:N)</f>
        <v>#N/A</v>
      </c>
      <c r="H994" t="e">
        <f>_xlfn.XLOOKUP(Table5[[#This Row],[Short Name]],Data!B:B,Data!V:V)</f>
        <v>#N/A</v>
      </c>
    </row>
    <row r="995" spans="1:8" hidden="1" x14ac:dyDescent="0.35">
      <c r="A995" t="s">
        <v>5333</v>
      </c>
      <c r="B995">
        <v>8363</v>
      </c>
      <c r="C995" t="s">
        <v>4428</v>
      </c>
      <c r="D995" t="s">
        <v>61</v>
      </c>
      <c r="E995" t="s">
        <v>4422</v>
      </c>
      <c r="F995" t="s">
        <v>2005</v>
      </c>
      <c r="G995" t="e">
        <f>_xlfn.XLOOKUP(Table5[[#This Row],[Short Name]],Data!B:B,Data!N:N)</f>
        <v>#N/A</v>
      </c>
      <c r="H995" t="e">
        <f>_xlfn.XLOOKUP(Table5[[#This Row],[Short Name]],Data!B:B,Data!V:V)</f>
        <v>#N/A</v>
      </c>
    </row>
    <row r="996" spans="1:8" hidden="1" x14ac:dyDescent="0.35">
      <c r="A996" t="s">
        <v>5334</v>
      </c>
      <c r="B996">
        <v>8363</v>
      </c>
      <c r="C996" t="s">
        <v>4428</v>
      </c>
      <c r="D996" t="s">
        <v>61</v>
      </c>
      <c r="E996" t="s">
        <v>4422</v>
      </c>
      <c r="F996" t="s">
        <v>2005</v>
      </c>
      <c r="G996" t="e">
        <f>_xlfn.XLOOKUP(Table5[[#This Row],[Short Name]],Data!B:B,Data!N:N)</f>
        <v>#N/A</v>
      </c>
      <c r="H996" t="e">
        <f>_xlfn.XLOOKUP(Table5[[#This Row],[Short Name]],Data!B:B,Data!V:V)</f>
        <v>#N/A</v>
      </c>
    </row>
    <row r="997" spans="1:8" hidden="1" x14ac:dyDescent="0.35">
      <c r="A997" t="s">
        <v>2432</v>
      </c>
      <c r="B997">
        <v>5045636</v>
      </c>
      <c r="C997" t="s">
        <v>4442</v>
      </c>
      <c r="D997" t="s">
        <v>61</v>
      </c>
      <c r="E997" t="s">
        <v>5051</v>
      </c>
      <c r="F997" t="s">
        <v>4444</v>
      </c>
      <c r="G997" t="e">
        <f>_xlfn.XLOOKUP(Table5[[#This Row],[Short Name]],Data!B:B,Data!N:N)</f>
        <v>#N/A</v>
      </c>
      <c r="H997" t="e">
        <f>_xlfn.XLOOKUP(Table5[[#This Row],[Short Name]],Data!B:B,Data!V:V)</f>
        <v>#N/A</v>
      </c>
    </row>
    <row r="998" spans="1:8" hidden="1" x14ac:dyDescent="0.35">
      <c r="A998" t="s">
        <v>1113</v>
      </c>
      <c r="B998">
        <v>7759</v>
      </c>
      <c r="C998" t="s">
        <v>5335</v>
      </c>
      <c r="D998" t="s">
        <v>61</v>
      </c>
      <c r="E998" t="s">
        <v>5336</v>
      </c>
      <c r="F998" t="s">
        <v>5337</v>
      </c>
      <c r="G998" t="e">
        <f>_xlfn.XLOOKUP(Table5[[#This Row],[Short Name]],Data!B:B,Data!N:N)</f>
        <v>#N/A</v>
      </c>
      <c r="H998" t="e">
        <f>_xlfn.XLOOKUP(Table5[[#This Row],[Short Name]],Data!B:B,Data!V:V)</f>
        <v>#N/A</v>
      </c>
    </row>
    <row r="999" spans="1:8" hidden="1" x14ac:dyDescent="0.35">
      <c r="A999" t="s">
        <v>2436</v>
      </c>
      <c r="B999">
        <v>3073495</v>
      </c>
      <c r="C999" t="s">
        <v>5338</v>
      </c>
      <c r="D999" t="s">
        <v>61</v>
      </c>
      <c r="E999" t="s">
        <v>5339</v>
      </c>
      <c r="F999">
        <v>0</v>
      </c>
      <c r="G999" t="e">
        <f>_xlfn.XLOOKUP(Table5[[#This Row],[Short Name]],Data!B:B,Data!N:N)</f>
        <v>#N/A</v>
      </c>
      <c r="H999" t="e">
        <f>_xlfn.XLOOKUP(Table5[[#This Row],[Short Name]],Data!B:B,Data!V:V)</f>
        <v>#N/A</v>
      </c>
    </row>
    <row r="1000" spans="1:8" hidden="1" x14ac:dyDescent="0.35">
      <c r="A1000" t="s">
        <v>2438</v>
      </c>
      <c r="B1000">
        <v>3062662</v>
      </c>
      <c r="C1000" t="s">
        <v>4992</v>
      </c>
      <c r="D1000" t="s">
        <v>61</v>
      </c>
      <c r="E1000" t="s">
        <v>5339</v>
      </c>
      <c r="F1000">
        <v>0</v>
      </c>
      <c r="G1000" t="e">
        <f>_xlfn.XLOOKUP(Table5[[#This Row],[Short Name]],Data!B:B,Data!N:N)</f>
        <v>#N/A</v>
      </c>
      <c r="H1000" t="e">
        <f>_xlfn.XLOOKUP(Table5[[#This Row],[Short Name]],Data!B:B,Data!V:V)</f>
        <v>#N/A</v>
      </c>
    </row>
    <row r="1001" spans="1:8" hidden="1" x14ac:dyDescent="0.35">
      <c r="A1001" t="s">
        <v>1499</v>
      </c>
      <c r="B1001">
        <v>21932</v>
      </c>
      <c r="C1001" t="s">
        <v>4855</v>
      </c>
      <c r="D1001" t="s">
        <v>61</v>
      </c>
      <c r="E1001" t="s">
        <v>4856</v>
      </c>
      <c r="F1001" t="s">
        <v>63</v>
      </c>
      <c r="G1001" t="e">
        <f>_xlfn.XLOOKUP(Table5[[#This Row],[Short Name]],Data!B:B,Data!N:N)</f>
        <v>#N/A</v>
      </c>
      <c r="H1001" t="e">
        <f>_xlfn.XLOOKUP(Table5[[#This Row],[Short Name]],Data!B:B,Data!V:V)</f>
        <v>#N/A</v>
      </c>
    </row>
    <row r="1002" spans="1:8" hidden="1" x14ac:dyDescent="0.35">
      <c r="A1002" t="s">
        <v>607</v>
      </c>
      <c r="B1002">
        <v>9208</v>
      </c>
      <c r="C1002" t="s">
        <v>331</v>
      </c>
      <c r="D1002" t="s">
        <v>61</v>
      </c>
      <c r="E1002" s="13" t="s">
        <v>327</v>
      </c>
      <c r="F1002" t="s">
        <v>332</v>
      </c>
      <c r="G1002" t="e">
        <f>_xlfn.XLOOKUP(Table5[[#This Row],[Short Name]],Data!B:B,Data!N:N)</f>
        <v>#N/A</v>
      </c>
      <c r="H1002" t="e">
        <f>_xlfn.XLOOKUP(Table5[[#This Row],[Short Name]],Data!B:B,Data!V:V)</f>
        <v>#N/A</v>
      </c>
    </row>
    <row r="1003" spans="1:8" hidden="1" x14ac:dyDescent="0.35">
      <c r="A1003" t="s">
        <v>2394</v>
      </c>
      <c r="B1003">
        <v>5051674</v>
      </c>
      <c r="C1003" t="s">
        <v>5340</v>
      </c>
      <c r="D1003" t="s">
        <v>61</v>
      </c>
      <c r="E1003" s="13" t="s">
        <v>5001</v>
      </c>
      <c r="F1003" t="s">
        <v>5002</v>
      </c>
      <c r="G1003" t="e">
        <f>_xlfn.XLOOKUP(Table5[[#This Row],[Short Name]],Data!B:B,Data!N:N)</f>
        <v>#N/A</v>
      </c>
      <c r="H1003" t="e">
        <f>_xlfn.XLOOKUP(Table5[[#This Row],[Short Name]],Data!B:B,Data!V:V)</f>
        <v>#N/A</v>
      </c>
    </row>
    <row r="1004" spans="1:8" hidden="1" x14ac:dyDescent="0.35">
      <c r="A1004" t="s">
        <v>2404</v>
      </c>
      <c r="B1004">
        <v>5051674</v>
      </c>
      <c r="C1004" t="s">
        <v>5340</v>
      </c>
      <c r="D1004" t="s">
        <v>61</v>
      </c>
      <c r="E1004" s="13" t="s">
        <v>5001</v>
      </c>
      <c r="F1004" t="s">
        <v>5002</v>
      </c>
      <c r="G1004" t="e">
        <f>_xlfn.XLOOKUP(Table5[[#This Row],[Short Name]],Data!B:B,Data!N:N)</f>
        <v>#N/A</v>
      </c>
      <c r="H1004" t="e">
        <f>_xlfn.XLOOKUP(Table5[[#This Row],[Short Name]],Data!B:B,Data!V:V)</f>
        <v>#N/A</v>
      </c>
    </row>
    <row r="1005" spans="1:8" hidden="1" x14ac:dyDescent="0.35">
      <c r="A1005" t="s">
        <v>1537</v>
      </c>
      <c r="B1005">
        <v>20193062298</v>
      </c>
      <c r="C1005" t="s">
        <v>5341</v>
      </c>
      <c r="D1005" t="s">
        <v>61</v>
      </c>
      <c r="E1005" t="s">
        <v>5342</v>
      </c>
      <c r="F1005" t="s">
        <v>60</v>
      </c>
      <c r="G1005" t="e">
        <f>_xlfn.XLOOKUP(Table5[[#This Row],[Short Name]],Data!B:B,Data!N:N)</f>
        <v>#N/A</v>
      </c>
      <c r="H1005" t="e">
        <f>_xlfn.XLOOKUP(Table5[[#This Row],[Short Name]],Data!B:B,Data!V:V)</f>
        <v>#N/A</v>
      </c>
    </row>
    <row r="1006" spans="1:8" hidden="1" x14ac:dyDescent="0.35">
      <c r="A1006" t="s">
        <v>2462</v>
      </c>
      <c r="B1006">
        <v>1500001716</v>
      </c>
      <c r="C1006" t="s">
        <v>4471</v>
      </c>
      <c r="D1006" t="s">
        <v>61</v>
      </c>
      <c r="E1006" t="s">
        <v>4422</v>
      </c>
      <c r="F1006" t="s">
        <v>2005</v>
      </c>
      <c r="G1006" t="e">
        <f>_xlfn.XLOOKUP(Table5[[#This Row],[Short Name]],Data!B:B,Data!N:N)</f>
        <v>#N/A</v>
      </c>
      <c r="H1006" t="e">
        <f>_xlfn.XLOOKUP(Table5[[#This Row],[Short Name]],Data!B:B,Data!V:V)</f>
        <v>#N/A</v>
      </c>
    </row>
    <row r="1007" spans="1:8" hidden="1" x14ac:dyDescent="0.35">
      <c r="A1007" t="s">
        <v>2464</v>
      </c>
      <c r="B1007">
        <v>20698</v>
      </c>
      <c r="C1007" t="s">
        <v>4421</v>
      </c>
      <c r="D1007" t="s">
        <v>61</v>
      </c>
      <c r="E1007" t="s">
        <v>4422</v>
      </c>
      <c r="F1007" t="s">
        <v>2005</v>
      </c>
      <c r="G1007" t="e">
        <f>_xlfn.XLOOKUP(Table5[[#This Row],[Short Name]],Data!B:B,Data!N:N)</f>
        <v>#N/A</v>
      </c>
      <c r="H1007" t="e">
        <f>_xlfn.XLOOKUP(Table5[[#This Row],[Short Name]],Data!B:B,Data!V:V)</f>
        <v>#N/A</v>
      </c>
    </row>
    <row r="1008" spans="1:8" hidden="1" x14ac:dyDescent="0.35">
      <c r="A1008" t="s">
        <v>610</v>
      </c>
      <c r="B1008">
        <v>9208</v>
      </c>
      <c r="C1008" t="s">
        <v>331</v>
      </c>
      <c r="D1008" t="s">
        <v>61</v>
      </c>
      <c r="E1008" s="13" t="s">
        <v>327</v>
      </c>
      <c r="F1008" t="s">
        <v>332</v>
      </c>
      <c r="G1008" t="e">
        <f>_xlfn.XLOOKUP(Table5[[#This Row],[Short Name]],Data!B:B,Data!N:N)</f>
        <v>#N/A</v>
      </c>
      <c r="H1008" t="e">
        <f>_xlfn.XLOOKUP(Table5[[#This Row],[Short Name]],Data!B:B,Data!V:V)</f>
        <v>#N/A</v>
      </c>
    </row>
    <row r="1009" spans="1:8" hidden="1" x14ac:dyDescent="0.35">
      <c r="A1009" t="s">
        <v>616</v>
      </c>
      <c r="B1009">
        <v>9208</v>
      </c>
      <c r="C1009" t="s">
        <v>331</v>
      </c>
      <c r="D1009" t="s">
        <v>61</v>
      </c>
      <c r="E1009" s="13" t="s">
        <v>327</v>
      </c>
      <c r="F1009" t="s">
        <v>332</v>
      </c>
      <c r="G1009" t="e">
        <f>_xlfn.XLOOKUP(Table5[[#This Row],[Short Name]],Data!B:B,Data!N:N)</f>
        <v>#N/A</v>
      </c>
      <c r="H1009" t="e">
        <f>_xlfn.XLOOKUP(Table5[[#This Row],[Short Name]],Data!B:B,Data!V:V)</f>
        <v>#N/A</v>
      </c>
    </row>
    <row r="1010" spans="1:8" hidden="1" x14ac:dyDescent="0.35">
      <c r="A1010" t="s">
        <v>258</v>
      </c>
      <c r="B1010">
        <v>5039434</v>
      </c>
      <c r="C1010" t="s">
        <v>260</v>
      </c>
      <c r="D1010" t="s">
        <v>61</v>
      </c>
      <c r="E1010" t="s">
        <v>261</v>
      </c>
      <c r="F1010" t="s">
        <v>262</v>
      </c>
      <c r="G1010" t="e">
        <f>_xlfn.XLOOKUP(Table5[[#This Row],[Short Name]],Data!B:B,Data!N:N)</f>
        <v>#N/A</v>
      </c>
      <c r="H1010" t="e">
        <f>_xlfn.XLOOKUP(Table5[[#This Row],[Short Name]],Data!B:B,Data!V:V)</f>
        <v>#N/A</v>
      </c>
    </row>
    <row r="1011" spans="1:8" hidden="1" x14ac:dyDescent="0.35">
      <c r="A1011" t="s">
        <v>2073</v>
      </c>
      <c r="B1011">
        <v>5050876</v>
      </c>
      <c r="C1011" t="s">
        <v>5343</v>
      </c>
      <c r="D1011" t="s">
        <v>61</v>
      </c>
      <c r="E1011" t="s">
        <v>5114</v>
      </c>
      <c r="F1011" t="s">
        <v>5110</v>
      </c>
      <c r="G1011" t="e">
        <f>_xlfn.XLOOKUP(Table5[[#This Row],[Short Name]],Data!B:B,Data!N:N)</f>
        <v>#N/A</v>
      </c>
      <c r="H1011" t="e">
        <f>_xlfn.XLOOKUP(Table5[[#This Row],[Short Name]],Data!B:B,Data!V:V)</f>
        <v>#N/A</v>
      </c>
    </row>
    <row r="1012" spans="1:8" hidden="1" x14ac:dyDescent="0.35">
      <c r="A1012" t="s">
        <v>252</v>
      </c>
      <c r="B1012">
        <v>21940</v>
      </c>
      <c r="C1012" t="s">
        <v>254</v>
      </c>
      <c r="D1012" t="s">
        <v>61</v>
      </c>
      <c r="E1012" t="s">
        <v>255</v>
      </c>
      <c r="F1012" t="s">
        <v>256</v>
      </c>
      <c r="G1012" t="e">
        <f>_xlfn.XLOOKUP(Table5[[#This Row],[Short Name]],Data!B:B,Data!N:N)</f>
        <v>#N/A</v>
      </c>
      <c r="H1012" t="e">
        <f>_xlfn.XLOOKUP(Table5[[#This Row],[Short Name]],Data!B:B,Data!V:V)</f>
        <v>#N/A</v>
      </c>
    </row>
    <row r="1013" spans="1:8" hidden="1" x14ac:dyDescent="0.35">
      <c r="A1013" t="s">
        <v>1065</v>
      </c>
      <c r="B1013">
        <v>5037100</v>
      </c>
      <c r="C1013" t="s">
        <v>254</v>
      </c>
      <c r="D1013" t="s">
        <v>61</v>
      </c>
      <c r="E1013" t="s">
        <v>255</v>
      </c>
      <c r="F1013" t="s">
        <v>256</v>
      </c>
      <c r="G1013" t="e">
        <f>_xlfn.XLOOKUP(Table5[[#This Row],[Short Name]],Data!B:B,Data!N:N)</f>
        <v>#N/A</v>
      </c>
      <c r="H1013" t="e">
        <f>_xlfn.XLOOKUP(Table5[[#This Row],[Short Name]],Data!B:B,Data!V:V)</f>
        <v>#N/A</v>
      </c>
    </row>
    <row r="1014" spans="1:8" hidden="1" x14ac:dyDescent="0.35">
      <c r="A1014" t="s">
        <v>2472</v>
      </c>
      <c r="B1014">
        <v>20698</v>
      </c>
      <c r="C1014" t="s">
        <v>4421</v>
      </c>
      <c r="D1014" t="s">
        <v>61</v>
      </c>
      <c r="E1014" t="s">
        <v>4422</v>
      </c>
      <c r="F1014" t="s">
        <v>2005</v>
      </c>
      <c r="G1014" t="e">
        <f>_xlfn.XLOOKUP(Table5[[#This Row],[Short Name]],Data!B:B,Data!N:N)</f>
        <v>#N/A</v>
      </c>
      <c r="H1014" t="e">
        <f>_xlfn.XLOOKUP(Table5[[#This Row],[Short Name]],Data!B:B,Data!V:V)</f>
        <v>#N/A</v>
      </c>
    </row>
    <row r="1015" spans="1:8" hidden="1" x14ac:dyDescent="0.35">
      <c r="A1015" t="s">
        <v>4105</v>
      </c>
      <c r="B1015">
        <v>5057117</v>
      </c>
      <c r="C1015" t="s">
        <v>5344</v>
      </c>
      <c r="D1015" t="s">
        <v>61</v>
      </c>
      <c r="E1015" t="s">
        <v>5227</v>
      </c>
      <c r="F1015" t="s">
        <v>5228</v>
      </c>
      <c r="G1015" t="e">
        <f>_xlfn.XLOOKUP(Table5[[#This Row],[Short Name]],Data!B:B,Data!N:N)</f>
        <v>#N/A</v>
      </c>
      <c r="H1015" t="e">
        <f>_xlfn.XLOOKUP(Table5[[#This Row],[Short Name]],Data!B:B,Data!V:V)</f>
        <v>#N/A</v>
      </c>
    </row>
    <row r="1016" spans="1:8" hidden="1" x14ac:dyDescent="0.35">
      <c r="A1016" t="s">
        <v>2744</v>
      </c>
      <c r="B1016">
        <v>3073917</v>
      </c>
      <c r="C1016" t="s">
        <v>5345</v>
      </c>
      <c r="D1016" t="s">
        <v>61</v>
      </c>
      <c r="E1016" t="s">
        <v>5346</v>
      </c>
      <c r="F1016" t="s">
        <v>63</v>
      </c>
      <c r="G1016" t="e">
        <f>_xlfn.XLOOKUP(Table5[[#This Row],[Short Name]],Data!B:B,Data!N:N)</f>
        <v>#N/A</v>
      </c>
      <c r="H1016" t="e">
        <f>_xlfn.XLOOKUP(Table5[[#This Row],[Short Name]],Data!B:B,Data!V:V)</f>
        <v>#N/A</v>
      </c>
    </row>
    <row r="1017" spans="1:8" hidden="1" x14ac:dyDescent="0.35">
      <c r="A1017" t="s">
        <v>2156</v>
      </c>
      <c r="B1017">
        <v>19454</v>
      </c>
      <c r="C1017" t="s">
        <v>5347</v>
      </c>
      <c r="D1017" t="s">
        <v>61</v>
      </c>
      <c r="E1017" t="s">
        <v>4768</v>
      </c>
      <c r="F1017" t="s">
        <v>4769</v>
      </c>
      <c r="G1017" t="e">
        <f>_xlfn.XLOOKUP(Table5[[#This Row],[Short Name]],Data!B:B,Data!N:N)</f>
        <v>#N/A</v>
      </c>
      <c r="H1017" t="e">
        <f>_xlfn.XLOOKUP(Table5[[#This Row],[Short Name]],Data!B:B,Data!V:V)</f>
        <v>#N/A</v>
      </c>
    </row>
    <row r="1018" spans="1:8" hidden="1" x14ac:dyDescent="0.35">
      <c r="A1018" t="s">
        <v>1891</v>
      </c>
      <c r="B1018">
        <v>19454</v>
      </c>
      <c r="C1018" t="s">
        <v>4767</v>
      </c>
      <c r="D1018" t="s">
        <v>61</v>
      </c>
      <c r="E1018" t="s">
        <v>4768</v>
      </c>
      <c r="F1018" t="s">
        <v>4769</v>
      </c>
      <c r="G1018" t="e">
        <f>_xlfn.XLOOKUP(Table5[[#This Row],[Short Name]],Data!B:B,Data!N:N)</f>
        <v>#N/A</v>
      </c>
      <c r="H1018" t="e">
        <f>_xlfn.XLOOKUP(Table5[[#This Row],[Short Name]],Data!B:B,Data!V:V)</f>
        <v>#N/A</v>
      </c>
    </row>
    <row r="1019" spans="1:8" hidden="1" x14ac:dyDescent="0.35">
      <c r="A1019" t="s">
        <v>2251</v>
      </c>
      <c r="B1019">
        <v>12036</v>
      </c>
      <c r="C1019" t="s">
        <v>5348</v>
      </c>
      <c r="D1019" t="s">
        <v>61</v>
      </c>
      <c r="E1019" t="s">
        <v>5349</v>
      </c>
      <c r="F1019" t="s">
        <v>60</v>
      </c>
      <c r="G1019" t="e">
        <f>_xlfn.XLOOKUP(Table5[[#This Row],[Short Name]],Data!B:B,Data!N:N)</f>
        <v>#N/A</v>
      </c>
      <c r="H1019" t="e">
        <f>_xlfn.XLOOKUP(Table5[[#This Row],[Short Name]],Data!B:B,Data!V:V)</f>
        <v>#N/A</v>
      </c>
    </row>
    <row r="1020" spans="1:8" hidden="1" x14ac:dyDescent="0.35">
      <c r="A1020" t="s">
        <v>2479</v>
      </c>
      <c r="B1020">
        <v>5040606</v>
      </c>
      <c r="C1020" t="s">
        <v>5350</v>
      </c>
      <c r="D1020" t="s">
        <v>61</v>
      </c>
      <c r="E1020" t="s">
        <v>5168</v>
      </c>
      <c r="F1020" t="s">
        <v>5351</v>
      </c>
      <c r="G1020" t="e">
        <f>_xlfn.XLOOKUP(Table5[[#This Row],[Short Name]],Data!B:B,Data!N:N)</f>
        <v>#N/A</v>
      </c>
      <c r="H1020" t="e">
        <f>_xlfn.XLOOKUP(Table5[[#This Row],[Short Name]],Data!B:B,Data!V:V)</f>
        <v>#N/A</v>
      </c>
    </row>
    <row r="1021" spans="1:8" hidden="1" x14ac:dyDescent="0.35">
      <c r="A1021" t="s">
        <v>2481</v>
      </c>
      <c r="B1021">
        <v>20698</v>
      </c>
      <c r="C1021" t="s">
        <v>4421</v>
      </c>
      <c r="D1021" t="s">
        <v>61</v>
      </c>
      <c r="E1021" t="s">
        <v>4422</v>
      </c>
      <c r="F1021" t="s">
        <v>2005</v>
      </c>
      <c r="G1021" t="e">
        <f>_xlfn.XLOOKUP(Table5[[#This Row],[Short Name]],Data!B:B,Data!N:N)</f>
        <v>#N/A</v>
      </c>
      <c r="H1021" t="e">
        <f>_xlfn.XLOOKUP(Table5[[#This Row],[Short Name]],Data!B:B,Data!V:V)</f>
        <v>#N/A</v>
      </c>
    </row>
    <row r="1022" spans="1:8" hidden="1" x14ac:dyDescent="0.35">
      <c r="A1022" t="s">
        <v>1216</v>
      </c>
      <c r="B1022">
        <v>65045124</v>
      </c>
      <c r="C1022" t="s">
        <v>4772</v>
      </c>
      <c r="D1022" t="s">
        <v>61</v>
      </c>
      <c r="E1022" t="s">
        <v>5352</v>
      </c>
      <c r="F1022" t="s">
        <v>60</v>
      </c>
      <c r="G1022" t="e">
        <f>_xlfn.XLOOKUP(Table5[[#This Row],[Short Name]],Data!B:B,Data!N:N)</f>
        <v>#N/A</v>
      </c>
      <c r="H1022" t="e">
        <f>_xlfn.XLOOKUP(Table5[[#This Row],[Short Name]],Data!B:B,Data!V:V)</f>
        <v>#N/A</v>
      </c>
    </row>
    <row r="1023" spans="1:8" hidden="1" x14ac:dyDescent="0.35">
      <c r="A1023" t="s">
        <v>1163</v>
      </c>
      <c r="B1023">
        <v>20420</v>
      </c>
      <c r="C1023" t="s">
        <v>4774</v>
      </c>
      <c r="D1023" t="s">
        <v>61</v>
      </c>
      <c r="E1023" t="s">
        <v>4775</v>
      </c>
      <c r="F1023" t="s">
        <v>4776</v>
      </c>
      <c r="G1023" t="e">
        <f>_xlfn.XLOOKUP(Table5[[#This Row],[Short Name]],Data!B:B,Data!N:N)</f>
        <v>#N/A</v>
      </c>
      <c r="H1023" t="e">
        <f>_xlfn.XLOOKUP(Table5[[#This Row],[Short Name]],Data!B:B,Data!V:V)</f>
        <v>#N/A</v>
      </c>
    </row>
    <row r="1024" spans="1:8" hidden="1" x14ac:dyDescent="0.35">
      <c r="A1024" t="s">
        <v>2653</v>
      </c>
      <c r="B1024">
        <v>1500001682</v>
      </c>
      <c r="C1024" t="s">
        <v>5353</v>
      </c>
      <c r="D1024" t="s">
        <v>61</v>
      </c>
      <c r="E1024" t="s">
        <v>5354</v>
      </c>
      <c r="F1024" t="s">
        <v>5010</v>
      </c>
      <c r="G1024" t="e">
        <f>_xlfn.XLOOKUP(Table5[[#This Row],[Short Name]],Data!B:B,Data!N:N)</f>
        <v>#N/A</v>
      </c>
      <c r="H1024" t="e">
        <f>_xlfn.XLOOKUP(Table5[[#This Row],[Short Name]],Data!B:B,Data!V:V)</f>
        <v>#N/A</v>
      </c>
    </row>
    <row r="1025" spans="1:8" hidden="1" x14ac:dyDescent="0.35">
      <c r="A1025" t="s">
        <v>2658</v>
      </c>
      <c r="B1025" t="s">
        <v>60</v>
      </c>
      <c r="C1025" t="s">
        <v>60</v>
      </c>
      <c r="D1025" t="s">
        <v>61</v>
      </c>
      <c r="E1025" t="s">
        <v>5022</v>
      </c>
      <c r="F1025" t="s">
        <v>4513</v>
      </c>
      <c r="G1025" t="e">
        <f>_xlfn.XLOOKUP(Table5[[#This Row],[Short Name]],Data!B:B,Data!N:N)</f>
        <v>#N/A</v>
      </c>
      <c r="H1025" t="e">
        <f>_xlfn.XLOOKUP(Table5[[#This Row],[Short Name]],Data!B:B,Data!V:V)</f>
        <v>#N/A</v>
      </c>
    </row>
    <row r="1026" spans="1:8" hidden="1" x14ac:dyDescent="0.35">
      <c r="A1026" t="s">
        <v>1950</v>
      </c>
      <c r="B1026">
        <v>6718</v>
      </c>
      <c r="C1026" t="s">
        <v>5178</v>
      </c>
      <c r="D1026" t="s">
        <v>61</v>
      </c>
      <c r="E1026" t="s">
        <v>5179</v>
      </c>
      <c r="F1026" t="s">
        <v>5180</v>
      </c>
      <c r="G1026" t="e">
        <f>_xlfn.XLOOKUP(Table5[[#This Row],[Short Name]],Data!B:B,Data!N:N)</f>
        <v>#N/A</v>
      </c>
      <c r="H1026" t="e">
        <f>_xlfn.XLOOKUP(Table5[[#This Row],[Short Name]],Data!B:B,Data!V:V)</f>
        <v>#N/A</v>
      </c>
    </row>
    <row r="1027" spans="1:8" hidden="1" x14ac:dyDescent="0.35">
      <c r="A1027" t="s">
        <v>1909</v>
      </c>
      <c r="B1027" t="s">
        <v>60</v>
      </c>
      <c r="C1027" t="s">
        <v>60</v>
      </c>
      <c r="D1027" t="s">
        <v>61</v>
      </c>
      <c r="E1027" t="s">
        <v>5022</v>
      </c>
      <c r="F1027" t="s">
        <v>4513</v>
      </c>
      <c r="G1027" t="e">
        <f>_xlfn.XLOOKUP(Table5[[#This Row],[Short Name]],Data!B:B,Data!N:N)</f>
        <v>#N/A</v>
      </c>
      <c r="H1027" t="e">
        <f>_xlfn.XLOOKUP(Table5[[#This Row],[Short Name]],Data!B:B,Data!V:V)</f>
        <v>#N/A</v>
      </c>
    </row>
    <row r="1028" spans="1:8" hidden="1" x14ac:dyDescent="0.35">
      <c r="A1028" t="s">
        <v>1511</v>
      </c>
      <c r="B1028">
        <v>5042570</v>
      </c>
      <c r="C1028" t="s">
        <v>5355</v>
      </c>
      <c r="D1028" t="s">
        <v>61</v>
      </c>
      <c r="E1028" t="s">
        <v>5356</v>
      </c>
      <c r="F1028" t="s">
        <v>1429</v>
      </c>
      <c r="G1028" t="e">
        <f>_xlfn.XLOOKUP(Table5[[#This Row],[Short Name]],Data!B:B,Data!N:N)</f>
        <v>#N/A</v>
      </c>
      <c r="H1028" t="e">
        <f>_xlfn.XLOOKUP(Table5[[#This Row],[Short Name]],Data!B:B,Data!V:V)</f>
        <v>#N/A</v>
      </c>
    </row>
    <row r="1029" spans="1:8" hidden="1" x14ac:dyDescent="0.35">
      <c r="A1029" t="s">
        <v>1906</v>
      </c>
      <c r="B1029">
        <v>5044514</v>
      </c>
      <c r="C1029" t="s">
        <v>5357</v>
      </c>
      <c r="D1029" t="s">
        <v>61</v>
      </c>
      <c r="E1029" t="s">
        <v>5356</v>
      </c>
      <c r="F1029" t="s">
        <v>5358</v>
      </c>
      <c r="G1029" t="e">
        <f>_xlfn.XLOOKUP(Table5[[#This Row],[Short Name]],Data!B:B,Data!N:N)</f>
        <v>#N/A</v>
      </c>
      <c r="H1029" t="e">
        <f>_xlfn.XLOOKUP(Table5[[#This Row],[Short Name]],Data!B:B,Data!V:V)</f>
        <v>#N/A</v>
      </c>
    </row>
    <row r="1030" spans="1:8" hidden="1" x14ac:dyDescent="0.35">
      <c r="A1030" t="s">
        <v>1911</v>
      </c>
      <c r="B1030">
        <v>5044514</v>
      </c>
      <c r="C1030" t="s">
        <v>5357</v>
      </c>
      <c r="D1030" t="s">
        <v>61</v>
      </c>
      <c r="E1030" t="s">
        <v>5022</v>
      </c>
      <c r="F1030" t="s">
        <v>4513</v>
      </c>
      <c r="G1030" t="e">
        <f>_xlfn.XLOOKUP(Table5[[#This Row],[Short Name]],Data!B:B,Data!N:N)</f>
        <v>#N/A</v>
      </c>
      <c r="H1030" t="e">
        <f>_xlfn.XLOOKUP(Table5[[#This Row],[Short Name]],Data!B:B,Data!V:V)</f>
        <v>#N/A</v>
      </c>
    </row>
    <row r="1031" spans="1:8" hidden="1" x14ac:dyDescent="0.35">
      <c r="A1031" t="s">
        <v>248</v>
      </c>
      <c r="B1031">
        <v>5041264</v>
      </c>
      <c r="C1031" t="s">
        <v>250</v>
      </c>
      <c r="D1031" t="s">
        <v>61</v>
      </c>
      <c r="E1031" t="s">
        <v>246</v>
      </c>
      <c r="F1031" t="s">
        <v>240</v>
      </c>
      <c r="G1031" t="e">
        <f>_xlfn.XLOOKUP(Table5[[#This Row],[Short Name]],Data!B:B,Data!N:N)</f>
        <v>#N/A</v>
      </c>
      <c r="H1031" t="e">
        <f>_xlfn.XLOOKUP(Table5[[#This Row],[Short Name]],Data!B:B,Data!V:V)</f>
        <v>#N/A</v>
      </c>
    </row>
    <row r="1032" spans="1:8" hidden="1" x14ac:dyDescent="0.35">
      <c r="A1032" t="s">
        <v>1744</v>
      </c>
      <c r="B1032">
        <v>3066076</v>
      </c>
      <c r="C1032" t="s">
        <v>5359</v>
      </c>
      <c r="D1032" t="s">
        <v>61</v>
      </c>
      <c r="E1032" t="s">
        <v>5360</v>
      </c>
      <c r="F1032" t="s">
        <v>5361</v>
      </c>
      <c r="G1032" t="e">
        <f>_xlfn.XLOOKUP(Table5[[#This Row],[Short Name]],Data!B:B,Data!N:N)</f>
        <v>#N/A</v>
      </c>
      <c r="H1032" t="e">
        <f>_xlfn.XLOOKUP(Table5[[#This Row],[Short Name]],Data!B:B,Data!V:V)</f>
        <v>#N/A</v>
      </c>
    </row>
    <row r="1033" spans="1:8" hidden="1" x14ac:dyDescent="0.35">
      <c r="A1033" t="s">
        <v>1702</v>
      </c>
      <c r="B1033">
        <v>5039126</v>
      </c>
      <c r="C1033" t="s">
        <v>4778</v>
      </c>
      <c r="D1033" t="s">
        <v>61</v>
      </c>
      <c r="E1033" t="s">
        <v>4512</v>
      </c>
      <c r="F1033" t="s">
        <v>4513</v>
      </c>
      <c r="G1033" t="e">
        <f>_xlfn.XLOOKUP(Table5[[#This Row],[Short Name]],Data!B:B,Data!N:N)</f>
        <v>#N/A</v>
      </c>
      <c r="H1033" t="e">
        <f>_xlfn.XLOOKUP(Table5[[#This Row],[Short Name]],Data!B:B,Data!V:V)</f>
        <v>#N/A</v>
      </c>
    </row>
    <row r="1034" spans="1:8" hidden="1" x14ac:dyDescent="0.35">
      <c r="A1034" t="s">
        <v>1585</v>
      </c>
      <c r="B1034">
        <v>24390</v>
      </c>
      <c r="C1034" t="s">
        <v>4902</v>
      </c>
      <c r="D1034" t="s">
        <v>61</v>
      </c>
      <c r="E1034" t="s">
        <v>4894</v>
      </c>
      <c r="F1034" t="s">
        <v>4895</v>
      </c>
      <c r="G1034" t="e">
        <f>_xlfn.XLOOKUP(Table5[[#This Row],[Short Name]],Data!B:B,Data!N:N)</f>
        <v>#N/A</v>
      </c>
      <c r="H1034" t="e">
        <f>_xlfn.XLOOKUP(Table5[[#This Row],[Short Name]],Data!B:B,Data!V:V)</f>
        <v>#N/A</v>
      </c>
    </row>
    <row r="1035" spans="1:8" hidden="1" x14ac:dyDescent="0.35">
      <c r="A1035" t="s">
        <v>1017</v>
      </c>
      <c r="B1035">
        <v>3138</v>
      </c>
      <c r="C1035" t="s">
        <v>4893</v>
      </c>
      <c r="D1035" t="s">
        <v>61</v>
      </c>
      <c r="E1035" t="s">
        <v>5362</v>
      </c>
      <c r="F1035" t="s">
        <v>4895</v>
      </c>
      <c r="G1035" t="e">
        <f>_xlfn.XLOOKUP(Table5[[#This Row],[Short Name]],Data!B:B,Data!N:N)</f>
        <v>#N/A</v>
      </c>
      <c r="H1035" t="e">
        <f>_xlfn.XLOOKUP(Table5[[#This Row],[Short Name]],Data!B:B,Data!V:V)</f>
        <v>#N/A</v>
      </c>
    </row>
    <row r="1036" spans="1:8" hidden="1" x14ac:dyDescent="0.35">
      <c r="A1036" t="s">
        <v>1573</v>
      </c>
      <c r="B1036">
        <v>3138</v>
      </c>
      <c r="C1036" t="s">
        <v>4893</v>
      </c>
      <c r="D1036" t="s">
        <v>61</v>
      </c>
      <c r="E1036" t="s">
        <v>4894</v>
      </c>
      <c r="F1036" t="s">
        <v>4895</v>
      </c>
      <c r="G1036" t="e">
        <f>_xlfn.XLOOKUP(Table5[[#This Row],[Short Name]],Data!B:B,Data!N:N)</f>
        <v>#N/A</v>
      </c>
      <c r="H1036" t="e">
        <f>_xlfn.XLOOKUP(Table5[[#This Row],[Short Name]],Data!B:B,Data!V:V)</f>
        <v>#N/A</v>
      </c>
    </row>
    <row r="1037" spans="1:8" hidden="1" x14ac:dyDescent="0.35">
      <c r="A1037" t="s">
        <v>1577</v>
      </c>
      <c r="B1037">
        <v>3138</v>
      </c>
      <c r="C1037" t="s">
        <v>4893</v>
      </c>
      <c r="D1037" t="s">
        <v>61</v>
      </c>
      <c r="E1037" t="s">
        <v>4894</v>
      </c>
      <c r="F1037" t="s">
        <v>4895</v>
      </c>
      <c r="G1037" t="e">
        <f>_xlfn.XLOOKUP(Table5[[#This Row],[Short Name]],Data!B:B,Data!N:N)</f>
        <v>#N/A</v>
      </c>
      <c r="H1037" t="e">
        <f>_xlfn.XLOOKUP(Table5[[#This Row],[Short Name]],Data!B:B,Data!V:V)</f>
        <v>#N/A</v>
      </c>
    </row>
    <row r="1038" spans="1:8" hidden="1" x14ac:dyDescent="0.35">
      <c r="A1038" t="s">
        <v>1579</v>
      </c>
      <c r="B1038">
        <v>3138</v>
      </c>
      <c r="C1038" t="s">
        <v>4893</v>
      </c>
      <c r="D1038" t="s">
        <v>61</v>
      </c>
      <c r="E1038" t="s">
        <v>4894</v>
      </c>
      <c r="F1038" t="s">
        <v>4895</v>
      </c>
      <c r="G1038" t="e">
        <f>_xlfn.XLOOKUP(Table5[[#This Row],[Short Name]],Data!B:B,Data!N:N)</f>
        <v>#N/A</v>
      </c>
      <c r="H1038" t="e">
        <f>_xlfn.XLOOKUP(Table5[[#This Row],[Short Name]],Data!B:B,Data!V:V)</f>
        <v>#N/A</v>
      </c>
    </row>
    <row r="1039" spans="1:8" hidden="1" x14ac:dyDescent="0.35">
      <c r="A1039" t="s">
        <v>1581</v>
      </c>
      <c r="B1039">
        <v>3138</v>
      </c>
      <c r="C1039" t="s">
        <v>4893</v>
      </c>
      <c r="D1039" t="s">
        <v>61</v>
      </c>
      <c r="E1039" t="s">
        <v>4894</v>
      </c>
      <c r="F1039" t="s">
        <v>4895</v>
      </c>
      <c r="G1039" t="e">
        <f>_xlfn.XLOOKUP(Table5[[#This Row],[Short Name]],Data!B:B,Data!N:N)</f>
        <v>#N/A</v>
      </c>
      <c r="H1039" t="e">
        <f>_xlfn.XLOOKUP(Table5[[#This Row],[Short Name]],Data!B:B,Data!V:V)</f>
        <v>#N/A</v>
      </c>
    </row>
    <row r="1040" spans="1:8" hidden="1" x14ac:dyDescent="0.35">
      <c r="A1040" t="s">
        <v>1069</v>
      </c>
      <c r="B1040">
        <v>5041690</v>
      </c>
      <c r="C1040" t="s">
        <v>5363</v>
      </c>
      <c r="D1040" t="s">
        <v>61</v>
      </c>
      <c r="E1040" t="s">
        <v>4610</v>
      </c>
      <c r="F1040" t="s">
        <v>5364</v>
      </c>
      <c r="G1040" t="e">
        <f>_xlfn.XLOOKUP(Table5[[#This Row],[Short Name]],Data!B:B,Data!N:N)</f>
        <v>#N/A</v>
      </c>
      <c r="H1040" t="e">
        <f>_xlfn.XLOOKUP(Table5[[#This Row],[Short Name]],Data!B:B,Data!V:V)</f>
        <v>#N/A</v>
      </c>
    </row>
    <row r="1041" spans="1:8" hidden="1" x14ac:dyDescent="0.35">
      <c r="A1041" t="s">
        <v>1730</v>
      </c>
      <c r="B1041">
        <v>215044708</v>
      </c>
      <c r="C1041" t="s">
        <v>5365</v>
      </c>
      <c r="D1041" t="s">
        <v>61</v>
      </c>
      <c r="E1041" t="s">
        <v>5366</v>
      </c>
      <c r="F1041" t="s">
        <v>60</v>
      </c>
      <c r="G1041" t="e">
        <f>_xlfn.XLOOKUP(Table5[[#This Row],[Short Name]],Data!B:B,Data!N:N)</f>
        <v>#N/A</v>
      </c>
      <c r="H1041" t="e">
        <f>_xlfn.XLOOKUP(Table5[[#This Row],[Short Name]],Data!B:B,Data!V:V)</f>
        <v>#N/A</v>
      </c>
    </row>
    <row r="1042" spans="1:8" hidden="1" x14ac:dyDescent="0.35">
      <c r="A1042" t="s">
        <v>2106</v>
      </c>
      <c r="B1042">
        <v>5053848</v>
      </c>
      <c r="C1042" t="s">
        <v>5367</v>
      </c>
      <c r="D1042" t="s">
        <v>61</v>
      </c>
      <c r="E1042" t="s">
        <v>5368</v>
      </c>
      <c r="F1042" t="s">
        <v>5369</v>
      </c>
      <c r="G1042" t="e">
        <f>_xlfn.XLOOKUP(Table5[[#This Row],[Short Name]],Data!B:B,Data!N:N)</f>
        <v>#N/A</v>
      </c>
      <c r="H1042" t="e">
        <f>_xlfn.XLOOKUP(Table5[[#This Row],[Short Name]],Data!B:B,Data!V:V)</f>
        <v>#N/A</v>
      </c>
    </row>
    <row r="1043" spans="1:8" hidden="1" x14ac:dyDescent="0.35">
      <c r="A1043" t="s">
        <v>2483</v>
      </c>
      <c r="B1043">
        <v>20853</v>
      </c>
      <c r="C1043" t="s">
        <v>5370</v>
      </c>
      <c r="D1043" t="s">
        <v>61</v>
      </c>
      <c r="E1043" t="s">
        <v>5168</v>
      </c>
      <c r="F1043" t="s">
        <v>5371</v>
      </c>
      <c r="G1043" t="e">
        <f>_xlfn.XLOOKUP(Table5[[#This Row],[Short Name]],Data!B:B,Data!N:N)</f>
        <v>#N/A</v>
      </c>
      <c r="H1043" t="e">
        <f>_xlfn.XLOOKUP(Table5[[#This Row],[Short Name]],Data!B:B,Data!V:V)</f>
        <v>#N/A</v>
      </c>
    </row>
    <row r="1044" spans="1:8" hidden="1" x14ac:dyDescent="0.35">
      <c r="A1044" t="s">
        <v>2095</v>
      </c>
      <c r="B1044">
        <v>5065334</v>
      </c>
      <c r="C1044" t="s">
        <v>5372</v>
      </c>
      <c r="D1044" t="s">
        <v>61</v>
      </c>
      <c r="E1044" t="s">
        <v>5373</v>
      </c>
      <c r="G1044" t="e">
        <f>_xlfn.XLOOKUP(Table5[[#This Row],[Short Name]],Data!B:B,Data!N:N)</f>
        <v>#N/A</v>
      </c>
      <c r="H1044" t="e">
        <f>_xlfn.XLOOKUP(Table5[[#This Row],[Short Name]],Data!B:B,Data!V:V)</f>
        <v>#N/A</v>
      </c>
    </row>
    <row r="1045" spans="1:8" hidden="1" x14ac:dyDescent="0.35">
      <c r="A1045" t="s">
        <v>3929</v>
      </c>
      <c r="B1045">
        <v>19793</v>
      </c>
      <c r="C1045" t="s">
        <v>5374</v>
      </c>
      <c r="D1045" t="s">
        <v>61</v>
      </c>
      <c r="E1045" t="s">
        <v>5083</v>
      </c>
      <c r="F1045" t="s">
        <v>5084</v>
      </c>
      <c r="G1045" t="e">
        <f>_xlfn.XLOOKUP(Table5[[#This Row],[Short Name]],Data!B:B,Data!N:N)</f>
        <v>#N/A</v>
      </c>
      <c r="H1045" t="e">
        <f>_xlfn.XLOOKUP(Table5[[#This Row],[Short Name]],Data!B:B,Data!V:V)</f>
        <v>#N/A</v>
      </c>
    </row>
    <row r="1046" spans="1:8" hidden="1" x14ac:dyDescent="0.35">
      <c r="A1046" t="s">
        <v>5375</v>
      </c>
      <c r="B1046">
        <v>18840</v>
      </c>
      <c r="C1046" t="s">
        <v>5062</v>
      </c>
      <c r="D1046" t="s">
        <v>61</v>
      </c>
      <c r="E1046" t="s">
        <v>5063</v>
      </c>
      <c r="F1046" t="s">
        <v>5064</v>
      </c>
      <c r="G1046" t="e">
        <f>_xlfn.XLOOKUP(Table5[[#This Row],[Short Name]],Data!B:B,Data!N:N)</f>
        <v>#N/A</v>
      </c>
      <c r="H1046" t="e">
        <f>_xlfn.XLOOKUP(Table5[[#This Row],[Short Name]],Data!B:B,Data!V:V)</f>
        <v>#N/A</v>
      </c>
    </row>
    <row r="1047" spans="1:8" hidden="1" x14ac:dyDescent="0.35">
      <c r="A1047" t="s">
        <v>2516</v>
      </c>
      <c r="B1047">
        <v>3075111</v>
      </c>
      <c r="C1047" t="s">
        <v>5376</v>
      </c>
      <c r="D1047" t="s">
        <v>61</v>
      </c>
      <c r="E1047" t="s">
        <v>5063</v>
      </c>
      <c r="F1047" t="s">
        <v>5064</v>
      </c>
      <c r="G1047" t="e">
        <f>_xlfn.XLOOKUP(Table5[[#This Row],[Short Name]],Data!B:B,Data!N:N)</f>
        <v>#N/A</v>
      </c>
      <c r="H1047" t="e">
        <f>_xlfn.XLOOKUP(Table5[[#This Row],[Short Name]],Data!B:B,Data!V:V)</f>
        <v>#N/A</v>
      </c>
    </row>
    <row r="1048" spans="1:8" hidden="1" x14ac:dyDescent="0.35">
      <c r="A1048" t="s">
        <v>2518</v>
      </c>
      <c r="B1048">
        <v>3075111</v>
      </c>
      <c r="C1048" t="s">
        <v>5376</v>
      </c>
      <c r="D1048" t="s">
        <v>61</v>
      </c>
      <c r="E1048" t="s">
        <v>5063</v>
      </c>
      <c r="F1048" t="s">
        <v>5064</v>
      </c>
      <c r="G1048" t="e">
        <f>_xlfn.XLOOKUP(Table5[[#This Row],[Short Name]],Data!B:B,Data!N:N)</f>
        <v>#N/A</v>
      </c>
      <c r="H1048" t="e">
        <f>_xlfn.XLOOKUP(Table5[[#This Row],[Short Name]],Data!B:B,Data!V:V)</f>
        <v>#N/A</v>
      </c>
    </row>
    <row r="1049" spans="1:8" hidden="1" x14ac:dyDescent="0.35">
      <c r="A1049" t="s">
        <v>2520</v>
      </c>
      <c r="B1049">
        <v>3075111</v>
      </c>
      <c r="C1049" t="s">
        <v>5376</v>
      </c>
      <c r="D1049" t="s">
        <v>61</v>
      </c>
      <c r="E1049" t="s">
        <v>5063</v>
      </c>
      <c r="F1049" t="s">
        <v>5064</v>
      </c>
      <c r="G1049" t="e">
        <f>_xlfn.XLOOKUP(Table5[[#This Row],[Short Name]],Data!B:B,Data!N:N)</f>
        <v>#N/A</v>
      </c>
      <c r="H1049" t="e">
        <f>_xlfn.XLOOKUP(Table5[[#This Row],[Short Name]],Data!B:B,Data!V:V)</f>
        <v>#N/A</v>
      </c>
    </row>
    <row r="1050" spans="1:8" hidden="1" x14ac:dyDescent="0.35">
      <c r="A1050" t="s">
        <v>2522</v>
      </c>
      <c r="B1050">
        <v>1500001716</v>
      </c>
      <c r="C1050" t="s">
        <v>4471</v>
      </c>
      <c r="D1050" t="s">
        <v>61</v>
      </c>
      <c r="E1050" t="s">
        <v>4422</v>
      </c>
      <c r="F1050" t="s">
        <v>2005</v>
      </c>
      <c r="G1050" t="e">
        <f>_xlfn.XLOOKUP(Table5[[#This Row],[Short Name]],Data!B:B,Data!N:N)</f>
        <v>#N/A</v>
      </c>
      <c r="H1050" t="e">
        <f>_xlfn.XLOOKUP(Table5[[#This Row],[Short Name]],Data!B:B,Data!V:V)</f>
        <v>#N/A</v>
      </c>
    </row>
    <row r="1051" spans="1:8" hidden="1" x14ac:dyDescent="0.35">
      <c r="A1051" t="s">
        <v>3902</v>
      </c>
      <c r="B1051">
        <v>21210</v>
      </c>
      <c r="C1051" t="s">
        <v>5377</v>
      </c>
      <c r="D1051" t="s">
        <v>61</v>
      </c>
      <c r="E1051" t="s">
        <v>4422</v>
      </c>
      <c r="F1051" t="s">
        <v>2005</v>
      </c>
      <c r="G1051" t="e">
        <f>_xlfn.XLOOKUP(Table5[[#This Row],[Short Name]],Data!B:B,Data!N:N)</f>
        <v>#N/A</v>
      </c>
      <c r="H1051" t="e">
        <f>_xlfn.XLOOKUP(Table5[[#This Row],[Short Name]],Data!B:B,Data!V:V)</f>
        <v>#N/A</v>
      </c>
    </row>
    <row r="1052" spans="1:8" hidden="1" x14ac:dyDescent="0.35">
      <c r="A1052" t="s">
        <v>2523</v>
      </c>
      <c r="B1052">
        <v>15866</v>
      </c>
      <c r="C1052" t="s">
        <v>5378</v>
      </c>
      <c r="D1052" t="s">
        <v>61</v>
      </c>
      <c r="E1052" t="s">
        <v>5063</v>
      </c>
      <c r="F1052" t="s">
        <v>5064</v>
      </c>
      <c r="G1052" t="e">
        <f>_xlfn.XLOOKUP(Table5[[#This Row],[Short Name]],Data!B:B,Data!N:N)</f>
        <v>#N/A</v>
      </c>
      <c r="H1052" t="e">
        <f>_xlfn.XLOOKUP(Table5[[#This Row],[Short Name]],Data!B:B,Data!V:V)</f>
        <v>#N/A</v>
      </c>
    </row>
    <row r="1053" spans="1:8" hidden="1" x14ac:dyDescent="0.35">
      <c r="A1053" t="s">
        <v>2070</v>
      </c>
      <c r="B1053">
        <v>4979</v>
      </c>
      <c r="C1053" t="s">
        <v>5379</v>
      </c>
      <c r="D1053" t="s">
        <v>61</v>
      </c>
      <c r="E1053" t="s">
        <v>4512</v>
      </c>
      <c r="F1053" t="s">
        <v>4513</v>
      </c>
      <c r="G1053" t="e">
        <f>_xlfn.XLOOKUP(Table5[[#This Row],[Short Name]],Data!B:B,Data!N:N)</f>
        <v>#N/A</v>
      </c>
      <c r="H1053" t="e">
        <f>_xlfn.XLOOKUP(Table5[[#This Row],[Short Name]],Data!B:B,Data!V:V)</f>
        <v>#N/A</v>
      </c>
    </row>
    <row r="1054" spans="1:8" hidden="1" x14ac:dyDescent="0.35">
      <c r="A1054" t="s">
        <v>2526</v>
      </c>
      <c r="B1054">
        <v>5599</v>
      </c>
      <c r="C1054" t="s">
        <v>5380</v>
      </c>
      <c r="D1054" t="s">
        <v>61</v>
      </c>
      <c r="E1054" t="s">
        <v>5381</v>
      </c>
      <c r="F1054" t="s">
        <v>5382</v>
      </c>
      <c r="G1054" t="e">
        <f>_xlfn.XLOOKUP(Table5[[#This Row],[Short Name]],Data!B:B,Data!N:N)</f>
        <v>#N/A</v>
      </c>
      <c r="H1054" t="e">
        <f>_xlfn.XLOOKUP(Table5[[#This Row],[Short Name]],Data!B:B,Data!V:V)</f>
        <v>#N/A</v>
      </c>
    </row>
    <row r="1055" spans="1:8" hidden="1" x14ac:dyDescent="0.35">
      <c r="A1055" t="s">
        <v>2528</v>
      </c>
      <c r="B1055">
        <v>3053098</v>
      </c>
      <c r="C1055" t="s">
        <v>5383</v>
      </c>
      <c r="D1055" t="s">
        <v>61</v>
      </c>
      <c r="E1055" t="s">
        <v>5384</v>
      </c>
      <c r="F1055" t="s">
        <v>241</v>
      </c>
      <c r="G1055" t="e">
        <f>_xlfn.XLOOKUP(Table5[[#This Row],[Short Name]],Data!B:B,Data!N:N)</f>
        <v>#N/A</v>
      </c>
      <c r="H1055" t="e">
        <f>_xlfn.XLOOKUP(Table5[[#This Row],[Short Name]],Data!B:B,Data!V:V)</f>
        <v>#N/A</v>
      </c>
    </row>
    <row r="1056" spans="1:8" hidden="1" x14ac:dyDescent="0.35">
      <c r="A1056" t="s">
        <v>2530</v>
      </c>
      <c r="B1056">
        <v>3072362</v>
      </c>
      <c r="C1056" t="s">
        <v>5385</v>
      </c>
      <c r="D1056" t="s">
        <v>61</v>
      </c>
      <c r="E1056" t="s">
        <v>5386</v>
      </c>
      <c r="F1056" t="s">
        <v>5387</v>
      </c>
      <c r="G1056" t="e">
        <f>_xlfn.XLOOKUP(Table5[[#This Row],[Short Name]],Data!B:B,Data!N:N)</f>
        <v>#N/A</v>
      </c>
      <c r="H1056" t="e">
        <f>_xlfn.XLOOKUP(Table5[[#This Row],[Short Name]],Data!B:B,Data!V:V)</f>
        <v>#N/A</v>
      </c>
    </row>
    <row r="1057" spans="1:8" hidden="1" x14ac:dyDescent="0.35">
      <c r="A1057" t="s">
        <v>2532</v>
      </c>
      <c r="B1057">
        <v>3063366</v>
      </c>
      <c r="C1057" t="s">
        <v>5233</v>
      </c>
      <c r="D1057" t="s">
        <v>61</v>
      </c>
      <c r="E1057" s="13" t="s">
        <v>5381</v>
      </c>
      <c r="F1057" t="s">
        <v>4397</v>
      </c>
      <c r="G1057" t="e">
        <f>_xlfn.XLOOKUP(Table5[[#This Row],[Short Name]],Data!B:B,Data!N:N)</f>
        <v>#N/A</v>
      </c>
      <c r="H1057" t="e">
        <f>_xlfn.XLOOKUP(Table5[[#This Row],[Short Name]],Data!B:B,Data!V:V)</f>
        <v>#N/A</v>
      </c>
    </row>
    <row r="1058" spans="1:8" hidden="1" x14ac:dyDescent="0.35">
      <c r="A1058" t="s">
        <v>243</v>
      </c>
      <c r="B1058">
        <v>18411</v>
      </c>
      <c r="C1058" t="s">
        <v>245</v>
      </c>
      <c r="D1058" t="s">
        <v>61</v>
      </c>
      <c r="E1058" t="s">
        <v>246</v>
      </c>
      <c r="F1058" t="s">
        <v>240</v>
      </c>
      <c r="G1058" t="e">
        <f>_xlfn.XLOOKUP(Table5[[#This Row],[Short Name]],Data!B:B,Data!N:N)</f>
        <v>#N/A</v>
      </c>
      <c r="H1058" t="e">
        <f>_xlfn.XLOOKUP(Table5[[#This Row],[Short Name]],Data!B:B,Data!V:V)</f>
        <v>#N/A</v>
      </c>
    </row>
    <row r="1059" spans="1:8" hidden="1" x14ac:dyDescent="0.35">
      <c r="A1059" t="s">
        <v>235</v>
      </c>
      <c r="B1059">
        <v>5600</v>
      </c>
      <c r="C1059" t="s">
        <v>238</v>
      </c>
      <c r="D1059" t="s">
        <v>61</v>
      </c>
      <c r="E1059" t="s">
        <v>239</v>
      </c>
      <c r="F1059" t="s">
        <v>240</v>
      </c>
      <c r="G1059" t="e">
        <f>_xlfn.XLOOKUP(Table5[[#This Row],[Short Name]],Data!B:B,Data!N:N)</f>
        <v>#N/A</v>
      </c>
      <c r="H1059" t="e">
        <f>_xlfn.XLOOKUP(Table5[[#This Row],[Short Name]],Data!B:B,Data!V:V)</f>
        <v>#N/A</v>
      </c>
    </row>
    <row r="1060" spans="1:8" hidden="1" x14ac:dyDescent="0.35">
      <c r="A1060" t="s">
        <v>1747</v>
      </c>
      <c r="B1060">
        <v>5050788</v>
      </c>
      <c r="C1060" t="s">
        <v>5388</v>
      </c>
      <c r="D1060" t="s">
        <v>61</v>
      </c>
      <c r="E1060" t="s">
        <v>5311</v>
      </c>
      <c r="F1060" t="s">
        <v>5312</v>
      </c>
      <c r="G1060" t="e">
        <f>_xlfn.XLOOKUP(Table5[[#This Row],[Short Name]],Data!B:B,Data!N:N)</f>
        <v>#N/A</v>
      </c>
      <c r="H1060" t="e">
        <f>_xlfn.XLOOKUP(Table5[[#This Row],[Short Name]],Data!B:B,Data!V:V)</f>
        <v>#N/A</v>
      </c>
    </row>
    <row r="1061" spans="1:8" hidden="1" x14ac:dyDescent="0.35">
      <c r="A1061" t="s">
        <v>2536</v>
      </c>
      <c r="B1061">
        <v>8363</v>
      </c>
      <c r="C1061" t="s">
        <v>4428</v>
      </c>
      <c r="D1061" t="s">
        <v>61</v>
      </c>
      <c r="E1061" t="s">
        <v>4422</v>
      </c>
      <c r="F1061" t="s">
        <v>2005</v>
      </c>
      <c r="G1061" t="e">
        <f>_xlfn.XLOOKUP(Table5[[#This Row],[Short Name]],Data!B:B,Data!N:N)</f>
        <v>#N/A</v>
      </c>
      <c r="H1061" t="e">
        <f>_xlfn.XLOOKUP(Table5[[#This Row],[Short Name]],Data!B:B,Data!V:V)</f>
        <v>#N/A</v>
      </c>
    </row>
    <row r="1062" spans="1:8" hidden="1" x14ac:dyDescent="0.35">
      <c r="A1062" t="s">
        <v>783</v>
      </c>
      <c r="B1062">
        <v>5042340</v>
      </c>
      <c r="C1062" t="s">
        <v>95</v>
      </c>
      <c r="D1062" t="s">
        <v>61</v>
      </c>
      <c r="E1062" t="s">
        <v>96</v>
      </c>
      <c r="F1062" t="s">
        <v>98</v>
      </c>
      <c r="G1062" t="e">
        <f>_xlfn.XLOOKUP(Table5[[#This Row],[Short Name]],Data!B:B,Data!N:N)</f>
        <v>#N/A</v>
      </c>
      <c r="H1062" t="e">
        <f>_xlfn.XLOOKUP(Table5[[#This Row],[Short Name]],Data!B:B,Data!V:V)</f>
        <v>#N/A</v>
      </c>
    </row>
    <row r="1063" spans="1:8" hidden="1" x14ac:dyDescent="0.35">
      <c r="A1063" t="s">
        <v>91</v>
      </c>
      <c r="B1063">
        <v>5042340</v>
      </c>
      <c r="C1063" t="s">
        <v>95</v>
      </c>
      <c r="D1063" t="s">
        <v>61</v>
      </c>
      <c r="E1063" t="s">
        <v>5389</v>
      </c>
      <c r="F1063" t="s">
        <v>98</v>
      </c>
      <c r="G1063" t="e">
        <f>_xlfn.XLOOKUP(Table5[[#This Row],[Short Name]],Data!B:B,Data!N:N)</f>
        <v>#N/A</v>
      </c>
      <c r="H1063" t="e">
        <f>_xlfn.XLOOKUP(Table5[[#This Row],[Short Name]],Data!B:B,Data!V:V)</f>
        <v>#N/A</v>
      </c>
    </row>
    <row r="1064" spans="1:8" hidden="1" x14ac:dyDescent="0.35">
      <c r="A1064" t="s">
        <v>1894</v>
      </c>
      <c r="B1064">
        <v>1500001399</v>
      </c>
      <c r="C1064" t="s">
        <v>4782</v>
      </c>
      <c r="D1064" t="s">
        <v>61</v>
      </c>
      <c r="E1064" t="s">
        <v>4783</v>
      </c>
      <c r="G1064" t="e">
        <f>_xlfn.XLOOKUP(Table5[[#This Row],[Short Name]],Data!B:B,Data!N:N)</f>
        <v>#N/A</v>
      </c>
      <c r="H1064" t="e">
        <f>_xlfn.XLOOKUP(Table5[[#This Row],[Short Name]],Data!B:B,Data!V:V)</f>
        <v>#N/A</v>
      </c>
    </row>
    <row r="1065" spans="1:8" hidden="1" x14ac:dyDescent="0.35">
      <c r="A1065" t="s">
        <v>1898</v>
      </c>
      <c r="B1065">
        <v>1500001399</v>
      </c>
      <c r="C1065" t="s">
        <v>4782</v>
      </c>
      <c r="D1065" t="s">
        <v>61</v>
      </c>
      <c r="E1065" t="s">
        <v>4783</v>
      </c>
      <c r="F1065" t="s">
        <v>4785</v>
      </c>
      <c r="G1065" t="e">
        <f>_xlfn.XLOOKUP(Table5[[#This Row],[Short Name]],Data!B:B,Data!N:N)</f>
        <v>#N/A</v>
      </c>
      <c r="H1065" t="e">
        <f>_xlfn.XLOOKUP(Table5[[#This Row],[Short Name]],Data!B:B,Data!V:V)</f>
        <v>#N/A</v>
      </c>
    </row>
    <row r="1066" spans="1:8" hidden="1" x14ac:dyDescent="0.35">
      <c r="A1066" t="s">
        <v>1900</v>
      </c>
      <c r="B1066">
        <v>1500001399</v>
      </c>
      <c r="C1066" t="s">
        <v>4787</v>
      </c>
      <c r="D1066" t="s">
        <v>61</v>
      </c>
      <c r="E1066" t="s">
        <v>4783</v>
      </c>
      <c r="F1066" t="s">
        <v>4785</v>
      </c>
      <c r="G1066" t="e">
        <f>_xlfn.XLOOKUP(Table5[[#This Row],[Short Name]],Data!B:B,Data!N:N)</f>
        <v>#N/A</v>
      </c>
      <c r="H1066" t="e">
        <f>_xlfn.XLOOKUP(Table5[[#This Row],[Short Name]],Data!B:B,Data!V:V)</f>
        <v>#N/A</v>
      </c>
    </row>
    <row r="1067" spans="1:8" hidden="1" x14ac:dyDescent="0.35">
      <c r="A1067" t="s">
        <v>1902</v>
      </c>
      <c r="B1067">
        <v>1500001399</v>
      </c>
      <c r="C1067" t="s">
        <v>4787</v>
      </c>
      <c r="D1067" t="s">
        <v>61</v>
      </c>
      <c r="E1067" t="s">
        <v>4783</v>
      </c>
      <c r="F1067" t="s">
        <v>4785</v>
      </c>
      <c r="G1067" t="e">
        <f>_xlfn.XLOOKUP(Table5[[#This Row],[Short Name]],Data!B:B,Data!N:N)</f>
        <v>#N/A</v>
      </c>
      <c r="H1067" t="e">
        <f>_xlfn.XLOOKUP(Table5[[#This Row],[Short Name]],Data!B:B,Data!V:V)</f>
        <v>#N/A</v>
      </c>
    </row>
    <row r="1068" spans="1:8" hidden="1" x14ac:dyDescent="0.35">
      <c r="A1068" t="s">
        <v>228</v>
      </c>
      <c r="B1068">
        <v>5042340</v>
      </c>
      <c r="C1068" t="s">
        <v>95</v>
      </c>
      <c r="D1068" t="s">
        <v>61</v>
      </c>
      <c r="E1068" t="s">
        <v>96</v>
      </c>
      <c r="F1068" t="s">
        <v>98</v>
      </c>
      <c r="G1068" t="e">
        <f>_xlfn.XLOOKUP(Table5[[#This Row],[Short Name]],Data!B:B,Data!N:N)</f>
        <v>#N/A</v>
      </c>
      <c r="H1068" t="e">
        <f>_xlfn.XLOOKUP(Table5[[#This Row],[Short Name]],Data!B:B,Data!V:V)</f>
        <v>#N/A</v>
      </c>
    </row>
    <row r="1069" spans="1:8" hidden="1" x14ac:dyDescent="0.35">
      <c r="A1069" t="s">
        <v>2548</v>
      </c>
      <c r="B1069">
        <v>1500001408</v>
      </c>
      <c r="C1069" t="s">
        <v>5390</v>
      </c>
      <c r="D1069" t="s">
        <v>61</v>
      </c>
      <c r="E1069" t="s">
        <v>5168</v>
      </c>
      <c r="F1069" t="s">
        <v>5391</v>
      </c>
      <c r="G1069" t="e">
        <f>_xlfn.XLOOKUP(Table5[[#This Row],[Short Name]],Data!B:B,Data!N:N)</f>
        <v>#N/A</v>
      </c>
      <c r="H1069" t="e">
        <f>_xlfn.XLOOKUP(Table5[[#This Row],[Short Name]],Data!B:B,Data!V:V)</f>
        <v>#N/A</v>
      </c>
    </row>
    <row r="1070" spans="1:8" hidden="1" x14ac:dyDescent="0.35">
      <c r="A1070" t="s">
        <v>2550</v>
      </c>
      <c r="B1070">
        <v>1500001634</v>
      </c>
      <c r="C1070" t="s">
        <v>5392</v>
      </c>
      <c r="D1070" t="s">
        <v>61</v>
      </c>
      <c r="E1070" t="s">
        <v>5168</v>
      </c>
      <c r="F1070" t="s">
        <v>5391</v>
      </c>
      <c r="G1070" t="e">
        <f>_xlfn.XLOOKUP(Table5[[#This Row],[Short Name]],Data!B:B,Data!N:N)</f>
        <v>#N/A</v>
      </c>
      <c r="H1070" t="e">
        <f>_xlfn.XLOOKUP(Table5[[#This Row],[Short Name]],Data!B:B,Data!V:V)</f>
        <v>#N/A</v>
      </c>
    </row>
    <row r="1071" spans="1:8" hidden="1" x14ac:dyDescent="0.35">
      <c r="A1071" t="s">
        <v>858</v>
      </c>
      <c r="B1071" t="s">
        <v>60</v>
      </c>
      <c r="C1071" t="s">
        <v>60</v>
      </c>
      <c r="D1071" t="s">
        <v>61</v>
      </c>
      <c r="E1071" t="s">
        <v>860</v>
      </c>
      <c r="F1071" t="e">
        <v>#VALUE!</v>
      </c>
      <c r="G1071" t="e">
        <f>_xlfn.XLOOKUP(Table5[[#This Row],[Short Name]],Data!B:B,Data!N:N)</f>
        <v>#N/A</v>
      </c>
      <c r="H1071" t="e">
        <f>_xlfn.XLOOKUP(Table5[[#This Row],[Short Name]],Data!B:B,Data!V:V)</f>
        <v>#N/A</v>
      </c>
    </row>
    <row r="1072" spans="1:8" hidden="1" x14ac:dyDescent="0.35">
      <c r="A1072" t="s">
        <v>5393</v>
      </c>
      <c r="B1072">
        <v>4430</v>
      </c>
      <c r="C1072" t="s">
        <v>5394</v>
      </c>
      <c r="D1072" t="s">
        <v>61</v>
      </c>
      <c r="E1072" t="s">
        <v>5395</v>
      </c>
      <c r="F1072" t="s">
        <v>5396</v>
      </c>
      <c r="G1072" t="e">
        <f>_xlfn.XLOOKUP(Table5[[#This Row],[Short Name]],Data!B:B,Data!N:N)</f>
        <v>#N/A</v>
      </c>
      <c r="H1072" t="e">
        <f>_xlfn.XLOOKUP(Table5[[#This Row],[Short Name]],Data!B:B,Data!V:V)</f>
        <v>#N/A</v>
      </c>
    </row>
    <row r="1073" spans="1:8" hidden="1" x14ac:dyDescent="0.35">
      <c r="A1073" t="s">
        <v>2514</v>
      </c>
      <c r="B1073" t="s">
        <v>60</v>
      </c>
      <c r="C1073" t="s">
        <v>60</v>
      </c>
      <c r="D1073" t="s">
        <v>61</v>
      </c>
      <c r="E1073" s="13" t="s">
        <v>110</v>
      </c>
      <c r="F1073" t="e">
        <v>#VALUE!</v>
      </c>
      <c r="G1073" t="e">
        <f>_xlfn.XLOOKUP(Table5[[#This Row],[Short Name]],Data!B:B,Data!N:N)</f>
        <v>#N/A</v>
      </c>
      <c r="H1073" t="e">
        <f>_xlfn.XLOOKUP(Table5[[#This Row],[Short Name]],Data!B:B,Data!V:V)</f>
        <v>#N/A</v>
      </c>
    </row>
    <row r="1074" spans="1:8" hidden="1" x14ac:dyDescent="0.35">
      <c r="A1074" t="s">
        <v>1019</v>
      </c>
      <c r="B1074">
        <v>20698</v>
      </c>
      <c r="C1074" t="s">
        <v>4421</v>
      </c>
      <c r="D1074" t="s">
        <v>61</v>
      </c>
      <c r="E1074" t="s">
        <v>4422</v>
      </c>
      <c r="F1074" t="s">
        <v>2005</v>
      </c>
      <c r="G1074" t="e">
        <f>_xlfn.XLOOKUP(Table5[[#This Row],[Short Name]],Data!B:B,Data!N:N)</f>
        <v>#N/A</v>
      </c>
      <c r="H1074" t="e">
        <f>_xlfn.XLOOKUP(Table5[[#This Row],[Short Name]],Data!B:B,Data!V:V)</f>
        <v>#N/A</v>
      </c>
    </row>
    <row r="1075" spans="1:8" hidden="1" x14ac:dyDescent="0.35">
      <c r="A1075" t="s">
        <v>619</v>
      </c>
      <c r="B1075">
        <v>9208</v>
      </c>
      <c r="C1075" t="s">
        <v>331</v>
      </c>
      <c r="D1075" t="s">
        <v>61</v>
      </c>
      <c r="E1075" s="13" t="s">
        <v>327</v>
      </c>
      <c r="F1075" t="s">
        <v>332</v>
      </c>
      <c r="G1075" t="e">
        <f>_xlfn.XLOOKUP(Table5[[#This Row],[Short Name]],Data!B:B,Data!N:N)</f>
        <v>#N/A</v>
      </c>
      <c r="H1075" t="e">
        <f>_xlfn.XLOOKUP(Table5[[#This Row],[Short Name]],Data!B:B,Data!V:V)</f>
        <v>#N/A</v>
      </c>
    </row>
    <row r="1076" spans="1:8" hidden="1" x14ac:dyDescent="0.35">
      <c r="A1076" t="s">
        <v>2737</v>
      </c>
      <c r="B1076">
        <v>1223301</v>
      </c>
      <c r="C1076" t="s">
        <v>928</v>
      </c>
      <c r="D1076" t="s">
        <v>61</v>
      </c>
      <c r="E1076" t="s">
        <v>929</v>
      </c>
      <c r="F1076" t="s">
        <v>60</v>
      </c>
      <c r="G1076" t="e">
        <f>_xlfn.XLOOKUP(Table5[[#This Row],[Short Name]],Data!B:B,Data!N:N)</f>
        <v>#N/A</v>
      </c>
      <c r="H1076" t="e">
        <f>_xlfn.XLOOKUP(Table5[[#This Row],[Short Name]],Data!B:B,Data!V:V)</f>
        <v>#N/A</v>
      </c>
    </row>
    <row r="1077" spans="1:8" hidden="1" x14ac:dyDescent="0.35">
      <c r="A1077" t="s">
        <v>2493</v>
      </c>
      <c r="B1077">
        <v>1223301</v>
      </c>
      <c r="C1077" t="s">
        <v>928</v>
      </c>
      <c r="D1077" t="s">
        <v>61</v>
      </c>
      <c r="E1077" t="s">
        <v>929</v>
      </c>
      <c r="F1077" t="s">
        <v>60</v>
      </c>
      <c r="G1077" t="e">
        <f>_xlfn.XLOOKUP(Table5[[#This Row],[Short Name]],Data!B:B,Data!N:N)</f>
        <v>#N/A</v>
      </c>
      <c r="H1077" t="e">
        <f>_xlfn.XLOOKUP(Table5[[#This Row],[Short Name]],Data!B:B,Data!V:V)</f>
        <v>#N/A</v>
      </c>
    </row>
    <row r="1078" spans="1:8" hidden="1" x14ac:dyDescent="0.35">
      <c r="A1078" t="s">
        <v>528</v>
      </c>
      <c r="B1078">
        <v>45038344</v>
      </c>
      <c r="C1078" t="s">
        <v>530</v>
      </c>
      <c r="D1078" t="s">
        <v>61</v>
      </c>
      <c r="E1078" t="s">
        <v>531</v>
      </c>
      <c r="F1078" t="s">
        <v>60</v>
      </c>
      <c r="G1078" t="e">
        <f>_xlfn.XLOOKUP(Table5[[#This Row],[Short Name]],Data!B:B,Data!N:N)</f>
        <v>#N/A</v>
      </c>
      <c r="H1078" t="e">
        <f>_xlfn.XLOOKUP(Table5[[#This Row],[Short Name]],Data!B:B,Data!V:V)</f>
        <v>#N/A</v>
      </c>
    </row>
    <row r="1079" spans="1:8" hidden="1" x14ac:dyDescent="0.35">
      <c r="A1079" t="s">
        <v>2563</v>
      </c>
      <c r="B1079" t="s">
        <v>60</v>
      </c>
      <c r="C1079" t="s">
        <v>60</v>
      </c>
      <c r="D1079" t="s">
        <v>61</v>
      </c>
      <c r="E1079" t="s">
        <v>5066</v>
      </c>
      <c r="F1079" t="e">
        <v>#VALUE!</v>
      </c>
      <c r="G1079" t="e">
        <f>_xlfn.XLOOKUP(Table5[[#This Row],[Short Name]],Data!B:B,Data!N:N)</f>
        <v>#N/A</v>
      </c>
      <c r="H1079" t="e">
        <f>_xlfn.XLOOKUP(Table5[[#This Row],[Short Name]],Data!B:B,Data!V:V)</f>
        <v>#N/A</v>
      </c>
    </row>
    <row r="1080" spans="1:8" hidden="1" x14ac:dyDescent="0.35">
      <c r="A1080" t="s">
        <v>2408</v>
      </c>
      <c r="B1080">
        <v>21768</v>
      </c>
      <c r="C1080" t="s">
        <v>5397</v>
      </c>
      <c r="D1080" t="s">
        <v>61</v>
      </c>
      <c r="E1080" s="13" t="s">
        <v>5001</v>
      </c>
      <c r="F1080" t="s">
        <v>5002</v>
      </c>
      <c r="G1080" t="e">
        <f>_xlfn.XLOOKUP(Table5[[#This Row],[Short Name]],Data!B:B,Data!N:N)</f>
        <v>#N/A</v>
      </c>
      <c r="H1080" t="e">
        <f>_xlfn.XLOOKUP(Table5[[#This Row],[Short Name]],Data!B:B,Data!V:V)</f>
        <v>#N/A</v>
      </c>
    </row>
    <row r="1081" spans="1:8" hidden="1" x14ac:dyDescent="0.35">
      <c r="A1081" t="s">
        <v>2378</v>
      </c>
      <c r="B1081">
        <v>21768</v>
      </c>
      <c r="C1081" t="s">
        <v>5397</v>
      </c>
      <c r="D1081" t="s">
        <v>61</v>
      </c>
      <c r="E1081" s="13" t="s">
        <v>5001</v>
      </c>
      <c r="F1081" t="s">
        <v>5002</v>
      </c>
      <c r="G1081" t="e">
        <f>_xlfn.XLOOKUP(Table5[[#This Row],[Short Name]],Data!B:B,Data!N:N)</f>
        <v>#N/A</v>
      </c>
      <c r="H1081" t="e">
        <f>_xlfn.XLOOKUP(Table5[[#This Row],[Short Name]],Data!B:B,Data!V:V)</f>
        <v>#N/A</v>
      </c>
    </row>
    <row r="1082" spans="1:8" hidden="1" x14ac:dyDescent="0.35">
      <c r="A1082" t="s">
        <v>2567</v>
      </c>
      <c r="B1082" t="s">
        <v>60</v>
      </c>
      <c r="C1082" t="s">
        <v>60</v>
      </c>
      <c r="D1082" t="s">
        <v>61</v>
      </c>
      <c r="E1082" t="s">
        <v>5066</v>
      </c>
      <c r="F1082" t="e">
        <v>#VALUE!</v>
      </c>
      <c r="G1082" t="e">
        <f>_xlfn.XLOOKUP(Table5[[#This Row],[Short Name]],Data!B:B,Data!N:N)</f>
        <v>#N/A</v>
      </c>
      <c r="H1082" t="e">
        <f>_xlfn.XLOOKUP(Table5[[#This Row],[Short Name]],Data!B:B,Data!V:V)</f>
        <v>#N/A</v>
      </c>
    </row>
    <row r="1083" spans="1:8" hidden="1" x14ac:dyDescent="0.35">
      <c r="A1083" t="s">
        <v>2569</v>
      </c>
      <c r="B1083" t="s">
        <v>60</v>
      </c>
      <c r="C1083" t="s">
        <v>60</v>
      </c>
      <c r="D1083" t="s">
        <v>61</v>
      </c>
      <c r="E1083" t="s">
        <v>5066</v>
      </c>
      <c r="F1083" t="e">
        <v>#VALUE!</v>
      </c>
      <c r="G1083" t="e">
        <f>_xlfn.XLOOKUP(Table5[[#This Row],[Short Name]],Data!B:B,Data!N:N)</f>
        <v>#N/A</v>
      </c>
      <c r="H1083" t="e">
        <f>_xlfn.XLOOKUP(Table5[[#This Row],[Short Name]],Data!B:B,Data!V:V)</f>
        <v>#N/A</v>
      </c>
    </row>
    <row r="1084" spans="1:8" hidden="1" x14ac:dyDescent="0.35">
      <c r="A1084" t="s">
        <v>2571</v>
      </c>
      <c r="B1084" t="s">
        <v>60</v>
      </c>
      <c r="C1084" t="s">
        <v>60</v>
      </c>
      <c r="D1084" t="s">
        <v>61</v>
      </c>
      <c r="E1084" t="s">
        <v>5066</v>
      </c>
      <c r="F1084" t="e">
        <v>#VALUE!</v>
      </c>
      <c r="G1084" t="e">
        <f>_xlfn.XLOOKUP(Table5[[#This Row],[Short Name]],Data!B:B,Data!N:N)</f>
        <v>#N/A</v>
      </c>
      <c r="H1084" t="e">
        <f>_xlfn.XLOOKUP(Table5[[#This Row],[Short Name]],Data!B:B,Data!V:V)</f>
        <v>#N/A</v>
      </c>
    </row>
    <row r="1085" spans="1:8" hidden="1" x14ac:dyDescent="0.35">
      <c r="A1085" t="s">
        <v>2573</v>
      </c>
      <c r="B1085" t="s">
        <v>60</v>
      </c>
      <c r="C1085" t="s">
        <v>60</v>
      </c>
      <c r="D1085" t="s">
        <v>61</v>
      </c>
      <c r="E1085" t="s">
        <v>5066</v>
      </c>
      <c r="F1085" t="e">
        <v>#VALUE!</v>
      </c>
      <c r="G1085" t="e">
        <f>_xlfn.XLOOKUP(Table5[[#This Row],[Short Name]],Data!B:B,Data!N:N)</f>
        <v>#N/A</v>
      </c>
      <c r="H1085" t="e">
        <f>_xlfn.XLOOKUP(Table5[[#This Row],[Short Name]],Data!B:B,Data!V:V)</f>
        <v>#N/A</v>
      </c>
    </row>
    <row r="1086" spans="1:8" hidden="1" x14ac:dyDescent="0.35">
      <c r="A1086" t="s">
        <v>2575</v>
      </c>
      <c r="B1086" t="s">
        <v>60</v>
      </c>
      <c r="C1086" t="s">
        <v>60</v>
      </c>
      <c r="D1086" t="s">
        <v>61</v>
      </c>
      <c r="E1086" t="s">
        <v>5066</v>
      </c>
      <c r="F1086" t="e">
        <v>#VALUE!</v>
      </c>
      <c r="G1086" t="e">
        <f>_xlfn.XLOOKUP(Table5[[#This Row],[Short Name]],Data!B:B,Data!N:N)</f>
        <v>#N/A</v>
      </c>
      <c r="H1086" t="e">
        <f>_xlfn.XLOOKUP(Table5[[#This Row],[Short Name]],Data!B:B,Data!V:V)</f>
        <v>#N/A</v>
      </c>
    </row>
    <row r="1087" spans="1:8" hidden="1" x14ac:dyDescent="0.35">
      <c r="A1087" t="s">
        <v>1078</v>
      </c>
      <c r="B1087">
        <v>3074147</v>
      </c>
      <c r="C1087" t="s">
        <v>5398</v>
      </c>
      <c r="D1087" t="s">
        <v>61</v>
      </c>
      <c r="E1087" t="s">
        <v>5066</v>
      </c>
      <c r="F1087" t="e">
        <v>#VALUE!</v>
      </c>
      <c r="G1087" t="e">
        <f>_xlfn.XLOOKUP(Table5[[#This Row],[Short Name]],Data!B:B,Data!N:N)</f>
        <v>#N/A</v>
      </c>
      <c r="H1087" t="e">
        <f>_xlfn.XLOOKUP(Table5[[#This Row],[Short Name]],Data!B:B,Data!V:V)</f>
        <v>#N/A</v>
      </c>
    </row>
    <row r="1088" spans="1:8" hidden="1" x14ac:dyDescent="0.35">
      <c r="A1088" t="s">
        <v>2579</v>
      </c>
      <c r="B1088">
        <v>3062508</v>
      </c>
      <c r="C1088" t="s">
        <v>5399</v>
      </c>
      <c r="D1088" t="s">
        <v>61</v>
      </c>
      <c r="E1088" t="s">
        <v>5066</v>
      </c>
      <c r="F1088" t="s">
        <v>5400</v>
      </c>
      <c r="G1088" t="e">
        <f>_xlfn.XLOOKUP(Table5[[#This Row],[Short Name]],Data!B:B,Data!N:N)</f>
        <v>#N/A</v>
      </c>
      <c r="H1088" t="e">
        <f>_xlfn.XLOOKUP(Table5[[#This Row],[Short Name]],Data!B:B,Data!V:V)</f>
        <v>#N/A</v>
      </c>
    </row>
    <row r="1089" spans="1:8" hidden="1" x14ac:dyDescent="0.35">
      <c r="A1089" t="s">
        <v>2581</v>
      </c>
      <c r="B1089">
        <v>3074147</v>
      </c>
      <c r="C1089" t="s">
        <v>5398</v>
      </c>
      <c r="D1089" t="s">
        <v>61</v>
      </c>
      <c r="E1089" t="s">
        <v>5066</v>
      </c>
      <c r="F1089" t="e">
        <v>#VALUE!</v>
      </c>
      <c r="G1089" t="e">
        <f>_xlfn.XLOOKUP(Table5[[#This Row],[Short Name]],Data!B:B,Data!N:N)</f>
        <v>#N/A</v>
      </c>
      <c r="H1089" t="e">
        <f>_xlfn.XLOOKUP(Table5[[#This Row],[Short Name]],Data!B:B,Data!V:V)</f>
        <v>#N/A</v>
      </c>
    </row>
    <row r="1090" spans="1:8" hidden="1" x14ac:dyDescent="0.35">
      <c r="A1090" t="s">
        <v>2583</v>
      </c>
      <c r="B1090">
        <v>3074147</v>
      </c>
      <c r="C1090" t="s">
        <v>5398</v>
      </c>
      <c r="D1090" t="s">
        <v>61</v>
      </c>
      <c r="E1090" t="s">
        <v>5066</v>
      </c>
      <c r="F1090" t="e">
        <v>#VALUE!</v>
      </c>
      <c r="G1090" t="e">
        <f>_xlfn.XLOOKUP(Table5[[#This Row],[Short Name]],Data!B:B,Data!N:N)</f>
        <v>#N/A</v>
      </c>
      <c r="H1090" t="e">
        <f>_xlfn.XLOOKUP(Table5[[#This Row],[Short Name]],Data!B:B,Data!V:V)</f>
        <v>#N/A</v>
      </c>
    </row>
    <row r="1091" spans="1:8" hidden="1" x14ac:dyDescent="0.35">
      <c r="A1091" t="s">
        <v>2585</v>
      </c>
      <c r="B1091">
        <v>3074147</v>
      </c>
      <c r="C1091" t="s">
        <v>5398</v>
      </c>
      <c r="D1091" t="s">
        <v>61</v>
      </c>
      <c r="E1091" t="s">
        <v>5066</v>
      </c>
      <c r="F1091" t="e">
        <v>#VALUE!</v>
      </c>
      <c r="G1091" t="e">
        <f>_xlfn.XLOOKUP(Table5[[#This Row],[Short Name]],Data!B:B,Data!N:N)</f>
        <v>#N/A</v>
      </c>
      <c r="H1091" t="e">
        <f>_xlfn.XLOOKUP(Table5[[#This Row],[Short Name]],Data!B:B,Data!V:V)</f>
        <v>#N/A</v>
      </c>
    </row>
    <row r="1092" spans="1:8" hidden="1" x14ac:dyDescent="0.35">
      <c r="A1092" t="s">
        <v>2587</v>
      </c>
      <c r="B1092">
        <v>20698</v>
      </c>
      <c r="C1092" t="s">
        <v>4421</v>
      </c>
      <c r="D1092" t="s">
        <v>61</v>
      </c>
      <c r="E1092" t="s">
        <v>4422</v>
      </c>
      <c r="F1092" t="s">
        <v>2005</v>
      </c>
      <c r="G1092" t="e">
        <f>_xlfn.XLOOKUP(Table5[[#This Row],[Short Name]],Data!B:B,Data!N:N)</f>
        <v>#N/A</v>
      </c>
      <c r="H1092" t="e">
        <f>_xlfn.XLOOKUP(Table5[[#This Row],[Short Name]],Data!B:B,Data!V:V)</f>
        <v>#N/A</v>
      </c>
    </row>
    <row r="1093" spans="1:8" hidden="1" x14ac:dyDescent="0.35">
      <c r="A1093" t="s">
        <v>1854</v>
      </c>
      <c r="B1093">
        <v>5060179</v>
      </c>
      <c r="C1093" t="s">
        <v>5401</v>
      </c>
      <c r="D1093" t="s">
        <v>61</v>
      </c>
      <c r="E1093" t="s">
        <v>5402</v>
      </c>
      <c r="G1093" t="e">
        <f>_xlfn.XLOOKUP(Table5[[#This Row],[Short Name]],Data!B:B,Data!N:N)</f>
        <v>#N/A</v>
      </c>
      <c r="H1093" t="e">
        <f>_xlfn.XLOOKUP(Table5[[#This Row],[Short Name]],Data!B:B,Data!V:V)</f>
        <v>#N/A</v>
      </c>
    </row>
    <row r="1094" spans="1:8" hidden="1" x14ac:dyDescent="0.35">
      <c r="A1094" t="s">
        <v>2591</v>
      </c>
      <c r="B1094">
        <v>5040208</v>
      </c>
      <c r="C1094" t="s">
        <v>5403</v>
      </c>
      <c r="D1094" t="s">
        <v>61</v>
      </c>
      <c r="E1094" s="13" t="s">
        <v>5404</v>
      </c>
      <c r="F1094" t="s">
        <v>5405</v>
      </c>
      <c r="G1094" t="e">
        <f>_xlfn.XLOOKUP(Table5[[#This Row],[Short Name]],Data!B:B,Data!N:N)</f>
        <v>#N/A</v>
      </c>
      <c r="H1094" t="e">
        <f>_xlfn.XLOOKUP(Table5[[#This Row],[Short Name]],Data!B:B,Data!V:V)</f>
        <v>#N/A</v>
      </c>
    </row>
    <row r="1095" spans="1:8" hidden="1" x14ac:dyDescent="0.35">
      <c r="A1095" t="s">
        <v>2593</v>
      </c>
      <c r="B1095">
        <v>0</v>
      </c>
      <c r="C1095" t="e">
        <v>#N/A</v>
      </c>
      <c r="D1095" t="s">
        <v>61</v>
      </c>
      <c r="E1095" s="13" t="s">
        <v>5404</v>
      </c>
      <c r="F1095" t="s">
        <v>5405</v>
      </c>
      <c r="G1095" t="e">
        <f>_xlfn.XLOOKUP(Table5[[#This Row],[Short Name]],Data!B:B,Data!N:N)</f>
        <v>#N/A</v>
      </c>
      <c r="H1095" t="e">
        <f>_xlfn.XLOOKUP(Table5[[#This Row],[Short Name]],Data!B:B,Data!V:V)</f>
        <v>#N/A</v>
      </c>
    </row>
    <row r="1096" spans="1:8" hidden="1" x14ac:dyDescent="0.35">
      <c r="A1096" t="s">
        <v>2595</v>
      </c>
      <c r="B1096">
        <v>0</v>
      </c>
      <c r="C1096" t="e">
        <v>#N/A</v>
      </c>
      <c r="D1096" t="s">
        <v>61</v>
      </c>
      <c r="E1096" s="13" t="s">
        <v>5404</v>
      </c>
      <c r="F1096" t="s">
        <v>5405</v>
      </c>
      <c r="G1096" t="e">
        <f>_xlfn.XLOOKUP(Table5[[#This Row],[Short Name]],Data!B:B,Data!N:N)</f>
        <v>#N/A</v>
      </c>
      <c r="H1096" t="e">
        <f>_xlfn.XLOOKUP(Table5[[#This Row],[Short Name]],Data!B:B,Data!V:V)</f>
        <v>#N/A</v>
      </c>
    </row>
    <row r="1097" spans="1:8" hidden="1" x14ac:dyDescent="0.35">
      <c r="A1097" t="s">
        <v>1364</v>
      </c>
      <c r="B1097">
        <v>5048970</v>
      </c>
      <c r="C1097" t="s">
        <v>4559</v>
      </c>
      <c r="D1097" t="s">
        <v>61</v>
      </c>
      <c r="E1097" t="s">
        <v>4553</v>
      </c>
      <c r="F1097" t="s">
        <v>4554</v>
      </c>
      <c r="G1097" t="e">
        <f>_xlfn.XLOOKUP(Table5[[#This Row],[Short Name]],Data!B:B,Data!N:N)</f>
        <v>#N/A</v>
      </c>
      <c r="H1097" t="e">
        <f>_xlfn.XLOOKUP(Table5[[#This Row],[Short Name]],Data!B:B,Data!V:V)</f>
        <v>#N/A</v>
      </c>
    </row>
    <row r="1098" spans="1:8" hidden="1" x14ac:dyDescent="0.35">
      <c r="A1098" t="s">
        <v>1368</v>
      </c>
      <c r="B1098">
        <v>5048970</v>
      </c>
      <c r="C1098" t="s">
        <v>4559</v>
      </c>
      <c r="D1098" t="s">
        <v>61</v>
      </c>
      <c r="E1098" t="s">
        <v>4553</v>
      </c>
      <c r="F1098" t="s">
        <v>4554</v>
      </c>
      <c r="G1098" t="e">
        <f>_xlfn.XLOOKUP(Table5[[#This Row],[Short Name]],Data!B:B,Data!N:N)</f>
        <v>#N/A</v>
      </c>
      <c r="H1098" t="e">
        <f>_xlfn.XLOOKUP(Table5[[#This Row],[Short Name]],Data!B:B,Data!V:V)</f>
        <v>#N/A</v>
      </c>
    </row>
    <row r="1099" spans="1:8" hidden="1" x14ac:dyDescent="0.35">
      <c r="A1099" t="s">
        <v>2693</v>
      </c>
      <c r="B1099">
        <v>21162</v>
      </c>
      <c r="C1099" t="s">
        <v>4632</v>
      </c>
      <c r="D1099" t="s">
        <v>61</v>
      </c>
      <c r="E1099" t="s">
        <v>4490</v>
      </c>
      <c r="F1099" t="s">
        <v>5010</v>
      </c>
      <c r="G1099" t="e">
        <f>_xlfn.XLOOKUP(Table5[[#This Row],[Short Name]],Data!B:B,Data!N:N)</f>
        <v>#N/A</v>
      </c>
      <c r="H1099" t="e">
        <f>_xlfn.XLOOKUP(Table5[[#This Row],[Short Name]],Data!B:B,Data!V:V)</f>
        <v>#N/A</v>
      </c>
    </row>
    <row r="1100" spans="1:8" hidden="1" x14ac:dyDescent="0.35">
      <c r="A1100" t="s">
        <v>2162</v>
      </c>
      <c r="B1100">
        <v>1500002000</v>
      </c>
      <c r="C1100" t="s">
        <v>4793</v>
      </c>
      <c r="D1100" t="s">
        <v>61</v>
      </c>
      <c r="E1100" t="s">
        <v>4794</v>
      </c>
      <c r="F1100" t="s">
        <v>4795</v>
      </c>
      <c r="G1100" t="e">
        <f>_xlfn.XLOOKUP(Table5[[#This Row],[Short Name]],Data!B:B,Data!N:N)</f>
        <v>#N/A</v>
      </c>
      <c r="H1100" t="e">
        <f>_xlfn.XLOOKUP(Table5[[#This Row],[Short Name]],Data!B:B,Data!V:V)</f>
        <v>#N/A</v>
      </c>
    </row>
    <row r="1101" spans="1:8" hidden="1" x14ac:dyDescent="0.35">
      <c r="A1101" t="s">
        <v>2356</v>
      </c>
      <c r="B1101">
        <v>1500001325</v>
      </c>
      <c r="C1101" t="s">
        <v>4933</v>
      </c>
      <c r="D1101" t="s">
        <v>61</v>
      </c>
      <c r="E1101" s="13" t="s">
        <v>4934</v>
      </c>
      <c r="F1101" t="s">
        <v>4935</v>
      </c>
      <c r="G1101" t="e">
        <f>_xlfn.XLOOKUP(Table5[[#This Row],[Short Name]],Data!B:B,Data!N:N)</f>
        <v>#N/A</v>
      </c>
      <c r="H1101" t="e">
        <f>_xlfn.XLOOKUP(Table5[[#This Row],[Short Name]],Data!B:B,Data!V:V)</f>
        <v>#N/A</v>
      </c>
    </row>
    <row r="1102" spans="1:8" hidden="1" x14ac:dyDescent="0.35">
      <c r="A1102" t="s">
        <v>2607</v>
      </c>
      <c r="B1102">
        <v>1500001219</v>
      </c>
      <c r="C1102" t="s">
        <v>5058</v>
      </c>
      <c r="D1102" t="s">
        <v>5050</v>
      </c>
      <c r="E1102" t="s">
        <v>5059</v>
      </c>
      <c r="F1102" t="s">
        <v>338</v>
      </c>
      <c r="G1102" t="e">
        <f>_xlfn.XLOOKUP(Table5[[#This Row],[Short Name]],Data!B:B,Data!N:N)</f>
        <v>#N/A</v>
      </c>
      <c r="H1102" t="e">
        <f>_xlfn.XLOOKUP(Table5[[#This Row],[Short Name]],Data!B:B,Data!V:V)</f>
        <v>#N/A</v>
      </c>
    </row>
    <row r="1103" spans="1:8" hidden="1" x14ac:dyDescent="0.35">
      <c r="A1103" t="s">
        <v>769</v>
      </c>
      <c r="B1103">
        <v>9208</v>
      </c>
      <c r="C1103" t="s">
        <v>331</v>
      </c>
      <c r="D1103" t="s">
        <v>61</v>
      </c>
      <c r="E1103" s="13" t="s">
        <v>327</v>
      </c>
      <c r="F1103" t="s">
        <v>332</v>
      </c>
      <c r="G1103" t="e">
        <f>_xlfn.XLOOKUP(Table5[[#This Row],[Short Name]],Data!B:B,Data!N:N)</f>
        <v>#N/A</v>
      </c>
      <c r="H1103" t="e">
        <f>_xlfn.XLOOKUP(Table5[[#This Row],[Short Name]],Data!B:B,Data!V:V)</f>
        <v>#N/A</v>
      </c>
    </row>
    <row r="1104" spans="1:8" hidden="1" x14ac:dyDescent="0.35">
      <c r="A1104" t="s">
        <v>766</v>
      </c>
      <c r="B1104">
        <v>9208</v>
      </c>
      <c r="C1104" t="s">
        <v>331</v>
      </c>
      <c r="D1104" t="s">
        <v>61</v>
      </c>
      <c r="E1104" s="13" t="s">
        <v>327</v>
      </c>
      <c r="F1104" t="s">
        <v>332</v>
      </c>
      <c r="G1104" t="e">
        <f>_xlfn.XLOOKUP(Table5[[#This Row],[Short Name]],Data!B:B,Data!N:N)</f>
        <v>#N/A</v>
      </c>
      <c r="H1104" t="e">
        <f>_xlfn.XLOOKUP(Table5[[#This Row],[Short Name]],Data!B:B,Data!V:V)</f>
        <v>#N/A</v>
      </c>
    </row>
    <row r="1105" spans="1:8" hidden="1" x14ac:dyDescent="0.35">
      <c r="A1105" t="s">
        <v>763</v>
      </c>
      <c r="B1105">
        <v>9208</v>
      </c>
      <c r="C1105" t="s">
        <v>331</v>
      </c>
      <c r="D1105" t="s">
        <v>61</v>
      </c>
      <c r="E1105" s="13" t="s">
        <v>327</v>
      </c>
      <c r="F1105" t="s">
        <v>332</v>
      </c>
      <c r="G1105" t="e">
        <f>_xlfn.XLOOKUP(Table5[[#This Row],[Short Name]],Data!B:B,Data!N:N)</f>
        <v>#N/A</v>
      </c>
      <c r="H1105" t="e">
        <f>_xlfn.XLOOKUP(Table5[[#This Row],[Short Name]],Data!B:B,Data!V:V)</f>
        <v>#N/A</v>
      </c>
    </row>
    <row r="1106" spans="1:8" hidden="1" x14ac:dyDescent="0.35">
      <c r="A1106" t="s">
        <v>5406</v>
      </c>
      <c r="B1106" t="s">
        <v>60</v>
      </c>
      <c r="C1106" t="s">
        <v>60</v>
      </c>
      <c r="D1106" t="s">
        <v>61</v>
      </c>
      <c r="E1106" t="s">
        <v>4422</v>
      </c>
      <c r="F1106" t="s">
        <v>2005</v>
      </c>
      <c r="G1106" t="e">
        <f>_xlfn.XLOOKUP(Table5[[#This Row],[Short Name]],Data!B:B,Data!N:N)</f>
        <v>#N/A</v>
      </c>
      <c r="H1106" t="e">
        <f>_xlfn.XLOOKUP(Table5[[#This Row],[Short Name]],Data!B:B,Data!V:V)</f>
        <v>#N/A</v>
      </c>
    </row>
    <row r="1107" spans="1:8" hidden="1" x14ac:dyDescent="0.35">
      <c r="A1107" t="s">
        <v>2615</v>
      </c>
      <c r="B1107">
        <v>5045636</v>
      </c>
      <c r="C1107" t="s">
        <v>4442</v>
      </c>
      <c r="D1107" t="s">
        <v>61</v>
      </c>
      <c r="E1107" t="s">
        <v>5051</v>
      </c>
      <c r="F1107" t="s">
        <v>4444</v>
      </c>
      <c r="G1107" t="e">
        <f>_xlfn.XLOOKUP(Table5[[#This Row],[Short Name]],Data!B:B,Data!N:N)</f>
        <v>#N/A</v>
      </c>
      <c r="H1107" t="e">
        <f>_xlfn.XLOOKUP(Table5[[#This Row],[Short Name]],Data!B:B,Data!V:V)</f>
        <v>#N/A</v>
      </c>
    </row>
    <row r="1108" spans="1:8" hidden="1" x14ac:dyDescent="0.35">
      <c r="A1108" t="s">
        <v>2617</v>
      </c>
      <c r="B1108">
        <v>1403075073</v>
      </c>
      <c r="C1108" t="s">
        <v>5241</v>
      </c>
      <c r="D1108" t="s">
        <v>61</v>
      </c>
      <c r="E1108" t="s">
        <v>5199</v>
      </c>
      <c r="F1108">
        <v>0</v>
      </c>
      <c r="G1108" t="e">
        <f>_xlfn.XLOOKUP(Table5[[#This Row],[Short Name]],Data!B:B,Data!N:N)</f>
        <v>#N/A</v>
      </c>
      <c r="H1108" t="e">
        <f>_xlfn.XLOOKUP(Table5[[#This Row],[Short Name]],Data!B:B,Data!V:V)</f>
        <v>#N/A</v>
      </c>
    </row>
    <row r="1109" spans="1:8" hidden="1" x14ac:dyDescent="0.35">
      <c r="A1109" t="s">
        <v>2619</v>
      </c>
      <c r="B1109">
        <v>19442</v>
      </c>
      <c r="C1109" t="s">
        <v>5407</v>
      </c>
      <c r="D1109" t="s">
        <v>61</v>
      </c>
      <c r="E1109" t="s">
        <v>5199</v>
      </c>
      <c r="F1109">
        <v>0</v>
      </c>
      <c r="G1109" t="e">
        <f>_xlfn.XLOOKUP(Table5[[#This Row],[Short Name]],Data!B:B,Data!N:N)</f>
        <v>#N/A</v>
      </c>
      <c r="H1109" t="e">
        <f>_xlfn.XLOOKUP(Table5[[#This Row],[Short Name]],Data!B:B,Data!V:V)</f>
        <v>#N/A</v>
      </c>
    </row>
    <row r="1110" spans="1:8" hidden="1" x14ac:dyDescent="0.35">
      <c r="A1110" t="s">
        <v>1680</v>
      </c>
      <c r="B1110">
        <v>3071354</v>
      </c>
      <c r="C1110" t="s">
        <v>4424</v>
      </c>
      <c r="D1110" t="s">
        <v>61</v>
      </c>
      <c r="E1110" t="s">
        <v>4425</v>
      </c>
      <c r="F1110" t="s">
        <v>4426</v>
      </c>
      <c r="G1110" t="e">
        <f>_xlfn.XLOOKUP(Table5[[#This Row],[Short Name]],Data!B:B,Data!N:N)</f>
        <v>#N/A</v>
      </c>
      <c r="H1110" t="e">
        <f>_xlfn.XLOOKUP(Table5[[#This Row],[Short Name]],Data!B:B,Data!V:V)</f>
        <v>#N/A</v>
      </c>
    </row>
    <row r="1111" spans="1:8" hidden="1" x14ac:dyDescent="0.35">
      <c r="A1111" t="s">
        <v>2623</v>
      </c>
      <c r="B1111">
        <v>1500001716</v>
      </c>
      <c r="C1111" t="s">
        <v>4471</v>
      </c>
      <c r="D1111" t="s">
        <v>61</v>
      </c>
      <c r="E1111" t="s">
        <v>4422</v>
      </c>
      <c r="F1111" t="s">
        <v>2005</v>
      </c>
      <c r="G1111" t="e">
        <f>_xlfn.XLOOKUP(Table5[[#This Row],[Short Name]],Data!B:B,Data!N:N)</f>
        <v>#N/A</v>
      </c>
      <c r="H1111" t="e">
        <f>_xlfn.XLOOKUP(Table5[[#This Row],[Short Name]],Data!B:B,Data!V:V)</f>
        <v>#N/A</v>
      </c>
    </row>
    <row r="1112" spans="1:8" hidden="1" x14ac:dyDescent="0.35">
      <c r="A1112" t="s">
        <v>1682</v>
      </c>
      <c r="B1112">
        <v>3071354</v>
      </c>
      <c r="C1112" t="s">
        <v>4424</v>
      </c>
      <c r="D1112" t="s">
        <v>61</v>
      </c>
      <c r="E1112" t="s">
        <v>4425</v>
      </c>
      <c r="F1112" t="s">
        <v>4426</v>
      </c>
      <c r="G1112" t="e">
        <f>_xlfn.XLOOKUP(Table5[[#This Row],[Short Name]],Data!B:B,Data!N:N)</f>
        <v>#N/A</v>
      </c>
      <c r="H1112" t="e">
        <f>_xlfn.XLOOKUP(Table5[[#This Row],[Short Name]],Data!B:B,Data!V:V)</f>
        <v>#N/A</v>
      </c>
    </row>
    <row r="1113" spans="1:8" hidden="1" x14ac:dyDescent="0.35">
      <c r="A1113" t="s">
        <v>1683</v>
      </c>
      <c r="B1113">
        <v>3143</v>
      </c>
      <c r="C1113" t="s">
        <v>4432</v>
      </c>
      <c r="D1113" t="s">
        <v>61</v>
      </c>
      <c r="E1113" t="s">
        <v>4425</v>
      </c>
      <c r="F1113" t="s">
        <v>4426</v>
      </c>
      <c r="G1113" t="e">
        <f>_xlfn.XLOOKUP(Table5[[#This Row],[Short Name]],Data!B:B,Data!N:N)</f>
        <v>#N/A</v>
      </c>
      <c r="H1113" t="e">
        <f>_xlfn.XLOOKUP(Table5[[#This Row],[Short Name]],Data!B:B,Data!V:V)</f>
        <v>#N/A</v>
      </c>
    </row>
    <row r="1114" spans="1:8" hidden="1" x14ac:dyDescent="0.35">
      <c r="A1114" t="s">
        <v>2237</v>
      </c>
      <c r="B1114">
        <v>11500001613</v>
      </c>
      <c r="C1114" t="s">
        <v>5408</v>
      </c>
      <c r="D1114" t="s">
        <v>61</v>
      </c>
      <c r="E1114" t="s">
        <v>5409</v>
      </c>
      <c r="F1114" t="s">
        <v>60</v>
      </c>
      <c r="G1114" t="e">
        <f>_xlfn.XLOOKUP(Table5[[#This Row],[Short Name]],Data!B:B,Data!N:N)</f>
        <v>#N/A</v>
      </c>
      <c r="H1114" t="e">
        <f>_xlfn.XLOOKUP(Table5[[#This Row],[Short Name]],Data!B:B,Data!V:V)</f>
        <v>#N/A</v>
      </c>
    </row>
    <row r="1115" spans="1:8" hidden="1" x14ac:dyDescent="0.35">
      <c r="A1115" t="s">
        <v>2631</v>
      </c>
      <c r="B1115">
        <v>20698</v>
      </c>
      <c r="C1115" t="s">
        <v>4421</v>
      </c>
      <c r="D1115" t="s">
        <v>61</v>
      </c>
      <c r="E1115" t="s">
        <v>4422</v>
      </c>
      <c r="F1115" t="s">
        <v>2005</v>
      </c>
      <c r="G1115" t="e">
        <f>_xlfn.XLOOKUP(Table5[[#This Row],[Short Name]],Data!B:B,Data!N:N)</f>
        <v>#N/A</v>
      </c>
      <c r="H1115" t="e">
        <f>_xlfn.XLOOKUP(Table5[[#This Row],[Short Name]],Data!B:B,Data!V:V)</f>
        <v>#N/A</v>
      </c>
    </row>
    <row r="1116" spans="1:8" hidden="1" x14ac:dyDescent="0.35">
      <c r="A1116" t="s">
        <v>1040</v>
      </c>
      <c r="B1116">
        <v>21854</v>
      </c>
      <c r="C1116" t="s">
        <v>5410</v>
      </c>
      <c r="D1116" t="s">
        <v>61</v>
      </c>
      <c r="E1116" t="s">
        <v>5194</v>
      </c>
      <c r="F1116" t="s">
        <v>4513</v>
      </c>
      <c r="G1116" t="e">
        <f>_xlfn.XLOOKUP(Table5[[#This Row],[Short Name]],Data!B:B,Data!N:N)</f>
        <v>#N/A</v>
      </c>
      <c r="H1116" t="e">
        <f>_xlfn.XLOOKUP(Table5[[#This Row],[Short Name]],Data!B:B,Data!V:V)</f>
        <v>#N/A</v>
      </c>
    </row>
    <row r="1117" spans="1:8" hidden="1" x14ac:dyDescent="0.35">
      <c r="A1117" t="s">
        <v>2679</v>
      </c>
      <c r="B1117">
        <v>21854</v>
      </c>
      <c r="C1117" t="s">
        <v>5410</v>
      </c>
      <c r="D1117" t="s">
        <v>61</v>
      </c>
      <c r="E1117" t="s">
        <v>5194</v>
      </c>
      <c r="F1117" t="s">
        <v>4513</v>
      </c>
      <c r="G1117" t="e">
        <f>_xlfn.XLOOKUP(Table5[[#This Row],[Short Name]],Data!B:B,Data!N:N)</f>
        <v>#N/A</v>
      </c>
      <c r="H1117" t="e">
        <f>_xlfn.XLOOKUP(Table5[[#This Row],[Short Name]],Data!B:B,Data!V:V)</f>
        <v>#N/A</v>
      </c>
    </row>
    <row r="1118" spans="1:8" hidden="1" x14ac:dyDescent="0.35">
      <c r="A1118" t="s">
        <v>1925</v>
      </c>
      <c r="B1118">
        <v>1112927</v>
      </c>
      <c r="C1118" t="s">
        <v>5411</v>
      </c>
      <c r="D1118" t="s">
        <v>61</v>
      </c>
      <c r="E1118" t="s">
        <v>5063</v>
      </c>
      <c r="F1118" t="s">
        <v>60</v>
      </c>
      <c r="G1118" t="e">
        <f>_xlfn.XLOOKUP(Table5[[#This Row],[Short Name]],Data!B:B,Data!N:N)</f>
        <v>#N/A</v>
      </c>
      <c r="H1118" t="e">
        <f>_xlfn.XLOOKUP(Table5[[#This Row],[Short Name]],Data!B:B,Data!V:V)</f>
        <v>#N/A</v>
      </c>
    </row>
    <row r="1119" spans="1:8" hidden="1" x14ac:dyDescent="0.35">
      <c r="A1119" t="s">
        <v>4354</v>
      </c>
      <c r="B1119">
        <v>1112927</v>
      </c>
      <c r="C1119" t="s">
        <v>5411</v>
      </c>
      <c r="D1119" t="s">
        <v>61</v>
      </c>
      <c r="E1119" t="s">
        <v>5063</v>
      </c>
      <c r="G1119" t="e">
        <f>_xlfn.XLOOKUP(Table5[[#This Row],[Short Name]],Data!B:B,Data!N:N)</f>
        <v>#N/A</v>
      </c>
      <c r="H1119" t="e">
        <f>_xlfn.XLOOKUP(Table5[[#This Row],[Short Name]],Data!B:B,Data!V:V)</f>
        <v>#N/A</v>
      </c>
    </row>
    <row r="1120" spans="1:8" hidden="1" x14ac:dyDescent="0.35">
      <c r="A1120" t="s">
        <v>2412</v>
      </c>
      <c r="B1120">
        <v>5038986</v>
      </c>
      <c r="C1120" t="s">
        <v>5412</v>
      </c>
      <c r="D1120" t="s">
        <v>61</v>
      </c>
      <c r="E1120" s="13" t="s">
        <v>5001</v>
      </c>
      <c r="F1120" t="s">
        <v>5002</v>
      </c>
      <c r="G1120" t="e">
        <f>_xlfn.XLOOKUP(Table5[[#This Row],[Short Name]],Data!B:B,Data!N:N)</f>
        <v>#N/A</v>
      </c>
      <c r="H1120" t="e">
        <f>_xlfn.XLOOKUP(Table5[[#This Row],[Short Name]],Data!B:B,Data!V:V)</f>
        <v>#N/A</v>
      </c>
    </row>
    <row r="1121" spans="1:8" hidden="1" x14ac:dyDescent="0.35">
      <c r="A1121" t="s">
        <v>2422</v>
      </c>
      <c r="B1121">
        <v>5038986</v>
      </c>
      <c r="C1121" t="s">
        <v>5412</v>
      </c>
      <c r="D1121" t="s">
        <v>61</v>
      </c>
      <c r="E1121" s="13" t="s">
        <v>5001</v>
      </c>
      <c r="F1121" t="s">
        <v>5002</v>
      </c>
      <c r="G1121" t="e">
        <f>_xlfn.XLOOKUP(Table5[[#This Row],[Short Name]],Data!B:B,Data!N:N)</f>
        <v>#N/A</v>
      </c>
      <c r="H1121" t="e">
        <f>_xlfn.XLOOKUP(Table5[[#This Row],[Short Name]],Data!B:B,Data!V:V)</f>
        <v>#N/A</v>
      </c>
    </row>
    <row r="1122" spans="1:8" hidden="1" x14ac:dyDescent="0.35">
      <c r="A1122" t="s">
        <v>2424</v>
      </c>
      <c r="B1122">
        <v>5038986</v>
      </c>
      <c r="C1122" t="s">
        <v>5412</v>
      </c>
      <c r="D1122" t="s">
        <v>61</v>
      </c>
      <c r="E1122" s="13" t="s">
        <v>5001</v>
      </c>
      <c r="F1122" t="s">
        <v>5002</v>
      </c>
      <c r="G1122" t="e">
        <f>_xlfn.XLOOKUP(Table5[[#This Row],[Short Name]],Data!B:B,Data!N:N)</f>
        <v>#N/A</v>
      </c>
      <c r="H1122" t="e">
        <f>_xlfn.XLOOKUP(Table5[[#This Row],[Short Name]],Data!B:B,Data!V:V)</f>
        <v>#N/A</v>
      </c>
    </row>
    <row r="1123" spans="1:8" hidden="1" x14ac:dyDescent="0.35">
      <c r="A1123" t="s">
        <v>2641</v>
      </c>
      <c r="B1123">
        <v>5050372</v>
      </c>
      <c r="C1123" t="s">
        <v>4803</v>
      </c>
      <c r="D1123" t="s">
        <v>61</v>
      </c>
      <c r="E1123" t="s">
        <v>4584</v>
      </c>
      <c r="F1123" t="s">
        <v>4585</v>
      </c>
      <c r="G1123" t="e">
        <f>_xlfn.XLOOKUP(Table5[[#This Row],[Short Name]],Data!B:B,Data!N:N)</f>
        <v>#N/A</v>
      </c>
      <c r="H1123" t="e">
        <f>_xlfn.XLOOKUP(Table5[[#This Row],[Short Name]],Data!B:B,Data!V:V)</f>
        <v>#N/A</v>
      </c>
    </row>
    <row r="1124" spans="1:8" hidden="1" x14ac:dyDescent="0.35">
      <c r="A1124" t="s">
        <v>2643</v>
      </c>
      <c r="B1124">
        <v>5050372</v>
      </c>
      <c r="C1124" t="s">
        <v>4803</v>
      </c>
      <c r="D1124" t="s">
        <v>61</v>
      </c>
      <c r="E1124" t="s">
        <v>4584</v>
      </c>
      <c r="F1124" t="s">
        <v>4585</v>
      </c>
      <c r="G1124" t="e">
        <f>_xlfn.XLOOKUP(Table5[[#This Row],[Short Name]],Data!B:B,Data!N:N)</f>
        <v>#N/A</v>
      </c>
      <c r="H1124" t="e">
        <f>_xlfn.XLOOKUP(Table5[[#This Row],[Short Name]],Data!B:B,Data!V:V)</f>
        <v>#N/A</v>
      </c>
    </row>
    <row r="1125" spans="1:8" hidden="1" x14ac:dyDescent="0.35">
      <c r="A1125" t="s">
        <v>2426</v>
      </c>
      <c r="B1125">
        <v>17004</v>
      </c>
      <c r="C1125" t="s">
        <v>5397</v>
      </c>
      <c r="D1125" t="s">
        <v>61</v>
      </c>
      <c r="E1125" s="13" t="s">
        <v>5001</v>
      </c>
      <c r="F1125" t="s">
        <v>5002</v>
      </c>
      <c r="G1125" t="e">
        <f>_xlfn.XLOOKUP(Table5[[#This Row],[Short Name]],Data!B:B,Data!N:N)</f>
        <v>#N/A</v>
      </c>
      <c r="H1125" t="e">
        <f>_xlfn.XLOOKUP(Table5[[#This Row],[Short Name]],Data!B:B,Data!V:V)</f>
        <v>#N/A</v>
      </c>
    </row>
    <row r="1126" spans="1:8" hidden="1" x14ac:dyDescent="0.35">
      <c r="A1126" t="s">
        <v>3350</v>
      </c>
      <c r="B1126">
        <v>17004</v>
      </c>
      <c r="C1126" t="s">
        <v>5397</v>
      </c>
      <c r="D1126" t="s">
        <v>61</v>
      </c>
      <c r="E1126" s="13" t="s">
        <v>5001</v>
      </c>
      <c r="F1126" t="s">
        <v>5002</v>
      </c>
      <c r="G1126" t="e">
        <f>_xlfn.XLOOKUP(Table5[[#This Row],[Short Name]],Data!B:B,Data!N:N)</f>
        <v>#N/A</v>
      </c>
      <c r="H1126" t="e">
        <f>_xlfn.XLOOKUP(Table5[[#This Row],[Short Name]],Data!B:B,Data!V:V)</f>
        <v>#N/A</v>
      </c>
    </row>
    <row r="1127" spans="1:8" hidden="1" x14ac:dyDescent="0.35">
      <c r="A1127" t="s">
        <v>2196</v>
      </c>
      <c r="B1127">
        <v>5042024</v>
      </c>
      <c r="C1127" t="s">
        <v>4569</v>
      </c>
      <c r="D1127" t="s">
        <v>61</v>
      </c>
      <c r="E1127" t="s">
        <v>4570</v>
      </c>
      <c r="F1127" t="s">
        <v>4571</v>
      </c>
      <c r="G1127" t="e">
        <f>_xlfn.XLOOKUP(Table5[[#This Row],[Short Name]],Data!B:B,Data!N:N)</f>
        <v>#N/A</v>
      </c>
      <c r="H1127" t="e">
        <f>_xlfn.XLOOKUP(Table5[[#This Row],[Short Name]],Data!B:B,Data!V:V)</f>
        <v>#N/A</v>
      </c>
    </row>
    <row r="1128" spans="1:8" hidden="1" x14ac:dyDescent="0.35">
      <c r="A1128" t="s">
        <v>2649</v>
      </c>
      <c r="B1128">
        <v>5044506</v>
      </c>
      <c r="C1128" t="s">
        <v>4807</v>
      </c>
      <c r="D1128" t="s">
        <v>61</v>
      </c>
      <c r="E1128" t="s">
        <v>4584</v>
      </c>
      <c r="F1128" t="s">
        <v>4585</v>
      </c>
      <c r="G1128" t="e">
        <f>_xlfn.XLOOKUP(Table5[[#This Row],[Short Name]],Data!B:B,Data!N:N)</f>
        <v>#N/A</v>
      </c>
      <c r="H1128" t="e">
        <f>_xlfn.XLOOKUP(Table5[[#This Row],[Short Name]],Data!B:B,Data!V:V)</f>
        <v>#N/A</v>
      </c>
    </row>
    <row r="1129" spans="1:8" hidden="1" x14ac:dyDescent="0.35">
      <c r="A1129" t="s">
        <v>1749</v>
      </c>
      <c r="B1129">
        <v>1500002101</v>
      </c>
      <c r="C1129" t="s">
        <v>5413</v>
      </c>
      <c r="D1129" t="s">
        <v>61</v>
      </c>
      <c r="E1129" t="s">
        <v>5311</v>
      </c>
      <c r="F1129" t="s">
        <v>5312</v>
      </c>
      <c r="G1129" t="e">
        <f>_xlfn.XLOOKUP(Table5[[#This Row],[Short Name]],Data!B:B,Data!N:N)</f>
        <v>#N/A</v>
      </c>
      <c r="H1129" t="e">
        <f>_xlfn.XLOOKUP(Table5[[#This Row],[Short Name]],Data!B:B,Data!V:V)</f>
        <v>#N/A</v>
      </c>
    </row>
    <row r="1130" spans="1:8" hidden="1" x14ac:dyDescent="0.35">
      <c r="A1130" t="s">
        <v>1769</v>
      </c>
      <c r="B1130">
        <v>1500002101</v>
      </c>
      <c r="C1130" t="s">
        <v>5413</v>
      </c>
      <c r="D1130" t="s">
        <v>61</v>
      </c>
      <c r="E1130" t="s">
        <v>5311</v>
      </c>
      <c r="F1130" t="s">
        <v>5312</v>
      </c>
      <c r="G1130" t="e">
        <f>_xlfn.XLOOKUP(Table5[[#This Row],[Short Name]],Data!B:B,Data!N:N)</f>
        <v>#N/A</v>
      </c>
      <c r="H1130" t="e">
        <f>_xlfn.XLOOKUP(Table5[[#This Row],[Short Name]],Data!B:B,Data!V:V)</f>
        <v>#N/A</v>
      </c>
    </row>
    <row r="1131" spans="1:8" hidden="1" x14ac:dyDescent="0.35">
      <c r="A1131" t="s">
        <v>2654</v>
      </c>
      <c r="B1131">
        <v>13568</v>
      </c>
      <c r="C1131" t="s">
        <v>5414</v>
      </c>
      <c r="D1131" t="s">
        <v>61</v>
      </c>
      <c r="E1131" t="s">
        <v>5415</v>
      </c>
      <c r="F1131" t="s">
        <v>5416</v>
      </c>
      <c r="G1131" t="e">
        <f>_xlfn.XLOOKUP(Table5[[#This Row],[Short Name]],Data!B:B,Data!N:N)</f>
        <v>#N/A</v>
      </c>
      <c r="H1131" t="e">
        <f>_xlfn.XLOOKUP(Table5[[#This Row],[Short Name]],Data!B:B,Data!V:V)</f>
        <v>#N/A</v>
      </c>
    </row>
    <row r="1132" spans="1:8" hidden="1" x14ac:dyDescent="0.35">
      <c r="A1132" t="s">
        <v>2656</v>
      </c>
      <c r="B1132">
        <v>20698</v>
      </c>
      <c r="C1132" t="s">
        <v>4421</v>
      </c>
      <c r="D1132" t="s">
        <v>61</v>
      </c>
      <c r="E1132" t="s">
        <v>4422</v>
      </c>
      <c r="F1132" t="s">
        <v>2005</v>
      </c>
      <c r="G1132" t="e">
        <f>_xlfn.XLOOKUP(Table5[[#This Row],[Short Name]],Data!B:B,Data!N:N)</f>
        <v>#N/A</v>
      </c>
      <c r="H1132" t="e">
        <f>_xlfn.XLOOKUP(Table5[[#This Row],[Short Name]],Data!B:B,Data!V:V)</f>
        <v>#N/A</v>
      </c>
    </row>
    <row r="1133" spans="1:8" hidden="1" x14ac:dyDescent="0.35">
      <c r="A1133" t="s">
        <v>2346</v>
      </c>
      <c r="B1133">
        <v>3044952</v>
      </c>
      <c r="C1133" t="s">
        <v>5417</v>
      </c>
      <c r="D1133" t="s">
        <v>61</v>
      </c>
      <c r="E1133" s="13" t="s">
        <v>5418</v>
      </c>
      <c r="F1133" t="s">
        <v>5419</v>
      </c>
      <c r="G1133" t="e">
        <f>_xlfn.XLOOKUP(Table5[[#This Row],[Short Name]],Data!B:B,Data!N:N)</f>
        <v>#N/A</v>
      </c>
      <c r="H1133" t="e">
        <f>_xlfn.XLOOKUP(Table5[[#This Row],[Short Name]],Data!B:B,Data!V:V)</f>
        <v>#N/A</v>
      </c>
    </row>
    <row r="1134" spans="1:8" hidden="1" x14ac:dyDescent="0.35">
      <c r="A1134" t="s">
        <v>2742</v>
      </c>
      <c r="B1134">
        <v>5058975</v>
      </c>
      <c r="C1134" t="s">
        <v>5420</v>
      </c>
      <c r="D1134" t="s">
        <v>61</v>
      </c>
      <c r="E1134" s="13" t="s">
        <v>5086</v>
      </c>
      <c r="F1134" t="s">
        <v>5421</v>
      </c>
      <c r="G1134" t="e">
        <f>_xlfn.XLOOKUP(Table5[[#This Row],[Short Name]],Data!B:B,Data!N:N)</f>
        <v>#N/A</v>
      </c>
      <c r="H1134" t="e">
        <f>_xlfn.XLOOKUP(Table5[[#This Row],[Short Name]],Data!B:B,Data!V:V)</f>
        <v>#N/A</v>
      </c>
    </row>
    <row r="1135" spans="1:8" hidden="1" x14ac:dyDescent="0.35">
      <c r="A1135" t="s">
        <v>1531</v>
      </c>
      <c r="B1135">
        <v>10122</v>
      </c>
      <c r="C1135" t="s">
        <v>5422</v>
      </c>
      <c r="D1135" t="s">
        <v>61</v>
      </c>
      <c r="E1135" t="s">
        <v>5423</v>
      </c>
      <c r="F1135" t="s">
        <v>60</v>
      </c>
      <c r="G1135" t="e">
        <f>_xlfn.XLOOKUP(Table5[[#This Row],[Short Name]],Data!B:B,Data!N:N)</f>
        <v>#N/A</v>
      </c>
      <c r="H1135" t="e">
        <f>_xlfn.XLOOKUP(Table5[[#This Row],[Short Name]],Data!B:B,Data!V:V)</f>
        <v>#N/A</v>
      </c>
    </row>
    <row r="1136" spans="1:8" hidden="1" x14ac:dyDescent="0.35">
      <c r="A1136" t="s">
        <v>2660</v>
      </c>
      <c r="B1136">
        <v>20698</v>
      </c>
      <c r="C1136" t="s">
        <v>4421</v>
      </c>
      <c r="D1136" t="s">
        <v>61</v>
      </c>
      <c r="E1136" t="s">
        <v>4422</v>
      </c>
      <c r="F1136" t="s">
        <v>2005</v>
      </c>
      <c r="G1136" t="e">
        <f>_xlfn.XLOOKUP(Table5[[#This Row],[Short Name]],Data!B:B,Data!N:N)</f>
        <v>#N/A</v>
      </c>
      <c r="H1136" t="e">
        <f>_xlfn.XLOOKUP(Table5[[#This Row],[Short Name]],Data!B:B,Data!V:V)</f>
        <v>#N/A</v>
      </c>
    </row>
    <row r="1137" spans="1:8" hidden="1" x14ac:dyDescent="0.35">
      <c r="A1137" t="s">
        <v>3347</v>
      </c>
      <c r="B1137">
        <v>21783</v>
      </c>
      <c r="C1137" t="s">
        <v>5397</v>
      </c>
      <c r="D1137" t="s">
        <v>61</v>
      </c>
      <c r="E1137" s="13" t="s">
        <v>5001</v>
      </c>
      <c r="F1137" t="s">
        <v>5002</v>
      </c>
      <c r="G1137" t="e">
        <f>_xlfn.XLOOKUP(Table5[[#This Row],[Short Name]],Data!B:B,Data!N:N)</f>
        <v>#N/A</v>
      </c>
      <c r="H1137" t="e">
        <f>_xlfn.XLOOKUP(Table5[[#This Row],[Short Name]],Data!B:B,Data!V:V)</f>
        <v>#N/A</v>
      </c>
    </row>
    <row r="1138" spans="1:8" hidden="1" x14ac:dyDescent="0.35">
      <c r="A1138" t="s">
        <v>2456</v>
      </c>
      <c r="B1138">
        <v>16656</v>
      </c>
      <c r="C1138" t="s">
        <v>5397</v>
      </c>
      <c r="D1138" t="s">
        <v>61</v>
      </c>
      <c r="E1138" s="13" t="s">
        <v>5001</v>
      </c>
      <c r="F1138" t="s">
        <v>5002</v>
      </c>
      <c r="G1138" t="e">
        <f>_xlfn.XLOOKUP(Table5[[#This Row],[Short Name]],Data!B:B,Data!N:N)</f>
        <v>#N/A</v>
      </c>
      <c r="H1138" t="e">
        <f>_xlfn.XLOOKUP(Table5[[#This Row],[Short Name]],Data!B:B,Data!V:V)</f>
        <v>#N/A</v>
      </c>
    </row>
    <row r="1139" spans="1:8" hidden="1" x14ac:dyDescent="0.35">
      <c r="A1139" t="s">
        <v>2662</v>
      </c>
      <c r="B1139">
        <v>1500000931</v>
      </c>
      <c r="C1139" t="s">
        <v>5424</v>
      </c>
      <c r="D1139" t="s">
        <v>61</v>
      </c>
      <c r="E1139" t="s">
        <v>5210</v>
      </c>
      <c r="F1139" t="s">
        <v>4513</v>
      </c>
      <c r="G1139" t="e">
        <f>_xlfn.XLOOKUP(Table5[[#This Row],[Short Name]],Data!B:B,Data!N:N)</f>
        <v>#N/A</v>
      </c>
      <c r="H1139" t="e">
        <f>_xlfn.XLOOKUP(Table5[[#This Row],[Short Name]],Data!B:B,Data!V:V)</f>
        <v>#N/A</v>
      </c>
    </row>
    <row r="1140" spans="1:8" hidden="1" x14ac:dyDescent="0.35">
      <c r="A1140" t="s">
        <v>2207</v>
      </c>
      <c r="B1140">
        <v>1020324</v>
      </c>
      <c r="C1140" t="s">
        <v>5193</v>
      </c>
      <c r="D1140" t="s">
        <v>61</v>
      </c>
      <c r="E1140" t="s">
        <v>5194</v>
      </c>
      <c r="F1140" t="s">
        <v>60</v>
      </c>
      <c r="G1140" t="e">
        <f>_xlfn.XLOOKUP(Table5[[#This Row],[Short Name]],Data!B:B,Data!N:N)</f>
        <v>#N/A</v>
      </c>
      <c r="H1140" t="e">
        <f>_xlfn.XLOOKUP(Table5[[#This Row],[Short Name]],Data!B:B,Data!V:V)</f>
        <v>#N/A</v>
      </c>
    </row>
    <row r="1141" spans="1:8" hidden="1" x14ac:dyDescent="0.35">
      <c r="A1141" t="s">
        <v>2209</v>
      </c>
      <c r="B1141">
        <v>1020324</v>
      </c>
      <c r="C1141" t="s">
        <v>5193</v>
      </c>
      <c r="D1141" t="s">
        <v>61</v>
      </c>
      <c r="E1141" t="s">
        <v>5194</v>
      </c>
      <c r="F1141" t="s">
        <v>60</v>
      </c>
      <c r="G1141" t="e">
        <f>_xlfn.XLOOKUP(Table5[[#This Row],[Short Name]],Data!B:B,Data!N:N)</f>
        <v>#N/A</v>
      </c>
      <c r="H1141" t="e">
        <f>_xlfn.XLOOKUP(Table5[[#This Row],[Short Name]],Data!B:B,Data!V:V)</f>
        <v>#N/A</v>
      </c>
    </row>
    <row r="1142" spans="1:8" hidden="1" x14ac:dyDescent="0.35">
      <c r="A1142" t="s">
        <v>2675</v>
      </c>
      <c r="B1142">
        <v>20392</v>
      </c>
      <c r="C1142" t="s">
        <v>5425</v>
      </c>
      <c r="D1142" t="s">
        <v>61</v>
      </c>
      <c r="E1142" t="s">
        <v>5210</v>
      </c>
      <c r="F1142" t="s">
        <v>4513</v>
      </c>
      <c r="G1142" t="e">
        <f>_xlfn.XLOOKUP(Table5[[#This Row],[Short Name]],Data!B:B,Data!N:N)</f>
        <v>#N/A</v>
      </c>
      <c r="H1142" t="e">
        <f>_xlfn.XLOOKUP(Table5[[#This Row],[Short Name]],Data!B:B,Data!V:V)</f>
        <v>#N/A</v>
      </c>
    </row>
    <row r="1143" spans="1:8" hidden="1" x14ac:dyDescent="0.35">
      <c r="A1143" t="s">
        <v>2677</v>
      </c>
      <c r="B1143">
        <v>18034</v>
      </c>
      <c r="C1143" t="s">
        <v>5424</v>
      </c>
      <c r="D1143" t="s">
        <v>61</v>
      </c>
      <c r="E1143" t="s">
        <v>5210</v>
      </c>
      <c r="F1143" t="s">
        <v>4513</v>
      </c>
      <c r="G1143" t="e">
        <f>_xlfn.XLOOKUP(Table5[[#This Row],[Short Name]],Data!B:B,Data!N:N)</f>
        <v>#N/A</v>
      </c>
      <c r="H1143" t="e">
        <f>_xlfn.XLOOKUP(Table5[[#This Row],[Short Name]],Data!B:B,Data!V:V)</f>
        <v>#N/A</v>
      </c>
    </row>
    <row r="1144" spans="1:8" hidden="1" x14ac:dyDescent="0.35">
      <c r="A1144" t="s">
        <v>1074</v>
      </c>
      <c r="B1144">
        <v>18034</v>
      </c>
      <c r="C1144" t="s">
        <v>5424</v>
      </c>
      <c r="D1144" t="s">
        <v>61</v>
      </c>
      <c r="E1144" t="s">
        <v>5210</v>
      </c>
      <c r="F1144" t="s">
        <v>4513</v>
      </c>
      <c r="G1144" t="e">
        <f>_xlfn.XLOOKUP(Table5[[#This Row],[Short Name]],Data!B:B,Data!N:N)</f>
        <v>#N/A</v>
      </c>
      <c r="H1144" t="e">
        <f>_xlfn.XLOOKUP(Table5[[#This Row],[Short Name]],Data!B:B,Data!V:V)</f>
        <v>#N/A</v>
      </c>
    </row>
    <row r="1145" spans="1:8" hidden="1" x14ac:dyDescent="0.35">
      <c r="A1145" t="s">
        <v>2752</v>
      </c>
      <c r="B1145">
        <v>16366</v>
      </c>
      <c r="C1145" t="s">
        <v>5021</v>
      </c>
      <c r="D1145" t="s">
        <v>61</v>
      </c>
      <c r="E1145" t="s">
        <v>5022</v>
      </c>
      <c r="F1145" t="s">
        <v>4513</v>
      </c>
      <c r="G1145" t="e">
        <f>_xlfn.XLOOKUP(Table5[[#This Row],[Short Name]],Data!B:B,Data!N:N)</f>
        <v>#N/A</v>
      </c>
      <c r="H1145" t="e">
        <f>_xlfn.XLOOKUP(Table5[[#This Row],[Short Name]],Data!B:B,Data!V:V)</f>
        <v>#N/A</v>
      </c>
    </row>
    <row r="1146" spans="1:8" hidden="1" x14ac:dyDescent="0.35">
      <c r="A1146" t="s">
        <v>2752</v>
      </c>
      <c r="B1146">
        <v>16366</v>
      </c>
      <c r="C1146" t="s">
        <v>5021</v>
      </c>
      <c r="D1146" t="s">
        <v>61</v>
      </c>
      <c r="E1146" t="s">
        <v>5022</v>
      </c>
      <c r="F1146" t="s">
        <v>4513</v>
      </c>
      <c r="G1146" t="e">
        <f>_xlfn.XLOOKUP(Table5[[#This Row],[Short Name]],Data!B:B,Data!N:N)</f>
        <v>#N/A</v>
      </c>
      <c r="H1146" t="e">
        <f>_xlfn.XLOOKUP(Table5[[#This Row],[Short Name]],Data!B:B,Data!V:V)</f>
        <v>#N/A</v>
      </c>
    </row>
    <row r="1147" spans="1:8" hidden="1" x14ac:dyDescent="0.35">
      <c r="A1147" t="s">
        <v>1046</v>
      </c>
      <c r="B1147">
        <v>3066022</v>
      </c>
      <c r="C1147" t="s">
        <v>5426</v>
      </c>
      <c r="D1147" t="s">
        <v>61</v>
      </c>
      <c r="E1147" t="s">
        <v>5427</v>
      </c>
      <c r="F1147" t="s">
        <v>2005</v>
      </c>
      <c r="G1147" t="e">
        <f>_xlfn.XLOOKUP(Table5[[#This Row],[Short Name]],Data!B:B,Data!N:N)</f>
        <v>#N/A</v>
      </c>
      <c r="H1147" t="e">
        <f>_xlfn.XLOOKUP(Table5[[#This Row],[Short Name]],Data!B:B,Data!V:V)</f>
        <v>#N/A</v>
      </c>
    </row>
    <row r="1148" spans="1:8" hidden="1" x14ac:dyDescent="0.35">
      <c r="A1148" t="s">
        <v>2004</v>
      </c>
      <c r="B1148">
        <v>3066022</v>
      </c>
      <c r="C1148" t="s">
        <v>5426</v>
      </c>
      <c r="D1148" t="s">
        <v>61</v>
      </c>
      <c r="E1148" t="s">
        <v>5428</v>
      </c>
      <c r="F1148">
        <v>0</v>
      </c>
      <c r="G1148" t="e">
        <f>_xlfn.XLOOKUP(Table5[[#This Row],[Short Name]],Data!B:B,Data!N:N)</f>
        <v>#N/A</v>
      </c>
      <c r="H1148" t="e">
        <f>_xlfn.XLOOKUP(Table5[[#This Row],[Short Name]],Data!B:B,Data!V:V)</f>
        <v>#N/A</v>
      </c>
    </row>
    <row r="1149" spans="1:8" hidden="1" x14ac:dyDescent="0.35">
      <c r="A1149" t="s">
        <v>2047</v>
      </c>
      <c r="B1149">
        <v>3066022</v>
      </c>
      <c r="C1149" t="s">
        <v>5426</v>
      </c>
      <c r="D1149" t="s">
        <v>61</v>
      </c>
      <c r="E1149" t="s">
        <v>5428</v>
      </c>
      <c r="F1149">
        <v>0</v>
      </c>
      <c r="G1149" t="e">
        <f>_xlfn.XLOOKUP(Table5[[#This Row],[Short Name]],Data!B:B,Data!N:N)</f>
        <v>#N/A</v>
      </c>
      <c r="H1149" t="e">
        <f>_xlfn.XLOOKUP(Table5[[#This Row],[Short Name]],Data!B:B,Data!V:V)</f>
        <v>#N/A</v>
      </c>
    </row>
    <row r="1150" spans="1:8" hidden="1" x14ac:dyDescent="0.35">
      <c r="A1150" t="s">
        <v>2358</v>
      </c>
      <c r="B1150">
        <v>18757</v>
      </c>
      <c r="C1150" t="s">
        <v>5429</v>
      </c>
      <c r="D1150" t="s">
        <v>61</v>
      </c>
      <c r="E1150" s="13" t="s">
        <v>5001</v>
      </c>
      <c r="F1150" t="s">
        <v>5192</v>
      </c>
      <c r="G1150" t="e">
        <f>_xlfn.XLOOKUP(Table5[[#This Row],[Short Name]],Data!B:B,Data!N:N)</f>
        <v>#N/A</v>
      </c>
      <c r="H1150" t="e">
        <f>_xlfn.XLOOKUP(Table5[[#This Row],[Short Name]],Data!B:B,Data!V:V)</f>
        <v>#N/A</v>
      </c>
    </row>
    <row r="1151" spans="1:8" hidden="1" x14ac:dyDescent="0.35">
      <c r="A1151" t="s">
        <v>2360</v>
      </c>
      <c r="B1151">
        <v>18757</v>
      </c>
      <c r="C1151" t="s">
        <v>5429</v>
      </c>
      <c r="D1151" t="s">
        <v>61</v>
      </c>
      <c r="E1151" s="13" t="s">
        <v>5001</v>
      </c>
      <c r="F1151" t="s">
        <v>5192</v>
      </c>
      <c r="G1151" t="e">
        <f>_xlfn.XLOOKUP(Table5[[#This Row],[Short Name]],Data!B:B,Data!N:N)</f>
        <v>#N/A</v>
      </c>
      <c r="H1151" t="e">
        <f>_xlfn.XLOOKUP(Table5[[#This Row],[Short Name]],Data!B:B,Data!V:V)</f>
        <v>#N/A</v>
      </c>
    </row>
    <row r="1152" spans="1:8" hidden="1" x14ac:dyDescent="0.35">
      <c r="A1152" t="s">
        <v>2371</v>
      </c>
      <c r="B1152">
        <v>18757</v>
      </c>
      <c r="C1152" t="s">
        <v>5429</v>
      </c>
      <c r="D1152" t="s">
        <v>61</v>
      </c>
      <c r="E1152" s="13" t="s">
        <v>5001</v>
      </c>
      <c r="F1152" t="s">
        <v>5192</v>
      </c>
      <c r="G1152" t="e">
        <f>_xlfn.XLOOKUP(Table5[[#This Row],[Short Name]],Data!B:B,Data!N:N)</f>
        <v>#N/A</v>
      </c>
      <c r="H1152" t="e">
        <f>_xlfn.XLOOKUP(Table5[[#This Row],[Short Name]],Data!B:B,Data!V:V)</f>
        <v>#N/A</v>
      </c>
    </row>
    <row r="1153" spans="1:8" hidden="1" x14ac:dyDescent="0.35">
      <c r="A1153" t="s">
        <v>1020</v>
      </c>
      <c r="B1153">
        <v>9208</v>
      </c>
      <c r="C1153" t="s">
        <v>331</v>
      </c>
      <c r="D1153" t="s">
        <v>61</v>
      </c>
      <c r="E1153" s="13" t="s">
        <v>327</v>
      </c>
      <c r="F1153" t="s">
        <v>332</v>
      </c>
      <c r="G1153" t="e">
        <f>_xlfn.XLOOKUP(Table5[[#This Row],[Short Name]],Data!B:B,Data!N:N)</f>
        <v>#N/A</v>
      </c>
      <c r="H1153" t="e">
        <f>_xlfn.XLOOKUP(Table5[[#This Row],[Short Name]],Data!B:B,Data!V:V)</f>
        <v>#N/A</v>
      </c>
    </row>
    <row r="1154" spans="1:8" hidden="1" x14ac:dyDescent="0.35">
      <c r="A1154" t="s">
        <v>1817</v>
      </c>
      <c r="B1154">
        <v>5058033</v>
      </c>
      <c r="C1154" t="s">
        <v>4677</v>
      </c>
      <c r="D1154" t="s">
        <v>61</v>
      </c>
      <c r="E1154" t="s">
        <v>4909</v>
      </c>
      <c r="F1154" t="s">
        <v>4910</v>
      </c>
      <c r="G1154" t="e">
        <f>_xlfn.XLOOKUP(Table5[[#This Row],[Short Name]],Data!B:B,Data!N:N)</f>
        <v>#N/A</v>
      </c>
      <c r="H1154" t="e">
        <f>_xlfn.XLOOKUP(Table5[[#This Row],[Short Name]],Data!B:B,Data!V:V)</f>
        <v>#N/A</v>
      </c>
    </row>
    <row r="1155" spans="1:8" hidden="1" x14ac:dyDescent="0.35">
      <c r="A1155" t="s">
        <v>2293</v>
      </c>
      <c r="B1155">
        <v>8363</v>
      </c>
      <c r="C1155" t="s">
        <v>4428</v>
      </c>
      <c r="D1155" t="s">
        <v>61</v>
      </c>
      <c r="E1155" t="s">
        <v>4422</v>
      </c>
      <c r="F1155" t="s">
        <v>2005</v>
      </c>
      <c r="G1155" t="e">
        <f>_xlfn.XLOOKUP(Table5[[#This Row],[Short Name]],Data!B:B,Data!N:N)</f>
        <v>#N/A</v>
      </c>
      <c r="H1155" t="e">
        <f>_xlfn.XLOOKUP(Table5[[#This Row],[Short Name]],Data!B:B,Data!V:V)</f>
        <v>#N/A</v>
      </c>
    </row>
    <row r="1156" spans="1:8" hidden="1" x14ac:dyDescent="0.35">
      <c r="A1156" t="s">
        <v>1222</v>
      </c>
      <c r="B1156">
        <v>31500001951</v>
      </c>
      <c r="C1156" t="s">
        <v>4812</v>
      </c>
      <c r="D1156" t="s">
        <v>61</v>
      </c>
      <c r="E1156" t="s">
        <v>4499</v>
      </c>
      <c r="F1156" t="s">
        <v>4500</v>
      </c>
      <c r="G1156" t="e">
        <f>_xlfn.XLOOKUP(Table5[[#This Row],[Short Name]],Data!B:B,Data!N:N)</f>
        <v>#N/A</v>
      </c>
      <c r="H1156" t="e">
        <f>_xlfn.XLOOKUP(Table5[[#This Row],[Short Name]],Data!B:B,Data!V:V)</f>
        <v>#N/A</v>
      </c>
    </row>
    <row r="1157" spans="1:8" hidden="1" x14ac:dyDescent="0.35">
      <c r="A1157" t="s">
        <v>3002</v>
      </c>
      <c r="B1157">
        <v>31500001951</v>
      </c>
      <c r="C1157" t="s">
        <v>4812</v>
      </c>
      <c r="D1157" t="s">
        <v>61</v>
      </c>
      <c r="E1157" t="s">
        <v>4499</v>
      </c>
      <c r="F1157" t="s">
        <v>4500</v>
      </c>
      <c r="G1157" t="e">
        <f>_xlfn.XLOOKUP(Table5[[#This Row],[Short Name]],Data!B:B,Data!N:N)</f>
        <v>#N/A</v>
      </c>
      <c r="H1157" t="e">
        <f>_xlfn.XLOOKUP(Table5[[#This Row],[Short Name]],Data!B:B,Data!V:V)</f>
        <v>#N/A</v>
      </c>
    </row>
    <row r="1158" spans="1:8" hidden="1" x14ac:dyDescent="0.35">
      <c r="A1158" t="s">
        <v>1224</v>
      </c>
      <c r="B1158">
        <v>31500001951</v>
      </c>
      <c r="C1158" t="s">
        <v>4812</v>
      </c>
      <c r="D1158" t="s">
        <v>61</v>
      </c>
      <c r="E1158" t="s">
        <v>4499</v>
      </c>
      <c r="F1158" t="s">
        <v>4500</v>
      </c>
      <c r="G1158" t="e">
        <f>_xlfn.XLOOKUP(Table5[[#This Row],[Short Name]],Data!B:B,Data!N:N)</f>
        <v>#N/A</v>
      </c>
      <c r="H1158" t="e">
        <f>_xlfn.XLOOKUP(Table5[[#This Row],[Short Name]],Data!B:B,Data!V:V)</f>
        <v>#N/A</v>
      </c>
    </row>
    <row r="1159" spans="1:8" hidden="1" x14ac:dyDescent="0.35">
      <c r="A1159" t="s">
        <v>2691</v>
      </c>
      <c r="B1159">
        <v>1500001632</v>
      </c>
      <c r="C1159" t="s">
        <v>5430</v>
      </c>
      <c r="D1159" t="s">
        <v>61</v>
      </c>
      <c r="E1159" t="s">
        <v>5267</v>
      </c>
      <c r="F1159" t="s">
        <v>5431</v>
      </c>
      <c r="G1159" t="e">
        <f>_xlfn.XLOOKUP(Table5[[#This Row],[Short Name]],Data!B:B,Data!N:N)</f>
        <v>#N/A</v>
      </c>
      <c r="H1159" t="e">
        <f>_xlfn.XLOOKUP(Table5[[#This Row],[Short Name]],Data!B:B,Data!V:V)</f>
        <v>#N/A</v>
      </c>
    </row>
    <row r="1160" spans="1:8" hidden="1" x14ac:dyDescent="0.35">
      <c r="A1160" t="s">
        <v>2691</v>
      </c>
      <c r="B1160">
        <v>1500001632</v>
      </c>
      <c r="C1160" t="s">
        <v>5430</v>
      </c>
      <c r="D1160" t="s">
        <v>61</v>
      </c>
      <c r="E1160" t="s">
        <v>5267</v>
      </c>
      <c r="F1160" t="s">
        <v>5431</v>
      </c>
      <c r="G1160" t="e">
        <f>_xlfn.XLOOKUP(Table5[[#This Row],[Short Name]],Data!B:B,Data!N:N)</f>
        <v>#N/A</v>
      </c>
      <c r="H1160" t="e">
        <f>_xlfn.XLOOKUP(Table5[[#This Row],[Short Name]],Data!B:B,Data!V:V)</f>
        <v>#N/A</v>
      </c>
    </row>
    <row r="1161" spans="1:8" hidden="1" x14ac:dyDescent="0.35">
      <c r="A1161" t="s">
        <v>2754</v>
      </c>
      <c r="B1161">
        <v>5041732</v>
      </c>
      <c r="C1161" t="s">
        <v>5432</v>
      </c>
      <c r="D1161" t="s">
        <v>61</v>
      </c>
      <c r="E1161" t="s">
        <v>5433</v>
      </c>
      <c r="F1161" t="s">
        <v>5434</v>
      </c>
      <c r="G1161" t="e">
        <f>_xlfn.XLOOKUP(Table5[[#This Row],[Short Name]],Data!B:B,Data!N:N)</f>
        <v>#N/A</v>
      </c>
      <c r="H1161" t="e">
        <f>_xlfn.XLOOKUP(Table5[[#This Row],[Short Name]],Data!B:B,Data!V:V)</f>
        <v>#N/A</v>
      </c>
    </row>
    <row r="1162" spans="1:8" hidden="1" x14ac:dyDescent="0.35">
      <c r="A1162" t="s">
        <v>1535</v>
      </c>
      <c r="B1162">
        <v>5057021</v>
      </c>
      <c r="C1162" t="s">
        <v>4841</v>
      </c>
      <c r="D1162" t="s">
        <v>61</v>
      </c>
      <c r="E1162" t="s">
        <v>5435</v>
      </c>
      <c r="F1162" t="s">
        <v>4843</v>
      </c>
      <c r="G1162" t="e">
        <f>_xlfn.XLOOKUP(Table5[[#This Row],[Short Name]],Data!B:B,Data!N:N)</f>
        <v>#N/A</v>
      </c>
      <c r="H1162" t="e">
        <f>_xlfn.XLOOKUP(Table5[[#This Row],[Short Name]],Data!B:B,Data!V:V)</f>
        <v>#N/A</v>
      </c>
    </row>
    <row r="1163" spans="1:8" hidden="1" x14ac:dyDescent="0.35">
      <c r="A1163" t="s">
        <v>1904</v>
      </c>
      <c r="B1163">
        <v>24080</v>
      </c>
      <c r="C1163" t="s">
        <v>4815</v>
      </c>
      <c r="D1163" t="s">
        <v>61</v>
      </c>
      <c r="E1163" t="s">
        <v>4783</v>
      </c>
      <c r="F1163" t="s">
        <v>4816</v>
      </c>
      <c r="G1163" t="e">
        <f>_xlfn.XLOOKUP(Table5[[#This Row],[Short Name]],Data!B:B,Data!N:N)</f>
        <v>#N/A</v>
      </c>
      <c r="H1163" t="e">
        <f>_xlfn.XLOOKUP(Table5[[#This Row],[Short Name]],Data!B:B,Data!V:V)</f>
        <v>#N/A</v>
      </c>
    </row>
    <row r="1164" spans="1:8" hidden="1" x14ac:dyDescent="0.35">
      <c r="A1164" t="s">
        <v>2685</v>
      </c>
      <c r="B1164">
        <v>24080</v>
      </c>
      <c r="C1164" t="s">
        <v>4815</v>
      </c>
      <c r="D1164" t="s">
        <v>61</v>
      </c>
      <c r="E1164" t="s">
        <v>5057</v>
      </c>
      <c r="F1164" t="s">
        <v>4816</v>
      </c>
      <c r="G1164" t="e">
        <f>_xlfn.XLOOKUP(Table5[[#This Row],[Short Name]],Data!B:B,Data!N:N)</f>
        <v>#N/A</v>
      </c>
      <c r="H1164" t="e">
        <f>_xlfn.XLOOKUP(Table5[[#This Row],[Short Name]],Data!B:B,Data!V:V)</f>
        <v>#N/A</v>
      </c>
    </row>
    <row r="1165" spans="1:8" hidden="1" x14ac:dyDescent="0.35">
      <c r="A1165" t="s">
        <v>1685</v>
      </c>
      <c r="B1165">
        <v>3071354</v>
      </c>
      <c r="C1165" t="s">
        <v>4424</v>
      </c>
      <c r="D1165" t="s">
        <v>61</v>
      </c>
      <c r="E1165" t="s">
        <v>4425</v>
      </c>
      <c r="F1165" t="s">
        <v>4426</v>
      </c>
      <c r="G1165" t="e">
        <f>_xlfn.XLOOKUP(Table5[[#This Row],[Short Name]],Data!B:B,Data!N:N)</f>
        <v>#N/A</v>
      </c>
      <c r="H1165" t="e">
        <f>_xlfn.XLOOKUP(Table5[[#This Row],[Short Name]],Data!B:B,Data!V:V)</f>
        <v>#N/A</v>
      </c>
    </row>
    <row r="1166" spans="1:8" hidden="1" x14ac:dyDescent="0.35">
      <c r="A1166" t="s">
        <v>1686</v>
      </c>
      <c r="B1166">
        <v>3143</v>
      </c>
      <c r="C1166" t="s">
        <v>4432</v>
      </c>
      <c r="D1166" t="s">
        <v>61</v>
      </c>
      <c r="E1166" t="s">
        <v>4425</v>
      </c>
      <c r="F1166" t="s">
        <v>4426</v>
      </c>
      <c r="G1166" t="e">
        <f>_xlfn.XLOOKUP(Table5[[#This Row],[Short Name]],Data!B:B,Data!N:N)</f>
        <v>#N/A</v>
      </c>
      <c r="H1166" t="e">
        <f>_xlfn.XLOOKUP(Table5[[#This Row],[Short Name]],Data!B:B,Data!V:V)</f>
        <v>#N/A</v>
      </c>
    </row>
    <row r="1167" spans="1:8" hidden="1" x14ac:dyDescent="0.35">
      <c r="A1167" t="s">
        <v>2041</v>
      </c>
      <c r="B1167">
        <v>5055698</v>
      </c>
      <c r="C1167" t="s">
        <v>69</v>
      </c>
      <c r="D1167" t="s">
        <v>61</v>
      </c>
      <c r="E1167" t="s">
        <v>70</v>
      </c>
      <c r="F1167" t="s">
        <v>71</v>
      </c>
      <c r="G1167" t="e">
        <f>_xlfn.XLOOKUP(Table5[[#This Row],[Short Name]],Data!B:B,Data!N:N)</f>
        <v>#N/A</v>
      </c>
      <c r="H1167" t="e">
        <f>_xlfn.XLOOKUP(Table5[[#This Row],[Short Name]],Data!B:B,Data!V:V)</f>
        <v>#N/A</v>
      </c>
    </row>
    <row r="1168" spans="1:8" hidden="1" x14ac:dyDescent="0.35">
      <c r="A1168" t="s">
        <v>2049</v>
      </c>
      <c r="B1168">
        <v>5055698</v>
      </c>
      <c r="C1168" t="s">
        <v>69</v>
      </c>
      <c r="D1168" t="s">
        <v>61</v>
      </c>
      <c r="E1168" t="s">
        <v>70</v>
      </c>
      <c r="F1168" t="s">
        <v>71</v>
      </c>
      <c r="G1168" t="e">
        <f>_xlfn.XLOOKUP(Table5[[#This Row],[Short Name]],Data!B:B,Data!N:N)</f>
        <v>#N/A</v>
      </c>
      <c r="H1168" t="e">
        <f>_xlfn.XLOOKUP(Table5[[#This Row],[Short Name]],Data!B:B,Data!V:V)</f>
        <v>#N/A</v>
      </c>
    </row>
    <row r="1169" spans="1:8" hidden="1" x14ac:dyDescent="0.35">
      <c r="A1169" t="s">
        <v>2052</v>
      </c>
      <c r="B1169">
        <v>5055698</v>
      </c>
      <c r="C1169" t="s">
        <v>69</v>
      </c>
      <c r="D1169" t="s">
        <v>61</v>
      </c>
      <c r="E1169" t="s">
        <v>70</v>
      </c>
      <c r="F1169" t="s">
        <v>71</v>
      </c>
      <c r="G1169" t="e">
        <f>_xlfn.XLOOKUP(Table5[[#This Row],[Short Name]],Data!B:B,Data!N:N)</f>
        <v>#N/A</v>
      </c>
      <c r="H1169" t="e">
        <f>_xlfn.XLOOKUP(Table5[[#This Row],[Short Name]],Data!B:B,Data!V:V)</f>
        <v>#N/A</v>
      </c>
    </row>
    <row r="1170" spans="1:8" hidden="1" x14ac:dyDescent="0.35">
      <c r="A1170" t="s">
        <v>88</v>
      </c>
      <c r="B1170">
        <v>5055698</v>
      </c>
      <c r="C1170" t="s">
        <v>69</v>
      </c>
      <c r="D1170" t="s">
        <v>61</v>
      </c>
      <c r="E1170" t="s">
        <v>70</v>
      </c>
      <c r="F1170" t="s">
        <v>71</v>
      </c>
      <c r="G1170" t="e">
        <f>_xlfn.XLOOKUP(Table5[[#This Row],[Short Name]],Data!B:B,Data!N:N)</f>
        <v>#N/A</v>
      </c>
      <c r="H1170" t="e">
        <f>_xlfn.XLOOKUP(Table5[[#This Row],[Short Name]],Data!B:B,Data!V:V)</f>
        <v>#N/A</v>
      </c>
    </row>
    <row r="1171" spans="1:8" hidden="1" x14ac:dyDescent="0.35">
      <c r="A1171" t="s">
        <v>780</v>
      </c>
      <c r="B1171">
        <v>5055698</v>
      </c>
      <c r="C1171" t="s">
        <v>69</v>
      </c>
      <c r="D1171" t="s">
        <v>61</v>
      </c>
      <c r="E1171" t="s">
        <v>70</v>
      </c>
      <c r="F1171" t="s">
        <v>71</v>
      </c>
      <c r="G1171" t="e">
        <f>_xlfn.XLOOKUP(Table5[[#This Row],[Short Name]],Data!B:B,Data!N:N)</f>
        <v>#N/A</v>
      </c>
      <c r="H1171" t="e">
        <f>_xlfn.XLOOKUP(Table5[[#This Row],[Short Name]],Data!B:B,Data!V:V)</f>
        <v>#N/A</v>
      </c>
    </row>
    <row r="1172" spans="1:8" hidden="1" x14ac:dyDescent="0.35">
      <c r="A1172" t="s">
        <v>85</v>
      </c>
      <c r="B1172">
        <v>5055698</v>
      </c>
      <c r="C1172" t="s">
        <v>69</v>
      </c>
      <c r="D1172" t="s">
        <v>61</v>
      </c>
      <c r="E1172" t="s">
        <v>70</v>
      </c>
      <c r="F1172" t="s">
        <v>71</v>
      </c>
      <c r="G1172" t="e">
        <f>_xlfn.XLOOKUP(Table5[[#This Row],[Short Name]],Data!B:B,Data!N:N)</f>
        <v>#N/A</v>
      </c>
      <c r="H1172" t="e">
        <f>_xlfn.XLOOKUP(Table5[[#This Row],[Short Name]],Data!B:B,Data!V:V)</f>
        <v>#N/A</v>
      </c>
    </row>
    <row r="1173" spans="1:8" hidden="1" x14ac:dyDescent="0.35">
      <c r="A1173" t="s">
        <v>82</v>
      </c>
      <c r="B1173">
        <v>5055698</v>
      </c>
      <c r="C1173" t="s">
        <v>69</v>
      </c>
      <c r="D1173" t="s">
        <v>61</v>
      </c>
      <c r="E1173" t="s">
        <v>70</v>
      </c>
      <c r="F1173" t="s">
        <v>71</v>
      </c>
      <c r="G1173" t="e">
        <f>_xlfn.XLOOKUP(Table5[[#This Row],[Short Name]],Data!B:B,Data!N:N)</f>
        <v>#N/A</v>
      </c>
      <c r="H1173" t="e">
        <f>_xlfn.XLOOKUP(Table5[[#This Row],[Short Name]],Data!B:B,Data!V:V)</f>
        <v>#N/A</v>
      </c>
    </row>
    <row r="1174" spans="1:8" hidden="1" x14ac:dyDescent="0.35">
      <c r="A1174" t="s">
        <v>79</v>
      </c>
      <c r="B1174">
        <v>5055698</v>
      </c>
      <c r="C1174" t="s">
        <v>69</v>
      </c>
      <c r="D1174" t="s">
        <v>61</v>
      </c>
      <c r="E1174" t="s">
        <v>70</v>
      </c>
      <c r="F1174" t="s">
        <v>71</v>
      </c>
      <c r="G1174" t="e">
        <f>_xlfn.XLOOKUP(Table5[[#This Row],[Short Name]],Data!B:B,Data!N:N)</f>
        <v>#N/A</v>
      </c>
      <c r="H1174" t="e">
        <f>_xlfn.XLOOKUP(Table5[[#This Row],[Short Name]],Data!B:B,Data!V:V)</f>
        <v>#N/A</v>
      </c>
    </row>
    <row r="1175" spans="1:8" hidden="1" x14ac:dyDescent="0.35">
      <c r="A1175" t="s">
        <v>777</v>
      </c>
      <c r="B1175">
        <v>5055698</v>
      </c>
      <c r="C1175" t="s">
        <v>69</v>
      </c>
      <c r="D1175" t="s">
        <v>61</v>
      </c>
      <c r="E1175" t="s">
        <v>70</v>
      </c>
      <c r="F1175" t="s">
        <v>71</v>
      </c>
      <c r="G1175" t="e">
        <f>_xlfn.XLOOKUP(Table5[[#This Row],[Short Name]],Data!B:B,Data!N:N)</f>
        <v>#N/A</v>
      </c>
      <c r="H1175" t="e">
        <f>_xlfn.XLOOKUP(Table5[[#This Row],[Short Name]],Data!B:B,Data!V:V)</f>
        <v>#N/A</v>
      </c>
    </row>
    <row r="1176" spans="1:8" hidden="1" x14ac:dyDescent="0.35">
      <c r="A1176" t="s">
        <v>225</v>
      </c>
      <c r="B1176">
        <v>5055698</v>
      </c>
      <c r="C1176" t="s">
        <v>69</v>
      </c>
      <c r="D1176" t="s">
        <v>61</v>
      </c>
      <c r="E1176" t="s">
        <v>70</v>
      </c>
      <c r="F1176" t="s">
        <v>71</v>
      </c>
      <c r="G1176" t="e">
        <f>_xlfn.XLOOKUP(Table5[[#This Row],[Short Name]],Data!B:B,Data!N:N)</f>
        <v>#N/A</v>
      </c>
      <c r="H1176" t="e">
        <f>_xlfn.XLOOKUP(Table5[[#This Row],[Short Name]],Data!B:B,Data!V:V)</f>
        <v>#N/A</v>
      </c>
    </row>
    <row r="1177" spans="1:8" hidden="1" x14ac:dyDescent="0.35">
      <c r="A1177" t="s">
        <v>222</v>
      </c>
      <c r="B1177">
        <v>5055698</v>
      </c>
      <c r="C1177" t="s">
        <v>69</v>
      </c>
      <c r="D1177" t="s">
        <v>61</v>
      </c>
      <c r="E1177" t="s">
        <v>70</v>
      </c>
      <c r="F1177" t="s">
        <v>71</v>
      </c>
      <c r="G1177" t="e">
        <f>_xlfn.XLOOKUP(Table5[[#This Row],[Short Name]],Data!B:B,Data!N:N)</f>
        <v>#N/A</v>
      </c>
      <c r="H1177" t="e">
        <f>_xlfn.XLOOKUP(Table5[[#This Row],[Short Name]],Data!B:B,Data!V:V)</f>
        <v>#N/A</v>
      </c>
    </row>
    <row r="1178" spans="1:8" hidden="1" x14ac:dyDescent="0.35">
      <c r="A1178" t="s">
        <v>76</v>
      </c>
      <c r="B1178">
        <v>5055698</v>
      </c>
      <c r="C1178" t="s">
        <v>69</v>
      </c>
      <c r="D1178" t="s">
        <v>61</v>
      </c>
      <c r="E1178" t="s">
        <v>70</v>
      </c>
      <c r="F1178" t="s">
        <v>71</v>
      </c>
      <c r="G1178" t="e">
        <f>_xlfn.XLOOKUP(Table5[[#This Row],[Short Name]],Data!B:B,Data!N:N)</f>
        <v>#N/A</v>
      </c>
      <c r="H1178" t="e">
        <f>_xlfn.XLOOKUP(Table5[[#This Row],[Short Name]],Data!B:B,Data!V:V)</f>
        <v>#N/A</v>
      </c>
    </row>
    <row r="1179" spans="1:8" hidden="1" x14ac:dyDescent="0.35">
      <c r="A1179" t="s">
        <v>73</v>
      </c>
      <c r="B1179">
        <v>5055698</v>
      </c>
      <c r="C1179" t="s">
        <v>69</v>
      </c>
      <c r="D1179" t="s">
        <v>61</v>
      </c>
      <c r="E1179" t="s">
        <v>70</v>
      </c>
      <c r="F1179" t="s">
        <v>71</v>
      </c>
      <c r="G1179" t="e">
        <f>_xlfn.XLOOKUP(Table5[[#This Row],[Short Name]],Data!B:B,Data!N:N)</f>
        <v>#N/A</v>
      </c>
      <c r="H1179" t="e">
        <f>_xlfn.XLOOKUP(Table5[[#This Row],[Short Name]],Data!B:B,Data!V:V)</f>
        <v>#N/A</v>
      </c>
    </row>
    <row r="1180" spans="1:8" hidden="1" x14ac:dyDescent="0.35">
      <c r="A1180" t="s">
        <v>65</v>
      </c>
      <c r="B1180">
        <v>5055698</v>
      </c>
      <c r="C1180" t="s">
        <v>69</v>
      </c>
      <c r="D1180" t="s">
        <v>61</v>
      </c>
      <c r="E1180" t="s">
        <v>70</v>
      </c>
      <c r="F1180" t="s">
        <v>71</v>
      </c>
      <c r="G1180" t="e">
        <f>_xlfn.XLOOKUP(Table5[[#This Row],[Short Name]],Data!B:B,Data!N:N)</f>
        <v>#N/A</v>
      </c>
      <c r="H1180" t="e">
        <f>_xlfn.XLOOKUP(Table5[[#This Row],[Short Name]],Data!B:B,Data!V:V)</f>
        <v>#N/A</v>
      </c>
    </row>
    <row r="1181" spans="1:8" hidden="1" x14ac:dyDescent="0.35">
      <c r="A1181" t="s">
        <v>2056</v>
      </c>
      <c r="B1181">
        <v>5055698</v>
      </c>
      <c r="C1181" t="s">
        <v>69</v>
      </c>
      <c r="D1181" t="s">
        <v>61</v>
      </c>
      <c r="E1181" t="s">
        <v>70</v>
      </c>
      <c r="F1181" t="s">
        <v>71</v>
      </c>
      <c r="G1181" t="e">
        <f>_xlfn.XLOOKUP(Table5[[#This Row],[Short Name]],Data!B:B,Data!N:N)</f>
        <v>#N/A</v>
      </c>
      <c r="H1181" t="e">
        <f>_xlfn.XLOOKUP(Table5[[#This Row],[Short Name]],Data!B:B,Data!V:V)</f>
        <v>#N/A</v>
      </c>
    </row>
    <row r="1182" spans="1:8" hidden="1" x14ac:dyDescent="0.35">
      <c r="A1182" t="s">
        <v>2058</v>
      </c>
      <c r="B1182">
        <v>5055698</v>
      </c>
      <c r="C1182" t="s">
        <v>69</v>
      </c>
      <c r="D1182" t="s">
        <v>61</v>
      </c>
      <c r="E1182" t="s">
        <v>70</v>
      </c>
      <c r="F1182" t="s">
        <v>71</v>
      </c>
      <c r="G1182" t="e">
        <f>_xlfn.XLOOKUP(Table5[[#This Row],[Short Name]],Data!B:B,Data!N:N)</f>
        <v>#N/A</v>
      </c>
      <c r="H1182" t="e">
        <f>_xlfn.XLOOKUP(Table5[[#This Row],[Short Name]],Data!B:B,Data!V:V)</f>
        <v>#N/A</v>
      </c>
    </row>
    <row r="1183" spans="1:8" hidden="1" x14ac:dyDescent="0.35">
      <c r="A1183" t="s">
        <v>2060</v>
      </c>
      <c r="B1183">
        <v>5055698</v>
      </c>
      <c r="C1183" t="s">
        <v>69</v>
      </c>
      <c r="D1183" t="s">
        <v>61</v>
      </c>
      <c r="E1183" t="s">
        <v>70</v>
      </c>
      <c r="F1183" t="s">
        <v>71</v>
      </c>
      <c r="G1183" t="e">
        <f>_xlfn.XLOOKUP(Table5[[#This Row],[Short Name]],Data!B:B,Data!N:N)</f>
        <v>#N/A</v>
      </c>
      <c r="H1183" t="e">
        <f>_xlfn.XLOOKUP(Table5[[#This Row],[Short Name]],Data!B:B,Data!V:V)</f>
        <v>#N/A</v>
      </c>
    </row>
    <row r="1184" spans="1:8" hidden="1" x14ac:dyDescent="0.35">
      <c r="A1184" t="s">
        <v>4340</v>
      </c>
      <c r="B1184">
        <v>5055698</v>
      </c>
      <c r="C1184" t="s">
        <v>69</v>
      </c>
      <c r="D1184" t="s">
        <v>61</v>
      </c>
      <c r="E1184" t="s">
        <v>70</v>
      </c>
      <c r="F1184" t="s">
        <v>71</v>
      </c>
      <c r="G1184" t="e">
        <f>_xlfn.XLOOKUP(Table5[[#This Row],[Short Name]],Data!B:B,Data!N:N)</f>
        <v>#N/A</v>
      </c>
      <c r="H1184" t="e">
        <f>_xlfn.XLOOKUP(Table5[[#This Row],[Short Name]],Data!B:B,Data!V:V)</f>
        <v>#N/A</v>
      </c>
    </row>
    <row r="1185" spans="1:8" hidden="1" x14ac:dyDescent="0.35">
      <c r="A1185" t="s">
        <v>2064</v>
      </c>
      <c r="B1185">
        <v>5055698</v>
      </c>
      <c r="C1185" t="s">
        <v>69</v>
      </c>
      <c r="D1185" t="s">
        <v>61</v>
      </c>
      <c r="E1185" t="s">
        <v>70</v>
      </c>
      <c r="F1185" t="s">
        <v>71</v>
      </c>
      <c r="G1185" t="e">
        <f>_xlfn.XLOOKUP(Table5[[#This Row],[Short Name]],Data!B:B,Data!N:N)</f>
        <v>#N/A</v>
      </c>
      <c r="H1185" t="e">
        <f>_xlfn.XLOOKUP(Table5[[#This Row],[Short Name]],Data!B:B,Data!V:V)</f>
        <v>#N/A</v>
      </c>
    </row>
    <row r="1186" spans="1:8" hidden="1" x14ac:dyDescent="0.35">
      <c r="A1186" t="s">
        <v>2066</v>
      </c>
      <c r="B1186">
        <v>5055698</v>
      </c>
      <c r="C1186" t="s">
        <v>69</v>
      </c>
      <c r="D1186" t="s">
        <v>61</v>
      </c>
      <c r="E1186" t="s">
        <v>70</v>
      </c>
      <c r="F1186" t="s">
        <v>71</v>
      </c>
      <c r="G1186" t="e">
        <f>_xlfn.XLOOKUP(Table5[[#This Row],[Short Name]],Data!B:B,Data!N:N)</f>
        <v>#N/A</v>
      </c>
      <c r="H1186" t="e">
        <f>_xlfn.XLOOKUP(Table5[[#This Row],[Short Name]],Data!B:B,Data!V:V)</f>
        <v>#N/A</v>
      </c>
    </row>
    <row r="1187" spans="1:8" hidden="1" x14ac:dyDescent="0.35">
      <c r="A1187" t="s">
        <v>196</v>
      </c>
      <c r="B1187">
        <v>5055698</v>
      </c>
      <c r="C1187" t="s">
        <v>69</v>
      </c>
      <c r="D1187" t="s">
        <v>61</v>
      </c>
      <c r="E1187" t="s">
        <v>70</v>
      </c>
      <c r="F1187" t="s">
        <v>71</v>
      </c>
      <c r="G1187" t="e">
        <f>_xlfn.XLOOKUP(Table5[[#This Row],[Short Name]],Data!B:B,Data!N:N)</f>
        <v>#N/A</v>
      </c>
      <c r="H1187" t="e">
        <f>_xlfn.XLOOKUP(Table5[[#This Row],[Short Name]],Data!B:B,Data!V:V)</f>
        <v>#N/A</v>
      </c>
    </row>
    <row r="1188" spans="1:8" hidden="1" x14ac:dyDescent="0.35">
      <c r="A1188" t="s">
        <v>2067</v>
      </c>
      <c r="B1188">
        <v>5055698</v>
      </c>
      <c r="C1188" t="s">
        <v>69</v>
      </c>
      <c r="D1188" t="s">
        <v>61</v>
      </c>
      <c r="E1188" t="s">
        <v>70</v>
      </c>
      <c r="F1188" t="s">
        <v>71</v>
      </c>
      <c r="G1188" t="e">
        <f>_xlfn.XLOOKUP(Table5[[#This Row],[Short Name]],Data!B:B,Data!N:N)</f>
        <v>#N/A</v>
      </c>
      <c r="H1188" t="e">
        <f>_xlfn.XLOOKUP(Table5[[#This Row],[Short Name]],Data!B:B,Data!V:V)</f>
        <v>#N/A</v>
      </c>
    </row>
    <row r="1189" spans="1:8" hidden="1" x14ac:dyDescent="0.35">
      <c r="A1189" t="s">
        <v>1865</v>
      </c>
      <c r="B1189" t="s">
        <v>60</v>
      </c>
      <c r="C1189" t="s">
        <v>60</v>
      </c>
      <c r="D1189" t="s">
        <v>61</v>
      </c>
      <c r="E1189" s="13" t="s">
        <v>5436</v>
      </c>
      <c r="G1189" t="e">
        <f>_xlfn.XLOOKUP(Table5[[#This Row],[Short Name]],Data!B:B,Data!N:N)</f>
        <v>#N/A</v>
      </c>
      <c r="H1189" t="e">
        <f>_xlfn.XLOOKUP(Table5[[#This Row],[Short Name]],Data!B:B,Data!V:V)</f>
        <v>#N/A</v>
      </c>
    </row>
    <row r="1190" spans="1:8" hidden="1" x14ac:dyDescent="0.35">
      <c r="A1190" t="s">
        <v>576</v>
      </c>
      <c r="B1190">
        <v>3054608</v>
      </c>
      <c r="C1190" t="s">
        <v>580</v>
      </c>
      <c r="D1190" t="s">
        <v>61</v>
      </c>
      <c r="E1190" t="s">
        <v>581</v>
      </c>
      <c r="F1190" t="s">
        <v>582</v>
      </c>
      <c r="G1190" t="e">
        <f>_xlfn.XLOOKUP(Table5[[#This Row],[Short Name]],Data!B:B,Data!N:N)</f>
        <v>#N/A</v>
      </c>
      <c r="H1190" t="e">
        <f>_xlfn.XLOOKUP(Table5[[#This Row],[Short Name]],Data!B:B,Data!V:V)</f>
        <v>#N/A</v>
      </c>
    </row>
    <row r="1191" spans="1:8" hidden="1" x14ac:dyDescent="0.35">
      <c r="A1191" t="s">
        <v>2746</v>
      </c>
      <c r="B1191">
        <v>1500001291</v>
      </c>
      <c r="C1191" t="s">
        <v>5437</v>
      </c>
      <c r="D1191" t="s">
        <v>61</v>
      </c>
      <c r="E1191" t="s">
        <v>5438</v>
      </c>
      <c r="F1191" t="s">
        <v>63</v>
      </c>
      <c r="G1191" t="e">
        <f>_xlfn.XLOOKUP(Table5[[#This Row],[Short Name]],Data!B:B,Data!N:N)</f>
        <v>#N/A</v>
      </c>
      <c r="H1191" t="e">
        <f>_xlfn.XLOOKUP(Table5[[#This Row],[Short Name]],Data!B:B,Data!V:V)</f>
        <v>#N/A</v>
      </c>
    </row>
    <row r="1192" spans="1:8" hidden="1" x14ac:dyDescent="0.35">
      <c r="A1192" t="s">
        <v>1350</v>
      </c>
      <c r="B1192">
        <v>205052748</v>
      </c>
      <c r="C1192" t="s">
        <v>4830</v>
      </c>
      <c r="D1192" t="s">
        <v>61</v>
      </c>
      <c r="E1192" t="s">
        <v>4486</v>
      </c>
      <c r="F1192" t="s">
        <v>4487</v>
      </c>
      <c r="G1192" t="e">
        <f>_xlfn.XLOOKUP(Table5[[#This Row],[Short Name]],Data!B:B,Data!N:N)</f>
        <v>#N/A</v>
      </c>
      <c r="H1192" t="e">
        <f>_xlfn.XLOOKUP(Table5[[#This Row],[Short Name]],Data!B:B,Data!V:V)</f>
        <v>#N/A</v>
      </c>
    </row>
    <row r="1193" spans="1:8" hidden="1" x14ac:dyDescent="0.35">
      <c r="A1193" t="s">
        <v>1352</v>
      </c>
      <c r="B1193">
        <v>1500000616</v>
      </c>
      <c r="C1193" t="s">
        <v>4485</v>
      </c>
      <c r="D1193" t="s">
        <v>61</v>
      </c>
      <c r="E1193" t="s">
        <v>4486</v>
      </c>
      <c r="F1193" t="s">
        <v>4487</v>
      </c>
      <c r="G1193" t="e">
        <f>_xlfn.XLOOKUP(Table5[[#This Row],[Short Name]],Data!B:B,Data!N:N)</f>
        <v>#N/A</v>
      </c>
      <c r="H1193" t="e">
        <f>_xlfn.XLOOKUP(Table5[[#This Row],[Short Name]],Data!B:B,Data!V:V)</f>
        <v>#N/A</v>
      </c>
    </row>
    <row r="1194" spans="1:8" hidden="1" x14ac:dyDescent="0.35">
      <c r="A1194" t="s">
        <v>1354</v>
      </c>
      <c r="B1194">
        <v>1500000616</v>
      </c>
      <c r="C1194" t="s">
        <v>4485</v>
      </c>
      <c r="D1194" t="s">
        <v>61</v>
      </c>
      <c r="E1194" t="s">
        <v>4486</v>
      </c>
      <c r="F1194" t="s">
        <v>4487</v>
      </c>
      <c r="G1194" t="e">
        <f>_xlfn.XLOOKUP(Table5[[#This Row],[Short Name]],Data!B:B,Data!N:N)</f>
        <v>#N/A</v>
      </c>
      <c r="H1194" t="e">
        <f>_xlfn.XLOOKUP(Table5[[#This Row],[Short Name]],Data!B:B,Data!V:V)</f>
        <v>#N/A</v>
      </c>
    </row>
    <row r="1195" spans="1:8" hidden="1" x14ac:dyDescent="0.35">
      <c r="A1195" t="s">
        <v>591</v>
      </c>
      <c r="B1195">
        <v>5065002</v>
      </c>
      <c r="C1195" t="s">
        <v>593</v>
      </c>
      <c r="D1195" t="s">
        <v>61</v>
      </c>
      <c r="E1195" t="s">
        <v>151</v>
      </c>
      <c r="F1195" t="s">
        <v>152</v>
      </c>
      <c r="G1195" t="e">
        <f>_xlfn.XLOOKUP(Table5[[#This Row],[Short Name]],Data!B:B,Data!N:N)</f>
        <v>#N/A</v>
      </c>
      <c r="H1195" t="e">
        <f>_xlfn.XLOOKUP(Table5[[#This Row],[Short Name]],Data!B:B,Data!V:V)</f>
        <v>#N/A</v>
      </c>
    </row>
    <row r="1196" spans="1:8" hidden="1" x14ac:dyDescent="0.35">
      <c r="A1196" t="s">
        <v>2402</v>
      </c>
      <c r="B1196">
        <v>5038300</v>
      </c>
      <c r="C1196" t="s">
        <v>4905</v>
      </c>
      <c r="D1196" t="s">
        <v>61</v>
      </c>
      <c r="E1196" t="s">
        <v>4906</v>
      </c>
      <c r="F1196" t="s">
        <v>4907</v>
      </c>
      <c r="G1196" t="e">
        <f>_xlfn.XLOOKUP(Table5[[#This Row],[Short Name]],Data!B:B,Data!N:N)</f>
        <v>#N/A</v>
      </c>
      <c r="H1196" t="e">
        <f>_xlfn.XLOOKUP(Table5[[#This Row],[Short Name]],Data!B:B,Data!V:V)</f>
        <v>#N/A</v>
      </c>
    </row>
    <row r="1197" spans="1:8" hidden="1" x14ac:dyDescent="0.35">
      <c r="A1197" t="s">
        <v>2637</v>
      </c>
      <c r="B1197">
        <v>3053558</v>
      </c>
      <c r="C1197" t="s">
        <v>5439</v>
      </c>
      <c r="D1197" t="s">
        <v>61</v>
      </c>
      <c r="E1197" t="s">
        <v>5423</v>
      </c>
      <c r="F1197" t="s">
        <v>5440</v>
      </c>
      <c r="G1197" t="e">
        <f>_xlfn.XLOOKUP(Table5[[#This Row],[Short Name]],Data!B:B,Data!N:N)</f>
        <v>#N/A</v>
      </c>
      <c r="H1197" t="e">
        <f>_xlfn.XLOOKUP(Table5[[#This Row],[Short Name]],Data!B:B,Data!V:V)</f>
        <v>#N/A</v>
      </c>
    </row>
    <row r="1198" spans="1:8" hidden="1" x14ac:dyDescent="0.35">
      <c r="A1198" t="s">
        <v>2114</v>
      </c>
      <c r="B1198">
        <v>1500000245</v>
      </c>
      <c r="C1198" t="s">
        <v>5441</v>
      </c>
      <c r="D1198" t="s">
        <v>61</v>
      </c>
      <c r="E1198" t="s">
        <v>5442</v>
      </c>
      <c r="F1198" t="s">
        <v>5443</v>
      </c>
      <c r="G1198" t="e">
        <f>_xlfn.XLOOKUP(Table5[[#This Row],[Short Name]],Data!B:B,Data!N:N)</f>
        <v>#N/A</v>
      </c>
      <c r="H1198" t="e">
        <f>_xlfn.XLOOKUP(Table5[[#This Row],[Short Name]],Data!B:B,Data!V:V)</f>
        <v>#N/A</v>
      </c>
    </row>
    <row r="1199" spans="1:8" hidden="1" x14ac:dyDescent="0.35">
      <c r="A1199" t="s">
        <v>1761</v>
      </c>
      <c r="B1199">
        <v>1500000616</v>
      </c>
      <c r="C1199" t="s">
        <v>4485</v>
      </c>
      <c r="D1199" t="s">
        <v>61</v>
      </c>
      <c r="E1199" t="s">
        <v>5444</v>
      </c>
      <c r="F1199" t="s">
        <v>63</v>
      </c>
      <c r="G1199" t="e">
        <f>_xlfn.XLOOKUP(Table5[[#This Row],[Short Name]],Data!B:B,Data!N:N)</f>
        <v>#N/A</v>
      </c>
      <c r="H1199" t="e">
        <f>_xlfn.XLOOKUP(Table5[[#This Row],[Short Name]],Data!B:B,Data!V:V)</f>
        <v>#N/A</v>
      </c>
    </row>
    <row r="1200" spans="1:8" hidden="1" x14ac:dyDescent="0.35">
      <c r="A1200" t="s">
        <v>1549</v>
      </c>
      <c r="B1200">
        <v>5055452</v>
      </c>
      <c r="C1200" t="s">
        <v>4834</v>
      </c>
      <c r="D1200" t="s">
        <v>61</v>
      </c>
      <c r="E1200" t="s">
        <v>4835</v>
      </c>
      <c r="F1200" t="s">
        <v>4575</v>
      </c>
      <c r="G1200" t="e">
        <f>_xlfn.XLOOKUP(Table5[[#This Row],[Short Name]],Data!B:B,Data!N:N)</f>
        <v>#N/A</v>
      </c>
      <c r="H1200" t="e">
        <f>_xlfn.XLOOKUP(Table5[[#This Row],[Short Name]],Data!B:B,Data!V:V)</f>
        <v>#N/A</v>
      </c>
    </row>
    <row r="1201" spans="1:8" hidden="1" x14ac:dyDescent="0.35">
      <c r="A1201" t="s">
        <v>2560</v>
      </c>
      <c r="B1201">
        <v>35038366</v>
      </c>
      <c r="C1201" t="s">
        <v>301</v>
      </c>
      <c r="D1201" t="s">
        <v>61</v>
      </c>
      <c r="E1201" t="s">
        <v>5320</v>
      </c>
      <c r="F1201" t="s">
        <v>63</v>
      </c>
      <c r="G1201" t="e">
        <f>_xlfn.XLOOKUP(Table5[[#This Row],[Short Name]],Data!B:B,Data!N:N)</f>
        <v>#N/A</v>
      </c>
      <c r="H1201" t="e">
        <f>_xlfn.XLOOKUP(Table5[[#This Row],[Short Name]],Data!B:B,Data!V:V)</f>
        <v>#N/A</v>
      </c>
    </row>
    <row r="1202" spans="1:8" hidden="1" x14ac:dyDescent="0.35">
      <c r="A1202" t="s">
        <v>2733</v>
      </c>
      <c r="B1202">
        <v>5045636</v>
      </c>
      <c r="C1202" t="s">
        <v>4442</v>
      </c>
      <c r="D1202" t="s">
        <v>61</v>
      </c>
      <c r="E1202" t="s">
        <v>5051</v>
      </c>
      <c r="F1202" t="s">
        <v>4444</v>
      </c>
      <c r="G1202" t="e">
        <f>_xlfn.XLOOKUP(Table5[[#This Row],[Short Name]],Data!B:B,Data!N:N)</f>
        <v>#N/A</v>
      </c>
      <c r="H1202" t="e">
        <f>_xlfn.XLOOKUP(Table5[[#This Row],[Short Name]],Data!B:B,Data!V:V)</f>
        <v>#N/A</v>
      </c>
    </row>
    <row r="1203" spans="1:8" hidden="1" x14ac:dyDescent="0.35">
      <c r="A1203" t="s">
        <v>1161</v>
      </c>
      <c r="B1203">
        <v>5058571</v>
      </c>
      <c r="C1203" t="s">
        <v>4387</v>
      </c>
      <c r="D1203" t="s">
        <v>61</v>
      </c>
      <c r="E1203" t="s">
        <v>4388</v>
      </c>
      <c r="F1203" t="s">
        <v>4389</v>
      </c>
      <c r="G1203" t="e">
        <f>_xlfn.XLOOKUP(Table5[[#This Row],[Short Name]],Data!B:B,Data!N:N)</f>
        <v>#N/A</v>
      </c>
      <c r="H1203" t="e">
        <f>_xlfn.XLOOKUP(Table5[[#This Row],[Short Name]],Data!B:B,Data!V:V)</f>
        <v>#N/A</v>
      </c>
    </row>
    <row r="1204" spans="1:8" hidden="1" x14ac:dyDescent="0.35">
      <c r="A1204" t="s">
        <v>1284</v>
      </c>
      <c r="B1204">
        <v>3057954</v>
      </c>
      <c r="C1204" t="s">
        <v>5445</v>
      </c>
      <c r="D1204" t="s">
        <v>61</v>
      </c>
      <c r="E1204" t="s">
        <v>5446</v>
      </c>
      <c r="F1204" t="s">
        <v>5371</v>
      </c>
      <c r="G1204" t="e">
        <f>_xlfn.XLOOKUP(Table5[[#This Row],[Short Name]],Data!B:B,Data!N:N)</f>
        <v>#N/A</v>
      </c>
      <c r="H1204" t="e">
        <f>_xlfn.XLOOKUP(Table5[[#This Row],[Short Name]],Data!B:B,Data!V:V)</f>
        <v>#N/A</v>
      </c>
    </row>
    <row r="1205" spans="1:8" hidden="1" x14ac:dyDescent="0.35">
      <c r="A1205" t="s">
        <v>1294</v>
      </c>
      <c r="B1205">
        <v>3057954</v>
      </c>
      <c r="C1205" t="s">
        <v>5445</v>
      </c>
      <c r="D1205" t="s">
        <v>61</v>
      </c>
      <c r="E1205" t="s">
        <v>5168</v>
      </c>
      <c r="F1205" t="s">
        <v>5371</v>
      </c>
      <c r="G1205" t="e">
        <f>_xlfn.XLOOKUP(Table5[[#This Row],[Short Name]],Data!B:B,Data!N:N)</f>
        <v>#N/A</v>
      </c>
      <c r="H1205" t="e">
        <f>_xlfn.XLOOKUP(Table5[[#This Row],[Short Name]],Data!B:B,Data!V:V)</f>
        <v>#N/A</v>
      </c>
    </row>
    <row r="1206" spans="1:8" hidden="1" x14ac:dyDescent="0.35">
      <c r="A1206" t="s">
        <v>1308</v>
      </c>
      <c r="B1206">
        <v>3057954</v>
      </c>
      <c r="C1206" t="s">
        <v>5445</v>
      </c>
      <c r="D1206" t="s">
        <v>61</v>
      </c>
      <c r="E1206" t="s">
        <v>5168</v>
      </c>
      <c r="F1206" t="s">
        <v>5371</v>
      </c>
      <c r="G1206" t="e">
        <f>_xlfn.XLOOKUP(Table5[[#This Row],[Short Name]],Data!B:B,Data!N:N)</f>
        <v>#N/A</v>
      </c>
      <c r="H1206" t="e">
        <f>_xlfn.XLOOKUP(Table5[[#This Row],[Short Name]],Data!B:B,Data!V:V)</f>
        <v>#N/A</v>
      </c>
    </row>
    <row r="1207" spans="1:8" hidden="1" x14ac:dyDescent="0.35">
      <c r="A1207" t="s">
        <v>1321</v>
      </c>
      <c r="B1207">
        <v>3057954</v>
      </c>
      <c r="C1207" t="s">
        <v>5445</v>
      </c>
      <c r="D1207" t="s">
        <v>61</v>
      </c>
      <c r="E1207" t="s">
        <v>5168</v>
      </c>
      <c r="F1207" t="s">
        <v>5371</v>
      </c>
      <c r="G1207" t="e">
        <f>_xlfn.XLOOKUP(Table5[[#This Row],[Short Name]],Data!B:B,Data!N:N)</f>
        <v>#N/A</v>
      </c>
      <c r="H1207" t="e">
        <f>_xlfn.XLOOKUP(Table5[[#This Row],[Short Name]],Data!B:B,Data!V:V)</f>
        <v>#N/A</v>
      </c>
    </row>
    <row r="1208" spans="1:8" hidden="1" x14ac:dyDescent="0.35">
      <c r="A1208" t="s">
        <v>1358</v>
      </c>
      <c r="B1208">
        <v>3057954</v>
      </c>
      <c r="C1208" t="s">
        <v>5445</v>
      </c>
      <c r="D1208" t="s">
        <v>61</v>
      </c>
      <c r="E1208" t="s">
        <v>5168</v>
      </c>
      <c r="F1208" t="s">
        <v>5371</v>
      </c>
      <c r="G1208" t="e">
        <f>_xlfn.XLOOKUP(Table5[[#This Row],[Short Name]],Data!B:B,Data!N:N)</f>
        <v>#N/A</v>
      </c>
      <c r="H1208" t="e">
        <f>_xlfn.XLOOKUP(Table5[[#This Row],[Short Name]],Data!B:B,Data!V:V)</f>
        <v>#N/A</v>
      </c>
    </row>
    <row r="1209" spans="1:8" hidden="1" x14ac:dyDescent="0.35">
      <c r="A1209" t="s">
        <v>750</v>
      </c>
      <c r="B1209">
        <v>9208</v>
      </c>
      <c r="C1209" t="s">
        <v>331</v>
      </c>
      <c r="D1209" t="s">
        <v>61</v>
      </c>
      <c r="E1209" s="13" t="s">
        <v>327</v>
      </c>
      <c r="F1209" t="s">
        <v>332</v>
      </c>
      <c r="G1209" t="e">
        <f>_xlfn.XLOOKUP(Table5[[#This Row],[Short Name]],Data!B:B,Data!N:N)</f>
        <v>#N/A</v>
      </c>
      <c r="H1209" t="e">
        <f>_xlfn.XLOOKUP(Table5[[#This Row],[Short Name]],Data!B:B,Data!V:V)</f>
        <v>#N/A</v>
      </c>
    </row>
    <row r="1210" spans="1:8" hidden="1" x14ac:dyDescent="0.35">
      <c r="A1210" t="s">
        <v>719</v>
      </c>
      <c r="B1210">
        <v>9208</v>
      </c>
      <c r="C1210" t="s">
        <v>331</v>
      </c>
      <c r="D1210" t="s">
        <v>61</v>
      </c>
      <c r="E1210" s="13" t="s">
        <v>327</v>
      </c>
      <c r="F1210" t="s">
        <v>332</v>
      </c>
      <c r="G1210" t="e">
        <f>_xlfn.XLOOKUP(Table5[[#This Row],[Short Name]],Data!B:B,Data!N:N)</f>
        <v>#N/A</v>
      </c>
      <c r="H1210" t="e">
        <f>_xlfn.XLOOKUP(Table5[[#This Row],[Short Name]],Data!B:B,Data!V:V)</f>
        <v>#N/A</v>
      </c>
    </row>
    <row r="1211" spans="1:8" hidden="1" x14ac:dyDescent="0.35">
      <c r="A1211" t="s">
        <v>2160</v>
      </c>
      <c r="B1211">
        <v>21903</v>
      </c>
      <c r="C1211" t="s">
        <v>5447</v>
      </c>
      <c r="D1211" t="s">
        <v>61</v>
      </c>
      <c r="E1211" t="s">
        <v>5159</v>
      </c>
      <c r="F1211" t="s">
        <v>5448</v>
      </c>
      <c r="G1211" t="e">
        <f>_xlfn.XLOOKUP(Table5[[#This Row],[Short Name]],Data!B:B,Data!N:N)</f>
        <v>#N/A</v>
      </c>
      <c r="H1211" t="e">
        <f>_xlfn.XLOOKUP(Table5[[#This Row],[Short Name]],Data!B:B,Data!V:V)</f>
        <v>#N/A</v>
      </c>
    </row>
    <row r="1212" spans="1:8" hidden="1" x14ac:dyDescent="0.35">
      <c r="A1212" t="s">
        <v>1025</v>
      </c>
      <c r="B1212">
        <v>9208</v>
      </c>
      <c r="C1212" t="s">
        <v>331</v>
      </c>
      <c r="D1212" t="s">
        <v>61</v>
      </c>
      <c r="E1212" s="13" t="s">
        <v>327</v>
      </c>
      <c r="F1212" t="s">
        <v>332</v>
      </c>
      <c r="G1212" t="e">
        <f>_xlfn.XLOOKUP(Table5[[#This Row],[Short Name]],Data!B:B,Data!N:N)</f>
        <v>#N/A</v>
      </c>
      <c r="H1212" t="e">
        <f>_xlfn.XLOOKUP(Table5[[#This Row],[Short Name]],Data!B:B,Data!V:V)</f>
        <v>#N/A</v>
      </c>
    </row>
    <row r="1213" spans="1:8" hidden="1" x14ac:dyDescent="0.35">
      <c r="A1213" t="s">
        <v>1028</v>
      </c>
      <c r="B1213">
        <v>9208</v>
      </c>
      <c r="C1213" t="s">
        <v>331</v>
      </c>
      <c r="D1213" t="s">
        <v>61</v>
      </c>
      <c r="E1213" s="13" t="s">
        <v>327</v>
      </c>
      <c r="F1213" t="s">
        <v>332</v>
      </c>
      <c r="G1213" t="e">
        <f>_xlfn.XLOOKUP(Table5[[#This Row],[Short Name]],Data!B:B,Data!N:N)</f>
        <v>#N/A</v>
      </c>
      <c r="H1213" t="e">
        <f>_xlfn.XLOOKUP(Table5[[#This Row],[Short Name]],Data!B:B,Data!V:V)</f>
        <v>#N/A</v>
      </c>
    </row>
    <row r="1214" spans="1:8" hidden="1" x14ac:dyDescent="0.35">
      <c r="A1214" t="s">
        <v>1031</v>
      </c>
      <c r="B1214">
        <v>9208</v>
      </c>
      <c r="C1214" t="s">
        <v>331</v>
      </c>
      <c r="D1214" t="s">
        <v>61</v>
      </c>
      <c r="E1214" s="13" t="s">
        <v>327</v>
      </c>
      <c r="F1214" t="s">
        <v>332</v>
      </c>
      <c r="G1214" t="e">
        <f>_xlfn.XLOOKUP(Table5[[#This Row],[Short Name]],Data!B:B,Data!N:N)</f>
        <v>#N/A</v>
      </c>
      <c r="H1214" t="e">
        <f>_xlfn.XLOOKUP(Table5[[#This Row],[Short Name]],Data!B:B,Data!V:V)</f>
        <v>#N/A</v>
      </c>
    </row>
    <row r="1215" spans="1:8" hidden="1" x14ac:dyDescent="0.35">
      <c r="A1215" t="s">
        <v>1034</v>
      </c>
      <c r="B1215">
        <v>9208</v>
      </c>
      <c r="C1215" t="s">
        <v>331</v>
      </c>
      <c r="D1215" t="s">
        <v>61</v>
      </c>
      <c r="E1215" s="13" t="s">
        <v>327</v>
      </c>
      <c r="F1215" t="s">
        <v>332</v>
      </c>
      <c r="G1215" t="e">
        <f>_xlfn.XLOOKUP(Table5[[#This Row],[Short Name]],Data!B:B,Data!N:N)</f>
        <v>#N/A</v>
      </c>
      <c r="H1215" t="e">
        <f>_xlfn.XLOOKUP(Table5[[#This Row],[Short Name]],Data!B:B,Data!V:V)</f>
        <v>#N/A</v>
      </c>
    </row>
    <row r="1216" spans="1:8" hidden="1" x14ac:dyDescent="0.35">
      <c r="A1216" t="s">
        <v>1037</v>
      </c>
      <c r="B1216">
        <v>9208</v>
      </c>
      <c r="C1216" t="s">
        <v>331</v>
      </c>
      <c r="D1216" t="s">
        <v>61</v>
      </c>
      <c r="E1216" s="13" t="s">
        <v>327</v>
      </c>
      <c r="F1216" t="s">
        <v>332</v>
      </c>
      <c r="G1216" t="e">
        <f>_xlfn.XLOOKUP(Table5[[#This Row],[Short Name]],Data!B:B,Data!N:N)</f>
        <v>#N/A</v>
      </c>
      <c r="H1216" t="e">
        <f>_xlfn.XLOOKUP(Table5[[#This Row],[Short Name]],Data!B:B,Data!V:V)</f>
        <v>#N/A</v>
      </c>
    </row>
    <row r="1217" spans="1:8" hidden="1" x14ac:dyDescent="0.35">
      <c r="A1217" t="s">
        <v>1042</v>
      </c>
      <c r="B1217">
        <v>9208</v>
      </c>
      <c r="C1217" t="s">
        <v>331</v>
      </c>
      <c r="D1217" t="s">
        <v>61</v>
      </c>
      <c r="E1217" s="13" t="s">
        <v>327</v>
      </c>
      <c r="F1217" t="s">
        <v>332</v>
      </c>
      <c r="G1217" t="e">
        <f>_xlfn.XLOOKUP(Table5[[#This Row],[Short Name]],Data!B:B,Data!N:N)</f>
        <v>#N/A</v>
      </c>
      <c r="H1217" t="e">
        <f>_xlfn.XLOOKUP(Table5[[#This Row],[Short Name]],Data!B:B,Data!V:V)</f>
        <v>#N/A</v>
      </c>
    </row>
    <row r="1218" spans="1:8" hidden="1" x14ac:dyDescent="0.35">
      <c r="A1218" t="s">
        <v>1044</v>
      </c>
      <c r="B1218">
        <v>9208</v>
      </c>
      <c r="C1218" t="s">
        <v>331</v>
      </c>
      <c r="D1218" t="s">
        <v>61</v>
      </c>
      <c r="E1218" s="13" t="s">
        <v>327</v>
      </c>
      <c r="F1218" t="s">
        <v>332</v>
      </c>
      <c r="G1218" t="e">
        <f>_xlfn.XLOOKUP(Table5[[#This Row],[Short Name]],Data!B:B,Data!N:N)</f>
        <v>#N/A</v>
      </c>
      <c r="H1218" t="e">
        <f>_xlfn.XLOOKUP(Table5[[#This Row],[Short Name]],Data!B:B,Data!V:V)</f>
        <v>#N/A</v>
      </c>
    </row>
    <row r="1219" spans="1:8" hidden="1" x14ac:dyDescent="0.35">
      <c r="A1219" t="s">
        <v>1049</v>
      </c>
      <c r="B1219">
        <v>9208</v>
      </c>
      <c r="C1219" t="s">
        <v>331</v>
      </c>
      <c r="D1219" t="s">
        <v>61</v>
      </c>
      <c r="E1219" s="13" t="s">
        <v>327</v>
      </c>
      <c r="F1219" t="s">
        <v>332</v>
      </c>
      <c r="G1219" t="e">
        <f>_xlfn.XLOOKUP(Table5[[#This Row],[Short Name]],Data!B:B,Data!N:N)</f>
        <v>#N/A</v>
      </c>
      <c r="H1219" t="e">
        <f>_xlfn.XLOOKUP(Table5[[#This Row],[Short Name]],Data!B:B,Data!V:V)</f>
        <v>#N/A</v>
      </c>
    </row>
    <row r="1220" spans="1:8" hidden="1" x14ac:dyDescent="0.35">
      <c r="A1220" t="s">
        <v>1052</v>
      </c>
      <c r="B1220">
        <v>9208</v>
      </c>
      <c r="C1220" t="s">
        <v>331</v>
      </c>
      <c r="D1220" t="s">
        <v>61</v>
      </c>
      <c r="E1220" s="13" t="s">
        <v>327</v>
      </c>
      <c r="F1220" t="s">
        <v>332</v>
      </c>
      <c r="G1220" t="e">
        <f>_xlfn.XLOOKUP(Table5[[#This Row],[Short Name]],Data!B:B,Data!N:N)</f>
        <v>#N/A</v>
      </c>
      <c r="H1220" t="e">
        <f>_xlfn.XLOOKUP(Table5[[#This Row],[Short Name]],Data!B:B,Data!V:V)</f>
        <v>#N/A</v>
      </c>
    </row>
    <row r="1221" spans="1:8" hidden="1" x14ac:dyDescent="0.35">
      <c r="A1221" t="s">
        <v>1054</v>
      </c>
      <c r="B1221">
        <v>9208</v>
      </c>
      <c r="C1221" t="s">
        <v>331</v>
      </c>
      <c r="D1221" t="s">
        <v>61</v>
      </c>
      <c r="E1221" s="13" t="s">
        <v>327</v>
      </c>
      <c r="F1221" t="s">
        <v>332</v>
      </c>
      <c r="G1221" t="e">
        <f>_xlfn.XLOOKUP(Table5[[#This Row],[Short Name]],Data!B:B,Data!N:N)</f>
        <v>#N/A</v>
      </c>
      <c r="H1221" t="e">
        <f>_xlfn.XLOOKUP(Table5[[#This Row],[Short Name]],Data!B:B,Data!V:V)</f>
        <v>#N/A</v>
      </c>
    </row>
  </sheetData>
  <phoneticPr fontId="22" type="noConversion"/>
  <conditionalFormatting sqref="A1:A1221">
    <cfRule type="duplicateValues" dxfId="1" priority="68"/>
  </conditionalFormatting>
  <conditionalFormatting sqref="D2:D1221">
    <cfRule type="cellIs" dxfId="0" priority="1" operator="equal">
      <formula>"No"</formula>
    </cfRule>
  </conditionalFormatting>
  <hyperlinks>
    <hyperlink ref="E15" r:id="rId1" xr:uid="{4E3C9066-A6AA-47A9-AA98-08DBE2C968B9}"/>
    <hyperlink ref="E28:E29" r:id="rId2" display="ACN-CVX-IAM-Infra-Manila@chevron.com - DO NOT EMAIL" xr:uid="{D49FCDA5-B935-4AB4-BC5F-5740825F97A8}"/>
    <hyperlink ref="E52" r:id="rId3" xr:uid="{44F8ABB9-9C26-4D52-A9F0-ABDD0EFB9C87}"/>
    <hyperlink ref="E57" r:id="rId4" xr:uid="{A143511A-FED7-4426-801E-57C0DA27E289}"/>
    <hyperlink ref="E59:E60" r:id="rId5" display="ACN-CVX-IAM-Infra-Manila@chevron.com - DO NOT EMAIL" xr:uid="{9144F3E3-317D-4769-9A76-139F364A020E}"/>
    <hyperlink ref="E106" r:id="rId6" xr:uid="{E1D23D29-B8DB-47C5-8C3D-79C3539896DD}"/>
    <hyperlink ref="E111" r:id="rId7" xr:uid="{89CE9F3B-CB9B-470B-80A1-2F15039D2A2D}"/>
    <hyperlink ref="E182" r:id="rId8" xr:uid="{6CB0CE60-6F9D-44D9-8ED1-47121BBA78F1}"/>
    <hyperlink ref="E205" r:id="rId9" xr:uid="{DD1E2DA3-B0B2-4E2E-99A9-01FBC19ED6F1}"/>
    <hyperlink ref="E234:E235" r:id="rId10" display="ACN-CVX-IAM-Infra-Manila@chevron.com - DO NOT EMAIL" xr:uid="{49501508-7058-4D49-90C0-5264BE5E429B}"/>
    <hyperlink ref="E283" r:id="rId11" xr:uid="{70ABA2DE-7D27-405B-B2DE-3C42E86113B6}"/>
    <hyperlink ref="E290" r:id="rId12" xr:uid="{06F9CC75-FA8B-4B87-A2D4-A20848241142}"/>
    <hyperlink ref="E668" r:id="rId13" xr:uid="{E104C78F-08C4-4718-885E-32E441DFD2AD}"/>
    <hyperlink ref="E719" r:id="rId14" xr:uid="{841FE96F-420B-46C5-9A7A-19F606FBC67A}"/>
    <hyperlink ref="E721" r:id="rId15" xr:uid="{CB75D3AC-2C64-4B80-9F7F-33B0B309A8E6}"/>
    <hyperlink ref="E760" r:id="rId16" xr:uid="{9B9E0E92-3FD1-4288-B4AA-7984556BB80D}"/>
    <hyperlink ref="E762" r:id="rId17" xr:uid="{8271AD94-3D83-45BE-ABFF-3D036B886DBE}"/>
    <hyperlink ref="E859" r:id="rId18" xr:uid="{63AC7EDF-864C-410A-91CD-C569C481A99B}"/>
    <hyperlink ref="E882" r:id="rId19" xr:uid="{DC358369-1F20-4B8A-BABC-00BF1C760558}"/>
    <hyperlink ref="E982:E984" r:id="rId20" display="ACN-CVX-IAM-Infra-Manila@chevron.com - DO NOT EMAIL" xr:uid="{FBCC7071-CE55-4115-9729-71F3D0EFC6C6}"/>
    <hyperlink ref="E1002" r:id="rId21" xr:uid="{F838005C-431C-4C9F-8746-6C6F4053E3E1}"/>
    <hyperlink ref="E1008:E1009" r:id="rId22" display="ACN-CVX-IAM-Infra-Manila@chevron.com - DO NOT EMAIL" xr:uid="{CF362BA2-B584-4994-847D-6355FFE8C6E4}"/>
    <hyperlink ref="E1075" r:id="rId23" xr:uid="{783E39DB-FD0A-4E07-AF92-08C03D744630}"/>
    <hyperlink ref="E1103:E1105" r:id="rId24" display="ACN-CVX-IAM-Infra-Manila@chevron.com - DO NOT EMAIL" xr:uid="{C5427F16-21E1-4588-B514-4B1D865E3D3D}"/>
    <hyperlink ref="E1153" r:id="rId25" xr:uid="{F45D768A-84BF-41FA-8BC9-34CDDEBEBA7D}"/>
    <hyperlink ref="E1209:E1210" r:id="rId26" display="ACN-CVX-IAM-Infra-Manila@chevron.com - DO NOT EMAIL" xr:uid="{3B9EBE94-4B77-4B36-9EBA-EBFBC5752E99}"/>
    <hyperlink ref="E1212:E1221" r:id="rId27" display="ACN-CVX-IAM-Infra-Manila@chevron.com - DO NOT EMAIL" xr:uid="{1FD32AD5-DB33-4F99-86F6-94806E1345EE}"/>
    <hyperlink ref="E23" r:id="rId28" xr:uid="{E463B918-477C-4E62-86C7-A16E8B7E4E58}"/>
    <hyperlink ref="E166" r:id="rId29" xr:uid="{FFA8362F-A1FA-4C82-83F8-482E9021B0BF}"/>
    <hyperlink ref="E263" r:id="rId30" xr:uid="{4097F238-DA24-4D5F-A93E-2A3501C158BD}"/>
    <hyperlink ref="E521" r:id="rId31" xr:uid="{201C2B52-8401-4D11-A8A7-14761821BF40}"/>
    <hyperlink ref="E924:E926" r:id="rId32" display="Pandiarajan.Ravaneswaran@chevron.com" xr:uid="{DE3FEFA7-00A6-477C-B1CA-05C66451B65B}"/>
    <hyperlink ref="E1003:E1004" r:id="rId33" display="Pandiarajan.Ravaneswaran@chevron.com" xr:uid="{72D4AC51-B10A-4E60-AF4A-C70D94F91E04}"/>
    <hyperlink ref="E1080:E1081" r:id="rId34" display="Pandiarajan.Ravaneswaran@chevron.com" xr:uid="{9FC752F5-7D4F-4013-8107-DB7D5D7972A4}"/>
    <hyperlink ref="E1120:E1122" r:id="rId35" display="Pandiarajan.Ravaneswaran@chevron.com" xr:uid="{35CFFEAE-AB84-48B0-BA89-16F8B8132661}"/>
    <hyperlink ref="E1125:E1126" r:id="rId36" display="Pandiarajan.Ravaneswaran@chevron.com" xr:uid="{AA079713-548D-4FBA-819C-3C89A5B74796}"/>
    <hyperlink ref="E1137:E1138" r:id="rId37" display="Pandiarajan.Ravaneswaran@chevron.com" xr:uid="{C409635A-A69B-4710-AEFF-FD23522E81A9}"/>
    <hyperlink ref="E1150:E1152" r:id="rId38" display="Pandiarajan.Ravaneswaran@chevron.com" xr:uid="{633918DB-4E5E-49C6-8493-055C81266129}"/>
    <hyperlink ref="E502" r:id="rId39" xr:uid="{65AB4926-101F-4CE6-9400-0DA3550CE124}"/>
    <hyperlink ref="E47" r:id="rId40" xr:uid="{7A1C7CB1-1BD1-427F-ADD6-68C8635A4463}"/>
    <hyperlink ref="E165" r:id="rId41" xr:uid="{9C830485-86F9-4484-83A8-F12FC1DFEF8A}"/>
    <hyperlink ref="E708" r:id="rId42" xr:uid="{9B06FED4-2307-44C9-BC38-F8FC9DC345DE}"/>
    <hyperlink ref="E711" r:id="rId43" xr:uid="{8449D51D-3488-47C2-A5EA-FDF543AC4C1E}"/>
    <hyperlink ref="E355" r:id="rId44" xr:uid="{FBDC9894-0A16-457C-89D3-E71F6811B5F6}"/>
    <hyperlink ref="E316" r:id="rId45" xr:uid="{E7B20F4E-EEC5-4675-A0B0-392CEC387602}"/>
    <hyperlink ref="E322" r:id="rId46" xr:uid="{936A6080-C18D-448D-980D-09C70C2FEEBB}"/>
    <hyperlink ref="E328" r:id="rId47" xr:uid="{D61D1ACB-F6A6-4F8B-9495-F0221E569540}"/>
    <hyperlink ref="E327" r:id="rId48" xr:uid="{0406742D-9253-4A7C-922C-B9B9B381052C}"/>
    <hyperlink ref="E382" r:id="rId49" xr:uid="{B9835A44-8EDE-4DCF-8DD7-73E653496E38}"/>
    <hyperlink ref="E386:E387" r:id="rId50" display="amitprakash@chevron.com" xr:uid="{F8EE57AA-C4C6-4032-8EA7-A1CBE873C322}"/>
    <hyperlink ref="E418" r:id="rId51" xr:uid="{D05BC17B-EBCA-4BB2-9257-40CAA99BD727}"/>
    <hyperlink ref="E417" r:id="rId52" xr:uid="{BB284C0A-96FF-47F6-BBDC-21E34681AC69}"/>
    <hyperlink ref="E425" r:id="rId53" xr:uid="{2ABEB794-4C81-40F3-A805-2E487FF1DF03}"/>
    <hyperlink ref="E426" r:id="rId54" xr:uid="{B9734B35-6467-4DD2-9F6E-BF8560C1F727}"/>
    <hyperlink ref="E427" r:id="rId55" xr:uid="{7839F256-5081-4803-9BD1-C2B2F7431C69}"/>
    <hyperlink ref="E438" r:id="rId56" xr:uid="{6B3A368C-DF55-40B3-8BDE-A63932ED5E7E}"/>
    <hyperlink ref="E443" r:id="rId57" display="DNLZ@chevron.com" xr:uid="{664C273F-7E9E-4AF3-8539-7B89A4CDDA4A}"/>
    <hyperlink ref="E332" r:id="rId58" xr:uid="{1639F472-2BAF-4090-A002-0A1104A7B123}"/>
    <hyperlink ref="E375" r:id="rId59" xr:uid="{F59E5EC6-0D20-42DE-9F3E-C8655C59C8D0}"/>
    <hyperlink ref="E376" r:id="rId60" xr:uid="{6D5C6166-91CD-43A9-B395-CE9A80A1C485}"/>
    <hyperlink ref="E377" r:id="rId61" xr:uid="{C2896558-0152-40D7-89C5-651EBD59B3FE}"/>
    <hyperlink ref="E378" r:id="rId62" xr:uid="{C36937C2-B0F4-453F-9D26-173F8A483966}"/>
    <hyperlink ref="E442" r:id="rId63" xr:uid="{1DAA4276-4D59-45ED-87E0-10DA451BA046}"/>
    <hyperlink ref="E440" r:id="rId64" xr:uid="{8B3307B0-E722-4FBF-8534-D3F69C73810C}"/>
    <hyperlink ref="E420" r:id="rId65" display="DNLZ@chevron.com" xr:uid="{80E7975B-747A-41E5-AFE0-89BA800CF9DA}"/>
    <hyperlink ref="E333" r:id="rId66" xr:uid="{999F8667-93E9-4743-9A9F-4A4BF0F542E0}"/>
    <hyperlink ref="E381" r:id="rId67" display="DNLZ@chevron.com" xr:uid="{11ED831D-8496-40BC-9B3E-38D5A464146A}"/>
    <hyperlink ref="E419" r:id="rId68" xr:uid="{51F5EC4C-C58C-4949-B167-9E3ECA83E6E1}"/>
    <hyperlink ref="E422" r:id="rId69" display="DNLZ@chevron.com" xr:uid="{EEDA1FCD-B73C-45FB-B596-358FD52A9061}"/>
    <hyperlink ref="E331" r:id="rId70" xr:uid="{C10735B6-BF3F-40BD-9900-440D71BAB1AB}"/>
    <hyperlink ref="E379" r:id="rId71" xr:uid="{52208397-0B15-4FD1-820E-3C595CFEB274}"/>
    <hyperlink ref="E384" r:id="rId72" display="DNLZ@chevron.com" xr:uid="{5BB56ABE-033C-4603-B991-15CFD9D3CEA4}"/>
    <hyperlink ref="E395" r:id="rId73" xr:uid="{37B0EFA2-93F4-4008-97B2-4E518477856D}"/>
    <hyperlink ref="E409" r:id="rId74" xr:uid="{5B3E9D55-5265-48CE-8CB3-4FFF84947258}"/>
    <hyperlink ref="E423" r:id="rId75" display="Rose.Wu@chevron.com" xr:uid="{291C0406-CBAD-4BDA-8480-A2534F245829}"/>
    <hyperlink ref="E325" r:id="rId76" xr:uid="{C61D474B-FC1A-46B5-8270-B6F2BD2FD58C}"/>
    <hyperlink ref="E421" r:id="rId77" xr:uid="{05A8BAB9-A3E4-4FAF-9AA5-F42F4FA4332E}"/>
    <hyperlink ref="E330" r:id="rId78" xr:uid="{3F008A82-F913-4FDD-A756-6CAC8BD3BD5B}"/>
    <hyperlink ref="E1073" r:id="rId79" xr:uid="{801036B7-4B32-467A-B858-87BD38AAEAAF}"/>
    <hyperlink ref="E496" r:id="rId80" xr:uid="{6314A1AB-2168-480B-B465-1FBD4CD408B3}"/>
    <hyperlink ref="E501" r:id="rId81" xr:uid="{A241A81D-FAFC-4CCA-9169-159ECDB41954}"/>
    <hyperlink ref="E1133" r:id="rId82" xr:uid="{D0789550-2EEB-4227-9382-3D7A577AE0D6}"/>
    <hyperlink ref="E326" r:id="rId83" xr:uid="{45897DE7-62EC-4D50-9F6B-0C8FEBC253F2}"/>
    <hyperlink ref="E520" r:id="rId84" xr:uid="{D932B13F-4AB7-4232-AF14-382A54665EEC}"/>
    <hyperlink ref="E1094" r:id="rId85" xr:uid="{293A38D8-2CEB-4F2E-9747-868883E6ACDA}"/>
    <hyperlink ref="E1095" r:id="rId86" xr:uid="{F9523089-511D-4168-A433-0EFF1D3FEADC}"/>
    <hyperlink ref="E1096" r:id="rId87" xr:uid="{F39E6701-A804-4FE6-BE21-056433D489CE}"/>
    <hyperlink ref="E237" r:id="rId88" xr:uid="{43C61C6C-E906-4101-86E7-79F7AEF41A7D}"/>
    <hyperlink ref="E55" r:id="rId89" xr:uid="{E2A78E2F-242D-4A02-89A0-F2C0588E15BB}"/>
    <hyperlink ref="E321" r:id="rId90" xr:uid="{BDB07A0A-F4A1-4094-86E2-ED3920F22FB1}"/>
    <hyperlink ref="E761" r:id="rId91" xr:uid="{B68FA11F-05B8-4ECA-9952-9017FE3130B5}"/>
    <hyperlink ref="E1134" r:id="rId92" xr:uid="{31CC51B3-6BB4-4AA3-ACBE-ADB697193E57}"/>
    <hyperlink ref="E1189" r:id="rId93" xr:uid="{4AE73C44-6811-491F-A7DF-8B0F04897CD0}"/>
    <hyperlink ref="E937" r:id="rId94" xr:uid="{03278560-40A5-4079-96AD-D4026DE72DD2}"/>
    <hyperlink ref="E1071" r:id="rId95" xr:uid="{C93CDF9B-6B73-4ECF-85D3-2C220DFFC31B}"/>
    <hyperlink ref="E1057" r:id="rId96" xr:uid="{97F10EC1-4001-4E2D-A482-9CB82CD094FC}"/>
    <hyperlink ref="E1101" r:id="rId97" xr:uid="{44F039F8-F704-499C-8169-2867D857B1FB}"/>
    <hyperlink ref="E746" r:id="rId98" xr:uid="{792B6737-E207-408E-9C34-FEBE29C27751}"/>
    <hyperlink ref="E853" r:id="rId99" xr:uid="{62B88A58-E8AA-4E36-81FE-3061B9F04A9D}"/>
    <hyperlink ref="E242" r:id="rId100" xr:uid="{8B7FF9A7-4172-43C0-B21A-9EBB8C519F80}"/>
    <hyperlink ref="E774" r:id="rId101" xr:uid="{402E666C-7375-4729-AEB0-2F2655968ADF}"/>
    <hyperlink ref="E824" r:id="rId102" xr:uid="{A5ECB571-1309-4634-A10E-75AE8F6521A5}"/>
    <hyperlink ref="E673" r:id="rId103" xr:uid="{95995985-9132-4E90-9870-F75896FA89DA}"/>
    <hyperlink ref="E74" r:id="rId104" xr:uid="{1BA92167-62A8-4FE3-A428-860254B1B07E}"/>
    <hyperlink ref="E78" r:id="rId105" xr:uid="{BFE2A930-5C08-4757-BF36-3151136F49A6}"/>
    <hyperlink ref="E839" r:id="rId106" xr:uid="{1DFC7AB4-6826-4E4A-B6B7-41D0EFEC746D}"/>
    <hyperlink ref="E248" r:id="rId107" xr:uid="{879CDD3C-6D40-45E9-9500-29C2E16527EB}"/>
    <hyperlink ref="E99" r:id="rId108" xr:uid="{83AF9ABC-345F-40E8-A715-227FCA62C001}"/>
  </hyperlinks>
  <pageMargins left="0.7" right="0.7" top="0.75" bottom="0.75" header="0.3" footer="0.3"/>
  <pageSetup orientation="portrait" r:id="rId109"/>
  <tableParts count="1">
    <tablePart r:id="rId1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D864-D5CD-4BC2-BB64-CB1431222ACC}">
  <sheetPr codeName="Sheet9"/>
  <dimension ref="A1:R1185"/>
  <sheetViews>
    <sheetView workbookViewId="0">
      <selection activeCell="R3" sqref="R3"/>
    </sheetView>
  </sheetViews>
  <sheetFormatPr defaultRowHeight="14.5" x14ac:dyDescent="0.35"/>
  <cols>
    <col min="2" max="2" width="28.453125" customWidth="1"/>
    <col min="3" max="3" width="12.453125" customWidth="1"/>
    <col min="4" max="4" width="15.54296875" customWidth="1"/>
    <col min="5" max="5" width="10.453125" customWidth="1"/>
    <col min="6" max="6" width="19.453125" customWidth="1"/>
    <col min="7" max="7" width="19" customWidth="1"/>
    <col min="8" max="8" width="15.7265625" customWidth="1"/>
    <col min="9" max="9" width="12.54296875" customWidth="1"/>
    <col min="11" max="11" width="18.81640625" customWidth="1"/>
    <col min="12" max="12" width="17.81640625" customWidth="1"/>
    <col min="13" max="13" width="17.453125" customWidth="1"/>
    <col min="14" max="14" width="23.26953125" customWidth="1"/>
    <col min="15" max="15" width="10.453125" style="4" bestFit="1" customWidth="1"/>
    <col min="17" max="17" width="25.1796875" customWidth="1"/>
  </cols>
  <sheetData>
    <row r="1" spans="1:18" x14ac:dyDescent="0.35">
      <c r="A1" s="7" t="s">
        <v>2771</v>
      </c>
      <c r="B1" s="7" t="s">
        <v>5449</v>
      </c>
      <c r="C1" s="7" t="s">
        <v>30</v>
      </c>
      <c r="D1" s="7" t="s">
        <v>5450</v>
      </c>
      <c r="E1" s="7" t="s">
        <v>5451</v>
      </c>
      <c r="F1" s="7" t="s">
        <v>5452</v>
      </c>
      <c r="G1" s="7" t="s">
        <v>5453</v>
      </c>
      <c r="H1" s="7" t="s">
        <v>5454</v>
      </c>
      <c r="I1" s="7" t="s">
        <v>5455</v>
      </c>
      <c r="J1" s="7" t="s">
        <v>5456</v>
      </c>
      <c r="K1" s="7" t="s">
        <v>22</v>
      </c>
      <c r="L1" s="7" t="s">
        <v>952</v>
      </c>
      <c r="M1" s="7" t="s">
        <v>5457</v>
      </c>
      <c r="N1" s="7" t="s">
        <v>5458</v>
      </c>
      <c r="O1" s="27" t="s">
        <v>34</v>
      </c>
      <c r="P1" s="7" t="s">
        <v>4368</v>
      </c>
      <c r="Q1" s="7" t="s">
        <v>5459</v>
      </c>
      <c r="R1" s="7" t="s">
        <v>4367</v>
      </c>
    </row>
    <row r="2" spans="1:18" ht="43.5" x14ac:dyDescent="0.35">
      <c r="A2" s="25" t="s">
        <v>1923</v>
      </c>
      <c r="B2" s="25" t="s">
        <v>1923</v>
      </c>
      <c r="C2" s="25" t="s">
        <v>5460</v>
      </c>
      <c r="D2" s="25" t="s">
        <v>5461</v>
      </c>
      <c r="E2" s="25" t="s">
        <v>5462</v>
      </c>
      <c r="F2" s="25" t="s">
        <v>57</v>
      </c>
      <c r="G2" s="25" t="s">
        <v>56</v>
      </c>
      <c r="H2" s="25" t="s">
        <v>4691</v>
      </c>
      <c r="I2" s="25" t="s">
        <v>4691</v>
      </c>
      <c r="J2" s="25" t="s">
        <v>5463</v>
      </c>
      <c r="K2" s="25" t="s">
        <v>66</v>
      </c>
      <c r="L2" s="25" t="s">
        <v>4691</v>
      </c>
      <c r="M2" s="25" t="s">
        <v>4691</v>
      </c>
      <c r="N2" s="25" t="s">
        <v>4691</v>
      </c>
      <c r="O2" s="28">
        <v>45853.769224537034</v>
      </c>
      <c r="P2" s="25" t="s">
        <v>4691</v>
      </c>
      <c r="Q2" s="25"/>
      <c r="R2" s="26" t="e">
        <f>_xlfn.XLOOKUP(Table4[[#This Row],[Location]],[6]!TableData[u_display_name],[6]!TableData[country])</f>
        <v>#REF!</v>
      </c>
    </row>
    <row r="3" spans="1:18" ht="43.5" x14ac:dyDescent="0.35">
      <c r="A3" s="25" t="s">
        <v>5464</v>
      </c>
      <c r="B3" s="25" t="s">
        <v>436</v>
      </c>
      <c r="C3" s="25" t="s">
        <v>438</v>
      </c>
      <c r="D3" s="25" t="s">
        <v>5465</v>
      </c>
      <c r="E3" s="25" t="s">
        <v>5466</v>
      </c>
      <c r="F3" s="25" t="s">
        <v>57</v>
      </c>
      <c r="G3" s="25" t="s">
        <v>56</v>
      </c>
      <c r="H3" s="25" t="s">
        <v>63</v>
      </c>
      <c r="I3" s="25" t="s">
        <v>437</v>
      </c>
      <c r="J3" s="25" t="s">
        <v>5467</v>
      </c>
      <c r="K3" s="25" t="s">
        <v>66</v>
      </c>
      <c r="L3" s="25" t="s">
        <v>5468</v>
      </c>
      <c r="M3" s="25" t="s">
        <v>5469</v>
      </c>
      <c r="N3" s="25" t="s">
        <v>5470</v>
      </c>
      <c r="O3" s="28">
        <v>45853.251793981479</v>
      </c>
      <c r="P3" s="25" t="s">
        <v>5471</v>
      </c>
      <c r="Q3" s="25"/>
      <c r="R3" s="26" t="e">
        <f>_xlfn.XLOOKUP(Table4[[#This Row],[Location]],[6]!TableData[u_display_name],[6]!TableData[country])</f>
        <v>#REF!</v>
      </c>
    </row>
    <row r="4" spans="1:18" ht="43.5" x14ac:dyDescent="0.35">
      <c r="A4" s="25" t="s">
        <v>1453</v>
      </c>
      <c r="B4" s="25" t="s">
        <v>1452</v>
      </c>
      <c r="C4" s="25" t="s">
        <v>5472</v>
      </c>
      <c r="D4" s="25" t="s">
        <v>5473</v>
      </c>
      <c r="E4" s="25" t="s">
        <v>5474</v>
      </c>
      <c r="F4" s="25" t="s">
        <v>57</v>
      </c>
      <c r="G4" s="25" t="s">
        <v>56</v>
      </c>
      <c r="H4" s="25" t="s">
        <v>63</v>
      </c>
      <c r="I4" s="25" t="s">
        <v>1453</v>
      </c>
      <c r="J4" s="25" t="s">
        <v>5467</v>
      </c>
      <c r="K4" s="25" t="s">
        <v>141</v>
      </c>
      <c r="L4" s="25" t="s">
        <v>4691</v>
      </c>
      <c r="M4" s="25" t="s">
        <v>5475</v>
      </c>
      <c r="N4" s="25" t="s">
        <v>5476</v>
      </c>
      <c r="O4" s="28">
        <v>45853.251793981479</v>
      </c>
      <c r="P4" s="25" t="s">
        <v>5471</v>
      </c>
      <c r="Q4" s="25"/>
      <c r="R4" s="26" t="e">
        <f>_xlfn.XLOOKUP(Table4[[#This Row],[Location]],[6]!TableData[u_display_name],[6]!TableData[country])</f>
        <v>#REF!</v>
      </c>
    </row>
    <row r="5" spans="1:18" ht="58" x14ac:dyDescent="0.35">
      <c r="A5" s="25" t="s">
        <v>1892</v>
      </c>
      <c r="B5" s="25" t="s">
        <v>3481</v>
      </c>
      <c r="C5" s="25" t="s">
        <v>5477</v>
      </c>
      <c r="D5" s="25" t="s">
        <v>5478</v>
      </c>
      <c r="E5" s="25" t="s">
        <v>5479</v>
      </c>
      <c r="F5" s="25" t="s">
        <v>57</v>
      </c>
      <c r="G5" s="25" t="s">
        <v>4691</v>
      </c>
      <c r="H5" s="25" t="s">
        <v>4691</v>
      </c>
      <c r="I5" s="25" t="s">
        <v>4691</v>
      </c>
      <c r="J5" s="25" t="s">
        <v>5467</v>
      </c>
      <c r="K5" s="25" t="s">
        <v>114</v>
      </c>
      <c r="L5" s="25" t="s">
        <v>4691</v>
      </c>
      <c r="M5" s="25" t="s">
        <v>4691</v>
      </c>
      <c r="N5" s="25" t="s">
        <v>4691</v>
      </c>
      <c r="O5" s="28">
        <v>45853.251793981479</v>
      </c>
      <c r="P5" s="25" t="s">
        <v>4691</v>
      </c>
      <c r="Q5" s="25"/>
      <c r="R5" s="26" t="e">
        <f>_xlfn.XLOOKUP(Table4[[#This Row],[Location]],[6]!TableData[u_display_name],[6]!TableData[country])</f>
        <v>#REF!</v>
      </c>
    </row>
    <row r="6" spans="1:18" ht="58" x14ac:dyDescent="0.35">
      <c r="A6" s="25" t="s">
        <v>1652</v>
      </c>
      <c r="B6" s="25" t="s">
        <v>1651</v>
      </c>
      <c r="C6" s="25" t="s">
        <v>4507</v>
      </c>
      <c r="D6" s="25" t="s">
        <v>5480</v>
      </c>
      <c r="E6" s="25" t="s">
        <v>5481</v>
      </c>
      <c r="F6" s="25" t="s">
        <v>57</v>
      </c>
      <c r="G6" s="25" t="s">
        <v>56</v>
      </c>
      <c r="H6" s="25" t="s">
        <v>811</v>
      </c>
      <c r="I6" s="25" t="s">
        <v>1652</v>
      </c>
      <c r="J6" s="25" t="s">
        <v>5467</v>
      </c>
      <c r="K6" s="25" t="s">
        <v>66</v>
      </c>
      <c r="L6" s="25" t="s">
        <v>5482</v>
      </c>
      <c r="M6" s="25" t="s">
        <v>5483</v>
      </c>
      <c r="N6" s="25" t="s">
        <v>5484</v>
      </c>
      <c r="O6" s="28">
        <v>45853.251527777778</v>
      </c>
      <c r="P6" s="25" t="s">
        <v>5485</v>
      </c>
      <c r="Q6" s="25"/>
      <c r="R6" s="26" t="e">
        <f>_xlfn.XLOOKUP(Table4[[#This Row],[Location]],[6]!TableData[u_display_name],[6]!TableData[country])</f>
        <v>#REF!</v>
      </c>
    </row>
    <row r="7" spans="1:18" ht="58" x14ac:dyDescent="0.35">
      <c r="A7" s="25" t="s">
        <v>5486</v>
      </c>
      <c r="B7" s="25" t="s">
        <v>303</v>
      </c>
      <c r="C7" s="25" t="s">
        <v>305</v>
      </c>
      <c r="D7" s="25" t="s">
        <v>5487</v>
      </c>
      <c r="E7" s="25" t="s">
        <v>5488</v>
      </c>
      <c r="F7" s="25" t="s">
        <v>57</v>
      </c>
      <c r="G7" s="25" t="s">
        <v>56</v>
      </c>
      <c r="H7" s="25" t="s">
        <v>63</v>
      </c>
      <c r="I7" s="25" t="s">
        <v>304</v>
      </c>
      <c r="J7" s="25" t="s">
        <v>5467</v>
      </c>
      <c r="K7" s="25" t="s">
        <v>114</v>
      </c>
      <c r="L7" s="25" t="s">
        <v>5489</v>
      </c>
      <c r="M7" s="25" t="s">
        <v>5490</v>
      </c>
      <c r="N7" s="25" t="s">
        <v>5491</v>
      </c>
      <c r="O7" s="28">
        <v>45853.251527777778</v>
      </c>
      <c r="P7" s="25" t="s">
        <v>5471</v>
      </c>
      <c r="Q7" s="25"/>
      <c r="R7" s="26" t="e">
        <f>_xlfn.XLOOKUP(Table4[[#This Row],[Location]],[6]!TableData[u_display_name],[6]!TableData[country])</f>
        <v>#REF!</v>
      </c>
    </row>
    <row r="8" spans="1:18" ht="43.5" x14ac:dyDescent="0.35">
      <c r="A8" s="25" t="s">
        <v>1090</v>
      </c>
      <c r="B8" s="25" t="s">
        <v>1089</v>
      </c>
      <c r="C8" s="25" t="s">
        <v>4493</v>
      </c>
      <c r="D8" s="25" t="s">
        <v>5492</v>
      </c>
      <c r="E8" s="25" t="s">
        <v>5493</v>
      </c>
      <c r="F8" s="25" t="s">
        <v>57</v>
      </c>
      <c r="G8" s="25" t="s">
        <v>109</v>
      </c>
      <c r="H8" s="25" t="s">
        <v>63</v>
      </c>
      <c r="I8" s="25" t="s">
        <v>1090</v>
      </c>
      <c r="J8" s="25" t="s">
        <v>5467</v>
      </c>
      <c r="K8" s="25" t="s">
        <v>49</v>
      </c>
      <c r="L8" s="25" t="s">
        <v>5494</v>
      </c>
      <c r="M8" s="25" t="s">
        <v>5495</v>
      </c>
      <c r="N8" s="25" t="s">
        <v>5496</v>
      </c>
      <c r="O8" s="28">
        <v>45853.251527777778</v>
      </c>
      <c r="P8" s="25" t="s">
        <v>5471</v>
      </c>
      <c r="Q8" s="25"/>
      <c r="R8" s="26" t="e">
        <f>_xlfn.XLOOKUP(Table4[[#This Row],[Location]],[6]!TableData[u_display_name],[6]!TableData[country])</f>
        <v>#REF!</v>
      </c>
    </row>
    <row r="9" spans="1:18" ht="43.5" x14ac:dyDescent="0.35">
      <c r="A9" s="25" t="s">
        <v>1072</v>
      </c>
      <c r="B9" s="25" t="s">
        <v>1071</v>
      </c>
      <c r="C9" s="25" t="s">
        <v>4403</v>
      </c>
      <c r="D9" s="25" t="s">
        <v>5497</v>
      </c>
      <c r="E9" s="25" t="s">
        <v>5498</v>
      </c>
      <c r="F9" s="25" t="s">
        <v>57</v>
      </c>
      <c r="G9" s="25" t="s">
        <v>232</v>
      </c>
      <c r="H9" s="25" t="s">
        <v>4401</v>
      </c>
      <c r="I9" s="25" t="s">
        <v>1072</v>
      </c>
      <c r="J9" s="25" t="s">
        <v>5467</v>
      </c>
      <c r="K9" s="25" t="s">
        <v>66</v>
      </c>
      <c r="L9" s="25" t="s">
        <v>4691</v>
      </c>
      <c r="M9" s="25" t="s">
        <v>5495</v>
      </c>
      <c r="N9" s="25" t="s">
        <v>5496</v>
      </c>
      <c r="O9" s="28">
        <v>45853.251504629632</v>
      </c>
      <c r="P9" s="25" t="s">
        <v>5499</v>
      </c>
      <c r="Q9" s="25"/>
      <c r="R9" s="26" t="e">
        <f>_xlfn.XLOOKUP(Table4[[#This Row],[Location]],[6]!TableData[u_display_name],[6]!TableData[country])</f>
        <v>#REF!</v>
      </c>
    </row>
    <row r="10" spans="1:18" ht="58" x14ac:dyDescent="0.35">
      <c r="A10" s="25" t="s">
        <v>3386</v>
      </c>
      <c r="B10" s="25" t="s">
        <v>3385</v>
      </c>
      <c r="C10" s="25" t="s">
        <v>4914</v>
      </c>
      <c r="D10" s="25" t="s">
        <v>5500</v>
      </c>
      <c r="E10" s="25" t="s">
        <v>5501</v>
      </c>
      <c r="F10" s="25" t="s">
        <v>57</v>
      </c>
      <c r="G10" s="25" t="s">
        <v>56</v>
      </c>
      <c r="H10" s="25" t="s">
        <v>63</v>
      </c>
      <c r="I10" s="25" t="s">
        <v>3386</v>
      </c>
      <c r="J10" s="25" t="s">
        <v>5467</v>
      </c>
      <c r="K10" s="25" t="s">
        <v>66</v>
      </c>
      <c r="L10" s="25" t="s">
        <v>4691</v>
      </c>
      <c r="M10" s="25" t="s">
        <v>5502</v>
      </c>
      <c r="N10" s="25" t="s">
        <v>5503</v>
      </c>
      <c r="O10" s="28">
        <v>45853.25141203704</v>
      </c>
      <c r="P10" s="25" t="s">
        <v>5471</v>
      </c>
      <c r="Q10" s="25"/>
      <c r="R10" s="26" t="e">
        <f>_xlfn.XLOOKUP(Table4[[#This Row],[Location]],[6]!TableData[u_display_name],[6]!TableData[country])</f>
        <v>#REF!</v>
      </c>
    </row>
    <row r="11" spans="1:18" ht="43.5" x14ac:dyDescent="0.35">
      <c r="A11" s="25" t="s">
        <v>613</v>
      </c>
      <c r="B11" s="25" t="s">
        <v>612</v>
      </c>
      <c r="C11" s="25" t="s">
        <v>614</v>
      </c>
      <c r="D11" s="25" t="s">
        <v>5504</v>
      </c>
      <c r="E11" s="25" t="s">
        <v>5505</v>
      </c>
      <c r="F11" s="25" t="s">
        <v>57</v>
      </c>
      <c r="G11" s="25" t="s">
        <v>149</v>
      </c>
      <c r="H11" s="25" t="s">
        <v>152</v>
      </c>
      <c r="I11" s="25" t="s">
        <v>613</v>
      </c>
      <c r="J11" s="25" t="s">
        <v>5467</v>
      </c>
      <c r="K11" s="25" t="s">
        <v>49</v>
      </c>
      <c r="L11" s="25" t="s">
        <v>5506</v>
      </c>
      <c r="M11" s="25" t="s">
        <v>5495</v>
      </c>
      <c r="N11" s="25" t="s">
        <v>5496</v>
      </c>
      <c r="O11" s="28">
        <v>45853.251284722224</v>
      </c>
      <c r="P11" s="25" t="s">
        <v>5499</v>
      </c>
      <c r="Q11" s="25"/>
      <c r="R11" s="26" t="e">
        <f>_xlfn.XLOOKUP(Table4[[#This Row],[Location]],[6]!TableData[u_display_name],[6]!TableData[country])</f>
        <v>#REF!</v>
      </c>
    </row>
    <row r="12" spans="1:18" ht="58" x14ac:dyDescent="0.35">
      <c r="A12" s="25" t="s">
        <v>1959</v>
      </c>
      <c r="B12" s="25" t="s">
        <v>5507</v>
      </c>
      <c r="C12" s="25" t="s">
        <v>5508</v>
      </c>
      <c r="D12" s="25" t="s">
        <v>5509</v>
      </c>
      <c r="E12" s="25" t="s">
        <v>5510</v>
      </c>
      <c r="F12" s="25" t="s">
        <v>57</v>
      </c>
      <c r="G12" s="25" t="s">
        <v>56</v>
      </c>
      <c r="H12" s="25" t="s">
        <v>811</v>
      </c>
      <c r="I12" s="25" t="s">
        <v>1959</v>
      </c>
      <c r="J12" s="25" t="s">
        <v>5467</v>
      </c>
      <c r="K12" s="25" t="s">
        <v>66</v>
      </c>
      <c r="L12" s="25" t="s">
        <v>5511</v>
      </c>
      <c r="M12" s="25" t="s">
        <v>5483</v>
      </c>
      <c r="N12" s="25" t="s">
        <v>5512</v>
      </c>
      <c r="O12" s="28">
        <v>45853.251273148147</v>
      </c>
      <c r="P12" s="25" t="s">
        <v>5485</v>
      </c>
      <c r="Q12" s="25"/>
      <c r="R12" s="26" t="e">
        <f>_xlfn.XLOOKUP(Table4[[#This Row],[Location]],[6]!TableData[u_display_name],[6]!TableData[country])</f>
        <v>#REF!</v>
      </c>
    </row>
    <row r="13" spans="1:18" ht="43.5" x14ac:dyDescent="0.35">
      <c r="A13" s="25" t="s">
        <v>1149</v>
      </c>
      <c r="B13" s="25" t="s">
        <v>1148</v>
      </c>
      <c r="C13" s="25" t="s">
        <v>5513</v>
      </c>
      <c r="D13" s="25" t="s">
        <v>5514</v>
      </c>
      <c r="E13" s="25" t="s">
        <v>5515</v>
      </c>
      <c r="F13" s="25" t="s">
        <v>57</v>
      </c>
      <c r="G13" s="25" t="s">
        <v>109</v>
      </c>
      <c r="H13" s="25" t="s">
        <v>5075</v>
      </c>
      <c r="I13" s="25" t="s">
        <v>1149</v>
      </c>
      <c r="J13" s="25" t="s">
        <v>5467</v>
      </c>
      <c r="K13" s="25" t="s">
        <v>49</v>
      </c>
      <c r="L13" s="25" t="s">
        <v>4691</v>
      </c>
      <c r="M13" s="25" t="s">
        <v>5495</v>
      </c>
      <c r="N13" s="25" t="s">
        <v>5496</v>
      </c>
      <c r="O13" s="28">
        <v>45853.251180555555</v>
      </c>
      <c r="P13" s="25" t="s">
        <v>5499</v>
      </c>
      <c r="Q13" s="25"/>
      <c r="R13" s="26" t="e">
        <f>_xlfn.XLOOKUP(Table4[[#This Row],[Location]],[6]!TableData[u_display_name],[6]!TableData[country])</f>
        <v>#REF!</v>
      </c>
    </row>
    <row r="14" spans="1:18" ht="43.5" x14ac:dyDescent="0.35">
      <c r="A14" s="25" t="s">
        <v>1979</v>
      </c>
      <c r="B14" s="25" t="s">
        <v>1978</v>
      </c>
      <c r="C14" s="25" t="s">
        <v>5516</v>
      </c>
      <c r="D14" s="25" t="s">
        <v>5517</v>
      </c>
      <c r="E14" s="25" t="s">
        <v>5518</v>
      </c>
      <c r="F14" s="25" t="s">
        <v>57</v>
      </c>
      <c r="G14" s="25" t="s">
        <v>232</v>
      </c>
      <c r="H14" s="25" t="s">
        <v>5331</v>
      </c>
      <c r="I14" s="25" t="s">
        <v>1979</v>
      </c>
      <c r="J14" s="25" t="s">
        <v>5467</v>
      </c>
      <c r="K14" s="25" t="s">
        <v>66</v>
      </c>
      <c r="L14" s="25" t="s">
        <v>4691</v>
      </c>
      <c r="M14" s="25" t="s">
        <v>5519</v>
      </c>
      <c r="N14" s="25" t="s">
        <v>5496</v>
      </c>
      <c r="O14" s="28">
        <v>45853.251180555555</v>
      </c>
      <c r="P14" s="25" t="s">
        <v>5471</v>
      </c>
      <c r="Q14" s="25"/>
      <c r="R14" s="26" t="e">
        <f>_xlfn.XLOOKUP(Table4[[#This Row],[Location]],[6]!TableData[u_display_name],[6]!TableData[country])</f>
        <v>#REF!</v>
      </c>
    </row>
    <row r="15" spans="1:18" ht="58" x14ac:dyDescent="0.35">
      <c r="A15" s="25" t="s">
        <v>1961</v>
      </c>
      <c r="B15" s="25" t="s">
        <v>1960</v>
      </c>
      <c r="C15" s="25" t="s">
        <v>5520</v>
      </c>
      <c r="D15" s="25" t="s">
        <v>5521</v>
      </c>
      <c r="E15" s="25" t="s">
        <v>5522</v>
      </c>
      <c r="F15" s="25" t="s">
        <v>57</v>
      </c>
      <c r="G15" s="25" t="s">
        <v>56</v>
      </c>
      <c r="H15" s="25" t="s">
        <v>811</v>
      </c>
      <c r="I15" s="25" t="s">
        <v>1961</v>
      </c>
      <c r="J15" s="25" t="s">
        <v>5467</v>
      </c>
      <c r="K15" s="25" t="s">
        <v>66</v>
      </c>
      <c r="L15" s="25" t="s">
        <v>5523</v>
      </c>
      <c r="M15" s="25" t="s">
        <v>5483</v>
      </c>
      <c r="N15" s="25" t="s">
        <v>5484</v>
      </c>
      <c r="O15" s="28">
        <v>45853.251180555555</v>
      </c>
      <c r="P15" s="25" t="s">
        <v>5485</v>
      </c>
      <c r="Q15" s="25"/>
      <c r="R15" s="26" t="e">
        <f>_xlfn.XLOOKUP(Table4[[#This Row],[Location]],[6]!TableData[u_display_name],[6]!TableData[country])</f>
        <v>#REF!</v>
      </c>
    </row>
    <row r="16" spans="1:18" ht="43.5" x14ac:dyDescent="0.35">
      <c r="A16" s="25" t="s">
        <v>640</v>
      </c>
      <c r="B16" s="25" t="s">
        <v>639</v>
      </c>
      <c r="C16" s="25" t="s">
        <v>641</v>
      </c>
      <c r="D16" s="25" t="s">
        <v>5524</v>
      </c>
      <c r="E16" s="25" t="s">
        <v>5525</v>
      </c>
      <c r="F16" s="25" t="s">
        <v>57</v>
      </c>
      <c r="G16" s="25" t="s">
        <v>56</v>
      </c>
      <c r="H16" s="25" t="s">
        <v>152</v>
      </c>
      <c r="I16" s="25" t="s">
        <v>640</v>
      </c>
      <c r="J16" s="25" t="s">
        <v>5467</v>
      </c>
      <c r="K16" s="25" t="s">
        <v>49</v>
      </c>
      <c r="L16" s="25" t="s">
        <v>5506</v>
      </c>
      <c r="M16" s="25" t="s">
        <v>5495</v>
      </c>
      <c r="N16" s="25" t="s">
        <v>5526</v>
      </c>
      <c r="O16" s="28">
        <v>45853.251180555555</v>
      </c>
      <c r="P16" s="25" t="s">
        <v>5499</v>
      </c>
      <c r="Q16" s="25"/>
      <c r="R16" s="26" t="e">
        <f>_xlfn.XLOOKUP(Table4[[#This Row],[Location]],[6]!TableData[u_display_name],[6]!TableData[country])</f>
        <v>#REF!</v>
      </c>
    </row>
    <row r="17" spans="1:18" ht="72.5" x14ac:dyDescent="0.35">
      <c r="A17" s="25" t="s">
        <v>1230</v>
      </c>
      <c r="B17" s="25" t="s">
        <v>1229</v>
      </c>
      <c r="C17" s="25" t="s">
        <v>5527</v>
      </c>
      <c r="D17" s="25" t="s">
        <v>5528</v>
      </c>
      <c r="E17" s="25" t="s">
        <v>5529</v>
      </c>
      <c r="F17" s="25" t="s">
        <v>57</v>
      </c>
      <c r="G17" s="25" t="s">
        <v>109</v>
      </c>
      <c r="H17" s="25" t="s">
        <v>297</v>
      </c>
      <c r="I17" s="25" t="s">
        <v>1230</v>
      </c>
      <c r="J17" s="25" t="s">
        <v>5467</v>
      </c>
      <c r="K17" s="25" t="s">
        <v>114</v>
      </c>
      <c r="L17" s="25" t="s">
        <v>4691</v>
      </c>
      <c r="M17" s="25" t="s">
        <v>5530</v>
      </c>
      <c r="N17" s="25" t="s">
        <v>5531</v>
      </c>
      <c r="O17" s="28">
        <v>45853.251099537039</v>
      </c>
      <c r="P17" s="25" t="s">
        <v>5485</v>
      </c>
      <c r="Q17" s="25"/>
      <c r="R17" s="26" t="e">
        <f>_xlfn.XLOOKUP(Table4[[#This Row],[Location]],[6]!TableData[u_display_name],[6]!TableData[country])</f>
        <v>#REF!</v>
      </c>
    </row>
    <row r="18" spans="1:18" ht="43.5" x14ac:dyDescent="0.35">
      <c r="A18" s="25" t="s">
        <v>2241</v>
      </c>
      <c r="B18" s="25" t="s">
        <v>2240</v>
      </c>
      <c r="C18" s="25" t="s">
        <v>4941</v>
      </c>
      <c r="D18" s="25" t="s">
        <v>5532</v>
      </c>
      <c r="E18" s="25" t="s">
        <v>5533</v>
      </c>
      <c r="F18" s="25" t="s">
        <v>57</v>
      </c>
      <c r="G18" s="25" t="s">
        <v>109</v>
      </c>
      <c r="H18" s="25" t="s">
        <v>63</v>
      </c>
      <c r="I18" s="25" t="s">
        <v>2241</v>
      </c>
      <c r="J18" s="25" t="s">
        <v>5467</v>
      </c>
      <c r="K18" s="25" t="s">
        <v>49</v>
      </c>
      <c r="L18" s="25" t="s">
        <v>5534</v>
      </c>
      <c r="M18" s="25" t="s">
        <v>5495</v>
      </c>
      <c r="N18" s="25" t="s">
        <v>5496</v>
      </c>
      <c r="O18" s="28">
        <v>45853.251030092593</v>
      </c>
      <c r="P18" s="25" t="s">
        <v>5471</v>
      </c>
      <c r="Q18" s="25"/>
      <c r="R18" s="26" t="e">
        <f>_xlfn.XLOOKUP(Table4[[#This Row],[Location]],[6]!TableData[u_display_name],[6]!TableData[country])</f>
        <v>#REF!</v>
      </c>
    </row>
    <row r="19" spans="1:18" ht="58" x14ac:dyDescent="0.35">
      <c r="A19" s="25" t="s">
        <v>315</v>
      </c>
      <c r="B19" s="25" t="s">
        <v>314</v>
      </c>
      <c r="C19" s="25" t="s">
        <v>316</v>
      </c>
      <c r="D19" s="25" t="s">
        <v>5535</v>
      </c>
      <c r="E19" s="25" t="s">
        <v>5536</v>
      </c>
      <c r="F19" s="25" t="s">
        <v>57</v>
      </c>
      <c r="G19" s="25" t="s">
        <v>56</v>
      </c>
      <c r="H19" s="25" t="s">
        <v>63</v>
      </c>
      <c r="I19" s="25" t="s">
        <v>315</v>
      </c>
      <c r="J19" s="25" t="s">
        <v>5467</v>
      </c>
      <c r="K19" s="25" t="s">
        <v>114</v>
      </c>
      <c r="L19" s="25" t="s">
        <v>5489</v>
      </c>
      <c r="M19" s="25" t="s">
        <v>5537</v>
      </c>
      <c r="N19" s="25" t="s">
        <v>5491</v>
      </c>
      <c r="O19" s="28">
        <v>45853.251030092593</v>
      </c>
      <c r="P19" s="25" t="s">
        <v>5471</v>
      </c>
      <c r="Q19" s="25"/>
      <c r="R19" s="26" t="e">
        <f>_xlfn.XLOOKUP(Table4[[#This Row],[Location]],[6]!TableData[u_display_name],[6]!TableData[country])</f>
        <v>#REF!</v>
      </c>
    </row>
    <row r="20" spans="1:18" ht="43.5" x14ac:dyDescent="0.35">
      <c r="A20" s="25" t="s">
        <v>280</v>
      </c>
      <c r="B20" s="25" t="s">
        <v>279</v>
      </c>
      <c r="C20" s="25" t="s">
        <v>281</v>
      </c>
      <c r="D20" s="25" t="s">
        <v>5538</v>
      </c>
      <c r="E20" s="25" t="s">
        <v>5539</v>
      </c>
      <c r="F20" s="25" t="s">
        <v>57</v>
      </c>
      <c r="G20" s="25" t="s">
        <v>109</v>
      </c>
      <c r="H20" s="25" t="s">
        <v>63</v>
      </c>
      <c r="I20" s="25" t="s">
        <v>280</v>
      </c>
      <c r="J20" s="25" t="s">
        <v>5467</v>
      </c>
      <c r="K20" s="25" t="s">
        <v>66</v>
      </c>
      <c r="L20" s="25" t="s">
        <v>4691</v>
      </c>
      <c r="M20" s="25" t="s">
        <v>5540</v>
      </c>
      <c r="N20" s="25" t="s">
        <v>5496</v>
      </c>
      <c r="O20" s="28">
        <v>45853.251030092593</v>
      </c>
      <c r="P20" s="25" t="s">
        <v>5471</v>
      </c>
      <c r="Q20" s="25"/>
      <c r="R20" s="26" t="e">
        <f>_xlfn.XLOOKUP(Table4[[#This Row],[Location]],[6]!TableData[u_display_name],[6]!TableData[country])</f>
        <v>#REF!</v>
      </c>
    </row>
    <row r="21" spans="1:18" ht="43.5" x14ac:dyDescent="0.35">
      <c r="A21" s="25" t="s">
        <v>2581</v>
      </c>
      <c r="B21" s="25" t="s">
        <v>2580</v>
      </c>
      <c r="C21" s="25" t="s">
        <v>5541</v>
      </c>
      <c r="D21" s="25" t="s">
        <v>5542</v>
      </c>
      <c r="E21" s="25" t="s">
        <v>5543</v>
      </c>
      <c r="F21" s="25" t="s">
        <v>57</v>
      </c>
      <c r="G21" s="25" t="s">
        <v>149</v>
      </c>
      <c r="H21" s="25" t="s">
        <v>5067</v>
      </c>
      <c r="I21" s="25" t="s">
        <v>4691</v>
      </c>
      <c r="J21" s="25" t="s">
        <v>5467</v>
      </c>
      <c r="K21" s="25" t="s">
        <v>66</v>
      </c>
      <c r="L21" s="25" t="s">
        <v>5544</v>
      </c>
      <c r="M21" s="25" t="s">
        <v>5545</v>
      </c>
      <c r="N21" s="25" t="s">
        <v>5512</v>
      </c>
      <c r="O21" s="28">
        <v>45853.251018518517</v>
      </c>
      <c r="P21" s="25" t="s">
        <v>5499</v>
      </c>
      <c r="Q21" s="25"/>
      <c r="R21" s="26" t="e">
        <f>_xlfn.XLOOKUP(Table4[[#This Row],[Location]],[6]!TableData[u_display_name],[6]!TableData[country])</f>
        <v>#REF!</v>
      </c>
    </row>
    <row r="22" spans="1:18" ht="43.5" x14ac:dyDescent="0.35">
      <c r="A22" s="25" t="s">
        <v>1896</v>
      </c>
      <c r="B22" s="25" t="s">
        <v>1895</v>
      </c>
      <c r="C22" s="25" t="s">
        <v>4837</v>
      </c>
      <c r="D22" s="25" t="s">
        <v>5546</v>
      </c>
      <c r="E22" s="25" t="s">
        <v>5547</v>
      </c>
      <c r="F22" s="25" t="s">
        <v>57</v>
      </c>
      <c r="G22" s="25" t="s">
        <v>56</v>
      </c>
      <c r="H22" s="25" t="s">
        <v>4785</v>
      </c>
      <c r="I22" s="25" t="s">
        <v>1896</v>
      </c>
      <c r="J22" s="25" t="s">
        <v>5467</v>
      </c>
      <c r="K22" s="25" t="s">
        <v>49</v>
      </c>
      <c r="L22" s="25" t="s">
        <v>4691</v>
      </c>
      <c r="M22" s="25" t="s">
        <v>5495</v>
      </c>
      <c r="N22" s="25" t="s">
        <v>5526</v>
      </c>
      <c r="O22" s="28">
        <v>45853.251018518517</v>
      </c>
      <c r="P22" s="25" t="s">
        <v>5471</v>
      </c>
      <c r="Q22" s="25"/>
      <c r="R22" s="26" t="e">
        <f>_xlfn.XLOOKUP(Table4[[#This Row],[Location]],[6]!TableData[u_display_name],[6]!TableData[country])</f>
        <v>#REF!</v>
      </c>
    </row>
    <row r="23" spans="1:18" ht="58" x14ac:dyDescent="0.35">
      <c r="A23" s="25" t="s">
        <v>5548</v>
      </c>
      <c r="B23" s="25" t="s">
        <v>378</v>
      </c>
      <c r="C23" s="25" t="s">
        <v>380</v>
      </c>
      <c r="D23" s="25" t="s">
        <v>5549</v>
      </c>
      <c r="E23" s="25" t="s">
        <v>5550</v>
      </c>
      <c r="F23" s="25" t="s">
        <v>57</v>
      </c>
      <c r="G23" s="25" t="s">
        <v>56</v>
      </c>
      <c r="H23" s="25" t="s">
        <v>63</v>
      </c>
      <c r="I23" s="25" t="s">
        <v>5548</v>
      </c>
      <c r="J23" s="25" t="s">
        <v>5467</v>
      </c>
      <c r="K23" s="25" t="s">
        <v>114</v>
      </c>
      <c r="L23" s="25" t="s">
        <v>5468</v>
      </c>
      <c r="M23" s="25" t="s">
        <v>5551</v>
      </c>
      <c r="N23" s="25" t="s">
        <v>5491</v>
      </c>
      <c r="O23" s="28">
        <v>45853.251018518517</v>
      </c>
      <c r="P23" s="25" t="s">
        <v>5471</v>
      </c>
      <c r="Q23" s="25"/>
      <c r="R23" s="26" t="e">
        <f>_xlfn.XLOOKUP(Table4[[#This Row],[Location]],[6]!TableData[u_display_name],[6]!TableData[country])</f>
        <v>#REF!</v>
      </c>
    </row>
    <row r="24" spans="1:18" ht="43.5" x14ac:dyDescent="0.35">
      <c r="A24" s="25" t="s">
        <v>690</v>
      </c>
      <c r="B24" s="25" t="s">
        <v>689</v>
      </c>
      <c r="C24" s="25" t="s">
        <v>692</v>
      </c>
      <c r="D24" s="25" t="s">
        <v>5552</v>
      </c>
      <c r="E24" s="25" t="s">
        <v>5553</v>
      </c>
      <c r="F24" s="25" t="s">
        <v>57</v>
      </c>
      <c r="G24" s="25" t="s">
        <v>109</v>
      </c>
      <c r="H24" s="25" t="s">
        <v>152</v>
      </c>
      <c r="I24" s="25" t="s">
        <v>690</v>
      </c>
      <c r="J24" s="25" t="s">
        <v>5467</v>
      </c>
      <c r="K24" s="25" t="s">
        <v>49</v>
      </c>
      <c r="L24" s="25" t="s">
        <v>5506</v>
      </c>
      <c r="M24" s="25" t="s">
        <v>5495</v>
      </c>
      <c r="N24" s="25" t="s">
        <v>5496</v>
      </c>
      <c r="O24" s="28">
        <v>45853.250937500001</v>
      </c>
      <c r="P24" s="25" t="s">
        <v>5499</v>
      </c>
      <c r="Q24" s="25"/>
      <c r="R24" s="26" t="e">
        <f>_xlfn.XLOOKUP(Table4[[#This Row],[Location]],[6]!TableData[u_display_name],[6]!TableData[country])</f>
        <v>#REF!</v>
      </c>
    </row>
    <row r="25" spans="1:18" ht="58" x14ac:dyDescent="0.35">
      <c r="A25" s="25" t="s">
        <v>367</v>
      </c>
      <c r="B25" s="25" t="s">
        <v>366</v>
      </c>
      <c r="C25" s="25" t="s">
        <v>368</v>
      </c>
      <c r="D25" s="25" t="s">
        <v>5554</v>
      </c>
      <c r="E25" s="25" t="s">
        <v>5555</v>
      </c>
      <c r="F25" s="25" t="s">
        <v>57</v>
      </c>
      <c r="G25" s="25" t="s">
        <v>56</v>
      </c>
      <c r="H25" s="25" t="s">
        <v>63</v>
      </c>
      <c r="I25" s="25" t="s">
        <v>367</v>
      </c>
      <c r="J25" s="25" t="s">
        <v>5467</v>
      </c>
      <c r="K25" s="25" t="s">
        <v>66</v>
      </c>
      <c r="L25" s="25" t="s">
        <v>4691</v>
      </c>
      <c r="M25" s="25" t="s">
        <v>5556</v>
      </c>
      <c r="N25" s="25" t="s">
        <v>5470</v>
      </c>
      <c r="O25" s="28">
        <v>45853.250937500001</v>
      </c>
      <c r="P25" s="25" t="s">
        <v>5471</v>
      </c>
      <c r="Q25" s="25"/>
      <c r="R25" s="26" t="e">
        <f>_xlfn.XLOOKUP(Table4[[#This Row],[Location]],[6]!TableData[u_display_name],[6]!TableData[country])</f>
        <v>#REF!</v>
      </c>
    </row>
    <row r="26" spans="1:18" ht="43.5" x14ac:dyDescent="0.35">
      <c r="A26" s="25" t="s">
        <v>979</v>
      </c>
      <c r="B26" s="25" t="s">
        <v>978</v>
      </c>
      <c r="C26" s="25" t="s">
        <v>5557</v>
      </c>
      <c r="D26" s="25" t="s">
        <v>5558</v>
      </c>
      <c r="E26" s="25" t="s">
        <v>5559</v>
      </c>
      <c r="F26" s="25" t="s">
        <v>57</v>
      </c>
      <c r="G26" s="25" t="s">
        <v>109</v>
      </c>
      <c r="H26" s="25" t="s">
        <v>63</v>
      </c>
      <c r="I26" s="25" t="s">
        <v>979</v>
      </c>
      <c r="J26" s="25" t="s">
        <v>5467</v>
      </c>
      <c r="K26" s="25" t="s">
        <v>66</v>
      </c>
      <c r="L26" s="25" t="s">
        <v>4691</v>
      </c>
      <c r="M26" s="25" t="s">
        <v>5495</v>
      </c>
      <c r="N26" s="25" t="s">
        <v>5496</v>
      </c>
      <c r="O26" s="28">
        <v>45853.250914351855</v>
      </c>
      <c r="P26" s="25" t="s">
        <v>5471</v>
      </c>
      <c r="Q26" s="25"/>
      <c r="R26" s="26" t="e">
        <f>_xlfn.XLOOKUP(Table4[[#This Row],[Location]],[6]!TableData[u_display_name],[6]!TableData[country])</f>
        <v>#REF!</v>
      </c>
    </row>
    <row r="27" spans="1:18" ht="58" x14ac:dyDescent="0.35">
      <c r="A27" s="25" t="s">
        <v>981</v>
      </c>
      <c r="B27" s="25" t="s">
        <v>980</v>
      </c>
      <c r="C27" s="25" t="s">
        <v>5560</v>
      </c>
      <c r="D27" s="25" t="s">
        <v>5561</v>
      </c>
      <c r="E27" s="25" t="s">
        <v>5562</v>
      </c>
      <c r="F27" s="25" t="s">
        <v>514</v>
      </c>
      <c r="G27" s="25" t="s">
        <v>232</v>
      </c>
      <c r="H27" s="25" t="s">
        <v>5563</v>
      </c>
      <c r="I27" s="25" t="s">
        <v>981</v>
      </c>
      <c r="J27" s="25" t="s">
        <v>5467</v>
      </c>
      <c r="K27" s="25" t="s">
        <v>66</v>
      </c>
      <c r="L27" s="25" t="s">
        <v>4691</v>
      </c>
      <c r="M27" s="25" t="s">
        <v>5495</v>
      </c>
      <c r="N27" s="25" t="s">
        <v>5496</v>
      </c>
      <c r="O27" s="28">
        <v>45853.250879629632</v>
      </c>
      <c r="P27" s="25" t="s">
        <v>5485</v>
      </c>
      <c r="Q27" s="25"/>
      <c r="R27" s="26" t="e">
        <f>_xlfn.XLOOKUP(Table4[[#This Row],[Location]],[6]!TableData[u_display_name],[6]!TableData[country])</f>
        <v>#REF!</v>
      </c>
    </row>
    <row r="28" spans="1:18" ht="43.5" x14ac:dyDescent="0.35">
      <c r="A28" s="25" t="s">
        <v>637</v>
      </c>
      <c r="B28" s="25" t="s">
        <v>636</v>
      </c>
      <c r="C28" s="25" t="s">
        <v>638</v>
      </c>
      <c r="D28" s="25" t="s">
        <v>5564</v>
      </c>
      <c r="E28" s="25" t="s">
        <v>5565</v>
      </c>
      <c r="F28" s="25" t="s">
        <v>57</v>
      </c>
      <c r="G28" s="25" t="s">
        <v>56</v>
      </c>
      <c r="H28" s="25" t="s">
        <v>152</v>
      </c>
      <c r="I28" s="25" t="s">
        <v>637</v>
      </c>
      <c r="J28" s="25" t="s">
        <v>5467</v>
      </c>
      <c r="K28" s="25" t="s">
        <v>49</v>
      </c>
      <c r="L28" s="25" t="s">
        <v>5506</v>
      </c>
      <c r="M28" s="25" t="s">
        <v>5495</v>
      </c>
      <c r="N28" s="25" t="s">
        <v>5526</v>
      </c>
      <c r="O28" s="28">
        <v>45853.250879629632</v>
      </c>
      <c r="P28" s="25" t="s">
        <v>5499</v>
      </c>
      <c r="Q28" s="25"/>
      <c r="R28" s="26" t="e">
        <f>_xlfn.XLOOKUP(Table4[[#This Row],[Location]],[6]!TableData[u_display_name],[6]!TableData[country])</f>
        <v>#REF!</v>
      </c>
    </row>
    <row r="29" spans="1:18" ht="43.5" x14ac:dyDescent="0.35">
      <c r="A29" s="25" t="s">
        <v>175</v>
      </c>
      <c r="B29" s="25" t="s">
        <v>174</v>
      </c>
      <c r="C29" s="25" t="s">
        <v>176</v>
      </c>
      <c r="D29" s="25" t="s">
        <v>5566</v>
      </c>
      <c r="E29" s="25" t="s">
        <v>5567</v>
      </c>
      <c r="F29" s="25" t="s">
        <v>57</v>
      </c>
      <c r="G29" s="25" t="s">
        <v>109</v>
      </c>
      <c r="H29" s="25" t="s">
        <v>152</v>
      </c>
      <c r="I29" s="25" t="s">
        <v>175</v>
      </c>
      <c r="J29" s="25" t="s">
        <v>5467</v>
      </c>
      <c r="K29" s="25" t="s">
        <v>49</v>
      </c>
      <c r="L29" s="25" t="s">
        <v>5506</v>
      </c>
      <c r="M29" s="25" t="s">
        <v>5495</v>
      </c>
      <c r="N29" s="25" t="s">
        <v>5496</v>
      </c>
      <c r="O29" s="28">
        <v>45853.250856481478</v>
      </c>
      <c r="P29" s="25" t="s">
        <v>5499</v>
      </c>
      <c r="Q29" s="25"/>
      <c r="R29" s="26" t="e">
        <f>_xlfn.XLOOKUP(Table4[[#This Row],[Location]],[6]!TableData[u_display_name],[6]!TableData[country])</f>
        <v>#REF!</v>
      </c>
    </row>
    <row r="30" spans="1:18" ht="58" x14ac:dyDescent="0.35">
      <c r="A30" s="25" t="s">
        <v>323</v>
      </c>
      <c r="B30" s="25" t="s">
        <v>322</v>
      </c>
      <c r="C30" s="25" t="s">
        <v>324</v>
      </c>
      <c r="D30" s="25" t="s">
        <v>5568</v>
      </c>
      <c r="E30" s="25" t="s">
        <v>5569</v>
      </c>
      <c r="F30" s="25" t="s">
        <v>57</v>
      </c>
      <c r="G30" s="25" t="s">
        <v>56</v>
      </c>
      <c r="H30" s="25" t="s">
        <v>63</v>
      </c>
      <c r="I30" s="25" t="s">
        <v>323</v>
      </c>
      <c r="J30" s="25" t="s">
        <v>5467</v>
      </c>
      <c r="K30" s="25" t="s">
        <v>114</v>
      </c>
      <c r="L30" s="25" t="s">
        <v>5489</v>
      </c>
      <c r="M30" s="25" t="s">
        <v>5570</v>
      </c>
      <c r="N30" s="25" t="s">
        <v>5470</v>
      </c>
      <c r="O30" s="28">
        <v>45853.250856481478</v>
      </c>
      <c r="P30" s="25" t="s">
        <v>5471</v>
      </c>
      <c r="Q30" s="25"/>
      <c r="R30" s="26" t="e">
        <f>_xlfn.XLOOKUP(Table4[[#This Row],[Location]],[6]!TableData[u_display_name],[6]!TableData[country])</f>
        <v>#REF!</v>
      </c>
    </row>
    <row r="31" spans="1:18" ht="58" x14ac:dyDescent="0.35">
      <c r="A31" s="25" t="s">
        <v>2205</v>
      </c>
      <c r="B31" s="25" t="s">
        <v>2204</v>
      </c>
      <c r="C31" s="25" t="s">
        <v>5571</v>
      </c>
      <c r="D31" s="25" t="s">
        <v>5572</v>
      </c>
      <c r="E31" s="25" t="s">
        <v>5573</v>
      </c>
      <c r="F31" s="25" t="s">
        <v>57</v>
      </c>
      <c r="G31" s="25" t="s">
        <v>56</v>
      </c>
      <c r="H31" s="25" t="s">
        <v>2083</v>
      </c>
      <c r="I31" s="25" t="s">
        <v>2205</v>
      </c>
      <c r="J31" s="25" t="s">
        <v>5467</v>
      </c>
      <c r="K31" s="25" t="s">
        <v>49</v>
      </c>
      <c r="L31" s="25" t="s">
        <v>5574</v>
      </c>
      <c r="M31" s="25" t="s">
        <v>4691</v>
      </c>
      <c r="N31" s="25" t="s">
        <v>5575</v>
      </c>
      <c r="O31" s="28">
        <v>45853.250787037039</v>
      </c>
      <c r="P31" s="25" t="s">
        <v>5485</v>
      </c>
      <c r="Q31" s="25"/>
      <c r="R31" s="26" t="e">
        <f>_xlfn.XLOOKUP(Table4[[#This Row],[Location]],[6]!TableData[u_display_name],[6]!TableData[country])</f>
        <v>#REF!</v>
      </c>
    </row>
    <row r="32" spans="1:18" ht="58" x14ac:dyDescent="0.35">
      <c r="A32" s="25" t="s">
        <v>974</v>
      </c>
      <c r="B32" s="25" t="s">
        <v>4282</v>
      </c>
      <c r="C32" s="25" t="s">
        <v>5576</v>
      </c>
      <c r="D32" s="25" t="s">
        <v>5577</v>
      </c>
      <c r="E32" s="25" t="s">
        <v>5578</v>
      </c>
      <c r="F32" s="25" t="s">
        <v>57</v>
      </c>
      <c r="G32" s="25" t="s">
        <v>56</v>
      </c>
      <c r="H32" s="25" t="s">
        <v>63</v>
      </c>
      <c r="I32" s="25" t="s">
        <v>974</v>
      </c>
      <c r="J32" s="25" t="s">
        <v>5467</v>
      </c>
      <c r="K32" s="25" t="s">
        <v>975</v>
      </c>
      <c r="L32" s="25" t="s">
        <v>4691</v>
      </c>
      <c r="M32" s="25" t="s">
        <v>5579</v>
      </c>
      <c r="N32" s="25" t="s">
        <v>5503</v>
      </c>
      <c r="O32" s="28">
        <v>45853.250787037039</v>
      </c>
      <c r="P32" s="25" t="s">
        <v>5580</v>
      </c>
      <c r="Q32" s="25"/>
      <c r="R32" s="26" t="e">
        <f>_xlfn.XLOOKUP(Table4[[#This Row],[Location]],[6]!TableData[u_display_name],[6]!TableData[country])</f>
        <v>#REF!</v>
      </c>
    </row>
    <row r="33" spans="1:18" ht="58" x14ac:dyDescent="0.35">
      <c r="A33" s="25" t="s">
        <v>5581</v>
      </c>
      <c r="B33" s="25" t="s">
        <v>502</v>
      </c>
      <c r="C33" s="25" t="s">
        <v>504</v>
      </c>
      <c r="D33" s="25" t="s">
        <v>5582</v>
      </c>
      <c r="E33" s="25" t="s">
        <v>5583</v>
      </c>
      <c r="F33" s="25" t="s">
        <v>57</v>
      </c>
      <c r="G33" s="25" t="s">
        <v>56</v>
      </c>
      <c r="H33" s="25" t="s">
        <v>63</v>
      </c>
      <c r="I33" s="25" t="s">
        <v>503</v>
      </c>
      <c r="J33" s="25" t="s">
        <v>5467</v>
      </c>
      <c r="K33" s="25" t="s">
        <v>66</v>
      </c>
      <c r="L33" s="25" t="s">
        <v>5584</v>
      </c>
      <c r="M33" s="25" t="s">
        <v>5585</v>
      </c>
      <c r="N33" s="25" t="s">
        <v>5470</v>
      </c>
      <c r="O33" s="28">
        <v>45853.250787037039</v>
      </c>
      <c r="P33" s="25" t="s">
        <v>5471</v>
      </c>
      <c r="Q33" s="25"/>
      <c r="R33" s="26" t="e">
        <f>_xlfn.XLOOKUP(Table4[[#This Row],[Location]],[6]!TableData[u_display_name],[6]!TableData[country])</f>
        <v>#REF!</v>
      </c>
    </row>
    <row r="34" spans="1:18" ht="43.5" x14ac:dyDescent="0.35">
      <c r="A34" s="25" t="s">
        <v>2585</v>
      </c>
      <c r="B34" s="25" t="s">
        <v>2584</v>
      </c>
      <c r="C34" s="25" t="s">
        <v>5586</v>
      </c>
      <c r="D34" s="25" t="s">
        <v>5587</v>
      </c>
      <c r="E34" s="25" t="s">
        <v>5588</v>
      </c>
      <c r="F34" s="25" t="s">
        <v>57</v>
      </c>
      <c r="G34" s="25" t="s">
        <v>109</v>
      </c>
      <c r="H34" s="25" t="s">
        <v>5067</v>
      </c>
      <c r="I34" s="25" t="s">
        <v>4691</v>
      </c>
      <c r="J34" s="25" t="s">
        <v>5467</v>
      </c>
      <c r="K34" s="25" t="s">
        <v>66</v>
      </c>
      <c r="L34" s="25" t="s">
        <v>5544</v>
      </c>
      <c r="M34" s="25" t="s">
        <v>5545</v>
      </c>
      <c r="N34" s="25" t="s">
        <v>5512</v>
      </c>
      <c r="O34" s="28">
        <v>45853.250775462962</v>
      </c>
      <c r="P34" s="25" t="s">
        <v>5499</v>
      </c>
      <c r="Q34" s="25"/>
      <c r="R34" s="26" t="e">
        <f>_xlfn.XLOOKUP(Table4[[#This Row],[Location]],[6]!TableData[u_display_name],[6]!TableData[country])</f>
        <v>#REF!</v>
      </c>
    </row>
    <row r="35" spans="1:18" ht="58" x14ac:dyDescent="0.35">
      <c r="A35" s="25" t="s">
        <v>5589</v>
      </c>
      <c r="B35" s="25" t="s">
        <v>311</v>
      </c>
      <c r="C35" s="25" t="s">
        <v>313</v>
      </c>
      <c r="D35" s="25" t="s">
        <v>5590</v>
      </c>
      <c r="E35" s="25" t="s">
        <v>5591</v>
      </c>
      <c r="F35" s="25" t="s">
        <v>57</v>
      </c>
      <c r="G35" s="25" t="s">
        <v>56</v>
      </c>
      <c r="H35" s="25" t="s">
        <v>63</v>
      </c>
      <c r="I35" s="25" t="s">
        <v>312</v>
      </c>
      <c r="J35" s="25" t="s">
        <v>5467</v>
      </c>
      <c r="K35" s="25" t="s">
        <v>114</v>
      </c>
      <c r="L35" s="25" t="s">
        <v>5489</v>
      </c>
      <c r="M35" s="25" t="s">
        <v>5556</v>
      </c>
      <c r="N35" s="25" t="s">
        <v>5470</v>
      </c>
      <c r="O35" s="28">
        <v>45853.250775462962</v>
      </c>
      <c r="P35" s="25" t="s">
        <v>5471</v>
      </c>
      <c r="Q35" s="25"/>
      <c r="R35" s="26" t="e">
        <f>_xlfn.XLOOKUP(Table4[[#This Row],[Location]],[6]!TableData[u_display_name],[6]!TableData[country])</f>
        <v>#REF!</v>
      </c>
    </row>
    <row r="36" spans="1:18" ht="43.5" x14ac:dyDescent="0.35">
      <c r="A36" s="25" t="s">
        <v>1543</v>
      </c>
      <c r="B36" s="25" t="s">
        <v>1542</v>
      </c>
      <c r="C36" s="25" t="s">
        <v>5592</v>
      </c>
      <c r="D36" s="25" t="s">
        <v>5593</v>
      </c>
      <c r="E36" s="25" t="s">
        <v>5594</v>
      </c>
      <c r="F36" s="25" t="s">
        <v>57</v>
      </c>
      <c r="G36" s="25" t="s">
        <v>56</v>
      </c>
      <c r="H36" s="25" t="s">
        <v>71</v>
      </c>
      <c r="I36" s="25" t="s">
        <v>4691</v>
      </c>
      <c r="J36" s="25" t="s">
        <v>5467</v>
      </c>
      <c r="K36" s="25" t="s">
        <v>66</v>
      </c>
      <c r="L36" s="25" t="s">
        <v>4691</v>
      </c>
      <c r="M36" s="25" t="s">
        <v>5495</v>
      </c>
      <c r="N36" s="25" t="s">
        <v>5526</v>
      </c>
      <c r="O36" s="28">
        <v>45853.250775462962</v>
      </c>
      <c r="P36" s="25" t="s">
        <v>5499</v>
      </c>
      <c r="Q36" s="25"/>
      <c r="R36" s="26" t="e">
        <f>_xlfn.XLOOKUP(Table4[[#This Row],[Location]],[6]!TableData[u_display_name],[6]!TableData[country])</f>
        <v>#REF!</v>
      </c>
    </row>
    <row r="37" spans="1:18" ht="43.5" x14ac:dyDescent="0.35">
      <c r="A37" s="25" t="s">
        <v>849</v>
      </c>
      <c r="B37" s="25" t="s">
        <v>848</v>
      </c>
      <c r="C37" s="25" t="s">
        <v>850</v>
      </c>
      <c r="D37" s="25" t="s">
        <v>5595</v>
      </c>
      <c r="E37" s="25" t="s">
        <v>5596</v>
      </c>
      <c r="F37" s="25" t="s">
        <v>57</v>
      </c>
      <c r="G37" s="25" t="s">
        <v>109</v>
      </c>
      <c r="H37" s="25" t="s">
        <v>152</v>
      </c>
      <c r="I37" s="25" t="s">
        <v>849</v>
      </c>
      <c r="J37" s="25" t="s">
        <v>5467</v>
      </c>
      <c r="K37" s="25" t="s">
        <v>49</v>
      </c>
      <c r="L37" s="25" t="s">
        <v>5506</v>
      </c>
      <c r="M37" s="25" t="s">
        <v>5495</v>
      </c>
      <c r="N37" s="25" t="s">
        <v>5496</v>
      </c>
      <c r="O37" s="28">
        <v>45853.250775462962</v>
      </c>
      <c r="P37" s="25" t="s">
        <v>5499</v>
      </c>
      <c r="Q37" s="25"/>
      <c r="R37" s="26" t="e">
        <f>_xlfn.XLOOKUP(Table4[[#This Row],[Location]],[6]!TableData[u_display_name],[6]!TableData[country])</f>
        <v>#REF!</v>
      </c>
    </row>
    <row r="38" spans="1:18" ht="43.5" x14ac:dyDescent="0.35">
      <c r="A38" s="25" t="s">
        <v>2308</v>
      </c>
      <c r="B38" s="25" t="s">
        <v>2307</v>
      </c>
      <c r="C38" s="25" t="s">
        <v>4404</v>
      </c>
      <c r="D38" s="25" t="s">
        <v>5597</v>
      </c>
      <c r="E38" s="25" t="s">
        <v>5598</v>
      </c>
      <c r="F38" s="25" t="s">
        <v>57</v>
      </c>
      <c r="G38" s="25" t="s">
        <v>109</v>
      </c>
      <c r="H38" s="25" t="s">
        <v>63</v>
      </c>
      <c r="I38" s="25" t="s">
        <v>2308</v>
      </c>
      <c r="J38" s="25" t="s">
        <v>5467</v>
      </c>
      <c r="K38" s="25" t="s">
        <v>66</v>
      </c>
      <c r="L38" s="25" t="s">
        <v>5599</v>
      </c>
      <c r="M38" s="25" t="s">
        <v>5495</v>
      </c>
      <c r="N38" s="25" t="s">
        <v>5496</v>
      </c>
      <c r="O38" s="28">
        <v>45853.250694444447</v>
      </c>
      <c r="P38" s="25" t="s">
        <v>5471</v>
      </c>
      <c r="Q38" s="25"/>
      <c r="R38" s="26" t="e">
        <f>_xlfn.XLOOKUP(Table4[[#This Row],[Location]],[6]!TableData[u_display_name],[6]!TableData[country])</f>
        <v>#REF!</v>
      </c>
    </row>
    <row r="39" spans="1:18" ht="43.5" x14ac:dyDescent="0.35">
      <c r="A39" s="25" t="s">
        <v>738</v>
      </c>
      <c r="B39" s="25" t="s">
        <v>737</v>
      </c>
      <c r="C39" s="25" t="s">
        <v>739</v>
      </c>
      <c r="D39" s="25" t="s">
        <v>5600</v>
      </c>
      <c r="E39" s="25" t="s">
        <v>5601</v>
      </c>
      <c r="F39" s="25" t="s">
        <v>57</v>
      </c>
      <c r="G39" s="25" t="s">
        <v>149</v>
      </c>
      <c r="H39" s="25" t="s">
        <v>582</v>
      </c>
      <c r="I39" s="25" t="s">
        <v>4691</v>
      </c>
      <c r="J39" s="25" t="s">
        <v>5467</v>
      </c>
      <c r="K39" s="25" t="s">
        <v>49</v>
      </c>
      <c r="L39" s="25" t="s">
        <v>4691</v>
      </c>
      <c r="M39" s="25" t="s">
        <v>5602</v>
      </c>
      <c r="N39" s="25" t="s">
        <v>5496</v>
      </c>
      <c r="O39" s="28">
        <v>45853.250636574077</v>
      </c>
      <c r="P39" s="25" t="s">
        <v>5499</v>
      </c>
      <c r="Q39" s="25"/>
      <c r="R39" s="26" t="e">
        <f>_xlfn.XLOOKUP(Table4[[#This Row],[Location]],[6]!TableData[u_display_name],[6]!TableData[country])</f>
        <v>#REF!</v>
      </c>
    </row>
    <row r="40" spans="1:18" ht="58" x14ac:dyDescent="0.35">
      <c r="A40" s="25" t="s">
        <v>1963</v>
      </c>
      <c r="B40" s="25" t="s">
        <v>1962</v>
      </c>
      <c r="C40" s="25" t="s">
        <v>5603</v>
      </c>
      <c r="D40" s="25" t="s">
        <v>5604</v>
      </c>
      <c r="E40" s="25" t="s">
        <v>5605</v>
      </c>
      <c r="F40" s="25" t="s">
        <v>57</v>
      </c>
      <c r="G40" s="25" t="s">
        <v>56</v>
      </c>
      <c r="H40" s="25" t="s">
        <v>811</v>
      </c>
      <c r="I40" s="25" t="s">
        <v>1963</v>
      </c>
      <c r="J40" s="25" t="s">
        <v>5467</v>
      </c>
      <c r="K40" s="25" t="s">
        <v>66</v>
      </c>
      <c r="L40" s="25" t="s">
        <v>5606</v>
      </c>
      <c r="M40" s="25" t="s">
        <v>5483</v>
      </c>
      <c r="N40" s="25" t="s">
        <v>5512</v>
      </c>
      <c r="O40" s="28">
        <v>45853.250636574077</v>
      </c>
      <c r="P40" s="25" t="s">
        <v>5485</v>
      </c>
      <c r="Q40" s="25"/>
      <c r="R40" s="26" t="e">
        <f>_xlfn.XLOOKUP(Table4[[#This Row],[Location]],[6]!TableData[u_display_name],[6]!TableData[country])</f>
        <v>#REF!</v>
      </c>
    </row>
    <row r="41" spans="1:18" ht="58" x14ac:dyDescent="0.35">
      <c r="A41" s="25" t="s">
        <v>1807</v>
      </c>
      <c r="B41" s="25" t="s">
        <v>1806</v>
      </c>
      <c r="C41" s="25" t="s">
        <v>4911</v>
      </c>
      <c r="D41" s="25" t="s">
        <v>5607</v>
      </c>
      <c r="E41" s="25" t="s">
        <v>5608</v>
      </c>
      <c r="F41" s="25" t="s">
        <v>57</v>
      </c>
      <c r="G41" s="25" t="s">
        <v>56</v>
      </c>
      <c r="H41" s="25" t="s">
        <v>63</v>
      </c>
      <c r="I41" s="25" t="s">
        <v>1807</v>
      </c>
      <c r="J41" s="25" t="s">
        <v>5467</v>
      </c>
      <c r="K41" s="25" t="s">
        <v>66</v>
      </c>
      <c r="L41" s="25" t="s">
        <v>4691</v>
      </c>
      <c r="M41" s="25" t="s">
        <v>5502</v>
      </c>
      <c r="N41" s="25" t="s">
        <v>5503</v>
      </c>
      <c r="O41" s="28">
        <v>45853.250601851854</v>
      </c>
      <c r="P41" s="25" t="s">
        <v>5471</v>
      </c>
      <c r="Q41" s="25"/>
      <c r="R41" s="26" t="e">
        <f>_xlfn.XLOOKUP(Table4[[#This Row],[Location]],[6]!TableData[u_display_name],[6]!TableData[country])</f>
        <v>#REF!</v>
      </c>
    </row>
    <row r="42" spans="1:18" ht="43.5" x14ac:dyDescent="0.35">
      <c r="A42" s="25" t="s">
        <v>965</v>
      </c>
      <c r="B42" s="25" t="s">
        <v>964</v>
      </c>
      <c r="C42" s="25" t="s">
        <v>5609</v>
      </c>
      <c r="D42" s="25" t="s">
        <v>5610</v>
      </c>
      <c r="E42" s="25" t="s">
        <v>5611</v>
      </c>
      <c r="F42" s="25" t="s">
        <v>57</v>
      </c>
      <c r="G42" s="25" t="s">
        <v>109</v>
      </c>
      <c r="H42" s="25" t="s">
        <v>63</v>
      </c>
      <c r="I42" s="25" t="s">
        <v>965</v>
      </c>
      <c r="J42" s="25" t="s">
        <v>5467</v>
      </c>
      <c r="K42" s="25" t="s">
        <v>66</v>
      </c>
      <c r="L42" s="25" t="s">
        <v>5599</v>
      </c>
      <c r="M42" s="25" t="s">
        <v>5495</v>
      </c>
      <c r="N42" s="25" t="s">
        <v>5496</v>
      </c>
      <c r="O42" s="28">
        <v>45853.250601851854</v>
      </c>
      <c r="P42" s="25" t="s">
        <v>5471</v>
      </c>
      <c r="Q42" s="25"/>
      <c r="R42" s="26" t="e">
        <f>_xlfn.XLOOKUP(Table4[[#This Row],[Location]],[6]!TableData[u_display_name],[6]!TableData[country])</f>
        <v>#REF!</v>
      </c>
    </row>
    <row r="43" spans="1:18" ht="43.5" x14ac:dyDescent="0.35">
      <c r="A43" s="25" t="s">
        <v>2086</v>
      </c>
      <c r="B43" s="25" t="s">
        <v>2085</v>
      </c>
      <c r="C43" s="25" t="s">
        <v>5612</v>
      </c>
      <c r="D43" s="25" t="s">
        <v>5613</v>
      </c>
      <c r="E43" s="25" t="s">
        <v>5614</v>
      </c>
      <c r="F43" s="25" t="s">
        <v>57</v>
      </c>
      <c r="G43" s="25" t="s">
        <v>56</v>
      </c>
      <c r="H43" s="25" t="s">
        <v>63</v>
      </c>
      <c r="I43" s="25" t="s">
        <v>2086</v>
      </c>
      <c r="J43" s="25" t="s">
        <v>5467</v>
      </c>
      <c r="K43" s="25" t="s">
        <v>66</v>
      </c>
      <c r="L43" s="25" t="s">
        <v>4691</v>
      </c>
      <c r="M43" s="25" t="s">
        <v>5495</v>
      </c>
      <c r="N43" s="25" t="s">
        <v>5526</v>
      </c>
      <c r="O43" s="28">
        <v>45853.250520833331</v>
      </c>
      <c r="P43" s="25" t="s">
        <v>5471</v>
      </c>
      <c r="Q43" s="25"/>
      <c r="R43" s="26" t="e">
        <f>_xlfn.XLOOKUP(Table4[[#This Row],[Location]],[6]!TableData[u_display_name],[6]!TableData[country])</f>
        <v>#REF!</v>
      </c>
    </row>
    <row r="44" spans="1:18" ht="43.5" x14ac:dyDescent="0.35">
      <c r="A44" s="25" t="s">
        <v>1444</v>
      </c>
      <c r="B44" s="25" t="s">
        <v>1443</v>
      </c>
      <c r="C44" s="25" t="s">
        <v>5615</v>
      </c>
      <c r="D44" s="25" t="s">
        <v>5616</v>
      </c>
      <c r="E44" s="25" t="s">
        <v>5617</v>
      </c>
      <c r="F44" s="25" t="s">
        <v>57</v>
      </c>
      <c r="G44" s="25" t="s">
        <v>232</v>
      </c>
      <c r="H44" s="25" t="s">
        <v>5075</v>
      </c>
      <c r="I44" s="25" t="s">
        <v>1444</v>
      </c>
      <c r="J44" s="25" t="s">
        <v>5467</v>
      </c>
      <c r="K44" s="25" t="s">
        <v>49</v>
      </c>
      <c r="L44" s="25" t="s">
        <v>4691</v>
      </c>
      <c r="M44" s="25" t="s">
        <v>5495</v>
      </c>
      <c r="N44" s="25" t="s">
        <v>5496</v>
      </c>
      <c r="O44" s="28">
        <v>45853.250520833331</v>
      </c>
      <c r="P44" s="25" t="s">
        <v>5471</v>
      </c>
      <c r="Q44" s="25"/>
      <c r="R44" s="26" t="e">
        <f>_xlfn.XLOOKUP(Table4[[#This Row],[Location]],[6]!TableData[u_display_name],[6]!TableData[country])</f>
        <v>#REF!</v>
      </c>
    </row>
    <row r="45" spans="1:18" ht="58" x14ac:dyDescent="0.35">
      <c r="A45" s="25" t="s">
        <v>2442</v>
      </c>
      <c r="B45" s="25" t="s">
        <v>2441</v>
      </c>
      <c r="C45" s="25" t="s">
        <v>5618</v>
      </c>
      <c r="D45" s="25" t="s">
        <v>5619</v>
      </c>
      <c r="E45" s="25" t="s">
        <v>5620</v>
      </c>
      <c r="F45" s="25" t="s">
        <v>57</v>
      </c>
      <c r="G45" s="25" t="s">
        <v>109</v>
      </c>
      <c r="H45" s="25" t="s">
        <v>5621</v>
      </c>
      <c r="I45" s="25" t="s">
        <v>2442</v>
      </c>
      <c r="J45" s="25" t="s">
        <v>5467</v>
      </c>
      <c r="K45" s="25" t="s">
        <v>141</v>
      </c>
      <c r="L45" s="25" t="s">
        <v>4691</v>
      </c>
      <c r="M45" s="25" t="s">
        <v>5622</v>
      </c>
      <c r="N45" s="25" t="s">
        <v>5623</v>
      </c>
      <c r="O45" s="28">
        <v>45853.250486111108</v>
      </c>
      <c r="P45" s="25" t="s">
        <v>5485</v>
      </c>
      <c r="Q45" s="25"/>
      <c r="R45" s="26" t="e">
        <f>_xlfn.XLOOKUP(Table4[[#This Row],[Location]],[6]!TableData[u_display_name],[6]!TableData[country])</f>
        <v>#REF!</v>
      </c>
    </row>
    <row r="46" spans="1:18" ht="58" x14ac:dyDescent="0.35">
      <c r="A46" s="25" t="s">
        <v>364</v>
      </c>
      <c r="B46" s="25" t="s">
        <v>363</v>
      </c>
      <c r="C46" s="25" t="s">
        <v>365</v>
      </c>
      <c r="D46" s="25" t="s">
        <v>5624</v>
      </c>
      <c r="E46" s="25" t="s">
        <v>5625</v>
      </c>
      <c r="F46" s="25" t="s">
        <v>57</v>
      </c>
      <c r="G46" s="25" t="s">
        <v>56</v>
      </c>
      <c r="H46" s="25" t="s">
        <v>333</v>
      </c>
      <c r="I46" s="25" t="s">
        <v>364</v>
      </c>
      <c r="J46" s="25" t="s">
        <v>5467</v>
      </c>
      <c r="K46" s="25" t="s">
        <v>49</v>
      </c>
      <c r="L46" s="25" t="s">
        <v>5626</v>
      </c>
      <c r="M46" s="25" t="s">
        <v>5495</v>
      </c>
      <c r="N46" s="25" t="s">
        <v>5627</v>
      </c>
      <c r="O46" s="28">
        <v>45853.250347222223</v>
      </c>
      <c r="P46" s="25" t="s">
        <v>5485</v>
      </c>
      <c r="Q46" s="25"/>
      <c r="R46" s="26" t="e">
        <f>_xlfn.XLOOKUP(Table4[[#This Row],[Location]],[6]!TableData[u_display_name],[6]!TableData[country])</f>
        <v>#REF!</v>
      </c>
    </row>
    <row r="47" spans="1:18" ht="58" x14ac:dyDescent="0.35">
      <c r="A47" s="25" t="s">
        <v>1900</v>
      </c>
      <c r="B47" s="25" t="s">
        <v>5628</v>
      </c>
      <c r="C47" s="25" t="s">
        <v>4786</v>
      </c>
      <c r="D47" s="25" t="s">
        <v>5629</v>
      </c>
      <c r="E47" s="25" t="s">
        <v>5630</v>
      </c>
      <c r="F47" s="25" t="s">
        <v>57</v>
      </c>
      <c r="G47" s="25" t="s">
        <v>56</v>
      </c>
      <c r="H47" s="25" t="s">
        <v>4785</v>
      </c>
      <c r="I47" s="25" t="s">
        <v>4691</v>
      </c>
      <c r="J47" s="25" t="s">
        <v>5467</v>
      </c>
      <c r="K47" s="25" t="s">
        <v>101</v>
      </c>
      <c r="L47" s="25" t="s">
        <v>4691</v>
      </c>
      <c r="M47" s="25" t="s">
        <v>5631</v>
      </c>
      <c r="N47" s="25" t="s">
        <v>5526</v>
      </c>
      <c r="O47" s="28">
        <v>45853.250347222223</v>
      </c>
      <c r="P47" s="25" t="s">
        <v>5485</v>
      </c>
      <c r="Q47" s="25"/>
      <c r="R47" s="26" t="e">
        <f>_xlfn.XLOOKUP(Table4[[#This Row],[Location]],[6]!TableData[u_display_name],[6]!TableData[country])</f>
        <v>#REF!</v>
      </c>
    </row>
    <row r="48" spans="1:18" ht="58" x14ac:dyDescent="0.35">
      <c r="A48" s="25" t="s">
        <v>813</v>
      </c>
      <c r="B48" s="25" t="s">
        <v>812</v>
      </c>
      <c r="C48" s="25" t="s">
        <v>814</v>
      </c>
      <c r="D48" s="25" t="s">
        <v>5632</v>
      </c>
      <c r="E48" s="25" t="s">
        <v>5633</v>
      </c>
      <c r="F48" s="25" t="s">
        <v>57</v>
      </c>
      <c r="G48" s="25" t="s">
        <v>56</v>
      </c>
      <c r="H48" s="25" t="s">
        <v>63</v>
      </c>
      <c r="I48" s="25" t="s">
        <v>813</v>
      </c>
      <c r="J48" s="25" t="s">
        <v>5467</v>
      </c>
      <c r="K48" s="25" t="s">
        <v>114</v>
      </c>
      <c r="L48" s="25" t="s">
        <v>5489</v>
      </c>
      <c r="M48" s="25" t="s">
        <v>5585</v>
      </c>
      <c r="N48" s="25" t="s">
        <v>5470</v>
      </c>
      <c r="O48" s="28">
        <v>45853.250347222223</v>
      </c>
      <c r="P48" s="25" t="s">
        <v>5471</v>
      </c>
      <c r="Q48" s="25"/>
      <c r="R48" s="26" t="e">
        <f>_xlfn.XLOOKUP(Table4[[#This Row],[Location]],[6]!TableData[u_display_name],[6]!TableData[country])</f>
        <v>#REF!</v>
      </c>
    </row>
    <row r="49" spans="1:18" ht="43.5" x14ac:dyDescent="0.35">
      <c r="A49" s="25" t="s">
        <v>2583</v>
      </c>
      <c r="B49" s="25" t="s">
        <v>2582</v>
      </c>
      <c r="C49" s="25" t="s">
        <v>5634</v>
      </c>
      <c r="D49" s="25" t="s">
        <v>5635</v>
      </c>
      <c r="E49" s="25" t="s">
        <v>5636</v>
      </c>
      <c r="F49" s="25" t="s">
        <v>57</v>
      </c>
      <c r="G49" s="25" t="s">
        <v>149</v>
      </c>
      <c r="H49" s="25" t="s">
        <v>5067</v>
      </c>
      <c r="I49" s="25" t="s">
        <v>4691</v>
      </c>
      <c r="J49" s="25" t="s">
        <v>5467</v>
      </c>
      <c r="K49" s="25" t="s">
        <v>66</v>
      </c>
      <c r="L49" s="25" t="s">
        <v>5544</v>
      </c>
      <c r="M49" s="25" t="s">
        <v>5545</v>
      </c>
      <c r="N49" s="25" t="s">
        <v>5512</v>
      </c>
      <c r="O49" s="28">
        <v>45853.250324074077</v>
      </c>
      <c r="P49" s="25" t="s">
        <v>5499</v>
      </c>
      <c r="Q49" s="25"/>
      <c r="R49" s="26" t="e">
        <f>_xlfn.XLOOKUP(Table4[[#This Row],[Location]],[6]!TableData[u_display_name],[6]!TableData[country])</f>
        <v>#REF!</v>
      </c>
    </row>
    <row r="50" spans="1:18" ht="43.5" x14ac:dyDescent="0.35">
      <c r="A50" s="25" t="s">
        <v>1854</v>
      </c>
      <c r="B50" s="25" t="s">
        <v>5637</v>
      </c>
      <c r="C50" s="25" t="s">
        <v>5638</v>
      </c>
      <c r="D50" s="25" t="s">
        <v>5639</v>
      </c>
      <c r="E50" s="25" t="s">
        <v>5640</v>
      </c>
      <c r="F50" s="25" t="s">
        <v>57</v>
      </c>
      <c r="G50" s="25" t="s">
        <v>56</v>
      </c>
      <c r="H50" s="25" t="s">
        <v>5641</v>
      </c>
      <c r="I50" s="25" t="s">
        <v>4691</v>
      </c>
      <c r="J50" s="25" t="s">
        <v>5467</v>
      </c>
      <c r="K50" s="25" t="s">
        <v>101</v>
      </c>
      <c r="L50" s="25" t="s">
        <v>4691</v>
      </c>
      <c r="M50" s="25" t="s">
        <v>5495</v>
      </c>
      <c r="N50" s="25" t="s">
        <v>5526</v>
      </c>
      <c r="O50" s="28">
        <v>45853.250300925924</v>
      </c>
      <c r="P50" s="25" t="s">
        <v>5499</v>
      </c>
      <c r="Q50" s="25"/>
      <c r="R50" s="26" t="e">
        <f>_xlfn.XLOOKUP(Table4[[#This Row],[Location]],[6]!TableData[u_display_name],[6]!TableData[country])</f>
        <v>#REF!</v>
      </c>
    </row>
    <row r="51" spans="1:18" ht="43.5" x14ac:dyDescent="0.35">
      <c r="A51" s="25" t="s">
        <v>2691</v>
      </c>
      <c r="B51" s="25" t="s">
        <v>2690</v>
      </c>
      <c r="C51" s="25" t="s">
        <v>5642</v>
      </c>
      <c r="D51" s="25" t="s">
        <v>5643</v>
      </c>
      <c r="E51" s="25" t="s">
        <v>5644</v>
      </c>
      <c r="F51" s="25" t="s">
        <v>57</v>
      </c>
      <c r="G51" s="25" t="s">
        <v>109</v>
      </c>
      <c r="H51" s="25" t="s">
        <v>5645</v>
      </c>
      <c r="I51" s="25" t="s">
        <v>2691</v>
      </c>
      <c r="J51" s="25" t="s">
        <v>5467</v>
      </c>
      <c r="K51" s="25" t="s">
        <v>49</v>
      </c>
      <c r="L51" s="25" t="s">
        <v>4691</v>
      </c>
      <c r="M51" s="25" t="s">
        <v>5519</v>
      </c>
      <c r="N51" s="25" t="s">
        <v>5496</v>
      </c>
      <c r="O51" s="28">
        <v>45853.250185185185</v>
      </c>
      <c r="P51" s="25" t="s">
        <v>5471</v>
      </c>
      <c r="Q51" s="25"/>
      <c r="R51" s="26" t="e">
        <f>_xlfn.XLOOKUP(Table4[[#This Row],[Location]],[6]!TableData[u_display_name],[6]!TableData[country])</f>
        <v>#REF!</v>
      </c>
    </row>
    <row r="52" spans="1:18" ht="43.5" x14ac:dyDescent="0.35">
      <c r="A52" s="25" t="s">
        <v>741</v>
      </c>
      <c r="B52" s="25" t="s">
        <v>740</v>
      </c>
      <c r="C52" s="25" t="s">
        <v>742</v>
      </c>
      <c r="D52" s="25" t="s">
        <v>5646</v>
      </c>
      <c r="E52" s="25" t="s">
        <v>5647</v>
      </c>
      <c r="F52" s="25" t="s">
        <v>57</v>
      </c>
      <c r="G52" s="25" t="s">
        <v>149</v>
      </c>
      <c r="H52" s="25" t="s">
        <v>582</v>
      </c>
      <c r="I52" s="25" t="s">
        <v>4691</v>
      </c>
      <c r="J52" s="25" t="s">
        <v>5467</v>
      </c>
      <c r="K52" s="25" t="s">
        <v>49</v>
      </c>
      <c r="L52" s="25" t="s">
        <v>4691</v>
      </c>
      <c r="M52" s="25" t="s">
        <v>5602</v>
      </c>
      <c r="N52" s="25" t="s">
        <v>5496</v>
      </c>
      <c r="O52" s="28">
        <v>45853.250185185185</v>
      </c>
      <c r="P52" s="25" t="s">
        <v>5499</v>
      </c>
      <c r="Q52" s="25"/>
      <c r="R52" s="26" t="e">
        <f>_xlfn.XLOOKUP(Table4[[#This Row],[Location]],[6]!TableData[u_display_name],[6]!TableData[country])</f>
        <v>#REF!</v>
      </c>
    </row>
    <row r="53" spans="1:18" ht="58" x14ac:dyDescent="0.35">
      <c r="A53" s="25" t="s">
        <v>1115</v>
      </c>
      <c r="B53" s="25" t="s">
        <v>1114</v>
      </c>
      <c r="C53" s="25" t="s">
        <v>5648</v>
      </c>
      <c r="D53" s="25" t="s">
        <v>5649</v>
      </c>
      <c r="E53" s="25" t="s">
        <v>5650</v>
      </c>
      <c r="F53" s="25" t="s">
        <v>57</v>
      </c>
      <c r="G53" s="25" t="s">
        <v>56</v>
      </c>
      <c r="H53" s="25" t="s">
        <v>5621</v>
      </c>
      <c r="I53" s="25" t="s">
        <v>1115</v>
      </c>
      <c r="J53" s="25" t="s">
        <v>5467</v>
      </c>
      <c r="K53" s="25" t="s">
        <v>975</v>
      </c>
      <c r="L53" s="25" t="s">
        <v>4691</v>
      </c>
      <c r="M53" s="25" t="s">
        <v>5622</v>
      </c>
      <c r="N53" s="25" t="s">
        <v>5623</v>
      </c>
      <c r="O53" s="28">
        <v>45853.250185185185</v>
      </c>
      <c r="P53" s="25" t="s">
        <v>5485</v>
      </c>
      <c r="Q53" s="25"/>
      <c r="R53" s="26" t="e">
        <f>_xlfn.XLOOKUP(Table4[[#This Row],[Location]],[6]!TableData[u_display_name],[6]!TableData[country])</f>
        <v>#REF!</v>
      </c>
    </row>
    <row r="54" spans="1:18" ht="43.5" x14ac:dyDescent="0.35">
      <c r="A54" s="25" t="s">
        <v>1076</v>
      </c>
      <c r="B54" s="25" t="s">
        <v>1075</v>
      </c>
      <c r="C54" s="25" t="s">
        <v>4433</v>
      </c>
      <c r="D54" s="25" t="s">
        <v>5651</v>
      </c>
      <c r="E54" s="25" t="s">
        <v>5652</v>
      </c>
      <c r="F54" s="25" t="s">
        <v>57</v>
      </c>
      <c r="G54" s="25" t="s">
        <v>109</v>
      </c>
      <c r="H54" s="25" t="s">
        <v>4401</v>
      </c>
      <c r="I54" s="25" t="s">
        <v>1076</v>
      </c>
      <c r="J54" s="25" t="s">
        <v>5467</v>
      </c>
      <c r="K54" s="25" t="s">
        <v>66</v>
      </c>
      <c r="L54" s="25" t="s">
        <v>4691</v>
      </c>
      <c r="M54" s="25" t="s">
        <v>5495</v>
      </c>
      <c r="N54" s="25" t="s">
        <v>5496</v>
      </c>
      <c r="O54" s="28">
        <v>45853.250162037039</v>
      </c>
      <c r="P54" s="25" t="s">
        <v>5471</v>
      </c>
      <c r="Q54" s="25"/>
      <c r="R54" s="26" t="e">
        <f>_xlfn.XLOOKUP(Table4[[#This Row],[Location]],[6]!TableData[u_display_name],[6]!TableData[country])</f>
        <v>#REF!</v>
      </c>
    </row>
    <row r="55" spans="1:18" ht="43.5" x14ac:dyDescent="0.35">
      <c r="A55" s="25" t="s">
        <v>1898</v>
      </c>
      <c r="B55" s="25" t="s">
        <v>5653</v>
      </c>
      <c r="C55" s="25" t="s">
        <v>4784</v>
      </c>
      <c r="D55" s="25" t="s">
        <v>5654</v>
      </c>
      <c r="E55" s="25" t="s">
        <v>5655</v>
      </c>
      <c r="F55" s="25" t="s">
        <v>57</v>
      </c>
      <c r="G55" s="25" t="s">
        <v>109</v>
      </c>
      <c r="H55" s="25" t="s">
        <v>4785</v>
      </c>
      <c r="I55" s="25" t="s">
        <v>4691</v>
      </c>
      <c r="J55" s="25" t="s">
        <v>5467</v>
      </c>
      <c r="K55" s="25" t="s">
        <v>101</v>
      </c>
      <c r="L55" s="25" t="s">
        <v>4691</v>
      </c>
      <c r="M55" s="25" t="s">
        <v>5495</v>
      </c>
      <c r="N55" s="25" t="s">
        <v>5496</v>
      </c>
      <c r="O55" s="28">
        <v>45853.250023148146</v>
      </c>
      <c r="P55" s="25" t="s">
        <v>5499</v>
      </c>
      <c r="Q55" s="25"/>
      <c r="R55" s="26" t="e">
        <f>_xlfn.XLOOKUP(Table4[[#This Row],[Location]],[6]!TableData[u_display_name],[6]!TableData[country])</f>
        <v>#REF!</v>
      </c>
    </row>
    <row r="56" spans="1:18" ht="43.5" x14ac:dyDescent="0.35">
      <c r="A56" s="25" t="s">
        <v>1091</v>
      </c>
      <c r="B56" s="25" t="s">
        <v>1091</v>
      </c>
      <c r="C56" s="25" t="s">
        <v>5656</v>
      </c>
      <c r="D56" s="25" t="s">
        <v>5657</v>
      </c>
      <c r="E56" s="25" t="s">
        <v>5658</v>
      </c>
      <c r="F56" s="25" t="s">
        <v>57</v>
      </c>
      <c r="G56" s="25" t="s">
        <v>232</v>
      </c>
      <c r="H56" s="25" t="s">
        <v>4999</v>
      </c>
      <c r="I56" s="25" t="s">
        <v>1091</v>
      </c>
      <c r="J56" s="25" t="s">
        <v>5467</v>
      </c>
      <c r="K56" s="25" t="s">
        <v>66</v>
      </c>
      <c r="L56" s="25" t="s">
        <v>5659</v>
      </c>
      <c r="M56" s="25" t="s">
        <v>5495</v>
      </c>
      <c r="N56" s="25" t="s">
        <v>5496</v>
      </c>
      <c r="O56" s="28">
        <v>45853.250023148146</v>
      </c>
      <c r="P56" s="25" t="s">
        <v>5471</v>
      </c>
      <c r="Q56" s="25"/>
      <c r="R56" s="26" t="e">
        <f>_xlfn.XLOOKUP(Table4[[#This Row],[Location]],[6]!TableData[u_display_name],[6]!TableData[country])</f>
        <v>#REF!</v>
      </c>
    </row>
    <row r="57" spans="1:18" ht="43.5" x14ac:dyDescent="0.35">
      <c r="A57" s="25" t="s">
        <v>1440</v>
      </c>
      <c r="B57" s="25" t="s">
        <v>1439</v>
      </c>
      <c r="C57" s="25" t="s">
        <v>5660</v>
      </c>
      <c r="D57" s="25" t="s">
        <v>5661</v>
      </c>
      <c r="E57" s="25" t="s">
        <v>5662</v>
      </c>
      <c r="F57" s="25" t="s">
        <v>57</v>
      </c>
      <c r="G57" s="25" t="s">
        <v>232</v>
      </c>
      <c r="H57" s="25" t="s">
        <v>5075</v>
      </c>
      <c r="I57" s="25" t="s">
        <v>1440</v>
      </c>
      <c r="J57" s="25" t="s">
        <v>5467</v>
      </c>
      <c r="K57" s="25" t="s">
        <v>49</v>
      </c>
      <c r="L57" s="25" t="s">
        <v>4691</v>
      </c>
      <c r="M57" s="25" t="s">
        <v>5663</v>
      </c>
      <c r="N57" s="25" t="s">
        <v>5496</v>
      </c>
      <c r="O57" s="28">
        <v>45853.250023148146</v>
      </c>
      <c r="P57" s="25" t="s">
        <v>5471</v>
      </c>
      <c r="Q57" s="25"/>
      <c r="R57" s="26" t="e">
        <f>_xlfn.XLOOKUP(Table4[[#This Row],[Location]],[6]!TableData[u_display_name],[6]!TableData[country])</f>
        <v>#REF!</v>
      </c>
    </row>
    <row r="58" spans="1:18" ht="58" x14ac:dyDescent="0.35">
      <c r="A58" s="25" t="s">
        <v>1906</v>
      </c>
      <c r="B58" s="25" t="s">
        <v>1905</v>
      </c>
      <c r="C58" s="25" t="s">
        <v>5664</v>
      </c>
      <c r="D58" s="25" t="s">
        <v>5665</v>
      </c>
      <c r="E58" s="25" t="s">
        <v>5666</v>
      </c>
      <c r="F58" s="25" t="s">
        <v>57</v>
      </c>
      <c r="G58" s="25" t="s">
        <v>109</v>
      </c>
      <c r="H58" s="25" t="s">
        <v>63</v>
      </c>
      <c r="I58" s="25" t="s">
        <v>1906</v>
      </c>
      <c r="J58" s="25" t="s">
        <v>5467</v>
      </c>
      <c r="K58" s="25" t="s">
        <v>114</v>
      </c>
      <c r="L58" s="25" t="s">
        <v>5667</v>
      </c>
      <c r="M58" s="25" t="s">
        <v>5495</v>
      </c>
      <c r="N58" s="25" t="s">
        <v>5668</v>
      </c>
      <c r="O58" s="28">
        <v>45853.249976851854</v>
      </c>
      <c r="P58" s="25" t="s">
        <v>5471</v>
      </c>
      <c r="Q58" s="25"/>
      <c r="R58" s="26" t="e">
        <f>_xlfn.XLOOKUP(Table4[[#This Row],[Location]],[6]!TableData[u_display_name],[6]!TableData[country])</f>
        <v>#REF!</v>
      </c>
    </row>
    <row r="59" spans="1:18" ht="58" x14ac:dyDescent="0.35">
      <c r="A59" s="25" t="s">
        <v>1031</v>
      </c>
      <c r="B59" s="25" t="s">
        <v>1030</v>
      </c>
      <c r="C59" s="25" t="s">
        <v>1032</v>
      </c>
      <c r="D59" s="25" t="s">
        <v>5669</v>
      </c>
      <c r="E59" s="25" t="s">
        <v>5670</v>
      </c>
      <c r="F59" s="25" t="s">
        <v>57</v>
      </c>
      <c r="G59" s="25" t="s">
        <v>56</v>
      </c>
      <c r="H59" s="25" t="s">
        <v>333</v>
      </c>
      <c r="I59" s="25" t="s">
        <v>1031</v>
      </c>
      <c r="J59" s="25" t="s">
        <v>5467</v>
      </c>
      <c r="K59" s="25" t="s">
        <v>141</v>
      </c>
      <c r="L59" s="25" t="s">
        <v>5626</v>
      </c>
      <c r="M59" s="25" t="s">
        <v>5671</v>
      </c>
      <c r="N59" s="25" t="s">
        <v>5672</v>
      </c>
      <c r="O59" s="28">
        <v>45853.249976851854</v>
      </c>
      <c r="P59" s="25" t="s">
        <v>5485</v>
      </c>
      <c r="Q59" s="25"/>
      <c r="R59" s="26" t="e">
        <f>_xlfn.XLOOKUP(Table4[[#This Row],[Location]],[6]!TableData[u_display_name],[6]!TableData[country])</f>
        <v>#REF!</v>
      </c>
    </row>
    <row r="60" spans="1:18" ht="43.5" x14ac:dyDescent="0.35">
      <c r="A60" s="25" t="s">
        <v>1917</v>
      </c>
      <c r="B60" s="25" t="s">
        <v>1916</v>
      </c>
      <c r="C60" s="25" t="s">
        <v>5673</v>
      </c>
      <c r="D60" s="25" t="s">
        <v>5674</v>
      </c>
      <c r="E60" s="25" t="s">
        <v>5675</v>
      </c>
      <c r="F60" s="25" t="s">
        <v>57</v>
      </c>
      <c r="G60" s="25" t="s">
        <v>56</v>
      </c>
      <c r="H60" s="25" t="s">
        <v>63</v>
      </c>
      <c r="I60" s="25" t="s">
        <v>1917</v>
      </c>
      <c r="J60" s="25" t="s">
        <v>5467</v>
      </c>
      <c r="K60" s="25" t="s">
        <v>66</v>
      </c>
      <c r="L60" s="25" t="s">
        <v>4691</v>
      </c>
      <c r="M60" s="25" t="s">
        <v>5495</v>
      </c>
      <c r="N60" s="25" t="s">
        <v>5526</v>
      </c>
      <c r="O60" s="28">
        <v>45853.249942129631</v>
      </c>
      <c r="P60" s="25" t="s">
        <v>5471</v>
      </c>
      <c r="Q60" s="25"/>
      <c r="R60" s="26" t="e">
        <f>_xlfn.XLOOKUP(Table4[[#This Row],[Location]],[6]!TableData[u_display_name],[6]!TableData[country])</f>
        <v>#REF!</v>
      </c>
    </row>
    <row r="61" spans="1:18" ht="43.5" x14ac:dyDescent="0.35">
      <c r="A61" s="25" t="s">
        <v>1224</v>
      </c>
      <c r="B61" s="25" t="s">
        <v>1223</v>
      </c>
      <c r="C61" s="25" t="s">
        <v>4813</v>
      </c>
      <c r="D61" s="25" t="s">
        <v>5676</v>
      </c>
      <c r="E61" s="25" t="s">
        <v>5677</v>
      </c>
      <c r="F61" s="25" t="s">
        <v>57</v>
      </c>
      <c r="G61" s="25" t="s">
        <v>232</v>
      </c>
      <c r="H61" s="25" t="s">
        <v>4500</v>
      </c>
      <c r="I61" s="25" t="s">
        <v>1224</v>
      </c>
      <c r="J61" s="25" t="s">
        <v>5467</v>
      </c>
      <c r="K61" s="25" t="s">
        <v>49</v>
      </c>
      <c r="L61" s="25" t="s">
        <v>4691</v>
      </c>
      <c r="M61" s="25" t="s">
        <v>5519</v>
      </c>
      <c r="N61" s="25" t="s">
        <v>5496</v>
      </c>
      <c r="O61" s="28">
        <v>45853.249942129631</v>
      </c>
      <c r="P61" s="25" t="s">
        <v>5499</v>
      </c>
      <c r="Q61" s="25"/>
      <c r="R61" s="26" t="e">
        <f>_xlfn.XLOOKUP(Table4[[#This Row],[Location]],[6]!TableData[u_display_name],[6]!TableData[country])</f>
        <v>#REF!</v>
      </c>
    </row>
    <row r="62" spans="1:18" ht="43.5" x14ac:dyDescent="0.35">
      <c r="A62" s="25" t="s">
        <v>729</v>
      </c>
      <c r="B62" s="25" t="s">
        <v>728</v>
      </c>
      <c r="C62" s="25" t="s">
        <v>730</v>
      </c>
      <c r="D62" s="25" t="s">
        <v>5678</v>
      </c>
      <c r="E62" s="25" t="s">
        <v>5679</v>
      </c>
      <c r="F62" s="25" t="s">
        <v>57</v>
      </c>
      <c r="G62" s="25" t="s">
        <v>149</v>
      </c>
      <c r="H62" s="25" t="s">
        <v>582</v>
      </c>
      <c r="I62" s="25" t="s">
        <v>4691</v>
      </c>
      <c r="J62" s="25" t="s">
        <v>5467</v>
      </c>
      <c r="K62" s="25" t="s">
        <v>49</v>
      </c>
      <c r="L62" s="25" t="s">
        <v>4691</v>
      </c>
      <c r="M62" s="25" t="s">
        <v>5602</v>
      </c>
      <c r="N62" s="25" t="s">
        <v>5496</v>
      </c>
      <c r="O62" s="28">
        <v>45853.249942129631</v>
      </c>
      <c r="P62" s="25" t="s">
        <v>5499</v>
      </c>
      <c r="Q62" s="25"/>
      <c r="R62" s="26" t="e">
        <f>_xlfn.XLOOKUP(Table4[[#This Row],[Location]],[6]!TableData[u_display_name],[6]!TableData[country])</f>
        <v>#REF!</v>
      </c>
    </row>
    <row r="63" spans="1:18" ht="43.5" x14ac:dyDescent="0.35">
      <c r="A63" s="25" t="s">
        <v>283</v>
      </c>
      <c r="B63" s="25" t="s">
        <v>282</v>
      </c>
      <c r="C63" s="25" t="s">
        <v>284</v>
      </c>
      <c r="D63" s="25" t="s">
        <v>5680</v>
      </c>
      <c r="E63" s="25" t="s">
        <v>5681</v>
      </c>
      <c r="F63" s="25" t="s">
        <v>57</v>
      </c>
      <c r="G63" s="25" t="s">
        <v>109</v>
      </c>
      <c r="H63" s="25" t="s">
        <v>63</v>
      </c>
      <c r="I63" s="25" t="s">
        <v>283</v>
      </c>
      <c r="J63" s="25" t="s">
        <v>5467</v>
      </c>
      <c r="K63" s="25" t="s">
        <v>66</v>
      </c>
      <c r="L63" s="25" t="s">
        <v>4691</v>
      </c>
      <c r="M63" s="25" t="s">
        <v>5540</v>
      </c>
      <c r="N63" s="25" t="s">
        <v>5496</v>
      </c>
      <c r="O63" s="28">
        <v>45853.249918981484</v>
      </c>
      <c r="P63" s="25" t="s">
        <v>5471</v>
      </c>
      <c r="Q63" s="25"/>
      <c r="R63" s="26" t="e">
        <f>_xlfn.XLOOKUP(Table4[[#This Row],[Location]],[6]!TableData[u_display_name],[6]!TableData[country])</f>
        <v>#REF!</v>
      </c>
    </row>
    <row r="64" spans="1:18" ht="58" x14ac:dyDescent="0.35">
      <c r="A64" s="25" t="s">
        <v>1300</v>
      </c>
      <c r="B64" s="25" t="s">
        <v>1299</v>
      </c>
      <c r="C64" s="25" t="s">
        <v>4459</v>
      </c>
      <c r="D64" s="25" t="s">
        <v>5682</v>
      </c>
      <c r="E64" s="25" t="s">
        <v>5683</v>
      </c>
      <c r="F64" s="25" t="s">
        <v>94</v>
      </c>
      <c r="G64" s="25" t="s">
        <v>56</v>
      </c>
      <c r="H64" s="25" t="s">
        <v>63</v>
      </c>
      <c r="I64" s="25" t="s">
        <v>1300</v>
      </c>
      <c r="J64" s="25" t="s">
        <v>5467</v>
      </c>
      <c r="K64" s="25" t="s">
        <v>114</v>
      </c>
      <c r="L64" s="25" t="s">
        <v>5684</v>
      </c>
      <c r="M64" s="25" t="s">
        <v>5685</v>
      </c>
      <c r="N64" s="25" t="s">
        <v>5575</v>
      </c>
      <c r="O64" s="28">
        <v>45853.249918981484</v>
      </c>
      <c r="P64" s="25" t="s">
        <v>5471</v>
      </c>
      <c r="Q64" s="25"/>
      <c r="R64" s="26" t="e">
        <f>_xlfn.XLOOKUP(Table4[[#This Row],[Location]],[6]!TableData[u_display_name],[6]!TableData[country])</f>
        <v>#REF!</v>
      </c>
    </row>
    <row r="65" spans="1:18" ht="43.5" x14ac:dyDescent="0.35">
      <c r="A65" s="25" t="s">
        <v>2623</v>
      </c>
      <c r="B65" s="25" t="s">
        <v>2622</v>
      </c>
      <c r="C65" s="25" t="s">
        <v>4798</v>
      </c>
      <c r="D65" s="25" t="s">
        <v>5686</v>
      </c>
      <c r="E65" s="25" t="s">
        <v>5687</v>
      </c>
      <c r="F65" s="25" t="s">
        <v>57</v>
      </c>
      <c r="G65" s="25" t="s">
        <v>56</v>
      </c>
      <c r="H65" s="25" t="s">
        <v>63</v>
      </c>
      <c r="I65" s="25" t="s">
        <v>3889</v>
      </c>
      <c r="J65" s="25" t="s">
        <v>5467</v>
      </c>
      <c r="K65" s="25" t="s">
        <v>114</v>
      </c>
      <c r="L65" s="25" t="s">
        <v>5688</v>
      </c>
      <c r="M65" s="25" t="s">
        <v>5689</v>
      </c>
      <c r="N65" s="25" t="s">
        <v>5690</v>
      </c>
      <c r="O65" s="28">
        <v>45853.249907407408</v>
      </c>
      <c r="P65" s="25" t="s">
        <v>5471</v>
      </c>
      <c r="Q65" s="25"/>
      <c r="R65" s="26" t="e">
        <f>_xlfn.XLOOKUP(Table4[[#This Row],[Location]],[6]!TableData[u_display_name],[6]!TableData[country])</f>
        <v>#REF!</v>
      </c>
    </row>
    <row r="66" spans="1:18" ht="58" x14ac:dyDescent="0.35">
      <c r="A66" s="25" t="s">
        <v>1932</v>
      </c>
      <c r="B66" s="25" t="s">
        <v>1931</v>
      </c>
      <c r="C66" s="25" t="s">
        <v>5691</v>
      </c>
      <c r="D66" s="25" t="s">
        <v>5692</v>
      </c>
      <c r="E66" s="25" t="s">
        <v>5693</v>
      </c>
      <c r="F66" s="25" t="s">
        <v>57</v>
      </c>
      <c r="G66" s="25" t="s">
        <v>56</v>
      </c>
      <c r="H66" s="25" t="s">
        <v>63</v>
      </c>
      <c r="I66" s="25" t="s">
        <v>1932</v>
      </c>
      <c r="J66" s="25" t="s">
        <v>5467</v>
      </c>
      <c r="K66" s="25" t="s">
        <v>141</v>
      </c>
      <c r="L66" s="25" t="s">
        <v>4691</v>
      </c>
      <c r="M66" s="25" t="s">
        <v>5502</v>
      </c>
      <c r="N66" s="25" t="s">
        <v>5694</v>
      </c>
      <c r="O66" s="28">
        <v>45853.249895833331</v>
      </c>
      <c r="P66" s="25" t="s">
        <v>5471</v>
      </c>
      <c r="Q66" s="25"/>
      <c r="R66" s="26" t="e">
        <f>_xlfn.XLOOKUP(Table4[[#This Row],[Location]],[6]!TableData[u_display_name],[6]!TableData[country])</f>
        <v>#REF!</v>
      </c>
    </row>
    <row r="67" spans="1:18" ht="43.5" x14ac:dyDescent="0.35">
      <c r="A67" s="25" t="s">
        <v>1923</v>
      </c>
      <c r="B67" s="25" t="s">
        <v>5695</v>
      </c>
      <c r="C67" s="25" t="s">
        <v>4955</v>
      </c>
      <c r="D67" s="25" t="s">
        <v>5696</v>
      </c>
      <c r="E67" s="25" t="s">
        <v>5697</v>
      </c>
      <c r="F67" s="25" t="s">
        <v>57</v>
      </c>
      <c r="G67" s="25" t="s">
        <v>56</v>
      </c>
      <c r="H67" s="25" t="s">
        <v>5698</v>
      </c>
      <c r="I67" s="25" t="s">
        <v>4691</v>
      </c>
      <c r="J67" s="25" t="s">
        <v>5467</v>
      </c>
      <c r="K67" s="25" t="s">
        <v>66</v>
      </c>
      <c r="L67" s="25" t="s">
        <v>5699</v>
      </c>
      <c r="M67" s="25" t="s">
        <v>5540</v>
      </c>
      <c r="N67" s="25" t="s">
        <v>5526</v>
      </c>
      <c r="O67" s="28">
        <v>45853.249895833331</v>
      </c>
      <c r="P67" s="25" t="s">
        <v>5471</v>
      </c>
      <c r="Q67" s="25"/>
      <c r="R67" s="26" t="e">
        <f>_xlfn.XLOOKUP(Table4[[#This Row],[Location]],[6]!TableData[u_display_name],[6]!TableData[country])</f>
        <v>#REF!</v>
      </c>
    </row>
    <row r="68" spans="1:18" ht="58" x14ac:dyDescent="0.35">
      <c r="A68" s="25" t="s">
        <v>701</v>
      </c>
      <c r="B68" s="25" t="s">
        <v>700</v>
      </c>
      <c r="C68" s="25" t="s">
        <v>702</v>
      </c>
      <c r="D68" s="25" t="s">
        <v>5700</v>
      </c>
      <c r="E68" s="25" t="s">
        <v>5701</v>
      </c>
      <c r="F68" s="25" t="s">
        <v>57</v>
      </c>
      <c r="G68" s="25" t="s">
        <v>56</v>
      </c>
      <c r="H68" s="25" t="s">
        <v>152</v>
      </c>
      <c r="I68" s="25" t="s">
        <v>701</v>
      </c>
      <c r="J68" s="25" t="s">
        <v>5467</v>
      </c>
      <c r="K68" s="25" t="s">
        <v>114</v>
      </c>
      <c r="L68" s="25" t="s">
        <v>5506</v>
      </c>
      <c r="M68" s="25" t="s">
        <v>5702</v>
      </c>
      <c r="N68" s="25" t="s">
        <v>5512</v>
      </c>
      <c r="O68" s="28">
        <v>45853.249895833331</v>
      </c>
      <c r="P68" s="25" t="s">
        <v>5485</v>
      </c>
      <c r="Q68" s="25"/>
      <c r="R68" s="26" t="e">
        <f>_xlfn.XLOOKUP(Table4[[#This Row],[Location]],[6]!TableData[u_display_name],[6]!TableData[country])</f>
        <v>#REF!</v>
      </c>
    </row>
    <row r="69" spans="1:18" ht="58" x14ac:dyDescent="0.35">
      <c r="A69" s="25" t="s">
        <v>4044</v>
      </c>
      <c r="B69" s="25" t="s">
        <v>4043</v>
      </c>
      <c r="C69" s="25" t="s">
        <v>4547</v>
      </c>
      <c r="D69" s="25" t="s">
        <v>5703</v>
      </c>
      <c r="E69" s="25" t="s">
        <v>5704</v>
      </c>
      <c r="F69" s="25" t="s">
        <v>57</v>
      </c>
      <c r="G69" s="25" t="s">
        <v>56</v>
      </c>
      <c r="H69" s="25" t="s">
        <v>63</v>
      </c>
      <c r="I69" s="25" t="s">
        <v>1471</v>
      </c>
      <c r="J69" s="25" t="s">
        <v>5467</v>
      </c>
      <c r="K69" s="25" t="s">
        <v>49</v>
      </c>
      <c r="L69" s="25" t="s">
        <v>5705</v>
      </c>
      <c r="M69" s="25" t="s">
        <v>5519</v>
      </c>
      <c r="N69" s="25" t="s">
        <v>5503</v>
      </c>
      <c r="O69" s="28">
        <v>45853.249895833331</v>
      </c>
      <c r="P69" s="25" t="s">
        <v>5471</v>
      </c>
      <c r="Q69" s="25"/>
      <c r="R69" s="26" t="e">
        <f>_xlfn.XLOOKUP(Table4[[#This Row],[Location]],[6]!TableData[u_display_name],[6]!TableData[country])</f>
        <v>#REF!</v>
      </c>
    </row>
    <row r="70" spans="1:18" ht="43.5" x14ac:dyDescent="0.35">
      <c r="A70" s="25" t="s">
        <v>2562</v>
      </c>
      <c r="B70" s="25" t="s">
        <v>2561</v>
      </c>
      <c r="C70" s="25" t="s">
        <v>5706</v>
      </c>
      <c r="D70" s="25" t="s">
        <v>5707</v>
      </c>
      <c r="E70" s="25" t="s">
        <v>5708</v>
      </c>
      <c r="F70" s="25" t="s">
        <v>57</v>
      </c>
      <c r="G70" s="25" t="s">
        <v>56</v>
      </c>
      <c r="H70" s="25" t="s">
        <v>5275</v>
      </c>
      <c r="I70" s="25" t="s">
        <v>2562</v>
      </c>
      <c r="J70" s="25" t="s">
        <v>5467</v>
      </c>
      <c r="K70" s="25" t="s">
        <v>66</v>
      </c>
      <c r="L70" s="25" t="s">
        <v>4691</v>
      </c>
      <c r="M70" s="25" t="s">
        <v>5709</v>
      </c>
      <c r="N70" s="25" t="s">
        <v>5623</v>
      </c>
      <c r="O70" s="28">
        <v>45853.249895833331</v>
      </c>
      <c r="P70" s="25" t="s">
        <v>5499</v>
      </c>
      <c r="Q70" s="25"/>
      <c r="R70" s="26" t="e">
        <f>_xlfn.XLOOKUP(Table4[[#This Row],[Location]],[6]!TableData[u_display_name],[6]!TableData[country])</f>
        <v>#REF!</v>
      </c>
    </row>
    <row r="71" spans="1:18" ht="58" x14ac:dyDescent="0.35">
      <c r="A71" s="25" t="s">
        <v>1710</v>
      </c>
      <c r="B71" s="25" t="s">
        <v>1709</v>
      </c>
      <c r="C71" s="25" t="s">
        <v>4645</v>
      </c>
      <c r="D71" s="25" t="s">
        <v>5710</v>
      </c>
      <c r="E71" s="25" t="s">
        <v>5711</v>
      </c>
      <c r="F71" s="25" t="s">
        <v>57</v>
      </c>
      <c r="G71" s="25" t="s">
        <v>56</v>
      </c>
      <c r="H71" s="25" t="s">
        <v>63</v>
      </c>
      <c r="I71" s="25" t="s">
        <v>1710</v>
      </c>
      <c r="J71" s="25" t="s">
        <v>5467</v>
      </c>
      <c r="K71" s="25" t="s">
        <v>141</v>
      </c>
      <c r="L71" s="25" t="s">
        <v>5712</v>
      </c>
      <c r="M71" s="25" t="s">
        <v>5713</v>
      </c>
      <c r="N71" s="25" t="s">
        <v>5714</v>
      </c>
      <c r="O71" s="28">
        <v>45853.249872685185</v>
      </c>
      <c r="P71" s="25" t="s">
        <v>5471</v>
      </c>
      <c r="Q71" s="25"/>
      <c r="R71" s="26" t="e">
        <f>_xlfn.XLOOKUP(Table4[[#This Row],[Location]],[6]!TableData[u_display_name],[6]!TableData[country])</f>
        <v>#REF!</v>
      </c>
    </row>
    <row r="72" spans="1:18" ht="58" x14ac:dyDescent="0.35">
      <c r="A72" s="25" t="s">
        <v>375</v>
      </c>
      <c r="B72" s="25" t="s">
        <v>374</v>
      </c>
      <c r="C72" s="25" t="s">
        <v>376</v>
      </c>
      <c r="D72" s="25" t="s">
        <v>5715</v>
      </c>
      <c r="E72" s="25" t="s">
        <v>5716</v>
      </c>
      <c r="F72" s="25" t="s">
        <v>57</v>
      </c>
      <c r="G72" s="25" t="s">
        <v>56</v>
      </c>
      <c r="H72" s="25" t="s">
        <v>63</v>
      </c>
      <c r="I72" s="25" t="s">
        <v>375</v>
      </c>
      <c r="J72" s="25" t="s">
        <v>5467</v>
      </c>
      <c r="K72" s="25" t="s">
        <v>66</v>
      </c>
      <c r="L72" s="25" t="s">
        <v>5468</v>
      </c>
      <c r="M72" s="25" t="s">
        <v>5490</v>
      </c>
      <c r="N72" s="25" t="s">
        <v>5491</v>
      </c>
      <c r="O72" s="28">
        <v>45853.249849537038</v>
      </c>
      <c r="P72" s="25" t="s">
        <v>5471</v>
      </c>
      <c r="Q72" s="25"/>
      <c r="R72" s="26" t="e">
        <f>_xlfn.XLOOKUP(Table4[[#This Row],[Location]],[6]!TableData[u_display_name],[6]!TableData[country])</f>
        <v>#REF!</v>
      </c>
    </row>
    <row r="73" spans="1:18" ht="58" x14ac:dyDescent="0.35">
      <c r="A73" s="25" t="s">
        <v>1835</v>
      </c>
      <c r="B73" s="25" t="s">
        <v>1834</v>
      </c>
      <c r="C73" s="25" t="s">
        <v>5717</v>
      </c>
      <c r="D73" s="25" t="s">
        <v>5718</v>
      </c>
      <c r="E73" s="25" t="s">
        <v>5719</v>
      </c>
      <c r="F73" s="25" t="s">
        <v>57</v>
      </c>
      <c r="G73" s="25" t="s">
        <v>56</v>
      </c>
      <c r="H73" s="25" t="s">
        <v>2665</v>
      </c>
      <c r="I73" s="25" t="s">
        <v>1835</v>
      </c>
      <c r="J73" s="25" t="s">
        <v>5467</v>
      </c>
      <c r="K73" s="25" t="s">
        <v>114</v>
      </c>
      <c r="L73" s="25" t="s">
        <v>4691</v>
      </c>
      <c r="M73" s="25" t="s">
        <v>5720</v>
      </c>
      <c r="N73" s="25" t="s">
        <v>5575</v>
      </c>
      <c r="O73" s="28">
        <v>45853.249849537038</v>
      </c>
      <c r="P73" s="25" t="s">
        <v>5485</v>
      </c>
      <c r="Q73" s="25"/>
      <c r="R73" s="26" t="e">
        <f>_xlfn.XLOOKUP(Table4[[#This Row],[Location]],[6]!TableData[u_display_name],[6]!TableData[country])</f>
        <v>#REF!</v>
      </c>
    </row>
    <row r="74" spans="1:18" ht="43.5" x14ac:dyDescent="0.35">
      <c r="A74" s="25" t="s">
        <v>2215</v>
      </c>
      <c r="B74" s="25" t="s">
        <v>2214</v>
      </c>
      <c r="C74" s="25" t="s">
        <v>5721</v>
      </c>
      <c r="D74" s="25" t="s">
        <v>5722</v>
      </c>
      <c r="E74" s="25" t="s">
        <v>5723</v>
      </c>
      <c r="F74" s="25" t="s">
        <v>57</v>
      </c>
      <c r="G74" s="25" t="s">
        <v>56</v>
      </c>
      <c r="H74" s="25" t="s">
        <v>5275</v>
      </c>
      <c r="I74" s="25" t="s">
        <v>2215</v>
      </c>
      <c r="J74" s="25" t="s">
        <v>5467</v>
      </c>
      <c r="K74" s="25" t="s">
        <v>66</v>
      </c>
      <c r="L74" s="25" t="s">
        <v>4691</v>
      </c>
      <c r="M74" s="25" t="s">
        <v>5495</v>
      </c>
      <c r="N74" s="25" t="s">
        <v>5623</v>
      </c>
      <c r="O74" s="28">
        <v>45853.249849537038</v>
      </c>
      <c r="P74" s="25" t="s">
        <v>5499</v>
      </c>
      <c r="Q74" s="25"/>
      <c r="R74" s="26" t="e">
        <f>_xlfn.XLOOKUP(Table4[[#This Row],[Location]],[6]!TableData[u_display_name],[6]!TableData[country])</f>
        <v>#REF!</v>
      </c>
    </row>
    <row r="75" spans="1:18" ht="58" x14ac:dyDescent="0.35">
      <c r="A75" s="25" t="s">
        <v>1193</v>
      </c>
      <c r="B75" s="25" t="s">
        <v>1192</v>
      </c>
      <c r="C75" s="25" t="s">
        <v>5724</v>
      </c>
      <c r="D75" s="25" t="s">
        <v>5725</v>
      </c>
      <c r="E75" s="25" t="s">
        <v>5726</v>
      </c>
      <c r="F75" s="25" t="s">
        <v>57</v>
      </c>
      <c r="G75" s="25" t="s">
        <v>56</v>
      </c>
      <c r="H75" s="25" t="s">
        <v>5621</v>
      </c>
      <c r="I75" s="25" t="s">
        <v>1193</v>
      </c>
      <c r="J75" s="25" t="s">
        <v>5467</v>
      </c>
      <c r="K75" s="25" t="s">
        <v>975</v>
      </c>
      <c r="L75" s="25" t="s">
        <v>4691</v>
      </c>
      <c r="M75" s="25" t="s">
        <v>5622</v>
      </c>
      <c r="N75" s="25" t="s">
        <v>5623</v>
      </c>
      <c r="O75" s="28">
        <v>45853.249849537038</v>
      </c>
      <c r="P75" s="25" t="s">
        <v>5485</v>
      </c>
      <c r="Q75" s="25"/>
      <c r="R75" s="26" t="e">
        <f>_xlfn.XLOOKUP(Table4[[#This Row],[Location]],[6]!TableData[u_display_name],[6]!TableData[country])</f>
        <v>#REF!</v>
      </c>
    </row>
    <row r="76" spans="1:18" ht="58" x14ac:dyDescent="0.35">
      <c r="A76" s="25" t="s">
        <v>5727</v>
      </c>
      <c r="B76" s="25" t="s">
        <v>460</v>
      </c>
      <c r="C76" s="25" t="s">
        <v>463</v>
      </c>
      <c r="D76" s="25" t="s">
        <v>5728</v>
      </c>
      <c r="E76" s="25" t="s">
        <v>5729</v>
      </c>
      <c r="F76" s="25" t="s">
        <v>57</v>
      </c>
      <c r="G76" s="25" t="s">
        <v>56</v>
      </c>
      <c r="H76" s="25" t="s">
        <v>63</v>
      </c>
      <c r="I76" s="25" t="s">
        <v>5727</v>
      </c>
      <c r="J76" s="25" t="s">
        <v>5467</v>
      </c>
      <c r="K76" s="25" t="s">
        <v>114</v>
      </c>
      <c r="L76" s="25" t="s">
        <v>5468</v>
      </c>
      <c r="M76" s="25" t="s">
        <v>5730</v>
      </c>
      <c r="N76" s="25" t="s">
        <v>5731</v>
      </c>
      <c r="O76" s="28">
        <v>45853.249849537038</v>
      </c>
      <c r="P76" s="25" t="s">
        <v>5471</v>
      </c>
      <c r="Q76" s="25"/>
      <c r="R76" s="26" t="e">
        <f>_xlfn.XLOOKUP(Table4[[#This Row],[Location]],[6]!TableData[u_display_name],[6]!TableData[country])</f>
        <v>#REF!</v>
      </c>
    </row>
    <row r="77" spans="1:18" ht="58" x14ac:dyDescent="0.35">
      <c r="A77" s="25" t="s">
        <v>107</v>
      </c>
      <c r="B77" s="25" t="s">
        <v>106</v>
      </c>
      <c r="C77" s="25" t="s">
        <v>108</v>
      </c>
      <c r="D77" s="25" t="s">
        <v>5732</v>
      </c>
      <c r="E77" s="25" t="s">
        <v>5733</v>
      </c>
      <c r="F77" s="25" t="s">
        <v>57</v>
      </c>
      <c r="G77" s="25" t="s">
        <v>109</v>
      </c>
      <c r="H77" s="25" t="s">
        <v>63</v>
      </c>
      <c r="I77" s="25" t="s">
        <v>107</v>
      </c>
      <c r="J77" s="25" t="s">
        <v>5467</v>
      </c>
      <c r="K77" s="25" t="s">
        <v>66</v>
      </c>
      <c r="L77" s="25" t="s">
        <v>5734</v>
      </c>
      <c r="M77" s="25" t="s">
        <v>5735</v>
      </c>
      <c r="N77" s="25" t="s">
        <v>5736</v>
      </c>
      <c r="O77" s="28">
        <v>45853.249849537038</v>
      </c>
      <c r="P77" s="25" t="s">
        <v>5471</v>
      </c>
      <c r="Q77" s="25"/>
      <c r="R77" s="26" t="e">
        <f>_xlfn.XLOOKUP(Table4[[#This Row],[Location]],[6]!TableData[u_display_name],[6]!TableData[country])</f>
        <v>#REF!</v>
      </c>
    </row>
    <row r="78" spans="1:18" ht="43.5" x14ac:dyDescent="0.35">
      <c r="A78" s="25" t="s">
        <v>1597</v>
      </c>
      <c r="B78" s="25" t="s">
        <v>1596</v>
      </c>
      <c r="C78" s="25" t="s">
        <v>5737</v>
      </c>
      <c r="D78" s="25" t="s">
        <v>5738</v>
      </c>
      <c r="E78" s="25" t="s">
        <v>5739</v>
      </c>
      <c r="F78" s="25" t="s">
        <v>57</v>
      </c>
      <c r="G78" s="25" t="s">
        <v>232</v>
      </c>
      <c r="H78" s="25" t="s">
        <v>5275</v>
      </c>
      <c r="I78" s="25" t="s">
        <v>1597</v>
      </c>
      <c r="J78" s="25" t="s">
        <v>5467</v>
      </c>
      <c r="K78" s="25" t="s">
        <v>66</v>
      </c>
      <c r="L78" s="25" t="s">
        <v>4691</v>
      </c>
      <c r="M78" s="25" t="s">
        <v>5709</v>
      </c>
      <c r="N78" s="25" t="s">
        <v>5496</v>
      </c>
      <c r="O78" s="28">
        <v>45853.249849537038</v>
      </c>
      <c r="P78" s="25" t="s">
        <v>5499</v>
      </c>
      <c r="Q78" s="25"/>
      <c r="R78" s="26" t="e">
        <f>_xlfn.XLOOKUP(Table4[[#This Row],[Location]],[6]!TableData[u_display_name],[6]!TableData[country])</f>
        <v>#REF!</v>
      </c>
    </row>
    <row r="79" spans="1:18" ht="58" x14ac:dyDescent="0.35">
      <c r="A79" s="25" t="s">
        <v>567</v>
      </c>
      <c r="B79" s="25" t="s">
        <v>566</v>
      </c>
      <c r="C79" s="25" t="s">
        <v>568</v>
      </c>
      <c r="D79" s="25" t="s">
        <v>5740</v>
      </c>
      <c r="E79" s="25" t="s">
        <v>5741</v>
      </c>
      <c r="F79" s="25" t="s">
        <v>57</v>
      </c>
      <c r="G79" s="25" t="s">
        <v>56</v>
      </c>
      <c r="H79" s="25" t="s">
        <v>63</v>
      </c>
      <c r="I79" s="25" t="s">
        <v>567</v>
      </c>
      <c r="J79" s="25" t="s">
        <v>5467</v>
      </c>
      <c r="K79" s="25" t="s">
        <v>66</v>
      </c>
      <c r="L79" s="25" t="s">
        <v>5742</v>
      </c>
      <c r="M79" s="25" t="s">
        <v>5743</v>
      </c>
      <c r="N79" s="25" t="s">
        <v>5627</v>
      </c>
      <c r="O79" s="28">
        <v>45853.249849537038</v>
      </c>
      <c r="P79" s="25" t="s">
        <v>5471</v>
      </c>
      <c r="Q79" s="25"/>
      <c r="R79" s="26" t="e">
        <f>_xlfn.XLOOKUP(Table4[[#This Row],[Location]],[6]!TableData[u_display_name],[6]!TableData[country])</f>
        <v>#REF!</v>
      </c>
    </row>
    <row r="80" spans="1:18" ht="43.5" x14ac:dyDescent="0.35">
      <c r="A80" s="25" t="s">
        <v>963</v>
      </c>
      <c r="B80" s="25" t="s">
        <v>962</v>
      </c>
      <c r="C80" s="25" t="s">
        <v>5744</v>
      </c>
      <c r="D80" s="25" t="s">
        <v>5745</v>
      </c>
      <c r="E80" s="25" t="s">
        <v>5746</v>
      </c>
      <c r="F80" s="25" t="s">
        <v>57</v>
      </c>
      <c r="G80" s="25" t="s">
        <v>109</v>
      </c>
      <c r="H80" s="25" t="s">
        <v>63</v>
      </c>
      <c r="I80" s="25" t="s">
        <v>963</v>
      </c>
      <c r="J80" s="25" t="s">
        <v>5467</v>
      </c>
      <c r="K80" s="25" t="s">
        <v>66</v>
      </c>
      <c r="L80" s="25" t="s">
        <v>5599</v>
      </c>
      <c r="M80" s="25" t="s">
        <v>5495</v>
      </c>
      <c r="N80" s="25" t="s">
        <v>5496</v>
      </c>
      <c r="O80" s="28">
        <v>45853.249849537038</v>
      </c>
      <c r="P80" s="25" t="s">
        <v>5471</v>
      </c>
      <c r="Q80" s="25"/>
      <c r="R80" s="26" t="e">
        <f>_xlfn.XLOOKUP(Table4[[#This Row],[Location]],[6]!TableData[u_display_name],[6]!TableData[country])</f>
        <v>#REF!</v>
      </c>
    </row>
    <row r="81" spans="1:18" ht="43.5" x14ac:dyDescent="0.35">
      <c r="A81" s="25" t="s">
        <v>2122</v>
      </c>
      <c r="B81" s="25" t="s">
        <v>2121</v>
      </c>
      <c r="C81" s="25" t="s">
        <v>5747</v>
      </c>
      <c r="D81" s="25" t="s">
        <v>5748</v>
      </c>
      <c r="E81" s="25" t="s">
        <v>5749</v>
      </c>
      <c r="F81" s="25" t="s">
        <v>57</v>
      </c>
      <c r="G81" s="25" t="s">
        <v>109</v>
      </c>
      <c r="H81" s="25" t="s">
        <v>796</v>
      </c>
      <c r="I81" s="25" t="s">
        <v>2122</v>
      </c>
      <c r="J81" s="25" t="s">
        <v>5467</v>
      </c>
      <c r="K81" s="25" t="s">
        <v>66</v>
      </c>
      <c r="L81" s="25" t="s">
        <v>5750</v>
      </c>
      <c r="M81" s="25" t="s">
        <v>5495</v>
      </c>
      <c r="N81" s="25" t="s">
        <v>5496</v>
      </c>
      <c r="O81" s="28">
        <v>45853.249826388892</v>
      </c>
      <c r="P81" s="25" t="s">
        <v>5471</v>
      </c>
      <c r="Q81" s="25"/>
      <c r="R81" s="26" t="e">
        <f>_xlfn.XLOOKUP(Table4[[#This Row],[Location]],[6]!TableData[u_display_name],[6]!TableData[country])</f>
        <v>#REF!</v>
      </c>
    </row>
    <row r="82" spans="1:18" ht="43.5" x14ac:dyDescent="0.35">
      <c r="A82" s="25" t="s">
        <v>1082</v>
      </c>
      <c r="B82" s="25" t="s">
        <v>1081</v>
      </c>
      <c r="C82" s="25" t="s">
        <v>4491</v>
      </c>
      <c r="D82" s="25" t="s">
        <v>5751</v>
      </c>
      <c r="E82" s="25" t="s">
        <v>5752</v>
      </c>
      <c r="F82" s="25" t="s">
        <v>57</v>
      </c>
      <c r="G82" s="25" t="s">
        <v>149</v>
      </c>
      <c r="H82" s="25" t="s">
        <v>63</v>
      </c>
      <c r="I82" s="25" t="s">
        <v>1082</v>
      </c>
      <c r="J82" s="25" t="s">
        <v>5467</v>
      </c>
      <c r="K82" s="25" t="s">
        <v>49</v>
      </c>
      <c r="L82" s="25" t="s">
        <v>5753</v>
      </c>
      <c r="M82" s="25" t="s">
        <v>5495</v>
      </c>
      <c r="N82" s="25" t="s">
        <v>5496</v>
      </c>
      <c r="O82" s="28">
        <v>45853.249803240738</v>
      </c>
      <c r="P82" s="25" t="s">
        <v>5471</v>
      </c>
      <c r="Q82" s="25"/>
      <c r="R82" s="26" t="e">
        <f>_xlfn.XLOOKUP(Table4[[#This Row],[Location]],[6]!TableData[u_display_name],[6]!TableData[country])</f>
        <v>#REF!</v>
      </c>
    </row>
    <row r="83" spans="1:18" ht="43.5" x14ac:dyDescent="0.35">
      <c r="A83" s="25" t="s">
        <v>2156</v>
      </c>
      <c r="B83" s="25" t="s">
        <v>2155</v>
      </c>
      <c r="C83" s="25" t="s">
        <v>5754</v>
      </c>
      <c r="D83" s="25" t="s">
        <v>5755</v>
      </c>
      <c r="E83" s="25" t="s">
        <v>5756</v>
      </c>
      <c r="F83" s="25" t="s">
        <v>57</v>
      </c>
      <c r="G83" s="25" t="s">
        <v>56</v>
      </c>
      <c r="H83" s="25" t="s">
        <v>63</v>
      </c>
      <c r="I83" s="25" t="s">
        <v>2156</v>
      </c>
      <c r="J83" s="25" t="s">
        <v>5467</v>
      </c>
      <c r="K83" s="25" t="s">
        <v>49</v>
      </c>
      <c r="L83" s="25" t="s">
        <v>5757</v>
      </c>
      <c r="M83" s="25" t="s">
        <v>5519</v>
      </c>
      <c r="N83" s="25" t="s">
        <v>5672</v>
      </c>
      <c r="O83" s="28">
        <v>45853.249780092592</v>
      </c>
      <c r="P83" s="25" t="s">
        <v>5471</v>
      </c>
      <c r="Q83" s="25"/>
      <c r="R83" s="26" t="e">
        <f>_xlfn.XLOOKUP(Table4[[#This Row],[Location]],[6]!TableData[u_display_name],[6]!TableData[country])</f>
        <v>#REF!</v>
      </c>
    </row>
    <row r="84" spans="1:18" ht="58" x14ac:dyDescent="0.35">
      <c r="A84" s="25" t="s">
        <v>5758</v>
      </c>
      <c r="B84" s="25" t="s">
        <v>445</v>
      </c>
      <c r="C84" s="25" t="s">
        <v>447</v>
      </c>
      <c r="D84" s="25" t="s">
        <v>5759</v>
      </c>
      <c r="E84" s="25" t="s">
        <v>5760</v>
      </c>
      <c r="F84" s="25" t="s">
        <v>57</v>
      </c>
      <c r="G84" s="25" t="s">
        <v>56</v>
      </c>
      <c r="H84" s="25" t="s">
        <v>63</v>
      </c>
      <c r="I84" s="25" t="s">
        <v>446</v>
      </c>
      <c r="J84" s="25" t="s">
        <v>5467</v>
      </c>
      <c r="K84" s="25" t="s">
        <v>66</v>
      </c>
      <c r="L84" s="25" t="s">
        <v>5468</v>
      </c>
      <c r="M84" s="25" t="s">
        <v>5537</v>
      </c>
      <c r="N84" s="25" t="s">
        <v>5470</v>
      </c>
      <c r="O84" s="28">
        <v>45853.249780092592</v>
      </c>
      <c r="P84" s="25" t="s">
        <v>5471</v>
      </c>
      <c r="Q84" s="25"/>
      <c r="R84" s="26" t="e">
        <f>_xlfn.XLOOKUP(Table4[[#This Row],[Location]],[6]!TableData[u_display_name],[6]!TableData[country])</f>
        <v>#REF!</v>
      </c>
    </row>
    <row r="85" spans="1:18" ht="58" x14ac:dyDescent="0.35">
      <c r="A85" s="25" t="s">
        <v>1141</v>
      </c>
      <c r="B85" s="25" t="s">
        <v>1140</v>
      </c>
      <c r="C85" s="25" t="s">
        <v>4676</v>
      </c>
      <c r="D85" s="25" t="s">
        <v>5761</v>
      </c>
      <c r="E85" s="25" t="s">
        <v>5762</v>
      </c>
      <c r="F85" s="25" t="s">
        <v>57</v>
      </c>
      <c r="G85" s="25" t="s">
        <v>56</v>
      </c>
      <c r="H85" s="25" t="s">
        <v>63</v>
      </c>
      <c r="I85" s="25" t="s">
        <v>1141</v>
      </c>
      <c r="J85" s="25" t="s">
        <v>5467</v>
      </c>
      <c r="K85" s="25" t="s">
        <v>141</v>
      </c>
      <c r="L85" s="25" t="s">
        <v>5763</v>
      </c>
      <c r="M85" s="25" t="s">
        <v>5495</v>
      </c>
      <c r="N85" s="25" t="s">
        <v>5714</v>
      </c>
      <c r="O85" s="28">
        <v>45853.249780092592</v>
      </c>
      <c r="P85" s="25" t="s">
        <v>5471</v>
      </c>
      <c r="Q85" s="25"/>
      <c r="R85" s="26" t="e">
        <f>_xlfn.XLOOKUP(Table4[[#This Row],[Location]],[6]!TableData[u_display_name],[6]!TableData[country])</f>
        <v>#REF!</v>
      </c>
    </row>
    <row r="86" spans="1:18" ht="58" x14ac:dyDescent="0.35">
      <c r="A86" s="25" t="s">
        <v>533</v>
      </c>
      <c r="B86" s="25" t="s">
        <v>532</v>
      </c>
      <c r="C86" s="25" t="s">
        <v>534</v>
      </c>
      <c r="D86" s="25" t="s">
        <v>5764</v>
      </c>
      <c r="E86" s="25" t="s">
        <v>5765</v>
      </c>
      <c r="F86" s="25" t="s">
        <v>57</v>
      </c>
      <c r="G86" s="25" t="s">
        <v>56</v>
      </c>
      <c r="H86" s="25" t="s">
        <v>333</v>
      </c>
      <c r="I86" s="25" t="s">
        <v>533</v>
      </c>
      <c r="J86" s="25" t="s">
        <v>5467</v>
      </c>
      <c r="K86" s="25" t="s">
        <v>114</v>
      </c>
      <c r="L86" s="25" t="s">
        <v>4691</v>
      </c>
      <c r="M86" s="25" t="s">
        <v>5766</v>
      </c>
      <c r="N86" s="25" t="s">
        <v>5627</v>
      </c>
      <c r="O86" s="28">
        <v>45853.249780092592</v>
      </c>
      <c r="P86" s="25" t="s">
        <v>5485</v>
      </c>
      <c r="Q86" s="25"/>
      <c r="R86" s="26" t="e">
        <f>_xlfn.XLOOKUP(Table4[[#This Row],[Location]],[6]!TableData[u_display_name],[6]!TableData[country])</f>
        <v>#REF!</v>
      </c>
    </row>
    <row r="87" spans="1:18" ht="58" x14ac:dyDescent="0.35">
      <c r="A87" s="25" t="s">
        <v>1493</v>
      </c>
      <c r="B87" s="25" t="s">
        <v>1492</v>
      </c>
      <c r="C87" s="25" t="s">
        <v>4889</v>
      </c>
      <c r="D87" s="25" t="s">
        <v>5767</v>
      </c>
      <c r="E87" s="25" t="s">
        <v>5768</v>
      </c>
      <c r="F87" s="25" t="s">
        <v>57</v>
      </c>
      <c r="G87" s="25" t="s">
        <v>56</v>
      </c>
      <c r="H87" s="25" t="s">
        <v>63</v>
      </c>
      <c r="I87" s="25" t="s">
        <v>1493</v>
      </c>
      <c r="J87" s="25" t="s">
        <v>5467</v>
      </c>
      <c r="K87" s="25" t="s">
        <v>141</v>
      </c>
      <c r="L87" s="25" t="s">
        <v>5769</v>
      </c>
      <c r="M87" s="25" t="s">
        <v>5502</v>
      </c>
      <c r="N87" s="25" t="s">
        <v>5714</v>
      </c>
      <c r="O87" s="28">
        <v>45853.249780092592</v>
      </c>
      <c r="P87" s="25" t="s">
        <v>5471</v>
      </c>
      <c r="Q87" s="25"/>
      <c r="R87" s="26" t="e">
        <f>_xlfn.XLOOKUP(Table4[[#This Row],[Location]],[6]!TableData[u_display_name],[6]!TableData[country])</f>
        <v>#REF!</v>
      </c>
    </row>
    <row r="88" spans="1:18" ht="43.5" x14ac:dyDescent="0.35">
      <c r="A88" s="25" t="s">
        <v>2654</v>
      </c>
      <c r="B88" s="25" t="s">
        <v>4334</v>
      </c>
      <c r="C88" s="25" t="s">
        <v>5770</v>
      </c>
      <c r="D88" s="25" t="s">
        <v>5771</v>
      </c>
      <c r="E88" s="25" t="s">
        <v>5772</v>
      </c>
      <c r="F88" s="25" t="s">
        <v>57</v>
      </c>
      <c r="G88" s="25" t="s">
        <v>56</v>
      </c>
      <c r="H88" s="25" t="s">
        <v>5416</v>
      </c>
      <c r="I88" s="25" t="s">
        <v>4335</v>
      </c>
      <c r="J88" s="25" t="s">
        <v>5467</v>
      </c>
      <c r="K88" s="25" t="s">
        <v>49</v>
      </c>
      <c r="L88" s="25" t="s">
        <v>5773</v>
      </c>
      <c r="M88" s="25" t="s">
        <v>5774</v>
      </c>
      <c r="N88" s="25" t="s">
        <v>5775</v>
      </c>
      <c r="O88" s="28">
        <v>45853.249780092592</v>
      </c>
      <c r="P88" s="25" t="s">
        <v>5471</v>
      </c>
      <c r="Q88" s="25"/>
      <c r="R88" s="26" t="e">
        <f>_xlfn.XLOOKUP(Table4[[#This Row],[Location]],[6]!TableData[u_display_name],[6]!TableData[country])</f>
        <v>#REF!</v>
      </c>
    </row>
    <row r="89" spans="1:18" ht="58" x14ac:dyDescent="0.35">
      <c r="A89" s="25" t="s">
        <v>5776</v>
      </c>
      <c r="B89" s="25" t="s">
        <v>5777</v>
      </c>
      <c r="C89" s="25" t="s">
        <v>4881</v>
      </c>
      <c r="D89" s="25" t="s">
        <v>5778</v>
      </c>
      <c r="E89" s="25" t="s">
        <v>5779</v>
      </c>
      <c r="F89" s="25" t="s">
        <v>57</v>
      </c>
      <c r="G89" s="25" t="s">
        <v>56</v>
      </c>
      <c r="H89" s="25" t="s">
        <v>63</v>
      </c>
      <c r="I89" s="25" t="s">
        <v>5776</v>
      </c>
      <c r="J89" s="25" t="s">
        <v>5467</v>
      </c>
      <c r="K89" s="25" t="s">
        <v>141</v>
      </c>
      <c r="L89" s="25" t="s">
        <v>5780</v>
      </c>
      <c r="M89" s="25" t="s">
        <v>5495</v>
      </c>
      <c r="N89" s="25" t="s">
        <v>5714</v>
      </c>
      <c r="O89" s="28">
        <v>45853.249780092592</v>
      </c>
      <c r="P89" s="25" t="s">
        <v>5471</v>
      </c>
      <c r="Q89" s="25"/>
      <c r="R89" s="26" t="e">
        <f>_xlfn.XLOOKUP(Table4[[#This Row],[Location]],[6]!TableData[u_display_name],[6]!TableData[country])</f>
        <v>#REF!</v>
      </c>
    </row>
    <row r="90" spans="1:18" ht="29" x14ac:dyDescent="0.35">
      <c r="A90" s="25" t="s">
        <v>3186</v>
      </c>
      <c r="B90" s="25" t="s">
        <v>1343</v>
      </c>
      <c r="C90" s="25" t="s">
        <v>4722</v>
      </c>
      <c r="D90" s="25" t="s">
        <v>5781</v>
      </c>
      <c r="E90" s="25" t="s">
        <v>5782</v>
      </c>
      <c r="F90" s="25" t="s">
        <v>57</v>
      </c>
      <c r="G90" s="25" t="s">
        <v>56</v>
      </c>
      <c r="H90" s="25" t="s">
        <v>4691</v>
      </c>
      <c r="I90" s="25" t="s">
        <v>3186</v>
      </c>
      <c r="J90" s="25" t="s">
        <v>5467</v>
      </c>
      <c r="K90" s="25" t="s">
        <v>141</v>
      </c>
      <c r="L90" s="25" t="s">
        <v>5688</v>
      </c>
      <c r="M90" s="25" t="s">
        <v>5743</v>
      </c>
      <c r="N90" s="25" t="s">
        <v>5575</v>
      </c>
      <c r="O90" s="28">
        <v>45853.249768518515</v>
      </c>
      <c r="P90" s="25" t="s">
        <v>5471</v>
      </c>
      <c r="Q90" s="25"/>
      <c r="R90" s="26" t="e">
        <f>_xlfn.XLOOKUP(Table4[[#This Row],[Location]],[6]!TableData[u_display_name],[6]!TableData[country])</f>
        <v>#REF!</v>
      </c>
    </row>
    <row r="91" spans="1:18" ht="43.5" x14ac:dyDescent="0.35">
      <c r="A91" s="25" t="s">
        <v>1521</v>
      </c>
      <c r="B91" s="25" t="s">
        <v>5783</v>
      </c>
      <c r="C91" s="25" t="s">
        <v>4517</v>
      </c>
      <c r="D91" s="25" t="s">
        <v>5784</v>
      </c>
      <c r="E91" s="25" t="s">
        <v>5785</v>
      </c>
      <c r="F91" s="25" t="s">
        <v>514</v>
      </c>
      <c r="G91" s="25" t="s">
        <v>4691</v>
      </c>
      <c r="H91" s="25" t="s">
        <v>63</v>
      </c>
      <c r="I91" s="25" t="s">
        <v>4691</v>
      </c>
      <c r="J91" s="25" t="s">
        <v>5463</v>
      </c>
      <c r="K91" s="25" t="s">
        <v>114</v>
      </c>
      <c r="L91" s="25" t="s">
        <v>5684</v>
      </c>
      <c r="M91" s="25" t="s">
        <v>4691</v>
      </c>
      <c r="N91" s="25" t="s">
        <v>4691</v>
      </c>
      <c r="O91" s="28">
        <v>45853.249768518515</v>
      </c>
      <c r="P91" s="25" t="s">
        <v>5499</v>
      </c>
      <c r="Q91" s="25"/>
      <c r="R91" s="26" t="e">
        <f>_xlfn.XLOOKUP(Table4[[#This Row],[Location]],[6]!TableData[u_display_name],[6]!TableData[country])</f>
        <v>#REF!</v>
      </c>
    </row>
    <row r="92" spans="1:18" ht="58" x14ac:dyDescent="0.35">
      <c r="A92" s="25" t="s">
        <v>2522</v>
      </c>
      <c r="B92" s="25" t="s">
        <v>2521</v>
      </c>
      <c r="C92" s="25" t="s">
        <v>4779</v>
      </c>
      <c r="D92" s="25" t="s">
        <v>5786</v>
      </c>
      <c r="E92" s="25" t="s">
        <v>5787</v>
      </c>
      <c r="F92" s="25" t="s">
        <v>57</v>
      </c>
      <c r="G92" s="25" t="s">
        <v>56</v>
      </c>
      <c r="H92" s="25" t="s">
        <v>63</v>
      </c>
      <c r="I92" s="25" t="s">
        <v>2522</v>
      </c>
      <c r="J92" s="25" t="s">
        <v>5467</v>
      </c>
      <c r="K92" s="25" t="s">
        <v>114</v>
      </c>
      <c r="L92" s="25" t="s">
        <v>5684</v>
      </c>
      <c r="M92" s="25" t="s">
        <v>5788</v>
      </c>
      <c r="N92" s="25" t="s">
        <v>5690</v>
      </c>
      <c r="O92" s="28">
        <v>45853.249768518515</v>
      </c>
      <c r="P92" s="25" t="s">
        <v>5471</v>
      </c>
      <c r="Q92" s="25"/>
      <c r="R92" s="26" t="e">
        <f>_xlfn.XLOOKUP(Table4[[#This Row],[Location]],[6]!TableData[u_display_name],[6]!TableData[country])</f>
        <v>#REF!</v>
      </c>
    </row>
    <row r="93" spans="1:18" ht="43.5" x14ac:dyDescent="0.35">
      <c r="A93" s="25" t="s">
        <v>2605</v>
      </c>
      <c r="B93" s="25" t="s">
        <v>2604</v>
      </c>
      <c r="C93" s="25" t="s">
        <v>5789</v>
      </c>
      <c r="D93" s="25" t="s">
        <v>5790</v>
      </c>
      <c r="E93" s="25" t="s">
        <v>5791</v>
      </c>
      <c r="F93" s="25" t="s">
        <v>57</v>
      </c>
      <c r="G93" s="25" t="s">
        <v>232</v>
      </c>
      <c r="H93" s="25" t="s">
        <v>5275</v>
      </c>
      <c r="I93" s="25" t="s">
        <v>2605</v>
      </c>
      <c r="J93" s="25" t="s">
        <v>5467</v>
      </c>
      <c r="K93" s="25" t="s">
        <v>66</v>
      </c>
      <c r="L93" s="25" t="s">
        <v>4691</v>
      </c>
      <c r="M93" s="25" t="s">
        <v>5709</v>
      </c>
      <c r="N93" s="25" t="s">
        <v>5623</v>
      </c>
      <c r="O93" s="28">
        <v>45853.249768518515</v>
      </c>
      <c r="P93" s="25" t="s">
        <v>5499</v>
      </c>
      <c r="Q93" s="25"/>
      <c r="R93" s="26" t="e">
        <f>_xlfn.XLOOKUP(Table4[[#This Row],[Location]],[6]!TableData[u_display_name],[6]!TableData[country])</f>
        <v>#REF!</v>
      </c>
    </row>
    <row r="94" spans="1:18" ht="43.5" x14ac:dyDescent="0.35">
      <c r="A94" s="25" t="s">
        <v>786</v>
      </c>
      <c r="B94" s="25" t="s">
        <v>785</v>
      </c>
      <c r="C94" s="25" t="s">
        <v>787</v>
      </c>
      <c r="D94" s="25" t="s">
        <v>5792</v>
      </c>
      <c r="E94" s="25" t="s">
        <v>5793</v>
      </c>
      <c r="F94" s="25" t="s">
        <v>57</v>
      </c>
      <c r="G94" s="25" t="s">
        <v>109</v>
      </c>
      <c r="H94" s="25" t="s">
        <v>105</v>
      </c>
      <c r="I94" s="25" t="s">
        <v>786</v>
      </c>
      <c r="J94" s="25" t="s">
        <v>5467</v>
      </c>
      <c r="K94" s="25" t="s">
        <v>101</v>
      </c>
      <c r="L94" s="25" t="s">
        <v>4691</v>
      </c>
      <c r="M94" s="25" t="s">
        <v>5495</v>
      </c>
      <c r="N94" s="25" t="s">
        <v>5496</v>
      </c>
      <c r="O94" s="28">
        <v>45853.249768518515</v>
      </c>
      <c r="P94" s="25" t="s">
        <v>5499</v>
      </c>
      <c r="Q94" s="25"/>
      <c r="R94" s="26" t="e">
        <f>_xlfn.XLOOKUP(Table4[[#This Row],[Location]],[6]!TableData[u_display_name],[6]!TableData[country])</f>
        <v>#REF!</v>
      </c>
    </row>
    <row r="95" spans="1:18" ht="58" x14ac:dyDescent="0.35">
      <c r="A95" s="25" t="s">
        <v>2414</v>
      </c>
      <c r="B95" s="25" t="s">
        <v>2413</v>
      </c>
      <c r="C95" s="25" t="s">
        <v>4758</v>
      </c>
      <c r="D95" s="25" t="s">
        <v>5794</v>
      </c>
      <c r="E95" s="25" t="s">
        <v>5795</v>
      </c>
      <c r="F95" s="25" t="s">
        <v>57</v>
      </c>
      <c r="G95" s="25" t="s">
        <v>56</v>
      </c>
      <c r="H95" s="25" t="s">
        <v>63</v>
      </c>
      <c r="I95" s="25" t="s">
        <v>2414</v>
      </c>
      <c r="J95" s="25" t="s">
        <v>5467</v>
      </c>
      <c r="K95" s="25" t="s">
        <v>114</v>
      </c>
      <c r="L95" s="25" t="s">
        <v>5684</v>
      </c>
      <c r="M95" s="25" t="s">
        <v>5796</v>
      </c>
      <c r="N95" s="25" t="s">
        <v>5690</v>
      </c>
      <c r="O95" s="28">
        <v>45853.249768518515</v>
      </c>
      <c r="P95" s="25" t="s">
        <v>5471</v>
      </c>
      <c r="Q95" s="25"/>
      <c r="R95" s="26" t="e">
        <f>_xlfn.XLOOKUP(Table4[[#This Row],[Location]],[6]!TableData[u_display_name],[6]!TableData[country])</f>
        <v>#REF!</v>
      </c>
    </row>
    <row r="96" spans="1:18" ht="43.5" x14ac:dyDescent="0.35">
      <c r="A96" s="25" t="s">
        <v>1882</v>
      </c>
      <c r="B96" s="25" t="s">
        <v>1881</v>
      </c>
      <c r="C96" s="25" t="s">
        <v>5797</v>
      </c>
      <c r="D96" s="25" t="s">
        <v>5798</v>
      </c>
      <c r="E96" s="25" t="s">
        <v>5799</v>
      </c>
      <c r="F96" s="25" t="s">
        <v>57</v>
      </c>
      <c r="G96" s="25" t="s">
        <v>56</v>
      </c>
      <c r="H96" s="25" t="s">
        <v>63</v>
      </c>
      <c r="I96" s="25" t="s">
        <v>1882</v>
      </c>
      <c r="J96" s="25" t="s">
        <v>5467</v>
      </c>
      <c r="K96" s="25" t="s">
        <v>49</v>
      </c>
      <c r="L96" s="25" t="s">
        <v>4691</v>
      </c>
      <c r="M96" s="25" t="s">
        <v>5495</v>
      </c>
      <c r="N96" s="25" t="s">
        <v>5526</v>
      </c>
      <c r="O96" s="28">
        <v>45853.249768518515</v>
      </c>
      <c r="P96" s="25" t="s">
        <v>5471</v>
      </c>
      <c r="Q96" s="25"/>
      <c r="R96" s="26" t="e">
        <f>_xlfn.XLOOKUP(Table4[[#This Row],[Location]],[6]!TableData[u_display_name],[6]!TableData[country])</f>
        <v>#REF!</v>
      </c>
    </row>
    <row r="97" spans="1:18" ht="58" x14ac:dyDescent="0.35">
      <c r="A97" s="25" t="s">
        <v>132</v>
      </c>
      <c r="B97" s="25" t="s">
        <v>131</v>
      </c>
      <c r="C97" s="25" t="s">
        <v>134</v>
      </c>
      <c r="D97" s="25" t="s">
        <v>5800</v>
      </c>
      <c r="E97" s="25" t="s">
        <v>5801</v>
      </c>
      <c r="F97" s="25" t="s">
        <v>57</v>
      </c>
      <c r="G97" s="25" t="s">
        <v>56</v>
      </c>
      <c r="H97" s="25" t="s">
        <v>63</v>
      </c>
      <c r="I97" s="25" t="s">
        <v>132</v>
      </c>
      <c r="J97" s="25" t="s">
        <v>5467</v>
      </c>
      <c r="K97" s="25" t="s">
        <v>101</v>
      </c>
      <c r="L97" s="25" t="s">
        <v>4691</v>
      </c>
      <c r="M97" s="25" t="s">
        <v>5735</v>
      </c>
      <c r="N97" s="25" t="s">
        <v>5627</v>
      </c>
      <c r="O97" s="28">
        <v>45853.249768518515</v>
      </c>
      <c r="P97" s="25" t="s">
        <v>5471</v>
      </c>
      <c r="Q97" s="25"/>
      <c r="R97" s="26" t="e">
        <f>_xlfn.XLOOKUP(Table4[[#This Row],[Location]],[6]!TableData[u_display_name],[6]!TableData[country])</f>
        <v>#REF!</v>
      </c>
    </row>
    <row r="98" spans="1:18" ht="58" x14ac:dyDescent="0.35">
      <c r="A98" s="25" t="s">
        <v>1004</v>
      </c>
      <c r="B98" s="25" t="s">
        <v>1003</v>
      </c>
      <c r="C98" s="25" t="s">
        <v>5802</v>
      </c>
      <c r="D98" s="25" t="s">
        <v>5803</v>
      </c>
      <c r="E98" s="25" t="s">
        <v>5804</v>
      </c>
      <c r="F98" s="25" t="s">
        <v>57</v>
      </c>
      <c r="G98" s="25" t="s">
        <v>56</v>
      </c>
      <c r="H98" s="25" t="s">
        <v>63</v>
      </c>
      <c r="I98" s="25" t="s">
        <v>1004</v>
      </c>
      <c r="J98" s="25" t="s">
        <v>5467</v>
      </c>
      <c r="K98" s="25" t="s">
        <v>141</v>
      </c>
      <c r="L98" s="25" t="s">
        <v>5712</v>
      </c>
      <c r="M98" s="25" t="s">
        <v>5495</v>
      </c>
      <c r="N98" s="25" t="s">
        <v>5714</v>
      </c>
      <c r="O98" s="28">
        <v>45853.249768518515</v>
      </c>
      <c r="P98" s="25" t="s">
        <v>5471</v>
      </c>
      <c r="Q98" s="25"/>
      <c r="R98" s="26" t="e">
        <f>_xlfn.XLOOKUP(Table4[[#This Row],[Location]],[6]!TableData[u_display_name],[6]!TableData[country])</f>
        <v>#REF!</v>
      </c>
    </row>
    <row r="99" spans="1:18" ht="58" x14ac:dyDescent="0.35">
      <c r="A99" s="25" t="s">
        <v>5805</v>
      </c>
      <c r="B99" s="25" t="s">
        <v>1043</v>
      </c>
      <c r="C99" s="25" t="s">
        <v>5806</v>
      </c>
      <c r="D99" s="25" t="s">
        <v>5807</v>
      </c>
      <c r="E99" s="25" t="s">
        <v>5808</v>
      </c>
      <c r="F99" s="25" t="s">
        <v>94</v>
      </c>
      <c r="G99" s="25" t="s">
        <v>56</v>
      </c>
      <c r="H99" s="25" t="s">
        <v>333</v>
      </c>
      <c r="I99" s="25" t="s">
        <v>5805</v>
      </c>
      <c r="J99" s="25" t="s">
        <v>5467</v>
      </c>
      <c r="K99" s="25" t="s">
        <v>141</v>
      </c>
      <c r="L99" s="25" t="s">
        <v>5626</v>
      </c>
      <c r="M99" s="25" t="s">
        <v>5743</v>
      </c>
      <c r="N99" s="25" t="s">
        <v>5809</v>
      </c>
      <c r="O99" s="28">
        <v>45853.249768518515</v>
      </c>
      <c r="P99" s="25" t="s">
        <v>5485</v>
      </c>
      <c r="Q99" s="25"/>
      <c r="R99" s="26" t="e">
        <f>_xlfn.XLOOKUP(Table4[[#This Row],[Location]],[6]!TableData[u_display_name],[6]!TableData[country])</f>
        <v>#REF!</v>
      </c>
    </row>
    <row r="100" spans="1:18" ht="58" x14ac:dyDescent="0.35">
      <c r="A100" s="25" t="s">
        <v>2390</v>
      </c>
      <c r="B100" s="25" t="s">
        <v>2389</v>
      </c>
      <c r="C100" s="25" t="s">
        <v>5810</v>
      </c>
      <c r="D100" s="25" t="s">
        <v>5811</v>
      </c>
      <c r="E100" s="25" t="s">
        <v>5812</v>
      </c>
      <c r="F100" s="25" t="s">
        <v>57</v>
      </c>
      <c r="G100" s="25" t="s">
        <v>56</v>
      </c>
      <c r="H100" s="25" t="s">
        <v>63</v>
      </c>
      <c r="I100" s="25" t="s">
        <v>2390</v>
      </c>
      <c r="J100" s="25" t="s">
        <v>5467</v>
      </c>
      <c r="K100" s="25" t="s">
        <v>49</v>
      </c>
      <c r="L100" s="25" t="s">
        <v>5813</v>
      </c>
      <c r="M100" s="25" t="s">
        <v>5796</v>
      </c>
      <c r="N100" s="25" t="s">
        <v>5714</v>
      </c>
      <c r="O100" s="28">
        <v>45853.249768518515</v>
      </c>
      <c r="P100" s="25" t="s">
        <v>5471</v>
      </c>
      <c r="Q100" s="25"/>
      <c r="R100" s="26" t="e">
        <f>_xlfn.XLOOKUP(Table4[[#This Row],[Location]],[6]!TableData[u_display_name],[6]!TableData[country])</f>
        <v>#REF!</v>
      </c>
    </row>
    <row r="101" spans="1:18" ht="43.5" x14ac:dyDescent="0.35">
      <c r="A101" s="25" t="s">
        <v>2525</v>
      </c>
      <c r="B101" s="25" t="s">
        <v>2524</v>
      </c>
      <c r="C101" s="25" t="s">
        <v>5814</v>
      </c>
      <c r="D101" s="25" t="s">
        <v>5815</v>
      </c>
      <c r="E101" s="25" t="s">
        <v>5816</v>
      </c>
      <c r="F101" s="25" t="s">
        <v>57</v>
      </c>
      <c r="G101" s="25" t="s">
        <v>56</v>
      </c>
      <c r="H101" s="25" t="s">
        <v>63</v>
      </c>
      <c r="I101" s="25" t="s">
        <v>2525</v>
      </c>
      <c r="J101" s="25" t="s">
        <v>5467</v>
      </c>
      <c r="K101" s="25" t="s">
        <v>66</v>
      </c>
      <c r="L101" s="25" t="s">
        <v>5817</v>
      </c>
      <c r="M101" s="25" t="s">
        <v>5495</v>
      </c>
      <c r="N101" s="25" t="s">
        <v>5526</v>
      </c>
      <c r="O101" s="28">
        <v>45853.249768518515</v>
      </c>
      <c r="P101" s="25" t="s">
        <v>5471</v>
      </c>
      <c r="Q101" s="25"/>
      <c r="R101" s="26" t="e">
        <f>_xlfn.XLOOKUP(Table4[[#This Row],[Location]],[6]!TableData[u_display_name],[6]!TableData[country])</f>
        <v>#REF!</v>
      </c>
    </row>
    <row r="102" spans="1:18" ht="58" x14ac:dyDescent="0.35">
      <c r="A102" s="25" t="s">
        <v>1212</v>
      </c>
      <c r="B102" s="25" t="s">
        <v>1211</v>
      </c>
      <c r="C102" s="25" t="s">
        <v>4429</v>
      </c>
      <c r="D102" s="25" t="s">
        <v>5818</v>
      </c>
      <c r="E102" s="25" t="s">
        <v>5819</v>
      </c>
      <c r="F102" s="25" t="s">
        <v>94</v>
      </c>
      <c r="G102" s="25" t="s">
        <v>56</v>
      </c>
      <c r="H102" s="25" t="s">
        <v>63</v>
      </c>
      <c r="I102" s="25" t="s">
        <v>1212</v>
      </c>
      <c r="J102" s="25" t="s">
        <v>5467</v>
      </c>
      <c r="K102" s="25" t="s">
        <v>114</v>
      </c>
      <c r="L102" s="25" t="s">
        <v>5684</v>
      </c>
      <c r="M102" s="25" t="s">
        <v>5820</v>
      </c>
      <c r="N102" s="25" t="s">
        <v>5575</v>
      </c>
      <c r="O102" s="28">
        <v>45853.249768518515</v>
      </c>
      <c r="P102" s="25" t="s">
        <v>5471</v>
      </c>
      <c r="Q102" s="25"/>
      <c r="R102" s="26" t="e">
        <f>_xlfn.XLOOKUP(Table4[[#This Row],[Location]],[6]!TableData[u_display_name],[6]!TableData[country])</f>
        <v>#REF!</v>
      </c>
    </row>
    <row r="103" spans="1:18" ht="58" x14ac:dyDescent="0.35">
      <c r="A103" s="25" t="s">
        <v>5821</v>
      </c>
      <c r="B103" s="25" t="s">
        <v>439</v>
      </c>
      <c r="C103" s="25" t="s">
        <v>441</v>
      </c>
      <c r="D103" s="25" t="s">
        <v>5822</v>
      </c>
      <c r="E103" s="25" t="s">
        <v>5823</v>
      </c>
      <c r="F103" s="25" t="s">
        <v>57</v>
      </c>
      <c r="G103" s="25" t="s">
        <v>56</v>
      </c>
      <c r="H103" s="25" t="s">
        <v>63</v>
      </c>
      <c r="I103" s="25" t="s">
        <v>440</v>
      </c>
      <c r="J103" s="25" t="s">
        <v>5467</v>
      </c>
      <c r="K103" s="25" t="s">
        <v>66</v>
      </c>
      <c r="L103" s="25" t="s">
        <v>5468</v>
      </c>
      <c r="M103" s="25" t="s">
        <v>5824</v>
      </c>
      <c r="N103" s="25" t="s">
        <v>5470</v>
      </c>
      <c r="O103" s="28">
        <v>45853.249768518515</v>
      </c>
      <c r="P103" s="25" t="s">
        <v>5471</v>
      </c>
      <c r="Q103" s="25"/>
      <c r="R103" s="26" t="e">
        <f>_xlfn.XLOOKUP(Table4[[#This Row],[Location]],[6]!TableData[u_display_name],[6]!TableData[country])</f>
        <v>#REF!</v>
      </c>
    </row>
    <row r="104" spans="1:18" ht="43.5" x14ac:dyDescent="0.35">
      <c r="A104" s="25" t="s">
        <v>1977</v>
      </c>
      <c r="B104" s="25" t="s">
        <v>1976</v>
      </c>
      <c r="C104" s="25" t="s">
        <v>5825</v>
      </c>
      <c r="D104" s="25" t="s">
        <v>5826</v>
      </c>
      <c r="E104" s="25" t="s">
        <v>5827</v>
      </c>
      <c r="F104" s="25" t="s">
        <v>514</v>
      </c>
      <c r="G104" s="25" t="s">
        <v>56</v>
      </c>
      <c r="H104" s="25" t="s">
        <v>5331</v>
      </c>
      <c r="I104" s="25" t="s">
        <v>1977</v>
      </c>
      <c r="J104" s="25" t="s">
        <v>5467</v>
      </c>
      <c r="K104" s="25" t="s">
        <v>66</v>
      </c>
      <c r="L104" s="25" t="s">
        <v>4691</v>
      </c>
      <c r="M104" s="25" t="s">
        <v>5519</v>
      </c>
      <c r="N104" s="25" t="s">
        <v>5526</v>
      </c>
      <c r="O104" s="28">
        <v>45853.249768518515</v>
      </c>
      <c r="P104" s="25" t="s">
        <v>5471</v>
      </c>
      <c r="Q104" s="25"/>
      <c r="R104" s="26" t="e">
        <f>_xlfn.XLOOKUP(Table4[[#This Row],[Location]],[6]!TableData[u_display_name],[6]!TableData[country])</f>
        <v>#REF!</v>
      </c>
    </row>
    <row r="105" spans="1:18" ht="43.5" x14ac:dyDescent="0.35">
      <c r="A105" s="25" t="s">
        <v>2090</v>
      </c>
      <c r="B105" s="25" t="s">
        <v>2089</v>
      </c>
      <c r="C105" s="25" t="s">
        <v>5828</v>
      </c>
      <c r="D105" s="25" t="s">
        <v>5829</v>
      </c>
      <c r="E105" s="25" t="s">
        <v>5830</v>
      </c>
      <c r="F105" s="25" t="s">
        <v>57</v>
      </c>
      <c r="G105" s="25" t="s">
        <v>232</v>
      </c>
      <c r="H105" s="25" t="s">
        <v>4999</v>
      </c>
      <c r="I105" s="25" t="s">
        <v>2090</v>
      </c>
      <c r="J105" s="25" t="s">
        <v>5467</v>
      </c>
      <c r="K105" s="25" t="s">
        <v>49</v>
      </c>
      <c r="L105" s="25" t="s">
        <v>5831</v>
      </c>
      <c r="M105" s="25" t="s">
        <v>5495</v>
      </c>
      <c r="N105" s="25" t="s">
        <v>5496</v>
      </c>
      <c r="O105" s="28">
        <v>45853.249745370369</v>
      </c>
      <c r="P105" s="25" t="s">
        <v>5499</v>
      </c>
      <c r="Q105" s="25"/>
      <c r="R105" s="26" t="e">
        <f>_xlfn.XLOOKUP(Table4[[#This Row],[Location]],[6]!TableData[u_display_name],[6]!TableData[country])</f>
        <v>#REF!</v>
      </c>
    </row>
    <row r="106" spans="1:18" ht="58" x14ac:dyDescent="0.35">
      <c r="A106" s="25" t="s">
        <v>1135</v>
      </c>
      <c r="B106" s="25" t="s">
        <v>1134</v>
      </c>
      <c r="C106" s="25" t="s">
        <v>4417</v>
      </c>
      <c r="D106" s="25" t="s">
        <v>5832</v>
      </c>
      <c r="E106" s="25" t="s">
        <v>5833</v>
      </c>
      <c r="F106" s="25" t="s">
        <v>57</v>
      </c>
      <c r="G106" s="25" t="s">
        <v>109</v>
      </c>
      <c r="H106" s="25" t="s">
        <v>63</v>
      </c>
      <c r="I106" s="25" t="s">
        <v>1135</v>
      </c>
      <c r="J106" s="25" t="s">
        <v>5467</v>
      </c>
      <c r="K106" s="25" t="s">
        <v>114</v>
      </c>
      <c r="L106" s="25" t="s">
        <v>5763</v>
      </c>
      <c r="M106" s="25" t="s">
        <v>5495</v>
      </c>
      <c r="N106" s="25" t="s">
        <v>5668</v>
      </c>
      <c r="O106" s="28">
        <v>45853.249745370369</v>
      </c>
      <c r="P106" s="25" t="s">
        <v>5471</v>
      </c>
      <c r="Q106" s="25"/>
      <c r="R106" s="26" t="e">
        <f>_xlfn.XLOOKUP(Table4[[#This Row],[Location]],[6]!TableData[u_display_name],[6]!TableData[country])</f>
        <v>#REF!</v>
      </c>
    </row>
    <row r="107" spans="1:18" ht="43.5" x14ac:dyDescent="0.35">
      <c r="A107" s="25" t="s">
        <v>2225</v>
      </c>
      <c r="B107" s="25" t="s">
        <v>2224</v>
      </c>
      <c r="C107" s="25" t="s">
        <v>5834</v>
      </c>
      <c r="D107" s="25" t="s">
        <v>5835</v>
      </c>
      <c r="E107" s="25" t="s">
        <v>5836</v>
      </c>
      <c r="F107" s="25" t="s">
        <v>57</v>
      </c>
      <c r="G107" s="25" t="s">
        <v>56</v>
      </c>
      <c r="H107" s="25" t="s">
        <v>5275</v>
      </c>
      <c r="I107" s="25" t="s">
        <v>2225</v>
      </c>
      <c r="J107" s="25" t="s">
        <v>5467</v>
      </c>
      <c r="K107" s="25" t="s">
        <v>49</v>
      </c>
      <c r="L107" s="25" t="s">
        <v>4691</v>
      </c>
      <c r="M107" s="25" t="s">
        <v>5495</v>
      </c>
      <c r="N107" s="25" t="s">
        <v>5623</v>
      </c>
      <c r="O107" s="28">
        <v>45853.249745370369</v>
      </c>
      <c r="P107" s="25" t="s">
        <v>5499</v>
      </c>
      <c r="Q107" s="25"/>
      <c r="R107" s="26" t="e">
        <f>_xlfn.XLOOKUP(Table4[[#This Row],[Location]],[6]!TableData[u_display_name],[6]!TableData[country])</f>
        <v>#REF!</v>
      </c>
    </row>
    <row r="108" spans="1:18" ht="43.5" x14ac:dyDescent="0.35">
      <c r="A108" s="25" t="s">
        <v>2662</v>
      </c>
      <c r="B108" s="25" t="s">
        <v>2661</v>
      </c>
      <c r="C108" s="25" t="s">
        <v>5837</v>
      </c>
      <c r="D108" s="25" t="s">
        <v>5838</v>
      </c>
      <c r="E108" s="25" t="s">
        <v>5839</v>
      </c>
      <c r="F108" s="25" t="s">
        <v>94</v>
      </c>
      <c r="G108" s="25" t="s">
        <v>232</v>
      </c>
      <c r="H108" s="25" t="s">
        <v>63</v>
      </c>
      <c r="I108" s="25" t="s">
        <v>2662</v>
      </c>
      <c r="J108" s="25" t="s">
        <v>5467</v>
      </c>
      <c r="K108" s="25" t="s">
        <v>49</v>
      </c>
      <c r="L108" s="25" t="s">
        <v>4691</v>
      </c>
      <c r="M108" s="25" t="s">
        <v>5540</v>
      </c>
      <c r="N108" s="25" t="s">
        <v>5496</v>
      </c>
      <c r="O108" s="28">
        <v>45853.249745370369</v>
      </c>
      <c r="P108" s="25" t="s">
        <v>5471</v>
      </c>
      <c r="Q108" s="25"/>
      <c r="R108" s="26" t="e">
        <f>_xlfn.XLOOKUP(Table4[[#This Row],[Location]],[6]!TableData[u_display_name],[6]!TableData[country])</f>
        <v>#REF!</v>
      </c>
    </row>
    <row r="109" spans="1:18" ht="43.5" x14ac:dyDescent="0.35">
      <c r="A109" s="25" t="s">
        <v>2430</v>
      </c>
      <c r="B109" s="25" t="s">
        <v>2429</v>
      </c>
      <c r="C109" s="25" t="s">
        <v>4761</v>
      </c>
      <c r="D109" s="25" t="s">
        <v>5840</v>
      </c>
      <c r="E109" s="25" t="s">
        <v>5841</v>
      </c>
      <c r="F109" s="25" t="s">
        <v>57</v>
      </c>
      <c r="G109" s="25" t="s">
        <v>56</v>
      </c>
      <c r="H109" s="25" t="s">
        <v>63</v>
      </c>
      <c r="I109" s="25" t="s">
        <v>3870</v>
      </c>
      <c r="J109" s="25" t="s">
        <v>5467</v>
      </c>
      <c r="K109" s="25" t="s">
        <v>114</v>
      </c>
      <c r="L109" s="25" t="s">
        <v>5688</v>
      </c>
      <c r="M109" s="25" t="s">
        <v>5842</v>
      </c>
      <c r="N109" s="25" t="s">
        <v>5690</v>
      </c>
      <c r="O109" s="28">
        <v>45853.249745370369</v>
      </c>
      <c r="P109" s="25" t="s">
        <v>5471</v>
      </c>
      <c r="Q109" s="25"/>
      <c r="R109" s="26" t="e">
        <f>_xlfn.XLOOKUP(Table4[[#This Row],[Location]],[6]!TableData[u_display_name],[6]!TableData[country])</f>
        <v>#REF!</v>
      </c>
    </row>
    <row r="110" spans="1:18" ht="43.5" x14ac:dyDescent="0.35">
      <c r="A110" s="25" t="s">
        <v>1747</v>
      </c>
      <c r="B110" s="25" t="s">
        <v>1746</v>
      </c>
      <c r="C110" s="25" t="s">
        <v>5843</v>
      </c>
      <c r="D110" s="25" t="s">
        <v>5844</v>
      </c>
      <c r="E110" s="25" t="s">
        <v>5845</v>
      </c>
      <c r="F110" s="25" t="s">
        <v>57</v>
      </c>
      <c r="G110" s="25" t="s">
        <v>56</v>
      </c>
      <c r="H110" s="25" t="s">
        <v>5312</v>
      </c>
      <c r="I110" s="25" t="s">
        <v>1747</v>
      </c>
      <c r="J110" s="25" t="s">
        <v>5467</v>
      </c>
      <c r="K110" s="25" t="s">
        <v>49</v>
      </c>
      <c r="L110" s="25" t="s">
        <v>4691</v>
      </c>
      <c r="M110" s="25" t="s">
        <v>5495</v>
      </c>
      <c r="N110" s="25" t="s">
        <v>5526</v>
      </c>
      <c r="O110" s="28">
        <v>45853.249745370369</v>
      </c>
      <c r="P110" s="25" t="s">
        <v>5471</v>
      </c>
      <c r="Q110" s="25"/>
      <c r="R110" s="26" t="e">
        <f>_xlfn.XLOOKUP(Table4[[#This Row],[Location]],[6]!TableData[u_display_name],[6]!TableData[country])</f>
        <v>#REF!</v>
      </c>
    </row>
    <row r="111" spans="1:18" ht="58" x14ac:dyDescent="0.35">
      <c r="A111" s="25" t="s">
        <v>610</v>
      </c>
      <c r="B111" s="25" t="s">
        <v>2844</v>
      </c>
      <c r="C111" s="25" t="s">
        <v>611</v>
      </c>
      <c r="D111" s="25" t="s">
        <v>5846</v>
      </c>
      <c r="E111" s="25" t="s">
        <v>5847</v>
      </c>
      <c r="F111" s="25" t="s">
        <v>57</v>
      </c>
      <c r="G111" s="25" t="s">
        <v>56</v>
      </c>
      <c r="H111" s="25" t="s">
        <v>63</v>
      </c>
      <c r="I111" s="25" t="s">
        <v>610</v>
      </c>
      <c r="J111" s="25" t="s">
        <v>5467</v>
      </c>
      <c r="K111" s="25" t="s">
        <v>66</v>
      </c>
      <c r="L111" s="25" t="s">
        <v>5742</v>
      </c>
      <c r="M111" s="25" t="s">
        <v>5848</v>
      </c>
      <c r="N111" s="25" t="s">
        <v>5775</v>
      </c>
      <c r="O111" s="28">
        <v>45853.2497337963</v>
      </c>
      <c r="P111" s="25" t="s">
        <v>5471</v>
      </c>
      <c r="Q111" s="25"/>
      <c r="R111" s="26" t="e">
        <f>_xlfn.XLOOKUP(Table4[[#This Row],[Location]],[6]!TableData[u_display_name],[6]!TableData[country])</f>
        <v>#REF!</v>
      </c>
    </row>
    <row r="112" spans="1:18" ht="72.5" x14ac:dyDescent="0.35">
      <c r="A112" s="25" t="s">
        <v>2619</v>
      </c>
      <c r="B112" s="25" t="s">
        <v>2618</v>
      </c>
      <c r="C112" s="25" t="s">
        <v>5849</v>
      </c>
      <c r="D112" s="25" t="s">
        <v>5850</v>
      </c>
      <c r="E112" s="25" t="s">
        <v>5851</v>
      </c>
      <c r="F112" s="25" t="s">
        <v>57</v>
      </c>
      <c r="G112" s="25" t="s">
        <v>948</v>
      </c>
      <c r="H112" s="25" t="s">
        <v>297</v>
      </c>
      <c r="I112" s="25" t="s">
        <v>2619</v>
      </c>
      <c r="J112" s="25" t="s">
        <v>5467</v>
      </c>
      <c r="K112" s="25" t="s">
        <v>114</v>
      </c>
      <c r="L112" s="25" t="s">
        <v>4691</v>
      </c>
      <c r="M112" s="25" t="s">
        <v>4691</v>
      </c>
      <c r="N112" s="25" t="s">
        <v>5623</v>
      </c>
      <c r="O112" s="28">
        <v>45853.2497337963</v>
      </c>
      <c r="P112" s="25" t="s">
        <v>5471</v>
      </c>
      <c r="Q112" s="25"/>
      <c r="R112" s="26" t="e">
        <f>_xlfn.XLOOKUP(Table4[[#This Row],[Location]],[6]!TableData[u_display_name],[6]!TableData[country])</f>
        <v>#REF!</v>
      </c>
    </row>
    <row r="113" spans="1:18" ht="43.5" x14ac:dyDescent="0.35">
      <c r="A113" s="25" t="s">
        <v>2675</v>
      </c>
      <c r="B113" s="25" t="s">
        <v>2674</v>
      </c>
      <c r="C113" s="25" t="s">
        <v>5852</v>
      </c>
      <c r="D113" s="25" t="s">
        <v>5853</v>
      </c>
      <c r="E113" s="25" t="s">
        <v>5854</v>
      </c>
      <c r="F113" s="25" t="s">
        <v>57</v>
      </c>
      <c r="G113" s="25" t="s">
        <v>56</v>
      </c>
      <c r="H113" s="25" t="s">
        <v>63</v>
      </c>
      <c r="I113" s="25" t="s">
        <v>2675</v>
      </c>
      <c r="J113" s="25" t="s">
        <v>5467</v>
      </c>
      <c r="K113" s="25" t="s">
        <v>49</v>
      </c>
      <c r="L113" s="25" t="s">
        <v>5855</v>
      </c>
      <c r="M113" s="25" t="s">
        <v>5495</v>
      </c>
      <c r="N113" s="25" t="s">
        <v>5526</v>
      </c>
      <c r="O113" s="28">
        <v>45853.2497337963</v>
      </c>
      <c r="P113" s="25" t="s">
        <v>5471</v>
      </c>
      <c r="Q113" s="25"/>
      <c r="R113" s="26" t="e">
        <f>_xlfn.XLOOKUP(Table4[[#This Row],[Location]],[6]!TableData[u_display_name],[6]!TableData[country])</f>
        <v>#REF!</v>
      </c>
    </row>
    <row r="114" spans="1:18" ht="43.5" x14ac:dyDescent="0.35">
      <c r="A114" s="25" t="s">
        <v>3682</v>
      </c>
      <c r="B114" s="25" t="s">
        <v>3681</v>
      </c>
      <c r="C114" s="25" t="s">
        <v>226</v>
      </c>
      <c r="D114" s="25" t="s">
        <v>5856</v>
      </c>
      <c r="E114" s="25" t="s">
        <v>5857</v>
      </c>
      <c r="F114" s="25" t="s">
        <v>57</v>
      </c>
      <c r="G114" s="25" t="s">
        <v>56</v>
      </c>
      <c r="H114" s="25" t="s">
        <v>71</v>
      </c>
      <c r="I114" s="25" t="s">
        <v>4691</v>
      </c>
      <c r="J114" s="25" t="s">
        <v>5467</v>
      </c>
      <c r="K114" s="25" t="s">
        <v>66</v>
      </c>
      <c r="L114" s="25" t="s">
        <v>5858</v>
      </c>
      <c r="M114" s="25" t="s">
        <v>5495</v>
      </c>
      <c r="N114" s="25" t="s">
        <v>5526</v>
      </c>
      <c r="O114" s="28">
        <v>45853.2497337963</v>
      </c>
      <c r="P114" s="25" t="s">
        <v>5499</v>
      </c>
      <c r="Q114" s="25"/>
      <c r="R114" s="26" t="e">
        <f>_xlfn.XLOOKUP(Table4[[#This Row],[Location]],[6]!TableData[u_display_name],[6]!TableData[country])</f>
        <v>#REF!</v>
      </c>
    </row>
    <row r="115" spans="1:18" ht="58" x14ac:dyDescent="0.35">
      <c r="A115" s="25" t="s">
        <v>1161</v>
      </c>
      <c r="B115" s="25" t="s">
        <v>1160</v>
      </c>
      <c r="C115" s="25" t="s">
        <v>4845</v>
      </c>
      <c r="D115" s="25" t="s">
        <v>5859</v>
      </c>
      <c r="E115" s="25" t="s">
        <v>5860</v>
      </c>
      <c r="F115" s="25" t="s">
        <v>57</v>
      </c>
      <c r="G115" s="25" t="s">
        <v>56</v>
      </c>
      <c r="H115" s="25" t="s">
        <v>63</v>
      </c>
      <c r="I115" s="25" t="s">
        <v>1161</v>
      </c>
      <c r="J115" s="25" t="s">
        <v>5467</v>
      </c>
      <c r="K115" s="25" t="s">
        <v>114</v>
      </c>
      <c r="L115" s="25" t="s">
        <v>5861</v>
      </c>
      <c r="M115" s="25" t="s">
        <v>5530</v>
      </c>
      <c r="N115" s="25" t="s">
        <v>5694</v>
      </c>
      <c r="O115" s="28">
        <v>45853.2497337963</v>
      </c>
      <c r="P115" s="25" t="s">
        <v>5471</v>
      </c>
      <c r="Q115" s="25"/>
      <c r="R115" s="26" t="e">
        <f>_xlfn.XLOOKUP(Table4[[#This Row],[Location]],[6]!TableData[u_display_name],[6]!TableData[country])</f>
        <v>#REF!</v>
      </c>
    </row>
    <row r="116" spans="1:18" ht="43.5" x14ac:dyDescent="0.35">
      <c r="A116" s="25" t="s">
        <v>2487</v>
      </c>
      <c r="B116" s="25" t="s">
        <v>2486</v>
      </c>
      <c r="C116" s="25" t="s">
        <v>5862</v>
      </c>
      <c r="D116" s="25" t="s">
        <v>5863</v>
      </c>
      <c r="E116" s="25" t="s">
        <v>5864</v>
      </c>
      <c r="F116" s="25" t="s">
        <v>57</v>
      </c>
      <c r="G116" s="25" t="s">
        <v>232</v>
      </c>
      <c r="H116" s="25" t="s">
        <v>5223</v>
      </c>
      <c r="I116" s="25" t="s">
        <v>2487</v>
      </c>
      <c r="J116" s="25" t="s">
        <v>5467</v>
      </c>
      <c r="K116" s="25" t="s">
        <v>49</v>
      </c>
      <c r="L116" s="25" t="s">
        <v>4691</v>
      </c>
      <c r="M116" s="25" t="s">
        <v>5495</v>
      </c>
      <c r="N116" s="25" t="s">
        <v>5496</v>
      </c>
      <c r="O116" s="28">
        <v>45853.2497337963</v>
      </c>
      <c r="P116" s="25" t="s">
        <v>5471</v>
      </c>
      <c r="Q116" s="25"/>
      <c r="R116" s="26" t="e">
        <f>_xlfn.XLOOKUP(Table4[[#This Row],[Location]],[6]!TableData[u_display_name],[6]!TableData[country])</f>
        <v>#REF!</v>
      </c>
    </row>
    <row r="117" spans="1:18" ht="58" x14ac:dyDescent="0.35">
      <c r="A117" s="25" t="s">
        <v>957</v>
      </c>
      <c r="B117" s="25" t="s">
        <v>2812</v>
      </c>
      <c r="C117" s="25" t="s">
        <v>5865</v>
      </c>
      <c r="D117" s="25" t="s">
        <v>5866</v>
      </c>
      <c r="E117" s="25" t="s">
        <v>5867</v>
      </c>
      <c r="F117" s="25" t="s">
        <v>94</v>
      </c>
      <c r="G117" s="25" t="s">
        <v>56</v>
      </c>
      <c r="H117" s="25" t="s">
        <v>333</v>
      </c>
      <c r="I117" s="25" t="s">
        <v>2813</v>
      </c>
      <c r="J117" s="25" t="s">
        <v>5467</v>
      </c>
      <c r="K117" s="25" t="s">
        <v>141</v>
      </c>
      <c r="L117" s="25" t="s">
        <v>5626</v>
      </c>
      <c r="M117" s="25" t="s">
        <v>5475</v>
      </c>
      <c r="N117" s="25" t="s">
        <v>5809</v>
      </c>
      <c r="O117" s="28">
        <v>45853.2497337963</v>
      </c>
      <c r="P117" s="25" t="s">
        <v>5485</v>
      </c>
      <c r="Q117" s="25"/>
      <c r="R117" s="26" t="e">
        <f>_xlfn.XLOOKUP(Table4[[#This Row],[Location]],[6]!TableData[u_display_name],[6]!TableData[country])</f>
        <v>#REF!</v>
      </c>
    </row>
    <row r="118" spans="1:18" ht="58" x14ac:dyDescent="0.35">
      <c r="A118" s="25" t="s">
        <v>711</v>
      </c>
      <c r="B118" s="25" t="s">
        <v>710</v>
      </c>
      <c r="C118" s="25" t="s">
        <v>712</v>
      </c>
      <c r="D118" s="25" t="s">
        <v>5868</v>
      </c>
      <c r="E118" s="25" t="s">
        <v>5869</v>
      </c>
      <c r="F118" s="25" t="s">
        <v>57</v>
      </c>
      <c r="G118" s="25" t="s">
        <v>109</v>
      </c>
      <c r="H118" s="25" t="s">
        <v>152</v>
      </c>
      <c r="I118" s="25" t="s">
        <v>711</v>
      </c>
      <c r="J118" s="25" t="s">
        <v>5467</v>
      </c>
      <c r="K118" s="25" t="s">
        <v>114</v>
      </c>
      <c r="L118" s="25" t="s">
        <v>5506</v>
      </c>
      <c r="M118" s="25" t="s">
        <v>5774</v>
      </c>
      <c r="N118" s="25" t="s">
        <v>5512</v>
      </c>
      <c r="O118" s="28">
        <v>45853.2497337963</v>
      </c>
      <c r="P118" s="25" t="s">
        <v>5499</v>
      </c>
      <c r="Q118" s="25"/>
      <c r="R118" s="26" t="e">
        <f>_xlfn.XLOOKUP(Table4[[#This Row],[Location]],[6]!TableData[u_display_name],[6]!TableData[country])</f>
        <v>#REF!</v>
      </c>
    </row>
    <row r="119" spans="1:18" ht="58" x14ac:dyDescent="0.35">
      <c r="A119" s="25" t="s">
        <v>2019</v>
      </c>
      <c r="B119" s="25" t="s">
        <v>2018</v>
      </c>
      <c r="C119" s="25" t="s">
        <v>4971</v>
      </c>
      <c r="D119" s="25" t="s">
        <v>5870</v>
      </c>
      <c r="E119" s="25" t="s">
        <v>5871</v>
      </c>
      <c r="F119" s="25" t="s">
        <v>57</v>
      </c>
      <c r="G119" s="25" t="s">
        <v>56</v>
      </c>
      <c r="H119" s="25" t="s">
        <v>63</v>
      </c>
      <c r="I119" s="25" t="s">
        <v>3260</v>
      </c>
      <c r="J119" s="25" t="s">
        <v>5467</v>
      </c>
      <c r="K119" s="25" t="s">
        <v>66</v>
      </c>
      <c r="L119" s="25" t="s">
        <v>5872</v>
      </c>
      <c r="M119" s="25" t="s">
        <v>5873</v>
      </c>
      <c r="N119" s="25" t="s">
        <v>5874</v>
      </c>
      <c r="O119" s="28">
        <v>45853.2497337963</v>
      </c>
      <c r="P119" s="25" t="s">
        <v>5471</v>
      </c>
      <c r="Q119" s="25"/>
      <c r="R119" s="26" t="e">
        <f>_xlfn.XLOOKUP(Table4[[#This Row],[Location]],[6]!TableData[u_display_name],[6]!TableData[country])</f>
        <v>#REF!</v>
      </c>
    </row>
    <row r="120" spans="1:18" ht="58" x14ac:dyDescent="0.35">
      <c r="A120" s="25" t="s">
        <v>1151</v>
      </c>
      <c r="B120" s="25" t="s">
        <v>1150</v>
      </c>
      <c r="C120" s="25" t="s">
        <v>4681</v>
      </c>
      <c r="D120" s="25" t="s">
        <v>5875</v>
      </c>
      <c r="E120" s="25" t="s">
        <v>5876</v>
      </c>
      <c r="F120" s="25" t="s">
        <v>57</v>
      </c>
      <c r="G120" s="25" t="s">
        <v>56</v>
      </c>
      <c r="H120" s="25" t="s">
        <v>63</v>
      </c>
      <c r="I120" s="25" t="s">
        <v>1151</v>
      </c>
      <c r="J120" s="25" t="s">
        <v>5467</v>
      </c>
      <c r="K120" s="25" t="s">
        <v>141</v>
      </c>
      <c r="L120" s="25" t="s">
        <v>5763</v>
      </c>
      <c r="M120" s="25" t="s">
        <v>5495</v>
      </c>
      <c r="N120" s="25" t="s">
        <v>5714</v>
      </c>
      <c r="O120" s="28">
        <v>45853.2497337963</v>
      </c>
      <c r="P120" s="25" t="s">
        <v>5471</v>
      </c>
      <c r="Q120" s="25"/>
      <c r="R120" s="26" t="e">
        <f>_xlfn.XLOOKUP(Table4[[#This Row],[Location]],[6]!TableData[u_display_name],[6]!TableData[country])</f>
        <v>#REF!</v>
      </c>
    </row>
    <row r="121" spans="1:18" ht="43.5" x14ac:dyDescent="0.35">
      <c r="A121" s="25" t="s">
        <v>2223</v>
      </c>
      <c r="B121" s="25" t="s">
        <v>2222</v>
      </c>
      <c r="C121" s="25" t="s">
        <v>5877</v>
      </c>
      <c r="D121" s="25" t="s">
        <v>5878</v>
      </c>
      <c r="E121" s="25" t="s">
        <v>5879</v>
      </c>
      <c r="F121" s="25" t="s">
        <v>57</v>
      </c>
      <c r="G121" s="25" t="s">
        <v>56</v>
      </c>
      <c r="H121" s="25" t="s">
        <v>5275</v>
      </c>
      <c r="I121" s="25" t="s">
        <v>2223</v>
      </c>
      <c r="J121" s="25" t="s">
        <v>5467</v>
      </c>
      <c r="K121" s="25" t="s">
        <v>49</v>
      </c>
      <c r="L121" s="25" t="s">
        <v>4691</v>
      </c>
      <c r="M121" s="25" t="s">
        <v>5495</v>
      </c>
      <c r="N121" s="25" t="s">
        <v>5623</v>
      </c>
      <c r="O121" s="28">
        <v>45853.2497337963</v>
      </c>
      <c r="P121" s="25" t="s">
        <v>5499</v>
      </c>
      <c r="Q121" s="25"/>
      <c r="R121" s="26" t="e">
        <f>_xlfn.XLOOKUP(Table4[[#This Row],[Location]],[6]!TableData[u_display_name],[6]!TableData[country])</f>
        <v>#REF!</v>
      </c>
    </row>
    <row r="122" spans="1:18" ht="43.5" x14ac:dyDescent="0.35">
      <c r="A122" s="25" t="s">
        <v>2154</v>
      </c>
      <c r="B122" s="25" t="s">
        <v>2153</v>
      </c>
      <c r="C122" s="25" t="s">
        <v>5880</v>
      </c>
      <c r="D122" s="25" t="s">
        <v>5881</v>
      </c>
      <c r="E122" s="25" t="s">
        <v>5882</v>
      </c>
      <c r="F122" s="25" t="s">
        <v>57</v>
      </c>
      <c r="G122" s="25" t="s">
        <v>56</v>
      </c>
      <c r="H122" s="25" t="s">
        <v>63</v>
      </c>
      <c r="I122" s="25" t="s">
        <v>3588</v>
      </c>
      <c r="J122" s="25" t="s">
        <v>5467</v>
      </c>
      <c r="K122" s="25" t="s">
        <v>49</v>
      </c>
      <c r="L122" s="25" t="s">
        <v>5883</v>
      </c>
      <c r="M122" s="25" t="s">
        <v>5884</v>
      </c>
      <c r="N122" s="25" t="s">
        <v>5714</v>
      </c>
      <c r="O122" s="28">
        <v>45853.2497337963</v>
      </c>
      <c r="P122" s="25" t="s">
        <v>5471</v>
      </c>
      <c r="Q122" s="25"/>
      <c r="R122" s="26" t="e">
        <f>_xlfn.XLOOKUP(Table4[[#This Row],[Location]],[6]!TableData[u_display_name],[6]!TableData[country])</f>
        <v>#REF!</v>
      </c>
    </row>
    <row r="123" spans="1:18" ht="43.5" x14ac:dyDescent="0.35">
      <c r="A123" s="25" t="s">
        <v>2729</v>
      </c>
      <c r="B123" s="25" t="s">
        <v>2728</v>
      </c>
      <c r="C123" s="25" t="s">
        <v>5885</v>
      </c>
      <c r="D123" s="25" t="s">
        <v>5886</v>
      </c>
      <c r="E123" s="25" t="s">
        <v>5887</v>
      </c>
      <c r="F123" s="25" t="s">
        <v>57</v>
      </c>
      <c r="G123" s="25" t="s">
        <v>56</v>
      </c>
      <c r="H123" s="25" t="s">
        <v>63</v>
      </c>
      <c r="I123" s="25" t="s">
        <v>2729</v>
      </c>
      <c r="J123" s="25" t="s">
        <v>5467</v>
      </c>
      <c r="K123" s="25" t="s">
        <v>49</v>
      </c>
      <c r="L123" s="25" t="s">
        <v>5888</v>
      </c>
      <c r="M123" s="25" t="s">
        <v>5519</v>
      </c>
      <c r="N123" s="25" t="s">
        <v>5526</v>
      </c>
      <c r="O123" s="28">
        <v>45853.2497337963</v>
      </c>
      <c r="P123" s="25" t="s">
        <v>5471</v>
      </c>
      <c r="Q123" s="25"/>
      <c r="R123" s="26" t="e">
        <f>_xlfn.XLOOKUP(Table4[[#This Row],[Location]],[6]!TableData[u_display_name],[6]!TableData[country])</f>
        <v>#REF!</v>
      </c>
    </row>
    <row r="124" spans="1:18" ht="58" x14ac:dyDescent="0.35">
      <c r="A124" s="25" t="s">
        <v>2369</v>
      </c>
      <c r="B124" s="25" t="s">
        <v>2368</v>
      </c>
      <c r="C124" s="25" t="s">
        <v>5889</v>
      </c>
      <c r="D124" s="25" t="s">
        <v>5890</v>
      </c>
      <c r="E124" s="25" t="s">
        <v>5891</v>
      </c>
      <c r="F124" s="25" t="s">
        <v>57</v>
      </c>
      <c r="G124" s="25" t="s">
        <v>56</v>
      </c>
      <c r="H124" s="25" t="s">
        <v>2083</v>
      </c>
      <c r="I124" s="25" t="s">
        <v>5892</v>
      </c>
      <c r="J124" s="25" t="s">
        <v>5467</v>
      </c>
      <c r="K124" s="25" t="s">
        <v>101</v>
      </c>
      <c r="L124" s="25" t="s">
        <v>5893</v>
      </c>
      <c r="M124" s="25" t="s">
        <v>5894</v>
      </c>
      <c r="N124" s="25" t="s">
        <v>5575</v>
      </c>
      <c r="O124" s="28">
        <v>45853.2497337963</v>
      </c>
      <c r="P124" s="25" t="s">
        <v>5485</v>
      </c>
      <c r="Q124" s="25"/>
      <c r="R124" s="26" t="e">
        <f>_xlfn.XLOOKUP(Table4[[#This Row],[Location]],[6]!TableData[u_display_name],[6]!TableData[country])</f>
        <v>#REF!</v>
      </c>
    </row>
    <row r="125" spans="1:18" ht="58" x14ac:dyDescent="0.35">
      <c r="A125" s="25" t="s">
        <v>1654</v>
      </c>
      <c r="B125" s="25" t="s">
        <v>1653</v>
      </c>
      <c r="C125" s="25" t="s">
        <v>4508</v>
      </c>
      <c r="D125" s="25" t="s">
        <v>5895</v>
      </c>
      <c r="E125" s="25" t="s">
        <v>5896</v>
      </c>
      <c r="F125" s="25" t="s">
        <v>57</v>
      </c>
      <c r="G125" s="25" t="s">
        <v>56</v>
      </c>
      <c r="H125" s="25" t="s">
        <v>4426</v>
      </c>
      <c r="I125" s="25" t="s">
        <v>1654</v>
      </c>
      <c r="J125" s="25" t="s">
        <v>5467</v>
      </c>
      <c r="K125" s="25" t="s">
        <v>114</v>
      </c>
      <c r="L125" s="25" t="s">
        <v>5897</v>
      </c>
      <c r="M125" s="25" t="s">
        <v>5898</v>
      </c>
      <c r="N125" s="25" t="s">
        <v>5899</v>
      </c>
      <c r="O125" s="28">
        <v>45853.2497337963</v>
      </c>
      <c r="P125" s="25" t="s">
        <v>5471</v>
      </c>
      <c r="Q125" s="25"/>
      <c r="R125" s="26" t="e">
        <f>_xlfn.XLOOKUP(Table4[[#This Row],[Location]],[6]!TableData[u_display_name],[6]!TableData[country])</f>
        <v>#REF!</v>
      </c>
    </row>
    <row r="126" spans="1:18" ht="58" x14ac:dyDescent="0.35">
      <c r="A126" s="25" t="s">
        <v>1559</v>
      </c>
      <c r="B126" s="25" t="s">
        <v>1558</v>
      </c>
      <c r="C126" s="25" t="s">
        <v>4748</v>
      </c>
      <c r="D126" s="25" t="s">
        <v>5900</v>
      </c>
      <c r="E126" s="25" t="s">
        <v>5901</v>
      </c>
      <c r="F126" s="25" t="s">
        <v>57</v>
      </c>
      <c r="G126" s="25" t="s">
        <v>56</v>
      </c>
      <c r="H126" s="25" t="s">
        <v>4482</v>
      </c>
      <c r="I126" s="25" t="s">
        <v>1559</v>
      </c>
      <c r="J126" s="25" t="s">
        <v>5467</v>
      </c>
      <c r="K126" s="25" t="s">
        <v>49</v>
      </c>
      <c r="L126" s="25" t="s">
        <v>4691</v>
      </c>
      <c r="M126" s="25" t="s">
        <v>5495</v>
      </c>
      <c r="N126" s="25" t="s">
        <v>5526</v>
      </c>
      <c r="O126" s="28">
        <v>45853.2497337963</v>
      </c>
      <c r="P126" s="25" t="s">
        <v>5471</v>
      </c>
      <c r="Q126" s="25"/>
      <c r="R126" s="26" t="e">
        <f>_xlfn.XLOOKUP(Table4[[#This Row],[Location]],[6]!TableData[u_display_name],[6]!TableData[country])</f>
        <v>#REF!</v>
      </c>
    </row>
    <row r="127" spans="1:18" ht="58" x14ac:dyDescent="0.35">
      <c r="A127" s="25" t="s">
        <v>1666</v>
      </c>
      <c r="B127" s="25" t="s">
        <v>1665</v>
      </c>
      <c r="C127" s="25" t="s">
        <v>5902</v>
      </c>
      <c r="D127" s="25" t="s">
        <v>5903</v>
      </c>
      <c r="E127" s="25" t="s">
        <v>5904</v>
      </c>
      <c r="F127" s="25" t="s">
        <v>57</v>
      </c>
      <c r="G127" s="25" t="s">
        <v>56</v>
      </c>
      <c r="H127" s="25" t="s">
        <v>63</v>
      </c>
      <c r="I127" s="25" t="s">
        <v>1666</v>
      </c>
      <c r="J127" s="25" t="s">
        <v>5467</v>
      </c>
      <c r="K127" s="25" t="s">
        <v>49</v>
      </c>
      <c r="L127" s="25" t="s">
        <v>5905</v>
      </c>
      <c r="M127" s="25" t="s">
        <v>5602</v>
      </c>
      <c r="N127" s="25" t="s">
        <v>5627</v>
      </c>
      <c r="O127" s="28">
        <v>45853.2497337963</v>
      </c>
      <c r="P127" s="25" t="s">
        <v>5471</v>
      </c>
      <c r="Q127" s="25"/>
      <c r="R127" s="26" t="e">
        <f>_xlfn.XLOOKUP(Table4[[#This Row],[Location]],[6]!TableData[u_display_name],[6]!TableData[country])</f>
        <v>#REF!</v>
      </c>
    </row>
    <row r="128" spans="1:18" ht="58" x14ac:dyDescent="0.35">
      <c r="A128" s="25" t="s">
        <v>2516</v>
      </c>
      <c r="B128" s="25" t="s">
        <v>5906</v>
      </c>
      <c r="C128" s="25" t="s">
        <v>5907</v>
      </c>
      <c r="D128" s="25" t="s">
        <v>5908</v>
      </c>
      <c r="E128" s="25" t="s">
        <v>5909</v>
      </c>
      <c r="F128" s="25" t="s">
        <v>57</v>
      </c>
      <c r="G128" s="25" t="s">
        <v>56</v>
      </c>
      <c r="H128" s="25" t="s">
        <v>5064</v>
      </c>
      <c r="I128" s="25" t="s">
        <v>5910</v>
      </c>
      <c r="J128" s="25" t="s">
        <v>5467</v>
      </c>
      <c r="K128" s="25" t="s">
        <v>141</v>
      </c>
      <c r="L128" s="25" t="s">
        <v>5911</v>
      </c>
      <c r="M128" s="25" t="s">
        <v>5912</v>
      </c>
      <c r="N128" s="25" t="s">
        <v>5623</v>
      </c>
      <c r="O128" s="28">
        <v>45853.2497337963</v>
      </c>
      <c r="P128" s="25" t="s">
        <v>5471</v>
      </c>
      <c r="Q128" s="25"/>
      <c r="R128" s="26" t="e">
        <f>_xlfn.XLOOKUP(Table4[[#This Row],[Location]],[6]!TableData[u_display_name],[6]!TableData[country])</f>
        <v>#REF!</v>
      </c>
    </row>
    <row r="129" spans="1:18" ht="43.5" x14ac:dyDescent="0.35">
      <c r="A129" s="25" t="s">
        <v>2237</v>
      </c>
      <c r="B129" s="25" t="s">
        <v>2236</v>
      </c>
      <c r="C129" s="25" t="s">
        <v>5913</v>
      </c>
      <c r="D129" s="25" t="s">
        <v>5914</v>
      </c>
      <c r="E129" s="25" t="s">
        <v>5915</v>
      </c>
      <c r="F129" s="25" t="s">
        <v>57</v>
      </c>
      <c r="G129" s="25" t="s">
        <v>109</v>
      </c>
      <c r="H129" s="25" t="s">
        <v>582</v>
      </c>
      <c r="I129" s="25" t="s">
        <v>2237</v>
      </c>
      <c r="J129" s="25" t="s">
        <v>5467</v>
      </c>
      <c r="K129" s="25" t="s">
        <v>49</v>
      </c>
      <c r="L129" s="25" t="s">
        <v>4691</v>
      </c>
      <c r="M129" s="25" t="s">
        <v>5916</v>
      </c>
      <c r="N129" s="25" t="s">
        <v>5496</v>
      </c>
      <c r="O129" s="28">
        <v>45853.2497337963</v>
      </c>
      <c r="P129" s="25" t="s">
        <v>5499</v>
      </c>
      <c r="Q129" s="25"/>
      <c r="R129" s="26" t="e">
        <f>_xlfn.XLOOKUP(Table4[[#This Row],[Location]],[6]!TableData[u_display_name],[6]!TableData[country])</f>
        <v>#REF!</v>
      </c>
    </row>
    <row r="130" spans="1:18" ht="58" x14ac:dyDescent="0.35">
      <c r="A130" s="25" t="s">
        <v>2004</v>
      </c>
      <c r="B130" s="25" t="s">
        <v>5917</v>
      </c>
      <c r="C130" s="25" t="s">
        <v>5918</v>
      </c>
      <c r="D130" s="25" t="s">
        <v>5919</v>
      </c>
      <c r="E130" s="25" t="s">
        <v>5920</v>
      </c>
      <c r="F130" s="25" t="s">
        <v>57</v>
      </c>
      <c r="G130" s="25" t="s">
        <v>56</v>
      </c>
      <c r="H130" s="25" t="s">
        <v>2005</v>
      </c>
      <c r="I130" s="25" t="s">
        <v>4691</v>
      </c>
      <c r="J130" s="25" t="s">
        <v>5467</v>
      </c>
      <c r="K130" s="25" t="s">
        <v>101</v>
      </c>
      <c r="L130" s="25" t="s">
        <v>4691</v>
      </c>
      <c r="M130" s="25" t="s">
        <v>5495</v>
      </c>
      <c r="N130" s="25" t="s">
        <v>5526</v>
      </c>
      <c r="O130" s="28">
        <v>45853.2497337963</v>
      </c>
      <c r="P130" s="25" t="s">
        <v>5485</v>
      </c>
      <c r="Q130" s="25"/>
      <c r="R130" s="26" t="e">
        <f>_xlfn.XLOOKUP(Table4[[#This Row],[Location]],[6]!TableData[u_display_name],[6]!TableData[country])</f>
        <v>#REF!</v>
      </c>
    </row>
    <row r="131" spans="1:18" ht="43.5" x14ac:dyDescent="0.35">
      <c r="A131" s="25" t="s">
        <v>3693</v>
      </c>
      <c r="B131" s="25" t="s">
        <v>3692</v>
      </c>
      <c r="C131" s="25" t="s">
        <v>4822</v>
      </c>
      <c r="D131" s="25" t="s">
        <v>5921</v>
      </c>
      <c r="E131" s="25" t="s">
        <v>5922</v>
      </c>
      <c r="F131" s="25" t="s">
        <v>57</v>
      </c>
      <c r="G131" s="25" t="s">
        <v>56</v>
      </c>
      <c r="H131" s="25" t="s">
        <v>71</v>
      </c>
      <c r="I131" s="25" t="s">
        <v>4691</v>
      </c>
      <c r="J131" s="25" t="s">
        <v>5467</v>
      </c>
      <c r="K131" s="25" t="s">
        <v>66</v>
      </c>
      <c r="L131" s="25" t="s">
        <v>5858</v>
      </c>
      <c r="M131" s="25" t="s">
        <v>5495</v>
      </c>
      <c r="N131" s="25" t="s">
        <v>5526</v>
      </c>
      <c r="O131" s="28">
        <v>45853.2497337963</v>
      </c>
      <c r="P131" s="25" t="s">
        <v>5499</v>
      </c>
      <c r="Q131" s="25"/>
      <c r="R131" s="26" t="e">
        <f>_xlfn.XLOOKUP(Table4[[#This Row],[Location]],[6]!TableData[u_display_name],[6]!TableData[country])</f>
        <v>#REF!</v>
      </c>
    </row>
    <row r="132" spans="1:18" ht="58" x14ac:dyDescent="0.35">
      <c r="A132" s="25" t="s">
        <v>5923</v>
      </c>
      <c r="B132" s="25" t="s">
        <v>485</v>
      </c>
      <c r="C132" s="25" t="s">
        <v>487</v>
      </c>
      <c r="D132" s="25" t="s">
        <v>5924</v>
      </c>
      <c r="E132" s="25" t="s">
        <v>5925</v>
      </c>
      <c r="F132" s="25" t="s">
        <v>57</v>
      </c>
      <c r="G132" s="25" t="s">
        <v>56</v>
      </c>
      <c r="H132" s="25" t="s">
        <v>63</v>
      </c>
      <c r="I132" s="25" t="s">
        <v>5923</v>
      </c>
      <c r="J132" s="25" t="s">
        <v>5467</v>
      </c>
      <c r="K132" s="25" t="s">
        <v>114</v>
      </c>
      <c r="L132" s="25" t="s">
        <v>5468</v>
      </c>
      <c r="M132" s="25" t="s">
        <v>5926</v>
      </c>
      <c r="N132" s="25" t="s">
        <v>5731</v>
      </c>
      <c r="O132" s="28">
        <v>45853.2497337963</v>
      </c>
      <c r="P132" s="25" t="s">
        <v>5471</v>
      </c>
      <c r="Q132" s="25"/>
      <c r="R132" s="26" t="e">
        <f>_xlfn.XLOOKUP(Table4[[#This Row],[Location]],[6]!TableData[u_display_name],[6]!TableData[country])</f>
        <v>#REF!</v>
      </c>
    </row>
    <row r="133" spans="1:18" ht="58" x14ac:dyDescent="0.35">
      <c r="A133" s="25" t="s">
        <v>5927</v>
      </c>
      <c r="B133" s="25" t="s">
        <v>396</v>
      </c>
      <c r="C133" s="25" t="s">
        <v>399</v>
      </c>
      <c r="D133" s="25" t="s">
        <v>5928</v>
      </c>
      <c r="E133" s="25" t="s">
        <v>5929</v>
      </c>
      <c r="F133" s="25" t="s">
        <v>57</v>
      </c>
      <c r="G133" s="25" t="s">
        <v>56</v>
      </c>
      <c r="H133" s="25" t="s">
        <v>63</v>
      </c>
      <c r="I133" s="25" t="s">
        <v>5927</v>
      </c>
      <c r="J133" s="25" t="s">
        <v>5467</v>
      </c>
      <c r="K133" s="25" t="s">
        <v>114</v>
      </c>
      <c r="L133" s="25" t="s">
        <v>5468</v>
      </c>
      <c r="M133" s="25" t="s">
        <v>5730</v>
      </c>
      <c r="N133" s="25" t="s">
        <v>5731</v>
      </c>
      <c r="O133" s="28">
        <v>45853.2497337963</v>
      </c>
      <c r="P133" s="25" t="s">
        <v>5471</v>
      </c>
      <c r="Q133" s="25"/>
      <c r="R133" s="26" t="e">
        <f>_xlfn.XLOOKUP(Table4[[#This Row],[Location]],[6]!TableData[u_display_name],[6]!TableData[country])</f>
        <v>#REF!</v>
      </c>
    </row>
    <row r="134" spans="1:18" ht="43.5" x14ac:dyDescent="0.35">
      <c r="A134" s="25" t="s">
        <v>2267</v>
      </c>
      <c r="B134" s="25" t="s">
        <v>2266</v>
      </c>
      <c r="C134" s="25" t="s">
        <v>4369</v>
      </c>
      <c r="D134" s="25" t="s">
        <v>5930</v>
      </c>
      <c r="E134" s="25" t="s">
        <v>5931</v>
      </c>
      <c r="F134" s="25" t="s">
        <v>57</v>
      </c>
      <c r="G134" s="25" t="s">
        <v>109</v>
      </c>
      <c r="H134" s="25" t="s">
        <v>63</v>
      </c>
      <c r="I134" s="25" t="s">
        <v>2267</v>
      </c>
      <c r="J134" s="25" t="s">
        <v>5467</v>
      </c>
      <c r="K134" s="25" t="s">
        <v>49</v>
      </c>
      <c r="L134" s="25" t="s">
        <v>5932</v>
      </c>
      <c r="M134" s="25" t="s">
        <v>5933</v>
      </c>
      <c r="N134" s="25" t="s">
        <v>5496</v>
      </c>
      <c r="O134" s="28">
        <v>45853.2497337963</v>
      </c>
      <c r="P134" s="25" t="s">
        <v>5471</v>
      </c>
      <c r="Q134" s="25"/>
      <c r="R134" s="26" t="e">
        <f>_xlfn.XLOOKUP(Table4[[#This Row],[Location]],[6]!TableData[u_display_name],[6]!TableData[country])</f>
        <v>#REF!</v>
      </c>
    </row>
    <row r="135" spans="1:18" ht="58" x14ac:dyDescent="0.35">
      <c r="A135" s="25" t="s">
        <v>1431</v>
      </c>
      <c r="B135" s="25" t="s">
        <v>1430</v>
      </c>
      <c r="C135" s="25" t="s">
        <v>4882</v>
      </c>
      <c r="D135" s="25" t="s">
        <v>5934</v>
      </c>
      <c r="E135" s="25" t="s">
        <v>5935</v>
      </c>
      <c r="F135" s="25" t="s">
        <v>57</v>
      </c>
      <c r="G135" s="25" t="s">
        <v>56</v>
      </c>
      <c r="H135" s="25" t="s">
        <v>63</v>
      </c>
      <c r="I135" s="25" t="s">
        <v>1431</v>
      </c>
      <c r="J135" s="25" t="s">
        <v>5467</v>
      </c>
      <c r="K135" s="25" t="s">
        <v>141</v>
      </c>
      <c r="L135" s="25" t="s">
        <v>5780</v>
      </c>
      <c r="M135" s="25" t="s">
        <v>5502</v>
      </c>
      <c r="N135" s="25" t="s">
        <v>5575</v>
      </c>
      <c r="O135" s="28">
        <v>45853.2497337963</v>
      </c>
      <c r="P135" s="25" t="s">
        <v>5471</v>
      </c>
      <c r="Q135" s="25"/>
      <c r="R135" s="26" t="e">
        <f>_xlfn.XLOOKUP(Table4[[#This Row],[Location]],[6]!TableData[u_display_name],[6]!TableData[country])</f>
        <v>#REF!</v>
      </c>
    </row>
    <row r="136" spans="1:18" ht="43.5" x14ac:dyDescent="0.35">
      <c r="A136" s="25" t="s">
        <v>2142</v>
      </c>
      <c r="B136" s="25" t="s">
        <v>2141</v>
      </c>
      <c r="C136" s="25" t="s">
        <v>5936</v>
      </c>
      <c r="D136" s="25" t="s">
        <v>5937</v>
      </c>
      <c r="E136" s="25" t="s">
        <v>5938</v>
      </c>
      <c r="F136" s="25" t="s">
        <v>57</v>
      </c>
      <c r="G136" s="25" t="s">
        <v>232</v>
      </c>
      <c r="H136" s="25" t="s">
        <v>796</v>
      </c>
      <c r="I136" s="25" t="s">
        <v>2142</v>
      </c>
      <c r="J136" s="25" t="s">
        <v>5467</v>
      </c>
      <c r="K136" s="25" t="s">
        <v>49</v>
      </c>
      <c r="L136" s="25" t="s">
        <v>5750</v>
      </c>
      <c r="M136" s="25" t="s">
        <v>5495</v>
      </c>
      <c r="N136" s="25" t="s">
        <v>5496</v>
      </c>
      <c r="O136" s="28">
        <v>45853.2497337963</v>
      </c>
      <c r="P136" s="25" t="s">
        <v>5471</v>
      </c>
      <c r="Q136" s="25"/>
      <c r="R136" s="26" t="e">
        <f>_xlfn.XLOOKUP(Table4[[#This Row],[Location]],[6]!TableData[u_display_name],[6]!TableData[country])</f>
        <v>#REF!</v>
      </c>
    </row>
    <row r="137" spans="1:18" ht="58" x14ac:dyDescent="0.35">
      <c r="A137" s="25" t="s">
        <v>1340</v>
      </c>
      <c r="B137" s="25" t="s">
        <v>1339</v>
      </c>
      <c r="C137" s="25" t="s">
        <v>4686</v>
      </c>
      <c r="D137" s="25" t="s">
        <v>5939</v>
      </c>
      <c r="E137" s="25" t="s">
        <v>5940</v>
      </c>
      <c r="F137" s="25" t="s">
        <v>57</v>
      </c>
      <c r="G137" s="25" t="s">
        <v>56</v>
      </c>
      <c r="H137" s="25" t="s">
        <v>63</v>
      </c>
      <c r="I137" s="25" t="s">
        <v>1340</v>
      </c>
      <c r="J137" s="25" t="s">
        <v>5467</v>
      </c>
      <c r="K137" s="25" t="s">
        <v>114</v>
      </c>
      <c r="L137" s="25" t="s">
        <v>5712</v>
      </c>
      <c r="M137" s="25" t="s">
        <v>5495</v>
      </c>
      <c r="N137" s="25" t="s">
        <v>5668</v>
      </c>
      <c r="O137" s="28">
        <v>45853.2497337963</v>
      </c>
      <c r="P137" s="25" t="s">
        <v>5471</v>
      </c>
      <c r="Q137" s="25"/>
      <c r="R137" s="26" t="e">
        <f>_xlfn.XLOOKUP(Table4[[#This Row],[Location]],[6]!TableData[u_display_name],[6]!TableData[country])</f>
        <v>#REF!</v>
      </c>
    </row>
    <row r="138" spans="1:18" ht="43.5" x14ac:dyDescent="0.35">
      <c r="A138" s="25" t="s">
        <v>2130</v>
      </c>
      <c r="B138" s="25" t="s">
        <v>2129</v>
      </c>
      <c r="C138" s="25" t="s">
        <v>5941</v>
      </c>
      <c r="D138" s="25" t="s">
        <v>5942</v>
      </c>
      <c r="E138" s="25" t="s">
        <v>5943</v>
      </c>
      <c r="F138" s="25" t="s">
        <v>57</v>
      </c>
      <c r="G138" s="25" t="s">
        <v>232</v>
      </c>
      <c r="H138" s="25" t="s">
        <v>5275</v>
      </c>
      <c r="I138" s="25" t="s">
        <v>2130</v>
      </c>
      <c r="J138" s="25" t="s">
        <v>5467</v>
      </c>
      <c r="K138" s="25" t="s">
        <v>66</v>
      </c>
      <c r="L138" s="25" t="s">
        <v>4691</v>
      </c>
      <c r="M138" s="25" t="s">
        <v>5495</v>
      </c>
      <c r="N138" s="25" t="s">
        <v>5623</v>
      </c>
      <c r="O138" s="28">
        <v>45853.2497337963</v>
      </c>
      <c r="P138" s="25" t="s">
        <v>5499</v>
      </c>
      <c r="Q138" s="25"/>
      <c r="R138" s="26" t="e">
        <f>_xlfn.XLOOKUP(Table4[[#This Row],[Location]],[6]!TableData[u_display_name],[6]!TableData[country])</f>
        <v>#REF!</v>
      </c>
    </row>
    <row r="139" spans="1:18" ht="58" x14ac:dyDescent="0.35">
      <c r="A139" s="25" t="s">
        <v>1669</v>
      </c>
      <c r="B139" s="25" t="s">
        <v>5944</v>
      </c>
      <c r="C139" s="25" t="s">
        <v>4710</v>
      </c>
      <c r="D139" s="25" t="s">
        <v>5945</v>
      </c>
      <c r="E139" s="25" t="s">
        <v>5946</v>
      </c>
      <c r="F139" s="25" t="s">
        <v>57</v>
      </c>
      <c r="G139" s="25" t="s">
        <v>56</v>
      </c>
      <c r="H139" s="25" t="s">
        <v>4426</v>
      </c>
      <c r="I139" s="25" t="s">
        <v>1669</v>
      </c>
      <c r="J139" s="25" t="s">
        <v>5467</v>
      </c>
      <c r="K139" s="25" t="s">
        <v>66</v>
      </c>
      <c r="L139" s="25" t="s">
        <v>5742</v>
      </c>
      <c r="M139" s="25" t="s">
        <v>5894</v>
      </c>
      <c r="N139" s="25" t="s">
        <v>5775</v>
      </c>
      <c r="O139" s="28">
        <v>45853.2497337963</v>
      </c>
      <c r="P139" s="25" t="s">
        <v>5485</v>
      </c>
      <c r="Q139" s="25"/>
      <c r="R139" s="26" t="e">
        <f>_xlfn.XLOOKUP(Table4[[#This Row],[Location]],[6]!TableData[u_display_name],[6]!TableData[country])</f>
        <v>#REF!</v>
      </c>
    </row>
    <row r="140" spans="1:18" ht="58" x14ac:dyDescent="0.35">
      <c r="A140" s="25" t="s">
        <v>1690</v>
      </c>
      <c r="B140" s="25" t="s">
        <v>1689</v>
      </c>
      <c r="C140" s="25" t="s">
        <v>4717</v>
      </c>
      <c r="D140" s="25" t="s">
        <v>5947</v>
      </c>
      <c r="E140" s="25" t="s">
        <v>5948</v>
      </c>
      <c r="F140" s="25" t="s">
        <v>57</v>
      </c>
      <c r="G140" s="25" t="s">
        <v>56</v>
      </c>
      <c r="H140" s="25" t="s">
        <v>63</v>
      </c>
      <c r="I140" s="25" t="s">
        <v>1690</v>
      </c>
      <c r="J140" s="25" t="s">
        <v>5467</v>
      </c>
      <c r="K140" s="25" t="s">
        <v>114</v>
      </c>
      <c r="L140" s="25" t="s">
        <v>5712</v>
      </c>
      <c r="M140" s="25" t="s">
        <v>5949</v>
      </c>
      <c r="N140" s="25" t="s">
        <v>5672</v>
      </c>
      <c r="O140" s="28">
        <v>45853.2497337963</v>
      </c>
      <c r="P140" s="25" t="s">
        <v>5471</v>
      </c>
      <c r="Q140" s="25"/>
      <c r="R140" s="26" t="e">
        <f>_xlfn.XLOOKUP(Table4[[#This Row],[Location]],[6]!TableData[u_display_name],[6]!TableData[country])</f>
        <v>#REF!</v>
      </c>
    </row>
    <row r="141" spans="1:18" ht="43.5" x14ac:dyDescent="0.35">
      <c r="A141" s="25" t="s">
        <v>977</v>
      </c>
      <c r="B141" s="25" t="s">
        <v>976</v>
      </c>
      <c r="C141" s="25" t="s">
        <v>5950</v>
      </c>
      <c r="D141" s="25" t="s">
        <v>5951</v>
      </c>
      <c r="E141" s="25" t="s">
        <v>5952</v>
      </c>
      <c r="F141" s="25" t="s">
        <v>57</v>
      </c>
      <c r="G141" s="25" t="s">
        <v>56</v>
      </c>
      <c r="H141" s="25" t="s">
        <v>4500</v>
      </c>
      <c r="I141" s="25" t="s">
        <v>4691</v>
      </c>
      <c r="J141" s="25" t="s">
        <v>5467</v>
      </c>
      <c r="K141" s="25" t="s">
        <v>101</v>
      </c>
      <c r="L141" s="25" t="s">
        <v>4691</v>
      </c>
      <c r="M141" s="25" t="s">
        <v>5495</v>
      </c>
      <c r="N141" s="25" t="s">
        <v>5526</v>
      </c>
      <c r="O141" s="28">
        <v>45853.2497337963</v>
      </c>
      <c r="P141" s="25" t="s">
        <v>5471</v>
      </c>
      <c r="Q141" s="25"/>
      <c r="R141" s="26" t="e">
        <f>_xlfn.XLOOKUP(Table4[[#This Row],[Location]],[6]!TableData[u_display_name],[6]!TableData[country])</f>
        <v>#REF!</v>
      </c>
    </row>
    <row r="142" spans="1:18" ht="58" x14ac:dyDescent="0.35">
      <c r="A142" s="25" t="s">
        <v>2452</v>
      </c>
      <c r="B142" s="25" t="s">
        <v>2451</v>
      </c>
      <c r="C142" s="25" t="s">
        <v>5953</v>
      </c>
      <c r="D142" s="25" t="s">
        <v>5954</v>
      </c>
      <c r="E142" s="25" t="s">
        <v>5955</v>
      </c>
      <c r="F142" s="25" t="s">
        <v>57</v>
      </c>
      <c r="G142" s="25" t="s">
        <v>56</v>
      </c>
      <c r="H142" s="25" t="s">
        <v>5265</v>
      </c>
      <c r="I142" s="25" t="s">
        <v>4691</v>
      </c>
      <c r="J142" s="25" t="s">
        <v>5467</v>
      </c>
      <c r="K142" s="25" t="s">
        <v>66</v>
      </c>
      <c r="L142" s="25" t="s">
        <v>4691</v>
      </c>
      <c r="M142" s="25" t="s">
        <v>5495</v>
      </c>
      <c r="N142" s="25" t="s">
        <v>5526</v>
      </c>
      <c r="O142" s="28">
        <v>45853.2497337963</v>
      </c>
      <c r="P142" s="25" t="s">
        <v>5499</v>
      </c>
      <c r="Q142" s="25"/>
      <c r="R142" s="26" t="e">
        <f>_xlfn.XLOOKUP(Table4[[#This Row],[Location]],[6]!TableData[u_display_name],[6]!TableData[country])</f>
        <v>#REF!</v>
      </c>
    </row>
    <row r="143" spans="1:18" ht="43.5" x14ac:dyDescent="0.35">
      <c r="A143" s="25" t="s">
        <v>684</v>
      </c>
      <c r="B143" s="25" t="s">
        <v>683</v>
      </c>
      <c r="C143" s="25" t="s">
        <v>685</v>
      </c>
      <c r="D143" s="25" t="s">
        <v>5956</v>
      </c>
      <c r="E143" s="25" t="s">
        <v>5957</v>
      </c>
      <c r="F143" s="25" t="s">
        <v>57</v>
      </c>
      <c r="G143" s="25" t="s">
        <v>109</v>
      </c>
      <c r="H143" s="25" t="s">
        <v>152</v>
      </c>
      <c r="I143" s="25" t="s">
        <v>684</v>
      </c>
      <c r="J143" s="25" t="s">
        <v>5467</v>
      </c>
      <c r="K143" s="25" t="s">
        <v>49</v>
      </c>
      <c r="L143" s="25" t="s">
        <v>5506</v>
      </c>
      <c r="M143" s="25" t="s">
        <v>5495</v>
      </c>
      <c r="N143" s="25" t="s">
        <v>5496</v>
      </c>
      <c r="O143" s="28">
        <v>45853.2497337963</v>
      </c>
      <c r="P143" s="25" t="s">
        <v>5499</v>
      </c>
      <c r="Q143" s="25"/>
      <c r="R143" s="26" t="e">
        <f>_xlfn.XLOOKUP(Table4[[#This Row],[Location]],[6]!TableData[u_display_name],[6]!TableData[country])</f>
        <v>#REF!</v>
      </c>
    </row>
    <row r="144" spans="1:18" ht="58" x14ac:dyDescent="0.35">
      <c r="A144" s="25" t="s">
        <v>1220</v>
      </c>
      <c r="B144" s="25" t="s">
        <v>1219</v>
      </c>
      <c r="C144" s="25" t="s">
        <v>4756</v>
      </c>
      <c r="D144" s="25" t="s">
        <v>5958</v>
      </c>
      <c r="E144" s="25" t="s">
        <v>5959</v>
      </c>
      <c r="F144" s="25" t="s">
        <v>57</v>
      </c>
      <c r="G144" s="25" t="s">
        <v>56</v>
      </c>
      <c r="H144" s="25" t="s">
        <v>63</v>
      </c>
      <c r="I144" s="25" t="s">
        <v>1220</v>
      </c>
      <c r="J144" s="25" t="s">
        <v>5467</v>
      </c>
      <c r="K144" s="25" t="s">
        <v>114</v>
      </c>
      <c r="L144" s="25" t="s">
        <v>5684</v>
      </c>
      <c r="M144" s="25" t="s">
        <v>5796</v>
      </c>
      <c r="N144" s="25" t="s">
        <v>5960</v>
      </c>
      <c r="O144" s="28">
        <v>45853.2497337963</v>
      </c>
      <c r="P144" s="25" t="s">
        <v>5471</v>
      </c>
      <c r="Q144" s="25"/>
      <c r="R144" s="26" t="e">
        <f>_xlfn.XLOOKUP(Table4[[#This Row],[Location]],[6]!TableData[u_display_name],[6]!TableData[country])</f>
        <v>#REF!</v>
      </c>
    </row>
    <row r="145" spans="1:18" ht="58" x14ac:dyDescent="0.35">
      <c r="A145" s="25" t="s">
        <v>166</v>
      </c>
      <c r="B145" s="25" t="s">
        <v>5961</v>
      </c>
      <c r="C145" s="25" t="s">
        <v>167</v>
      </c>
      <c r="D145" s="25" t="s">
        <v>5962</v>
      </c>
      <c r="E145" s="25" t="s">
        <v>5963</v>
      </c>
      <c r="F145" s="25" t="s">
        <v>57</v>
      </c>
      <c r="G145" s="25" t="s">
        <v>56</v>
      </c>
      <c r="H145" s="25" t="s">
        <v>63</v>
      </c>
      <c r="I145" s="25" t="s">
        <v>166</v>
      </c>
      <c r="J145" s="25" t="s">
        <v>5467</v>
      </c>
      <c r="K145" s="25" t="s">
        <v>49</v>
      </c>
      <c r="L145" s="25" t="s">
        <v>5964</v>
      </c>
      <c r="M145" s="25" t="s">
        <v>5495</v>
      </c>
      <c r="N145" s="25" t="s">
        <v>5965</v>
      </c>
      <c r="O145" s="28">
        <v>45853.2497337963</v>
      </c>
      <c r="P145" s="25" t="s">
        <v>5471</v>
      </c>
      <c r="Q145" s="25"/>
      <c r="R145" s="26" t="e">
        <f>_xlfn.XLOOKUP(Table4[[#This Row],[Location]],[6]!TableData[u_display_name],[6]!TableData[country])</f>
        <v>#REF!</v>
      </c>
    </row>
    <row r="146" spans="1:18" ht="43.5" x14ac:dyDescent="0.35">
      <c r="A146" s="25" t="s">
        <v>2575</v>
      </c>
      <c r="B146" s="25" t="s">
        <v>2574</v>
      </c>
      <c r="C146" s="25" t="s">
        <v>5966</v>
      </c>
      <c r="D146" s="25" t="s">
        <v>5967</v>
      </c>
      <c r="E146" s="25" t="s">
        <v>5968</v>
      </c>
      <c r="F146" s="25" t="s">
        <v>514</v>
      </c>
      <c r="G146" s="25" t="s">
        <v>4691</v>
      </c>
      <c r="H146" s="25" t="s">
        <v>5067</v>
      </c>
      <c r="I146" s="25" t="s">
        <v>4691</v>
      </c>
      <c r="J146" s="25" t="s">
        <v>5463</v>
      </c>
      <c r="K146" s="25" t="s">
        <v>66</v>
      </c>
      <c r="L146" s="25" t="s">
        <v>4691</v>
      </c>
      <c r="M146" s="25" t="s">
        <v>4691</v>
      </c>
      <c r="N146" s="25" t="s">
        <v>4691</v>
      </c>
      <c r="O146" s="28">
        <v>45853.2497337963</v>
      </c>
      <c r="P146" s="25" t="s">
        <v>4691</v>
      </c>
      <c r="Q146" s="25"/>
      <c r="R146" s="26" t="e">
        <f>_xlfn.XLOOKUP(Table4[[#This Row],[Location]],[6]!TableData[u_display_name],[6]!TableData[country])</f>
        <v>#REF!</v>
      </c>
    </row>
    <row r="147" spans="1:18" ht="43.5" x14ac:dyDescent="0.35">
      <c r="A147" s="25" t="s">
        <v>1817</v>
      </c>
      <c r="B147" s="25" t="s">
        <v>1816</v>
      </c>
      <c r="C147" s="25" t="s">
        <v>4917</v>
      </c>
      <c r="D147" s="25" t="s">
        <v>5969</v>
      </c>
      <c r="E147" s="25" t="s">
        <v>5970</v>
      </c>
      <c r="F147" s="25" t="s">
        <v>57</v>
      </c>
      <c r="G147" s="25" t="s">
        <v>56</v>
      </c>
      <c r="H147" s="25" t="s">
        <v>63</v>
      </c>
      <c r="I147" s="25" t="s">
        <v>1817</v>
      </c>
      <c r="J147" s="25" t="s">
        <v>5467</v>
      </c>
      <c r="K147" s="25" t="s">
        <v>141</v>
      </c>
      <c r="L147" s="25" t="s">
        <v>4691</v>
      </c>
      <c r="M147" s="25" t="s">
        <v>5502</v>
      </c>
      <c r="N147" s="25" t="s">
        <v>5971</v>
      </c>
      <c r="O147" s="28">
        <v>45853.2497337963</v>
      </c>
      <c r="P147" s="25" t="s">
        <v>5471</v>
      </c>
      <c r="Q147" s="25"/>
      <c r="R147" s="26" t="e">
        <f>_xlfn.XLOOKUP(Table4[[#This Row],[Location]],[6]!TableData[u_display_name],[6]!TableData[country])</f>
        <v>#REF!</v>
      </c>
    </row>
    <row r="148" spans="1:18" ht="43.5" x14ac:dyDescent="0.35">
      <c r="A148" s="25" t="s">
        <v>2066</v>
      </c>
      <c r="B148" s="25" t="s">
        <v>3701</v>
      </c>
      <c r="C148" s="25" t="s">
        <v>4827</v>
      </c>
      <c r="D148" s="25" t="s">
        <v>5972</v>
      </c>
      <c r="E148" s="25" t="s">
        <v>5973</v>
      </c>
      <c r="F148" s="25" t="s">
        <v>57</v>
      </c>
      <c r="G148" s="25" t="s">
        <v>56</v>
      </c>
      <c r="H148" s="25" t="s">
        <v>71</v>
      </c>
      <c r="I148" s="25" t="s">
        <v>4691</v>
      </c>
      <c r="J148" s="25" t="s">
        <v>5467</v>
      </c>
      <c r="K148" s="25" t="s">
        <v>66</v>
      </c>
      <c r="L148" s="25" t="s">
        <v>5858</v>
      </c>
      <c r="M148" s="25" t="s">
        <v>5495</v>
      </c>
      <c r="N148" s="25" t="s">
        <v>5526</v>
      </c>
      <c r="O148" s="28">
        <v>45853.2497337963</v>
      </c>
      <c r="P148" s="25" t="s">
        <v>5499</v>
      </c>
      <c r="Q148" s="25"/>
      <c r="R148" s="26" t="e">
        <f>_xlfn.XLOOKUP(Table4[[#This Row],[Location]],[6]!TableData[u_display_name],[6]!TableData[country])</f>
        <v>#REF!</v>
      </c>
    </row>
    <row r="149" spans="1:18" ht="58" x14ac:dyDescent="0.35">
      <c r="A149" s="25" t="s">
        <v>5974</v>
      </c>
      <c r="B149" s="25" t="s">
        <v>125</v>
      </c>
      <c r="C149" s="25" t="s">
        <v>127</v>
      </c>
      <c r="D149" s="25" t="s">
        <v>5975</v>
      </c>
      <c r="E149" s="25" t="s">
        <v>5976</v>
      </c>
      <c r="F149" s="25" t="s">
        <v>57</v>
      </c>
      <c r="G149" s="25" t="s">
        <v>56</v>
      </c>
      <c r="H149" s="25" t="s">
        <v>63</v>
      </c>
      <c r="I149" s="25" t="s">
        <v>5974</v>
      </c>
      <c r="J149" s="25" t="s">
        <v>5467</v>
      </c>
      <c r="K149" s="25" t="s">
        <v>114</v>
      </c>
      <c r="L149" s="25" t="s">
        <v>5468</v>
      </c>
      <c r="M149" s="25" t="s">
        <v>5977</v>
      </c>
      <c r="N149" s="25" t="s">
        <v>5731</v>
      </c>
      <c r="O149" s="28">
        <v>45853.2497337963</v>
      </c>
      <c r="P149" s="25" t="s">
        <v>5471</v>
      </c>
      <c r="Q149" s="25"/>
      <c r="R149" s="26" t="e">
        <f>_xlfn.XLOOKUP(Table4[[#This Row],[Location]],[6]!TableData[u_display_name],[6]!TableData[country])</f>
        <v>#REF!</v>
      </c>
    </row>
    <row r="150" spans="1:18" ht="58" x14ac:dyDescent="0.35">
      <c r="A150" s="25" t="s">
        <v>391</v>
      </c>
      <c r="B150" s="25" t="s">
        <v>390</v>
      </c>
      <c r="C150" s="25" t="s">
        <v>392</v>
      </c>
      <c r="D150" s="25" t="s">
        <v>5978</v>
      </c>
      <c r="E150" s="25" t="s">
        <v>5979</v>
      </c>
      <c r="F150" s="25" t="s">
        <v>57</v>
      </c>
      <c r="G150" s="25" t="s">
        <v>56</v>
      </c>
      <c r="H150" s="25" t="s">
        <v>63</v>
      </c>
      <c r="I150" s="25" t="s">
        <v>391</v>
      </c>
      <c r="J150" s="25" t="s">
        <v>5467</v>
      </c>
      <c r="K150" s="25" t="s">
        <v>66</v>
      </c>
      <c r="L150" s="25" t="s">
        <v>4691</v>
      </c>
      <c r="M150" s="25" t="s">
        <v>5537</v>
      </c>
      <c r="N150" s="25" t="s">
        <v>5470</v>
      </c>
      <c r="O150" s="28">
        <v>45853.2497337963</v>
      </c>
      <c r="P150" s="25" t="s">
        <v>5471</v>
      </c>
      <c r="Q150" s="25"/>
      <c r="R150" s="26" t="e">
        <f>_xlfn.XLOOKUP(Table4[[#This Row],[Location]],[6]!TableData[u_display_name],[6]!TableData[country])</f>
        <v>#REF!</v>
      </c>
    </row>
    <row r="151" spans="1:18" ht="43.5" x14ac:dyDescent="0.35">
      <c r="A151" s="25" t="s">
        <v>2259</v>
      </c>
      <c r="B151" s="25" t="s">
        <v>2258</v>
      </c>
      <c r="C151" s="25" t="s">
        <v>4381</v>
      </c>
      <c r="D151" s="25" t="s">
        <v>5980</v>
      </c>
      <c r="E151" s="25" t="s">
        <v>5981</v>
      </c>
      <c r="F151" s="25" t="s">
        <v>57</v>
      </c>
      <c r="G151" s="25" t="s">
        <v>56</v>
      </c>
      <c r="H151" s="25" t="s">
        <v>63</v>
      </c>
      <c r="I151" s="25" t="s">
        <v>2259</v>
      </c>
      <c r="J151" s="25" t="s">
        <v>5467</v>
      </c>
      <c r="K151" s="25" t="s">
        <v>49</v>
      </c>
      <c r="L151" s="25" t="s">
        <v>5982</v>
      </c>
      <c r="M151" s="25" t="s">
        <v>5495</v>
      </c>
      <c r="N151" s="25" t="s">
        <v>5526</v>
      </c>
      <c r="O151" s="28">
        <v>45853.2497337963</v>
      </c>
      <c r="P151" s="25" t="s">
        <v>5471</v>
      </c>
      <c r="Q151" s="25"/>
      <c r="R151" s="26" t="e">
        <f>_xlfn.XLOOKUP(Table4[[#This Row],[Location]],[6]!TableData[u_display_name],[6]!TableData[country])</f>
        <v>#REF!</v>
      </c>
    </row>
    <row r="152" spans="1:18" ht="58" x14ac:dyDescent="0.35">
      <c r="A152" s="25" t="s">
        <v>1483</v>
      </c>
      <c r="B152" s="25" t="s">
        <v>1482</v>
      </c>
      <c r="C152" s="25" t="s">
        <v>4887</v>
      </c>
      <c r="D152" s="25" t="s">
        <v>5983</v>
      </c>
      <c r="E152" s="25" t="s">
        <v>5984</v>
      </c>
      <c r="F152" s="25" t="s">
        <v>57</v>
      </c>
      <c r="G152" s="25" t="s">
        <v>56</v>
      </c>
      <c r="H152" s="25" t="s">
        <v>63</v>
      </c>
      <c r="I152" s="25" t="s">
        <v>1483</v>
      </c>
      <c r="J152" s="25" t="s">
        <v>5467</v>
      </c>
      <c r="K152" s="25" t="s">
        <v>141</v>
      </c>
      <c r="L152" s="25" t="s">
        <v>5780</v>
      </c>
      <c r="M152" s="25" t="s">
        <v>5502</v>
      </c>
      <c r="N152" s="25" t="s">
        <v>5714</v>
      </c>
      <c r="O152" s="28">
        <v>45853.2497337963</v>
      </c>
      <c r="P152" s="25" t="s">
        <v>5471</v>
      </c>
      <c r="Q152" s="25"/>
      <c r="R152" s="26" t="e">
        <f>_xlfn.XLOOKUP(Table4[[#This Row],[Location]],[6]!TableData[u_display_name],[6]!TableData[country])</f>
        <v>#REF!</v>
      </c>
    </row>
    <row r="153" spans="1:18" ht="43.5" x14ac:dyDescent="0.35">
      <c r="A153" s="25" t="s">
        <v>961</v>
      </c>
      <c r="B153" s="25" t="s">
        <v>960</v>
      </c>
      <c r="C153" s="25" t="s">
        <v>5985</v>
      </c>
      <c r="D153" s="25" t="s">
        <v>5986</v>
      </c>
      <c r="E153" s="25" t="s">
        <v>5987</v>
      </c>
      <c r="F153" s="25" t="s">
        <v>57</v>
      </c>
      <c r="G153" s="25" t="s">
        <v>109</v>
      </c>
      <c r="H153" s="25" t="s">
        <v>63</v>
      </c>
      <c r="I153" s="25" t="s">
        <v>961</v>
      </c>
      <c r="J153" s="25" t="s">
        <v>5467</v>
      </c>
      <c r="K153" s="25" t="s">
        <v>66</v>
      </c>
      <c r="L153" s="25" t="s">
        <v>5599</v>
      </c>
      <c r="M153" s="25" t="s">
        <v>5495</v>
      </c>
      <c r="N153" s="25" t="s">
        <v>5496</v>
      </c>
      <c r="O153" s="28">
        <v>45853.2497337963</v>
      </c>
      <c r="P153" s="25" t="s">
        <v>5471</v>
      </c>
      <c r="Q153" s="25"/>
      <c r="R153" s="26" t="e">
        <f>_xlfn.XLOOKUP(Table4[[#This Row],[Location]],[6]!TableData[u_display_name],[6]!TableData[country])</f>
        <v>#REF!</v>
      </c>
    </row>
    <row r="154" spans="1:18" ht="58" x14ac:dyDescent="0.35">
      <c r="A154" s="25" t="s">
        <v>2025</v>
      </c>
      <c r="B154" s="25" t="s">
        <v>2024</v>
      </c>
      <c r="C154" s="25" t="s">
        <v>4660</v>
      </c>
      <c r="D154" s="25" t="s">
        <v>5988</v>
      </c>
      <c r="E154" s="25" t="s">
        <v>5989</v>
      </c>
      <c r="F154" s="25" t="s">
        <v>57</v>
      </c>
      <c r="G154" s="25" t="s">
        <v>56</v>
      </c>
      <c r="H154" s="25" t="s">
        <v>63</v>
      </c>
      <c r="I154" s="25" t="s">
        <v>2025</v>
      </c>
      <c r="J154" s="25" t="s">
        <v>5467</v>
      </c>
      <c r="K154" s="25" t="s">
        <v>114</v>
      </c>
      <c r="L154" s="25" t="s">
        <v>5684</v>
      </c>
      <c r="M154" s="25" t="s">
        <v>5685</v>
      </c>
      <c r="N154" s="25" t="s">
        <v>5575</v>
      </c>
      <c r="O154" s="28">
        <v>45853.2497337963</v>
      </c>
      <c r="P154" s="25" t="s">
        <v>5471</v>
      </c>
      <c r="Q154" s="25"/>
      <c r="R154" s="26" t="e">
        <f>_xlfn.XLOOKUP(Table4[[#This Row],[Location]],[6]!TableData[u_display_name],[6]!TableData[country])</f>
        <v>#REF!</v>
      </c>
    </row>
    <row r="155" spans="1:18" ht="58" x14ac:dyDescent="0.35">
      <c r="A155" s="25" t="s">
        <v>1306</v>
      </c>
      <c r="B155" s="25" t="s">
        <v>1305</v>
      </c>
      <c r="C155" s="25" t="s">
        <v>4462</v>
      </c>
      <c r="D155" s="25" t="s">
        <v>5990</v>
      </c>
      <c r="E155" s="25" t="s">
        <v>5991</v>
      </c>
      <c r="F155" s="25" t="s">
        <v>57</v>
      </c>
      <c r="G155" s="25" t="s">
        <v>109</v>
      </c>
      <c r="H155" s="25" t="s">
        <v>63</v>
      </c>
      <c r="I155" s="25" t="s">
        <v>1306</v>
      </c>
      <c r="J155" s="25" t="s">
        <v>5467</v>
      </c>
      <c r="K155" s="25" t="s">
        <v>114</v>
      </c>
      <c r="L155" s="25" t="s">
        <v>5684</v>
      </c>
      <c r="M155" s="25" t="s">
        <v>5685</v>
      </c>
      <c r="N155" s="25" t="s">
        <v>5992</v>
      </c>
      <c r="O155" s="28">
        <v>45853.2497337963</v>
      </c>
      <c r="P155" s="25" t="s">
        <v>5471</v>
      </c>
      <c r="Q155" s="25"/>
      <c r="R155" s="26" t="e">
        <f>_xlfn.XLOOKUP(Table4[[#This Row],[Location]],[6]!TableData[u_display_name],[6]!TableData[country])</f>
        <v>#REF!</v>
      </c>
    </row>
    <row r="156" spans="1:18" ht="43.5" x14ac:dyDescent="0.35">
      <c r="A156" s="25" t="s">
        <v>2229</v>
      </c>
      <c r="B156" s="25" t="s">
        <v>2228</v>
      </c>
      <c r="C156" s="25" t="s">
        <v>5993</v>
      </c>
      <c r="D156" s="25" t="s">
        <v>5994</v>
      </c>
      <c r="E156" s="25" t="s">
        <v>5995</v>
      </c>
      <c r="F156" s="25" t="s">
        <v>57</v>
      </c>
      <c r="G156" s="25" t="s">
        <v>337</v>
      </c>
      <c r="H156" s="25" t="s">
        <v>5275</v>
      </c>
      <c r="I156" s="25" t="s">
        <v>2229</v>
      </c>
      <c r="J156" s="25" t="s">
        <v>5467</v>
      </c>
      <c r="K156" s="25" t="s">
        <v>66</v>
      </c>
      <c r="L156" s="25" t="s">
        <v>4691</v>
      </c>
      <c r="M156" s="25" t="s">
        <v>5602</v>
      </c>
      <c r="N156" s="25" t="s">
        <v>5623</v>
      </c>
      <c r="O156" s="28">
        <v>45853.2497337963</v>
      </c>
      <c r="P156" s="25" t="s">
        <v>5499</v>
      </c>
      <c r="Q156" s="25"/>
      <c r="R156" s="26" t="e">
        <f>_xlfn.XLOOKUP(Table4[[#This Row],[Location]],[6]!TableData[u_display_name],[6]!TableData[country])</f>
        <v>#REF!</v>
      </c>
    </row>
    <row r="157" spans="1:18" ht="58" x14ac:dyDescent="0.35">
      <c r="A157" s="25" t="s">
        <v>184</v>
      </c>
      <c r="B157" s="25" t="s">
        <v>183</v>
      </c>
      <c r="C157" s="25" t="s">
        <v>186</v>
      </c>
      <c r="D157" s="25" t="s">
        <v>5996</v>
      </c>
      <c r="E157" s="25" t="s">
        <v>5997</v>
      </c>
      <c r="F157" s="25" t="s">
        <v>57</v>
      </c>
      <c r="G157" s="25" t="s">
        <v>56</v>
      </c>
      <c r="H157" s="25" t="s">
        <v>63</v>
      </c>
      <c r="I157" s="25" t="s">
        <v>4162</v>
      </c>
      <c r="J157" s="25" t="s">
        <v>5467</v>
      </c>
      <c r="K157" s="25" t="s">
        <v>114</v>
      </c>
      <c r="L157" s="25" t="s">
        <v>5883</v>
      </c>
      <c r="M157" s="25" t="s">
        <v>5884</v>
      </c>
      <c r="N157" s="25" t="s">
        <v>5714</v>
      </c>
      <c r="O157" s="28">
        <v>45853.2497337963</v>
      </c>
      <c r="P157" s="25" t="s">
        <v>5471</v>
      </c>
      <c r="Q157" s="25"/>
      <c r="R157" s="26" t="e">
        <f>_xlfn.XLOOKUP(Table4[[#This Row],[Location]],[6]!TableData[u_display_name],[6]!TableData[country])</f>
        <v>#REF!</v>
      </c>
    </row>
    <row r="158" spans="1:18" ht="58" x14ac:dyDescent="0.35">
      <c r="A158" s="25" t="s">
        <v>2180</v>
      </c>
      <c r="B158" s="25" t="s">
        <v>2179</v>
      </c>
      <c r="C158" s="25" t="s">
        <v>5998</v>
      </c>
      <c r="D158" s="25" t="s">
        <v>5999</v>
      </c>
      <c r="E158" s="25" t="s">
        <v>6000</v>
      </c>
      <c r="F158" s="25" t="s">
        <v>57</v>
      </c>
      <c r="G158" s="25" t="s">
        <v>56</v>
      </c>
      <c r="H158" s="25" t="s">
        <v>2083</v>
      </c>
      <c r="I158" s="25" t="s">
        <v>2180</v>
      </c>
      <c r="J158" s="25" t="s">
        <v>5467</v>
      </c>
      <c r="K158" s="25" t="s">
        <v>49</v>
      </c>
      <c r="L158" s="25" t="s">
        <v>6001</v>
      </c>
      <c r="M158" s="25" t="s">
        <v>4691</v>
      </c>
      <c r="N158" s="25" t="s">
        <v>5575</v>
      </c>
      <c r="O158" s="28">
        <v>45853.2497337963</v>
      </c>
      <c r="P158" s="25" t="s">
        <v>5485</v>
      </c>
      <c r="Q158" s="25"/>
      <c r="R158" s="26" t="e">
        <f>_xlfn.XLOOKUP(Table4[[#This Row],[Location]],[6]!TableData[u_display_name],[6]!TableData[country])</f>
        <v>#REF!</v>
      </c>
    </row>
    <row r="159" spans="1:18" ht="43.5" x14ac:dyDescent="0.35">
      <c r="A159" s="25" t="s">
        <v>2257</v>
      </c>
      <c r="B159" s="25" t="s">
        <v>2256</v>
      </c>
      <c r="C159" s="25" t="s">
        <v>4978</v>
      </c>
      <c r="D159" s="25" t="s">
        <v>6002</v>
      </c>
      <c r="E159" s="25" t="s">
        <v>6003</v>
      </c>
      <c r="F159" s="25" t="s">
        <v>57</v>
      </c>
      <c r="G159" s="25" t="s">
        <v>56</v>
      </c>
      <c r="H159" s="25" t="s">
        <v>4975</v>
      </c>
      <c r="I159" s="25" t="s">
        <v>4691</v>
      </c>
      <c r="J159" s="25" t="s">
        <v>5467</v>
      </c>
      <c r="K159" s="25" t="s">
        <v>66</v>
      </c>
      <c r="L159" s="25" t="s">
        <v>4691</v>
      </c>
      <c r="M159" s="25" t="s">
        <v>5495</v>
      </c>
      <c r="N159" s="25" t="s">
        <v>5526</v>
      </c>
      <c r="O159" s="28">
        <v>45853.2497337963</v>
      </c>
      <c r="P159" s="25" t="s">
        <v>5499</v>
      </c>
      <c r="Q159" s="25"/>
      <c r="R159" s="26" t="e">
        <f>_xlfn.XLOOKUP(Table4[[#This Row],[Location]],[6]!TableData[u_display_name],[6]!TableData[country])</f>
        <v>#REF!</v>
      </c>
    </row>
    <row r="160" spans="1:18" ht="43.5" x14ac:dyDescent="0.35">
      <c r="A160" s="25" t="s">
        <v>267</v>
      </c>
      <c r="B160" s="25" t="s">
        <v>266</v>
      </c>
      <c r="C160" s="25" t="s">
        <v>268</v>
      </c>
      <c r="D160" s="25" t="s">
        <v>6004</v>
      </c>
      <c r="E160" s="25" t="s">
        <v>6005</v>
      </c>
      <c r="F160" s="25" t="s">
        <v>57</v>
      </c>
      <c r="G160" s="25" t="s">
        <v>109</v>
      </c>
      <c r="H160" s="25" t="s">
        <v>63</v>
      </c>
      <c r="I160" s="25" t="s">
        <v>267</v>
      </c>
      <c r="J160" s="25" t="s">
        <v>5467</v>
      </c>
      <c r="K160" s="25" t="s">
        <v>49</v>
      </c>
      <c r="L160" s="25" t="s">
        <v>6006</v>
      </c>
      <c r="M160" s="25" t="s">
        <v>5495</v>
      </c>
      <c r="N160" s="25" t="s">
        <v>5496</v>
      </c>
      <c r="O160" s="28">
        <v>45853.2497337963</v>
      </c>
      <c r="P160" s="25" t="s">
        <v>5471</v>
      </c>
      <c r="Q160" s="25"/>
      <c r="R160" s="26" t="e">
        <f>_xlfn.XLOOKUP(Table4[[#This Row],[Location]],[6]!TableData[u_display_name],[6]!TableData[country])</f>
        <v>#REF!</v>
      </c>
    </row>
    <row r="161" spans="1:18" ht="43.5" x14ac:dyDescent="0.35">
      <c r="A161" s="25" t="s">
        <v>1913</v>
      </c>
      <c r="B161" s="25" t="s">
        <v>1912</v>
      </c>
      <c r="C161" s="25" t="s">
        <v>6007</v>
      </c>
      <c r="D161" s="25" t="s">
        <v>6008</v>
      </c>
      <c r="E161" s="25" t="s">
        <v>6009</v>
      </c>
      <c r="F161" s="25" t="s">
        <v>57</v>
      </c>
      <c r="G161" s="25" t="s">
        <v>56</v>
      </c>
      <c r="H161" s="25" t="s">
        <v>4513</v>
      </c>
      <c r="I161" s="25" t="s">
        <v>1913</v>
      </c>
      <c r="J161" s="25" t="s">
        <v>5467</v>
      </c>
      <c r="K161" s="25" t="s">
        <v>49</v>
      </c>
      <c r="L161" s="25" t="s">
        <v>4691</v>
      </c>
      <c r="M161" s="25" t="s">
        <v>5495</v>
      </c>
      <c r="N161" s="25" t="s">
        <v>5526</v>
      </c>
      <c r="O161" s="28">
        <v>45853.2497337963</v>
      </c>
      <c r="P161" s="25" t="s">
        <v>5471</v>
      </c>
      <c r="Q161" s="25"/>
      <c r="R161" s="26" t="e">
        <f>_xlfn.XLOOKUP(Table4[[#This Row],[Location]],[6]!TableData[u_display_name],[6]!TableData[country])</f>
        <v>#REF!</v>
      </c>
    </row>
    <row r="162" spans="1:18" ht="43.5" x14ac:dyDescent="0.35">
      <c r="A162" s="25" t="s">
        <v>1086</v>
      </c>
      <c r="B162" s="25" t="s">
        <v>1085</v>
      </c>
      <c r="C162" s="25" t="s">
        <v>4749</v>
      </c>
      <c r="D162" s="25" t="s">
        <v>6010</v>
      </c>
      <c r="E162" s="25" t="s">
        <v>6011</v>
      </c>
      <c r="F162" s="25" t="s">
        <v>57</v>
      </c>
      <c r="G162" s="25" t="s">
        <v>109</v>
      </c>
      <c r="H162" s="25" t="s">
        <v>4401</v>
      </c>
      <c r="I162" s="25" t="s">
        <v>4691</v>
      </c>
      <c r="J162" s="25" t="s">
        <v>5467</v>
      </c>
      <c r="K162" s="25" t="s">
        <v>66</v>
      </c>
      <c r="L162" s="25" t="s">
        <v>4691</v>
      </c>
      <c r="M162" s="25" t="s">
        <v>5916</v>
      </c>
      <c r="N162" s="25" t="s">
        <v>5496</v>
      </c>
      <c r="O162" s="28">
        <v>45853.2497337963</v>
      </c>
      <c r="P162" s="25" t="s">
        <v>5499</v>
      </c>
      <c r="Q162" s="25"/>
      <c r="R162" s="26" t="e">
        <f>_xlfn.XLOOKUP(Table4[[#This Row],[Location]],[6]!TableData[u_display_name],[6]!TableData[country])</f>
        <v>#REF!</v>
      </c>
    </row>
    <row r="163" spans="1:18" ht="58" x14ac:dyDescent="0.35">
      <c r="A163" s="25" t="s">
        <v>2436</v>
      </c>
      <c r="B163" s="25" t="s">
        <v>2435</v>
      </c>
      <c r="C163" s="25" t="s">
        <v>6012</v>
      </c>
      <c r="D163" s="25" t="s">
        <v>6013</v>
      </c>
      <c r="E163" s="25" t="s">
        <v>6014</v>
      </c>
      <c r="F163" s="25" t="s">
        <v>57</v>
      </c>
      <c r="G163" s="25" t="s">
        <v>109</v>
      </c>
      <c r="H163" s="25" t="s">
        <v>5621</v>
      </c>
      <c r="I163" s="25" t="s">
        <v>2436</v>
      </c>
      <c r="J163" s="25" t="s">
        <v>5467</v>
      </c>
      <c r="K163" s="25" t="s">
        <v>49</v>
      </c>
      <c r="L163" s="25" t="s">
        <v>4691</v>
      </c>
      <c r="M163" s="25" t="s">
        <v>5622</v>
      </c>
      <c r="N163" s="25" t="s">
        <v>5623</v>
      </c>
      <c r="O163" s="28">
        <v>45853.2497337963</v>
      </c>
      <c r="P163" s="25" t="s">
        <v>5485</v>
      </c>
      <c r="Q163" s="25"/>
      <c r="R163" s="26" t="e">
        <f>_xlfn.XLOOKUP(Table4[[#This Row],[Location]],[6]!TableData[u_display_name],[6]!TableData[country])</f>
        <v>#REF!</v>
      </c>
    </row>
    <row r="164" spans="1:18" ht="43.5" x14ac:dyDescent="0.35">
      <c r="A164" s="25" t="s">
        <v>2653</v>
      </c>
      <c r="B164" s="25" t="s">
        <v>2652</v>
      </c>
      <c r="C164" s="25" t="s">
        <v>6015</v>
      </c>
      <c r="D164" s="25" t="s">
        <v>6016</v>
      </c>
      <c r="E164" s="25" t="s">
        <v>6017</v>
      </c>
      <c r="F164" s="25" t="s">
        <v>57</v>
      </c>
      <c r="G164" s="25" t="s">
        <v>232</v>
      </c>
      <c r="H164" s="25" t="s">
        <v>5010</v>
      </c>
      <c r="I164" s="25" t="s">
        <v>4691</v>
      </c>
      <c r="J164" s="25" t="s">
        <v>5467</v>
      </c>
      <c r="K164" s="25" t="s">
        <v>101</v>
      </c>
      <c r="L164" s="25" t="s">
        <v>4691</v>
      </c>
      <c r="M164" s="25" t="s">
        <v>5495</v>
      </c>
      <c r="N164" s="25" t="s">
        <v>5496</v>
      </c>
      <c r="O164" s="28">
        <v>45853.2497337963</v>
      </c>
      <c r="P164" s="25" t="s">
        <v>5499</v>
      </c>
      <c r="Q164" s="25"/>
      <c r="R164" s="26" t="e">
        <f>_xlfn.XLOOKUP(Table4[[#This Row],[Location]],[6]!TableData[u_display_name],[6]!TableData[country])</f>
        <v>#REF!</v>
      </c>
    </row>
    <row r="165" spans="1:18" ht="58" x14ac:dyDescent="0.35">
      <c r="A165" s="25" t="s">
        <v>665</v>
      </c>
      <c r="B165" s="25" t="s">
        <v>664</v>
      </c>
      <c r="C165" s="25" t="s">
        <v>666</v>
      </c>
      <c r="D165" s="25" t="s">
        <v>6018</v>
      </c>
      <c r="E165" s="25" t="s">
        <v>6019</v>
      </c>
      <c r="F165" s="25" t="s">
        <v>57</v>
      </c>
      <c r="G165" s="25" t="s">
        <v>56</v>
      </c>
      <c r="H165" s="25" t="s">
        <v>63</v>
      </c>
      <c r="I165" s="25" t="s">
        <v>665</v>
      </c>
      <c r="J165" s="25" t="s">
        <v>5467</v>
      </c>
      <c r="K165" s="25" t="s">
        <v>49</v>
      </c>
      <c r="L165" s="25" t="s">
        <v>5964</v>
      </c>
      <c r="M165" s="25" t="s">
        <v>5495</v>
      </c>
      <c r="N165" s="25" t="s">
        <v>5965</v>
      </c>
      <c r="O165" s="28">
        <v>45853.2497337963</v>
      </c>
      <c r="P165" s="25" t="s">
        <v>5471</v>
      </c>
      <c r="Q165" s="25"/>
      <c r="R165" s="26" t="e">
        <f>_xlfn.XLOOKUP(Table4[[#This Row],[Location]],[6]!TableData[u_display_name],[6]!TableData[country])</f>
        <v>#REF!</v>
      </c>
    </row>
    <row r="166" spans="1:18" ht="58" x14ac:dyDescent="0.35">
      <c r="A166" s="25" t="s">
        <v>243</v>
      </c>
      <c r="B166" s="25" t="s">
        <v>242</v>
      </c>
      <c r="C166" s="25" t="s">
        <v>244</v>
      </c>
      <c r="D166" s="25" t="s">
        <v>6020</v>
      </c>
      <c r="E166" s="25" t="s">
        <v>6021</v>
      </c>
      <c r="F166" s="25" t="s">
        <v>57</v>
      </c>
      <c r="G166" s="25" t="s">
        <v>109</v>
      </c>
      <c r="H166" s="25" t="s">
        <v>241</v>
      </c>
      <c r="I166" s="25" t="s">
        <v>243</v>
      </c>
      <c r="J166" s="25" t="s">
        <v>5467</v>
      </c>
      <c r="K166" s="25" t="s">
        <v>114</v>
      </c>
      <c r="L166" s="25" t="s">
        <v>6022</v>
      </c>
      <c r="M166" s="25" t="s">
        <v>6023</v>
      </c>
      <c r="N166" s="25" t="s">
        <v>5775</v>
      </c>
      <c r="O166" s="28">
        <v>45853.2497337963</v>
      </c>
      <c r="P166" s="25" t="s">
        <v>5471</v>
      </c>
      <c r="Q166" s="25"/>
      <c r="R166" s="26" t="e">
        <f>_xlfn.XLOOKUP(Table4[[#This Row],[Location]],[6]!TableData[u_display_name],[6]!TableData[country])</f>
        <v>#REF!</v>
      </c>
    </row>
    <row r="167" spans="1:18" ht="58" x14ac:dyDescent="0.35">
      <c r="A167" s="25" t="s">
        <v>1664</v>
      </c>
      <c r="B167" s="25" t="s">
        <v>6024</v>
      </c>
      <c r="C167" s="25" t="s">
        <v>4623</v>
      </c>
      <c r="D167" s="25" t="s">
        <v>6025</v>
      </c>
      <c r="E167" s="25" t="s">
        <v>6026</v>
      </c>
      <c r="F167" s="25" t="s">
        <v>57</v>
      </c>
      <c r="G167" s="25" t="s">
        <v>56</v>
      </c>
      <c r="H167" s="25" t="s">
        <v>4426</v>
      </c>
      <c r="I167" s="25" t="s">
        <v>1664</v>
      </c>
      <c r="J167" s="25" t="s">
        <v>5467</v>
      </c>
      <c r="K167" s="25" t="s">
        <v>49</v>
      </c>
      <c r="L167" s="25" t="s">
        <v>5626</v>
      </c>
      <c r="M167" s="25" t="s">
        <v>5709</v>
      </c>
      <c r="N167" s="25" t="s">
        <v>5775</v>
      </c>
      <c r="O167" s="28">
        <v>45853.2497337963</v>
      </c>
      <c r="P167" s="25" t="s">
        <v>5485</v>
      </c>
      <c r="Q167" s="25"/>
      <c r="R167" s="26" t="e">
        <f>_xlfn.XLOOKUP(Table4[[#This Row],[Location]],[6]!TableData[u_display_name],[6]!TableData[country])</f>
        <v>#REF!</v>
      </c>
    </row>
    <row r="168" spans="1:18" ht="58" x14ac:dyDescent="0.35">
      <c r="A168" s="25" t="s">
        <v>2164</v>
      </c>
      <c r="B168" s="25" t="s">
        <v>2163</v>
      </c>
      <c r="C168" s="25" t="s">
        <v>4851</v>
      </c>
      <c r="D168" s="25" t="s">
        <v>6027</v>
      </c>
      <c r="E168" s="25" t="s">
        <v>6028</v>
      </c>
      <c r="F168" s="25" t="s">
        <v>57</v>
      </c>
      <c r="G168" s="25" t="s">
        <v>56</v>
      </c>
      <c r="H168" s="25" t="s">
        <v>63</v>
      </c>
      <c r="I168" s="25" t="s">
        <v>2164</v>
      </c>
      <c r="J168" s="25" t="s">
        <v>5467</v>
      </c>
      <c r="K168" s="25" t="s">
        <v>49</v>
      </c>
      <c r="L168" s="25" t="s">
        <v>5780</v>
      </c>
      <c r="M168" s="25" t="s">
        <v>6029</v>
      </c>
      <c r="N168" s="25" t="s">
        <v>5627</v>
      </c>
      <c r="O168" s="28">
        <v>45853.2497337963</v>
      </c>
      <c r="P168" s="25" t="s">
        <v>5471</v>
      </c>
      <c r="Q168" s="25"/>
      <c r="R168" s="26" t="e">
        <f>_xlfn.XLOOKUP(Table4[[#This Row],[Location]],[6]!TableData[u_display_name],[6]!TableData[country])</f>
        <v>#REF!</v>
      </c>
    </row>
    <row r="169" spans="1:18" ht="58" x14ac:dyDescent="0.35">
      <c r="A169" s="25" t="s">
        <v>452</v>
      </c>
      <c r="B169" s="25" t="s">
        <v>451</v>
      </c>
      <c r="C169" s="25" t="s">
        <v>453</v>
      </c>
      <c r="D169" s="25" t="s">
        <v>6030</v>
      </c>
      <c r="E169" s="25" t="s">
        <v>6031</v>
      </c>
      <c r="F169" s="25" t="s">
        <v>57</v>
      </c>
      <c r="G169" s="25" t="s">
        <v>56</v>
      </c>
      <c r="H169" s="25" t="s">
        <v>63</v>
      </c>
      <c r="I169" s="25" t="s">
        <v>452</v>
      </c>
      <c r="J169" s="25" t="s">
        <v>5467</v>
      </c>
      <c r="K169" s="25" t="s">
        <v>66</v>
      </c>
      <c r="L169" s="25" t="s">
        <v>5468</v>
      </c>
      <c r="M169" s="25" t="s">
        <v>6032</v>
      </c>
      <c r="N169" s="25" t="s">
        <v>5470</v>
      </c>
      <c r="O169" s="28">
        <v>45853.2497337963</v>
      </c>
      <c r="P169" s="25" t="s">
        <v>5471</v>
      </c>
      <c r="Q169" s="25"/>
      <c r="R169" s="26" t="e">
        <f>_xlfn.XLOOKUP(Table4[[#This Row],[Location]],[6]!TableData[u_display_name],[6]!TableData[country])</f>
        <v>#REF!</v>
      </c>
    </row>
    <row r="170" spans="1:18" ht="58" x14ac:dyDescent="0.35">
      <c r="A170" s="25" t="s">
        <v>2697</v>
      </c>
      <c r="B170" s="25" t="s">
        <v>2696</v>
      </c>
      <c r="C170" s="25" t="s">
        <v>6033</v>
      </c>
      <c r="D170" s="25" t="s">
        <v>6034</v>
      </c>
      <c r="E170" s="25" t="s">
        <v>6035</v>
      </c>
      <c r="F170" s="25" t="s">
        <v>57</v>
      </c>
      <c r="G170" s="25" t="s">
        <v>56</v>
      </c>
      <c r="H170" s="25" t="s">
        <v>63</v>
      </c>
      <c r="I170" s="25" t="s">
        <v>2697</v>
      </c>
      <c r="J170" s="25" t="s">
        <v>5467</v>
      </c>
      <c r="K170" s="25" t="s">
        <v>114</v>
      </c>
      <c r="L170" s="25" t="s">
        <v>5883</v>
      </c>
      <c r="M170" s="25" t="s">
        <v>5774</v>
      </c>
      <c r="N170" s="25" t="s">
        <v>5575</v>
      </c>
      <c r="O170" s="28">
        <v>45853.2497337963</v>
      </c>
      <c r="P170" s="25" t="s">
        <v>5485</v>
      </c>
      <c r="Q170" s="25"/>
      <c r="R170" s="26" t="e">
        <f>_xlfn.XLOOKUP(Table4[[#This Row],[Location]],[6]!TableData[u_display_name],[6]!TableData[country])</f>
        <v>#REF!</v>
      </c>
    </row>
    <row r="171" spans="1:18" ht="58" x14ac:dyDescent="0.35">
      <c r="A171" s="25" t="s">
        <v>1607</v>
      </c>
      <c r="B171" s="25" t="s">
        <v>1606</v>
      </c>
      <c r="C171" s="25" t="s">
        <v>6036</v>
      </c>
      <c r="D171" s="25" t="s">
        <v>6037</v>
      </c>
      <c r="E171" s="25" t="s">
        <v>6038</v>
      </c>
      <c r="F171" s="25" t="s">
        <v>57</v>
      </c>
      <c r="G171" s="25" t="s">
        <v>109</v>
      </c>
      <c r="H171" s="25" t="s">
        <v>5020</v>
      </c>
      <c r="I171" s="25" t="s">
        <v>1607</v>
      </c>
      <c r="J171" s="25" t="s">
        <v>5467</v>
      </c>
      <c r="K171" s="25" t="s">
        <v>114</v>
      </c>
      <c r="L171" s="25" t="s">
        <v>4691</v>
      </c>
      <c r="M171" s="25" t="s">
        <v>6039</v>
      </c>
      <c r="N171" s="25" t="s">
        <v>5775</v>
      </c>
      <c r="O171" s="28">
        <v>45853.2497337963</v>
      </c>
      <c r="P171" s="25" t="s">
        <v>5485</v>
      </c>
      <c r="Q171" s="25"/>
      <c r="R171" s="26" t="e">
        <f>_xlfn.XLOOKUP(Table4[[#This Row],[Location]],[6]!TableData[u_display_name],[6]!TableData[country])</f>
        <v>#REF!</v>
      </c>
    </row>
    <row r="172" spans="1:18" ht="43.5" x14ac:dyDescent="0.35">
      <c r="A172" s="25" t="s">
        <v>2597</v>
      </c>
      <c r="B172" s="25" t="s">
        <v>2596</v>
      </c>
      <c r="C172" s="25" t="s">
        <v>6040</v>
      </c>
      <c r="D172" s="25" t="s">
        <v>6041</v>
      </c>
      <c r="E172" s="25" t="s">
        <v>6042</v>
      </c>
      <c r="F172" s="25" t="s">
        <v>57</v>
      </c>
      <c r="G172" s="25" t="s">
        <v>232</v>
      </c>
      <c r="H172" s="25" t="s">
        <v>5275</v>
      </c>
      <c r="I172" s="25" t="s">
        <v>2597</v>
      </c>
      <c r="J172" s="25" t="s">
        <v>5467</v>
      </c>
      <c r="K172" s="25" t="s">
        <v>66</v>
      </c>
      <c r="L172" s="25" t="s">
        <v>4691</v>
      </c>
      <c r="M172" s="25" t="s">
        <v>5709</v>
      </c>
      <c r="N172" s="25" t="s">
        <v>5623</v>
      </c>
      <c r="O172" s="28">
        <v>45853.2497337963</v>
      </c>
      <c r="P172" s="25" t="s">
        <v>5499</v>
      </c>
      <c r="Q172" s="25"/>
      <c r="R172" s="26" t="e">
        <f>_xlfn.XLOOKUP(Table4[[#This Row],[Location]],[6]!TableData[u_display_name],[6]!TableData[country])</f>
        <v>#REF!</v>
      </c>
    </row>
    <row r="173" spans="1:18" ht="43.5" x14ac:dyDescent="0.35">
      <c r="A173" s="25" t="s">
        <v>1366</v>
      </c>
      <c r="B173" s="25" t="s">
        <v>1365</v>
      </c>
      <c r="C173" s="25" t="s">
        <v>6043</v>
      </c>
      <c r="D173" s="25" t="s">
        <v>6044</v>
      </c>
      <c r="E173" s="25" t="s">
        <v>6045</v>
      </c>
      <c r="F173" s="25" t="s">
        <v>57</v>
      </c>
      <c r="G173" s="25" t="s">
        <v>109</v>
      </c>
      <c r="H173" s="25" t="s">
        <v>5081</v>
      </c>
      <c r="I173" s="25" t="s">
        <v>4691</v>
      </c>
      <c r="J173" s="25" t="s">
        <v>5467</v>
      </c>
      <c r="K173" s="25" t="s">
        <v>101</v>
      </c>
      <c r="L173" s="25" t="s">
        <v>4691</v>
      </c>
      <c r="M173" s="25" t="s">
        <v>5495</v>
      </c>
      <c r="N173" s="25" t="s">
        <v>5496</v>
      </c>
      <c r="O173" s="28">
        <v>45853.2497337963</v>
      </c>
      <c r="P173" s="25" t="s">
        <v>5499</v>
      </c>
      <c r="Q173" s="25"/>
      <c r="R173" s="26" t="e">
        <f>_xlfn.XLOOKUP(Table4[[#This Row],[Location]],[6]!TableData[u_display_name],[6]!TableData[country])</f>
        <v>#REF!</v>
      </c>
    </row>
    <row r="174" spans="1:18" ht="58" x14ac:dyDescent="0.35">
      <c r="A174" s="25" t="s">
        <v>2082</v>
      </c>
      <c r="B174" s="25" t="s">
        <v>2081</v>
      </c>
      <c r="C174" s="25" t="s">
        <v>6046</v>
      </c>
      <c r="D174" s="25" t="s">
        <v>6047</v>
      </c>
      <c r="E174" s="25" t="s">
        <v>6048</v>
      </c>
      <c r="F174" s="25" t="s">
        <v>57</v>
      </c>
      <c r="G174" s="25" t="s">
        <v>56</v>
      </c>
      <c r="H174" s="25" t="s">
        <v>2083</v>
      </c>
      <c r="I174" s="25" t="s">
        <v>2082</v>
      </c>
      <c r="J174" s="25" t="s">
        <v>5467</v>
      </c>
      <c r="K174" s="25" t="s">
        <v>49</v>
      </c>
      <c r="L174" s="25" t="s">
        <v>6049</v>
      </c>
      <c r="M174" s="25" t="s">
        <v>5894</v>
      </c>
      <c r="N174" s="25" t="s">
        <v>5575</v>
      </c>
      <c r="O174" s="28">
        <v>45853.2497337963</v>
      </c>
      <c r="P174" s="25" t="s">
        <v>5485</v>
      </c>
      <c r="Q174" s="25"/>
      <c r="R174" s="26" t="e">
        <f>_xlfn.XLOOKUP(Table4[[#This Row],[Location]],[6]!TableData[u_display_name],[6]!TableData[country])</f>
        <v>#REF!</v>
      </c>
    </row>
    <row r="175" spans="1:18" ht="43.5" x14ac:dyDescent="0.35">
      <c r="A175" s="25" t="s">
        <v>2332</v>
      </c>
      <c r="B175" s="25" t="s">
        <v>6050</v>
      </c>
      <c r="C175" s="25" t="s">
        <v>4983</v>
      </c>
      <c r="D175" s="25" t="s">
        <v>6051</v>
      </c>
      <c r="E175" s="25" t="s">
        <v>6052</v>
      </c>
      <c r="F175" s="25" t="s">
        <v>57</v>
      </c>
      <c r="G175" s="25" t="s">
        <v>56</v>
      </c>
      <c r="H175" s="25" t="s">
        <v>4975</v>
      </c>
      <c r="I175" s="25" t="s">
        <v>4691</v>
      </c>
      <c r="J175" s="25" t="s">
        <v>5467</v>
      </c>
      <c r="K175" s="25" t="s">
        <v>101</v>
      </c>
      <c r="L175" s="25" t="s">
        <v>4691</v>
      </c>
      <c r="M175" s="25" t="s">
        <v>5495</v>
      </c>
      <c r="N175" s="25" t="s">
        <v>5526</v>
      </c>
      <c r="O175" s="28">
        <v>45853.2497337963</v>
      </c>
      <c r="P175" s="25" t="s">
        <v>5499</v>
      </c>
      <c r="Q175" s="25"/>
      <c r="R175" s="26" t="e">
        <f>_xlfn.XLOOKUP(Table4[[#This Row],[Location]],[6]!TableData[u_display_name],[6]!TableData[country])</f>
        <v>#REF!</v>
      </c>
    </row>
    <row r="176" spans="1:18" ht="58" x14ac:dyDescent="0.35">
      <c r="A176" s="25" t="s">
        <v>1805</v>
      </c>
      <c r="B176" s="25" t="s">
        <v>1804</v>
      </c>
      <c r="C176" s="25" t="s">
        <v>4908</v>
      </c>
      <c r="D176" s="25" t="s">
        <v>6053</v>
      </c>
      <c r="E176" s="25" t="s">
        <v>6054</v>
      </c>
      <c r="F176" s="25" t="s">
        <v>57</v>
      </c>
      <c r="G176" s="25" t="s">
        <v>56</v>
      </c>
      <c r="H176" s="25" t="s">
        <v>63</v>
      </c>
      <c r="I176" s="25" t="s">
        <v>1805</v>
      </c>
      <c r="J176" s="25" t="s">
        <v>5467</v>
      </c>
      <c r="K176" s="25" t="s">
        <v>141</v>
      </c>
      <c r="L176" s="25" t="s">
        <v>5712</v>
      </c>
      <c r="M176" s="25" t="s">
        <v>5475</v>
      </c>
      <c r="N176" s="25" t="s">
        <v>5694</v>
      </c>
      <c r="O176" s="28">
        <v>45853.2497337963</v>
      </c>
      <c r="P176" s="25" t="s">
        <v>5471</v>
      </c>
      <c r="Q176" s="25"/>
      <c r="R176" s="26" t="e">
        <f>_xlfn.XLOOKUP(Table4[[#This Row],[Location]],[6]!TableData[u_display_name],[6]!TableData[country])</f>
        <v>#REF!</v>
      </c>
    </row>
    <row r="177" spans="1:18" ht="43.5" x14ac:dyDescent="0.35">
      <c r="A177" s="25" t="s">
        <v>2280</v>
      </c>
      <c r="B177" s="25" t="s">
        <v>2279</v>
      </c>
      <c r="C177" s="25" t="s">
        <v>4736</v>
      </c>
      <c r="D177" s="25" t="s">
        <v>6055</v>
      </c>
      <c r="E177" s="25" t="s">
        <v>6056</v>
      </c>
      <c r="F177" s="25" t="s">
        <v>514</v>
      </c>
      <c r="G177" s="25" t="s">
        <v>109</v>
      </c>
      <c r="H177" s="25" t="s">
        <v>63</v>
      </c>
      <c r="I177" s="25" t="s">
        <v>2280</v>
      </c>
      <c r="J177" s="25" t="s">
        <v>5467</v>
      </c>
      <c r="K177" s="25" t="s">
        <v>49</v>
      </c>
      <c r="L177" s="25" t="s">
        <v>5599</v>
      </c>
      <c r="M177" s="25" t="s">
        <v>5495</v>
      </c>
      <c r="N177" s="25" t="s">
        <v>5496</v>
      </c>
      <c r="O177" s="28">
        <v>45853.2497337963</v>
      </c>
      <c r="P177" s="25" t="s">
        <v>5471</v>
      </c>
      <c r="Q177" s="25"/>
      <c r="R177" s="26" t="e">
        <f>_xlfn.XLOOKUP(Table4[[#This Row],[Location]],[6]!TableData[u_display_name],[6]!TableData[country])</f>
        <v>#REF!</v>
      </c>
    </row>
    <row r="178" spans="1:18" ht="43.5" x14ac:dyDescent="0.35">
      <c r="A178" s="25" t="s">
        <v>735</v>
      </c>
      <c r="B178" s="25" t="s">
        <v>734</v>
      </c>
      <c r="C178" s="25" t="s">
        <v>736</v>
      </c>
      <c r="D178" s="25" t="s">
        <v>6057</v>
      </c>
      <c r="E178" s="25" t="s">
        <v>6058</v>
      </c>
      <c r="F178" s="25" t="s">
        <v>57</v>
      </c>
      <c r="G178" s="25" t="s">
        <v>149</v>
      </c>
      <c r="H178" s="25" t="s">
        <v>582</v>
      </c>
      <c r="I178" s="25" t="s">
        <v>4691</v>
      </c>
      <c r="J178" s="25" t="s">
        <v>5467</v>
      </c>
      <c r="K178" s="25" t="s">
        <v>49</v>
      </c>
      <c r="L178" s="25" t="s">
        <v>4691</v>
      </c>
      <c r="M178" s="25" t="s">
        <v>5602</v>
      </c>
      <c r="N178" s="25" t="s">
        <v>5496</v>
      </c>
      <c r="O178" s="28">
        <v>45853.2497337963</v>
      </c>
      <c r="P178" s="25" t="s">
        <v>5499</v>
      </c>
      <c r="Q178" s="25"/>
      <c r="R178" s="26" t="e">
        <f>_xlfn.XLOOKUP(Table4[[#This Row],[Location]],[6]!TableData[u_display_name],[6]!TableData[country])</f>
        <v>#REF!</v>
      </c>
    </row>
    <row r="179" spans="1:18" ht="43.5" x14ac:dyDescent="0.35">
      <c r="A179" s="25" t="s">
        <v>643</v>
      </c>
      <c r="B179" s="25" t="s">
        <v>642</v>
      </c>
      <c r="C179" s="25" t="s">
        <v>644</v>
      </c>
      <c r="D179" s="25" t="s">
        <v>6059</v>
      </c>
      <c r="E179" s="25" t="s">
        <v>6060</v>
      </c>
      <c r="F179" s="25" t="s">
        <v>57</v>
      </c>
      <c r="G179" s="25" t="s">
        <v>56</v>
      </c>
      <c r="H179" s="25" t="s">
        <v>152</v>
      </c>
      <c r="I179" s="25" t="s">
        <v>643</v>
      </c>
      <c r="J179" s="25" t="s">
        <v>5467</v>
      </c>
      <c r="K179" s="25" t="s">
        <v>49</v>
      </c>
      <c r="L179" s="25" t="s">
        <v>5506</v>
      </c>
      <c r="M179" s="25" t="s">
        <v>5495</v>
      </c>
      <c r="N179" s="25" t="s">
        <v>5526</v>
      </c>
      <c r="O179" s="28">
        <v>45853.2497337963</v>
      </c>
      <c r="P179" s="25" t="s">
        <v>5499</v>
      </c>
      <c r="Q179" s="25"/>
      <c r="R179" s="26" t="e">
        <f>_xlfn.XLOOKUP(Table4[[#This Row],[Location]],[6]!TableData[u_display_name],[6]!TableData[country])</f>
        <v>#REF!</v>
      </c>
    </row>
    <row r="180" spans="1:18" ht="58" x14ac:dyDescent="0.35">
      <c r="A180" s="25" t="s">
        <v>2446</v>
      </c>
      <c r="B180" s="25" t="s">
        <v>2445</v>
      </c>
      <c r="C180" s="25" t="s">
        <v>6061</v>
      </c>
      <c r="D180" s="25" t="s">
        <v>6062</v>
      </c>
      <c r="E180" s="25" t="s">
        <v>6063</v>
      </c>
      <c r="F180" s="25" t="s">
        <v>57</v>
      </c>
      <c r="G180" s="25" t="s">
        <v>56</v>
      </c>
      <c r="H180" s="25" t="s">
        <v>5621</v>
      </c>
      <c r="I180" s="25" t="s">
        <v>2446</v>
      </c>
      <c r="J180" s="25" t="s">
        <v>5467</v>
      </c>
      <c r="K180" s="25" t="s">
        <v>975</v>
      </c>
      <c r="L180" s="25" t="s">
        <v>4691</v>
      </c>
      <c r="M180" s="25" t="s">
        <v>5622</v>
      </c>
      <c r="N180" s="25" t="s">
        <v>5623</v>
      </c>
      <c r="O180" s="28">
        <v>45853.2497337963</v>
      </c>
      <c r="P180" s="25" t="s">
        <v>5485</v>
      </c>
      <c r="Q180" s="25"/>
      <c r="R180" s="26" t="e">
        <f>_xlfn.XLOOKUP(Table4[[#This Row],[Location]],[6]!TableData[u_display_name],[6]!TableData[country])</f>
        <v>#REF!</v>
      </c>
    </row>
    <row r="181" spans="1:18" ht="58" x14ac:dyDescent="0.35">
      <c r="A181" s="25" t="s">
        <v>1551</v>
      </c>
      <c r="B181" s="25" t="s">
        <v>1550</v>
      </c>
      <c r="C181" s="25" t="s">
        <v>4560</v>
      </c>
      <c r="D181" s="25" t="s">
        <v>6064</v>
      </c>
      <c r="E181" s="25" t="s">
        <v>6065</v>
      </c>
      <c r="F181" s="25" t="s">
        <v>1620</v>
      </c>
      <c r="G181" s="25" t="s">
        <v>109</v>
      </c>
      <c r="H181" s="25" t="s">
        <v>63</v>
      </c>
      <c r="I181" s="25" t="s">
        <v>1551</v>
      </c>
      <c r="J181" s="25" t="s">
        <v>5467</v>
      </c>
      <c r="K181" s="25" t="s">
        <v>49</v>
      </c>
      <c r="L181" s="25" t="s">
        <v>6066</v>
      </c>
      <c r="M181" s="25" t="s">
        <v>5631</v>
      </c>
      <c r="N181" s="25" t="s">
        <v>5531</v>
      </c>
      <c r="O181" s="28">
        <v>45853.2497337963</v>
      </c>
      <c r="P181" s="25" t="s">
        <v>5471</v>
      </c>
      <c r="Q181" s="25"/>
      <c r="R181" s="26" t="e">
        <f>_xlfn.XLOOKUP(Table4[[#This Row],[Location]],[6]!TableData[u_display_name],[6]!TableData[country])</f>
        <v>#REF!</v>
      </c>
    </row>
    <row r="182" spans="1:18" ht="43.5" x14ac:dyDescent="0.35">
      <c r="A182" s="25" t="s">
        <v>91</v>
      </c>
      <c r="B182" s="25" t="s">
        <v>90</v>
      </c>
      <c r="C182" s="25" t="s">
        <v>93</v>
      </c>
      <c r="D182" s="25" t="s">
        <v>6067</v>
      </c>
      <c r="E182" s="25" t="s">
        <v>6068</v>
      </c>
      <c r="F182" s="25" t="s">
        <v>94</v>
      </c>
      <c r="G182" s="25" t="s">
        <v>56</v>
      </c>
      <c r="H182" s="25" t="s">
        <v>63</v>
      </c>
      <c r="I182" s="25" t="s">
        <v>91</v>
      </c>
      <c r="J182" s="25" t="s">
        <v>5467</v>
      </c>
      <c r="K182" s="25" t="s">
        <v>49</v>
      </c>
      <c r="L182" s="25" t="s">
        <v>4691</v>
      </c>
      <c r="M182" s="25" t="s">
        <v>5495</v>
      </c>
      <c r="N182" s="25" t="s">
        <v>5526</v>
      </c>
      <c r="O182" s="28">
        <v>45853.2497337963</v>
      </c>
      <c r="P182" s="25" t="s">
        <v>5471</v>
      </c>
      <c r="Q182" s="25"/>
      <c r="R182" s="26" t="e">
        <f>_xlfn.XLOOKUP(Table4[[#This Row],[Location]],[6]!TableData[u_display_name],[6]!TableData[country])</f>
        <v>#REF!</v>
      </c>
    </row>
    <row r="183" spans="1:18" ht="58" x14ac:dyDescent="0.35">
      <c r="A183" s="25" t="s">
        <v>1103</v>
      </c>
      <c r="B183" s="25" t="s">
        <v>1102</v>
      </c>
      <c r="C183" s="25" t="s">
        <v>4594</v>
      </c>
      <c r="D183" s="25" t="s">
        <v>6069</v>
      </c>
      <c r="E183" s="25" t="s">
        <v>6070</v>
      </c>
      <c r="F183" s="25" t="s">
        <v>57</v>
      </c>
      <c r="G183" s="25" t="s">
        <v>109</v>
      </c>
      <c r="H183" s="25" t="s">
        <v>63</v>
      </c>
      <c r="I183" s="25" t="s">
        <v>1103</v>
      </c>
      <c r="J183" s="25" t="s">
        <v>5467</v>
      </c>
      <c r="K183" s="25" t="s">
        <v>66</v>
      </c>
      <c r="L183" s="25" t="s">
        <v>4691</v>
      </c>
      <c r="M183" s="25" t="s">
        <v>5495</v>
      </c>
      <c r="N183" s="25" t="s">
        <v>5531</v>
      </c>
      <c r="O183" s="28">
        <v>45853.2497337963</v>
      </c>
      <c r="P183" s="25" t="s">
        <v>5471</v>
      </c>
      <c r="Q183" s="25"/>
      <c r="R183" s="26" t="e">
        <f>_xlfn.XLOOKUP(Table4[[#This Row],[Location]],[6]!TableData[u_display_name],[6]!TableData[country])</f>
        <v>#REF!</v>
      </c>
    </row>
    <row r="184" spans="1:18" ht="58" x14ac:dyDescent="0.35">
      <c r="A184" s="25" t="s">
        <v>1849</v>
      </c>
      <c r="B184" s="25" t="s">
        <v>1848</v>
      </c>
      <c r="C184" s="25" t="s">
        <v>6071</v>
      </c>
      <c r="D184" s="25" t="s">
        <v>6072</v>
      </c>
      <c r="E184" s="25" t="s">
        <v>6073</v>
      </c>
      <c r="F184" s="25" t="s">
        <v>57</v>
      </c>
      <c r="G184" s="25" t="s">
        <v>56</v>
      </c>
      <c r="H184" s="25" t="s">
        <v>63</v>
      </c>
      <c r="I184" s="25" t="s">
        <v>1849</v>
      </c>
      <c r="J184" s="25" t="s">
        <v>5467</v>
      </c>
      <c r="K184" s="25" t="s">
        <v>66</v>
      </c>
      <c r="L184" s="25" t="s">
        <v>6074</v>
      </c>
      <c r="M184" s="25" t="s">
        <v>5502</v>
      </c>
      <c r="N184" s="25" t="s">
        <v>6075</v>
      </c>
      <c r="O184" s="28">
        <v>45853.2497337963</v>
      </c>
      <c r="P184" s="25" t="s">
        <v>5471</v>
      </c>
      <c r="Q184" s="25"/>
      <c r="R184" s="26" t="e">
        <f>_xlfn.XLOOKUP(Table4[[#This Row],[Location]],[6]!TableData[u_display_name],[6]!TableData[country])</f>
        <v>#REF!</v>
      </c>
    </row>
    <row r="185" spans="1:18" ht="58" x14ac:dyDescent="0.35">
      <c r="A185" s="25" t="s">
        <v>1412</v>
      </c>
      <c r="B185" s="25" t="s">
        <v>1411</v>
      </c>
      <c r="C185" s="25" t="s">
        <v>4874</v>
      </c>
      <c r="D185" s="25" t="s">
        <v>6076</v>
      </c>
      <c r="E185" s="25" t="s">
        <v>6077</v>
      </c>
      <c r="F185" s="25" t="s">
        <v>57</v>
      </c>
      <c r="G185" s="25" t="s">
        <v>56</v>
      </c>
      <c r="H185" s="25" t="s">
        <v>63</v>
      </c>
      <c r="I185" s="25" t="s">
        <v>1412</v>
      </c>
      <c r="J185" s="25" t="s">
        <v>5467</v>
      </c>
      <c r="K185" s="25" t="s">
        <v>141</v>
      </c>
      <c r="L185" s="25" t="s">
        <v>5780</v>
      </c>
      <c r="M185" s="25" t="s">
        <v>5713</v>
      </c>
      <c r="N185" s="25" t="s">
        <v>5714</v>
      </c>
      <c r="O185" s="28">
        <v>45853.2497337963</v>
      </c>
      <c r="P185" s="25" t="s">
        <v>5471</v>
      </c>
      <c r="Q185" s="25"/>
      <c r="R185" s="26" t="e">
        <f>_xlfn.XLOOKUP(Table4[[#This Row],[Location]],[6]!TableData[u_display_name],[6]!TableData[country])</f>
        <v>#REF!</v>
      </c>
    </row>
    <row r="186" spans="1:18" ht="43.5" x14ac:dyDescent="0.35">
      <c r="A186" s="25" t="s">
        <v>2402</v>
      </c>
      <c r="B186" s="25" t="s">
        <v>2401</v>
      </c>
      <c r="C186" s="25" t="s">
        <v>4904</v>
      </c>
      <c r="D186" s="25" t="s">
        <v>6078</v>
      </c>
      <c r="E186" s="25" t="s">
        <v>6079</v>
      </c>
      <c r="F186" s="25" t="s">
        <v>57</v>
      </c>
      <c r="G186" s="25" t="s">
        <v>109</v>
      </c>
      <c r="H186" s="25" t="s">
        <v>63</v>
      </c>
      <c r="I186" s="25" t="s">
        <v>2402</v>
      </c>
      <c r="J186" s="25" t="s">
        <v>5467</v>
      </c>
      <c r="K186" s="25" t="s">
        <v>66</v>
      </c>
      <c r="L186" s="25" t="s">
        <v>4691</v>
      </c>
      <c r="M186" s="25" t="s">
        <v>5495</v>
      </c>
      <c r="N186" s="25" t="s">
        <v>5496</v>
      </c>
      <c r="O186" s="28">
        <v>45853.2497337963</v>
      </c>
      <c r="P186" s="25" t="s">
        <v>5471</v>
      </c>
      <c r="Q186" s="25"/>
      <c r="R186" s="26" t="e">
        <f>_xlfn.XLOOKUP(Table4[[#This Row],[Location]],[6]!TableData[u_display_name],[6]!TableData[country])</f>
        <v>#REF!</v>
      </c>
    </row>
    <row r="187" spans="1:18" ht="58" x14ac:dyDescent="0.35">
      <c r="A187" s="25" t="s">
        <v>6080</v>
      </c>
      <c r="B187" s="25" t="s">
        <v>442</v>
      </c>
      <c r="C187" s="25" t="s">
        <v>444</v>
      </c>
      <c r="D187" s="25" t="s">
        <v>6081</v>
      </c>
      <c r="E187" s="25" t="s">
        <v>6082</v>
      </c>
      <c r="F187" s="25" t="s">
        <v>57</v>
      </c>
      <c r="G187" s="25" t="s">
        <v>56</v>
      </c>
      <c r="H187" s="25" t="s">
        <v>63</v>
      </c>
      <c r="I187" s="25" t="s">
        <v>443</v>
      </c>
      <c r="J187" s="25" t="s">
        <v>5467</v>
      </c>
      <c r="K187" s="25" t="s">
        <v>66</v>
      </c>
      <c r="L187" s="25" t="s">
        <v>5468</v>
      </c>
      <c r="M187" s="25" t="s">
        <v>6083</v>
      </c>
      <c r="N187" s="25" t="s">
        <v>5491</v>
      </c>
      <c r="O187" s="28">
        <v>45853.2497337963</v>
      </c>
      <c r="P187" s="25" t="s">
        <v>5471</v>
      </c>
      <c r="Q187" s="25"/>
      <c r="R187" s="26" t="e">
        <f>_xlfn.XLOOKUP(Table4[[#This Row],[Location]],[6]!TableData[u_display_name],[6]!TableData[country])</f>
        <v>#REF!</v>
      </c>
    </row>
    <row r="188" spans="1:18" ht="58" x14ac:dyDescent="0.35">
      <c r="A188" s="25" t="s">
        <v>6084</v>
      </c>
      <c r="B188" s="25" t="s">
        <v>352</v>
      </c>
      <c r="C188" s="25" t="s">
        <v>354</v>
      </c>
      <c r="D188" s="25" t="s">
        <v>6085</v>
      </c>
      <c r="E188" s="25" t="s">
        <v>6086</v>
      </c>
      <c r="F188" s="25" t="s">
        <v>57</v>
      </c>
      <c r="G188" s="25" t="s">
        <v>56</v>
      </c>
      <c r="H188" s="25" t="s">
        <v>63</v>
      </c>
      <c r="I188" s="25" t="s">
        <v>353</v>
      </c>
      <c r="J188" s="25" t="s">
        <v>5467</v>
      </c>
      <c r="K188" s="25" t="s">
        <v>114</v>
      </c>
      <c r="L188" s="25" t="s">
        <v>5489</v>
      </c>
      <c r="M188" s="25" t="s">
        <v>6087</v>
      </c>
      <c r="N188" s="25" t="s">
        <v>5470</v>
      </c>
      <c r="O188" s="28">
        <v>45853.2497337963</v>
      </c>
      <c r="P188" s="25" t="s">
        <v>5471</v>
      </c>
      <c r="Q188" s="25"/>
      <c r="R188" s="26" t="e">
        <f>_xlfn.XLOOKUP(Table4[[#This Row],[Location]],[6]!TableData[u_display_name],[6]!TableData[country])</f>
        <v>#REF!</v>
      </c>
    </row>
    <row r="189" spans="1:18" ht="58" x14ac:dyDescent="0.35">
      <c r="A189" s="25" t="s">
        <v>1122</v>
      </c>
      <c r="B189" s="25" t="s">
        <v>1121</v>
      </c>
      <c r="C189" s="25" t="s">
        <v>4391</v>
      </c>
      <c r="D189" s="25" t="s">
        <v>6088</v>
      </c>
      <c r="E189" s="25" t="s">
        <v>6089</v>
      </c>
      <c r="F189" s="25" t="s">
        <v>57</v>
      </c>
      <c r="G189" s="25" t="s">
        <v>56</v>
      </c>
      <c r="H189" s="25" t="s">
        <v>63</v>
      </c>
      <c r="I189" s="25" t="s">
        <v>1122</v>
      </c>
      <c r="J189" s="25" t="s">
        <v>5467</v>
      </c>
      <c r="K189" s="25" t="s">
        <v>66</v>
      </c>
      <c r="L189" s="25" t="s">
        <v>5763</v>
      </c>
      <c r="M189" s="25" t="s">
        <v>6090</v>
      </c>
      <c r="N189" s="25" t="s">
        <v>5714</v>
      </c>
      <c r="O189" s="28">
        <v>45853.2497337963</v>
      </c>
      <c r="P189" s="25" t="s">
        <v>5471</v>
      </c>
      <c r="Q189" s="25"/>
      <c r="R189" s="26" t="e">
        <f>_xlfn.XLOOKUP(Table4[[#This Row],[Location]],[6]!TableData[u_display_name],[6]!TableData[country])</f>
        <v>#REF!</v>
      </c>
    </row>
    <row r="190" spans="1:18" ht="58" x14ac:dyDescent="0.35">
      <c r="A190" s="25" t="s">
        <v>329</v>
      </c>
      <c r="B190" s="25" t="s">
        <v>328</v>
      </c>
      <c r="C190" s="25" t="s">
        <v>330</v>
      </c>
      <c r="D190" s="25" t="s">
        <v>6091</v>
      </c>
      <c r="E190" s="25" t="s">
        <v>6092</v>
      </c>
      <c r="F190" s="25" t="s">
        <v>94</v>
      </c>
      <c r="G190" s="25" t="s">
        <v>56</v>
      </c>
      <c r="H190" s="25" t="s">
        <v>333</v>
      </c>
      <c r="I190" s="25" t="s">
        <v>329</v>
      </c>
      <c r="J190" s="25" t="s">
        <v>5467</v>
      </c>
      <c r="K190" s="25" t="s">
        <v>66</v>
      </c>
      <c r="L190" s="25" t="s">
        <v>5626</v>
      </c>
      <c r="M190" s="25" t="s">
        <v>5502</v>
      </c>
      <c r="N190" s="25" t="s">
        <v>5627</v>
      </c>
      <c r="O190" s="28">
        <v>45853.2497337963</v>
      </c>
      <c r="P190" s="25" t="s">
        <v>5485</v>
      </c>
      <c r="Q190" s="25"/>
      <c r="R190" s="26" t="e">
        <f>_xlfn.XLOOKUP(Table4[[#This Row],[Location]],[6]!TableData[u_display_name],[6]!TableData[country])</f>
        <v>#REF!</v>
      </c>
    </row>
    <row r="191" spans="1:18" ht="58" x14ac:dyDescent="0.35">
      <c r="A191" s="25" t="s">
        <v>2705</v>
      </c>
      <c r="B191" s="25" t="s">
        <v>2704</v>
      </c>
      <c r="C191" s="25" t="s">
        <v>6093</v>
      </c>
      <c r="D191" s="25" t="s">
        <v>6094</v>
      </c>
      <c r="E191" s="25" t="s">
        <v>6095</v>
      </c>
      <c r="F191" s="25" t="s">
        <v>57</v>
      </c>
      <c r="G191" s="25" t="s">
        <v>232</v>
      </c>
      <c r="H191" s="25" t="s">
        <v>63</v>
      </c>
      <c r="I191" s="25" t="s">
        <v>2705</v>
      </c>
      <c r="J191" s="25" t="s">
        <v>5467</v>
      </c>
      <c r="K191" s="25" t="s">
        <v>114</v>
      </c>
      <c r="L191" s="25" t="s">
        <v>5883</v>
      </c>
      <c r="M191" s="25" t="s">
        <v>5735</v>
      </c>
      <c r="N191" s="25" t="s">
        <v>5992</v>
      </c>
      <c r="O191" s="28">
        <v>45853.2497337963</v>
      </c>
      <c r="P191" s="25" t="s">
        <v>5485</v>
      </c>
      <c r="Q191" s="25"/>
      <c r="R191" s="26" t="e">
        <f>_xlfn.XLOOKUP(Table4[[#This Row],[Location]],[6]!TableData[u_display_name],[6]!TableData[country])</f>
        <v>#REF!</v>
      </c>
    </row>
    <row r="192" spans="1:18" ht="43.5" x14ac:dyDescent="0.35">
      <c r="A192" s="25" t="s">
        <v>1827</v>
      </c>
      <c r="B192" s="25" t="s">
        <v>1826</v>
      </c>
      <c r="C192" s="25" t="s">
        <v>4463</v>
      </c>
      <c r="D192" s="25" t="s">
        <v>6096</v>
      </c>
      <c r="E192" s="25" t="s">
        <v>6097</v>
      </c>
      <c r="F192" s="25" t="s">
        <v>57</v>
      </c>
      <c r="G192" s="25" t="s">
        <v>232</v>
      </c>
      <c r="H192" s="25" t="s">
        <v>4466</v>
      </c>
      <c r="I192" s="25" t="s">
        <v>1827</v>
      </c>
      <c r="J192" s="25" t="s">
        <v>5467</v>
      </c>
      <c r="K192" s="25" t="s">
        <v>66</v>
      </c>
      <c r="L192" s="25" t="s">
        <v>4691</v>
      </c>
      <c r="M192" s="25" t="s">
        <v>5495</v>
      </c>
      <c r="N192" s="25" t="s">
        <v>5496</v>
      </c>
      <c r="O192" s="28">
        <v>45853.2497337963</v>
      </c>
      <c r="P192" s="25" t="s">
        <v>5471</v>
      </c>
      <c r="Q192" s="25"/>
      <c r="R192" s="26" t="e">
        <f>_xlfn.XLOOKUP(Table4[[#This Row],[Location]],[6]!TableData[u_display_name],[6]!TableData[country])</f>
        <v>#REF!</v>
      </c>
    </row>
    <row r="193" spans="1:18" ht="43.5" x14ac:dyDescent="0.35">
      <c r="A193" s="25" t="s">
        <v>1333</v>
      </c>
      <c r="B193" s="25" t="s">
        <v>1333</v>
      </c>
      <c r="C193" s="25" t="s">
        <v>6098</v>
      </c>
      <c r="D193" s="25" t="s">
        <v>6099</v>
      </c>
      <c r="E193" s="25" t="s">
        <v>6100</v>
      </c>
      <c r="F193" s="25" t="s">
        <v>57</v>
      </c>
      <c r="G193" s="25" t="s">
        <v>4691</v>
      </c>
      <c r="H193" s="25" t="s">
        <v>1334</v>
      </c>
      <c r="I193" s="25" t="s">
        <v>4691</v>
      </c>
      <c r="J193" s="25" t="s">
        <v>5467</v>
      </c>
      <c r="K193" s="25" t="s">
        <v>101</v>
      </c>
      <c r="L193" s="25" t="s">
        <v>4691</v>
      </c>
      <c r="M193" s="25" t="s">
        <v>4691</v>
      </c>
      <c r="N193" s="25" t="s">
        <v>4691</v>
      </c>
      <c r="O193" s="28">
        <v>45853.2497337963</v>
      </c>
      <c r="P193" s="25" t="s">
        <v>4691</v>
      </c>
      <c r="Q193" s="25"/>
      <c r="R193" s="26" t="e">
        <f>_xlfn.XLOOKUP(Table4[[#This Row],[Location]],[6]!TableData[u_display_name],[6]!TableData[country])</f>
        <v>#REF!</v>
      </c>
    </row>
    <row r="194" spans="1:18" ht="58" x14ac:dyDescent="0.35">
      <c r="A194" s="25" t="s">
        <v>804</v>
      </c>
      <c r="B194" s="25" t="s">
        <v>6101</v>
      </c>
      <c r="C194" s="25" t="s">
        <v>808</v>
      </c>
      <c r="D194" s="25" t="s">
        <v>6102</v>
      </c>
      <c r="E194" s="25" t="s">
        <v>6103</v>
      </c>
      <c r="F194" s="25" t="s">
        <v>57</v>
      </c>
      <c r="G194" s="25" t="s">
        <v>56</v>
      </c>
      <c r="H194" s="25" t="s">
        <v>811</v>
      </c>
      <c r="I194" s="25" t="s">
        <v>804</v>
      </c>
      <c r="J194" s="25" t="s">
        <v>5467</v>
      </c>
      <c r="K194" s="25" t="s">
        <v>66</v>
      </c>
      <c r="L194" s="25" t="s">
        <v>6104</v>
      </c>
      <c r="M194" s="25" t="s">
        <v>5483</v>
      </c>
      <c r="N194" s="25" t="s">
        <v>5484</v>
      </c>
      <c r="O194" s="28">
        <v>45853.2497337963</v>
      </c>
      <c r="P194" s="25" t="s">
        <v>5485</v>
      </c>
      <c r="Q194" s="25"/>
      <c r="R194" s="26" t="e">
        <f>_xlfn.XLOOKUP(Table4[[#This Row],[Location]],[6]!TableData[u_display_name],[6]!TableData[country])</f>
        <v>#REF!</v>
      </c>
    </row>
    <row r="195" spans="1:18" ht="58" x14ac:dyDescent="0.35">
      <c r="A195" s="25" t="s">
        <v>2645</v>
      </c>
      <c r="B195" s="25" t="s">
        <v>2644</v>
      </c>
      <c r="C195" s="25" t="s">
        <v>6105</v>
      </c>
      <c r="D195" s="25" t="s">
        <v>6106</v>
      </c>
      <c r="E195" s="25" t="s">
        <v>6107</v>
      </c>
      <c r="F195" s="25" t="s">
        <v>57</v>
      </c>
      <c r="G195" s="25" t="s">
        <v>232</v>
      </c>
      <c r="H195" s="25" t="s">
        <v>5134</v>
      </c>
      <c r="I195" s="25" t="s">
        <v>4691</v>
      </c>
      <c r="J195" s="25" t="s">
        <v>5467</v>
      </c>
      <c r="K195" s="25" t="s">
        <v>101</v>
      </c>
      <c r="L195" s="25" t="s">
        <v>4691</v>
      </c>
      <c r="M195" s="25" t="s">
        <v>5495</v>
      </c>
      <c r="N195" s="25" t="s">
        <v>5496</v>
      </c>
      <c r="O195" s="28">
        <v>45853.2497337963</v>
      </c>
      <c r="P195" s="25" t="s">
        <v>5499</v>
      </c>
      <c r="Q195" s="25"/>
      <c r="R195" s="26" t="e">
        <f>_xlfn.XLOOKUP(Table4[[#This Row],[Location]],[6]!TableData[u_display_name],[6]!TableData[country])</f>
        <v>#REF!</v>
      </c>
    </row>
    <row r="196" spans="1:18" ht="43.5" x14ac:dyDescent="0.35">
      <c r="A196" s="25" t="s">
        <v>154</v>
      </c>
      <c r="B196" s="25" t="s">
        <v>153</v>
      </c>
      <c r="C196" s="25" t="s">
        <v>157</v>
      </c>
      <c r="D196" s="25" t="s">
        <v>6108</v>
      </c>
      <c r="E196" s="25" t="s">
        <v>6109</v>
      </c>
      <c r="F196" s="25" t="s">
        <v>57</v>
      </c>
      <c r="G196" s="25" t="s">
        <v>149</v>
      </c>
      <c r="H196" s="25" t="s">
        <v>152</v>
      </c>
      <c r="I196" s="25" t="s">
        <v>154</v>
      </c>
      <c r="J196" s="25" t="s">
        <v>5467</v>
      </c>
      <c r="K196" s="25" t="s">
        <v>49</v>
      </c>
      <c r="L196" s="25" t="s">
        <v>5506</v>
      </c>
      <c r="M196" s="25" t="s">
        <v>5495</v>
      </c>
      <c r="N196" s="25" t="s">
        <v>5496</v>
      </c>
      <c r="O196" s="28">
        <v>45853.2497337963</v>
      </c>
      <c r="P196" s="25" t="s">
        <v>5499</v>
      </c>
      <c r="Q196" s="25"/>
      <c r="R196" s="26" t="e">
        <f>_xlfn.XLOOKUP(Table4[[#This Row],[Location]],[6]!TableData[u_display_name],[6]!TableData[country])</f>
        <v>#REF!</v>
      </c>
    </row>
    <row r="197" spans="1:18" ht="43.5" x14ac:dyDescent="0.35">
      <c r="A197" s="25" t="s">
        <v>1902</v>
      </c>
      <c r="B197" s="25" t="s">
        <v>6110</v>
      </c>
      <c r="C197" s="25" t="s">
        <v>4788</v>
      </c>
      <c r="D197" s="25" t="s">
        <v>6111</v>
      </c>
      <c r="E197" s="25" t="s">
        <v>6112</v>
      </c>
      <c r="F197" s="25" t="s">
        <v>57</v>
      </c>
      <c r="G197" s="25" t="s">
        <v>56</v>
      </c>
      <c r="H197" s="25" t="s">
        <v>4785</v>
      </c>
      <c r="I197" s="25" t="s">
        <v>4691</v>
      </c>
      <c r="J197" s="25" t="s">
        <v>5467</v>
      </c>
      <c r="K197" s="25" t="s">
        <v>101</v>
      </c>
      <c r="L197" s="25" t="s">
        <v>4691</v>
      </c>
      <c r="M197" s="25" t="s">
        <v>5631</v>
      </c>
      <c r="N197" s="25" t="s">
        <v>5526</v>
      </c>
      <c r="O197" s="28">
        <v>45853.2497337963</v>
      </c>
      <c r="P197" s="25" t="s">
        <v>4691</v>
      </c>
      <c r="Q197" s="25"/>
      <c r="R197" s="26" t="e">
        <f>_xlfn.XLOOKUP(Table4[[#This Row],[Location]],[6]!TableData[u_display_name],[6]!TableData[country])</f>
        <v>#REF!</v>
      </c>
    </row>
    <row r="198" spans="1:18" ht="43.5" x14ac:dyDescent="0.35">
      <c r="A198" s="25" t="s">
        <v>2052</v>
      </c>
      <c r="B198" s="25" t="s">
        <v>2051</v>
      </c>
      <c r="C198" s="25" t="s">
        <v>4821</v>
      </c>
      <c r="D198" s="25" t="s">
        <v>6113</v>
      </c>
      <c r="E198" s="25" t="s">
        <v>6114</v>
      </c>
      <c r="F198" s="25" t="s">
        <v>57</v>
      </c>
      <c r="G198" s="25" t="s">
        <v>56</v>
      </c>
      <c r="H198" s="25" t="s">
        <v>71</v>
      </c>
      <c r="I198" s="25" t="s">
        <v>2052</v>
      </c>
      <c r="J198" s="25" t="s">
        <v>5467</v>
      </c>
      <c r="K198" s="25" t="s">
        <v>66</v>
      </c>
      <c r="L198" s="25" t="s">
        <v>5858</v>
      </c>
      <c r="M198" s="25" t="s">
        <v>5495</v>
      </c>
      <c r="N198" s="25" t="s">
        <v>5526</v>
      </c>
      <c r="O198" s="28">
        <v>45853.2497337963</v>
      </c>
      <c r="P198" s="25" t="s">
        <v>5471</v>
      </c>
      <c r="Q198" s="25"/>
      <c r="R198" s="26" t="e">
        <f>_xlfn.XLOOKUP(Table4[[#This Row],[Location]],[6]!TableData[u_display_name],[6]!TableData[country])</f>
        <v>#REF!</v>
      </c>
    </row>
    <row r="199" spans="1:18" ht="58" x14ac:dyDescent="0.35">
      <c r="A199" s="25" t="s">
        <v>1422</v>
      </c>
      <c r="B199" s="25" t="s">
        <v>1421</v>
      </c>
      <c r="C199" s="25" t="s">
        <v>4879</v>
      </c>
      <c r="D199" s="25" t="s">
        <v>6115</v>
      </c>
      <c r="E199" s="25" t="s">
        <v>6116</v>
      </c>
      <c r="F199" s="25" t="s">
        <v>57</v>
      </c>
      <c r="G199" s="25" t="s">
        <v>56</v>
      </c>
      <c r="H199" s="25" t="s">
        <v>63</v>
      </c>
      <c r="I199" s="25" t="s">
        <v>1422</v>
      </c>
      <c r="J199" s="25" t="s">
        <v>5467</v>
      </c>
      <c r="K199" s="25" t="s">
        <v>141</v>
      </c>
      <c r="L199" s="25" t="s">
        <v>5780</v>
      </c>
      <c r="M199" s="25" t="s">
        <v>5495</v>
      </c>
      <c r="N199" s="25" t="s">
        <v>5714</v>
      </c>
      <c r="O199" s="28">
        <v>45853.2497337963</v>
      </c>
      <c r="P199" s="25" t="s">
        <v>5471</v>
      </c>
      <c r="Q199" s="25"/>
      <c r="R199" s="26" t="e">
        <f>_xlfn.XLOOKUP(Table4[[#This Row],[Location]],[6]!TableData[u_display_name],[6]!TableData[country])</f>
        <v>#REF!</v>
      </c>
    </row>
    <row r="200" spans="1:18" ht="58" x14ac:dyDescent="0.35">
      <c r="A200" s="25" t="s">
        <v>2560</v>
      </c>
      <c r="B200" s="25" t="s">
        <v>2559</v>
      </c>
      <c r="C200" s="25" t="s">
        <v>6117</v>
      </c>
      <c r="D200" s="25" t="s">
        <v>6118</v>
      </c>
      <c r="E200" s="25" t="s">
        <v>6119</v>
      </c>
      <c r="F200" s="25" t="s">
        <v>57</v>
      </c>
      <c r="G200" s="25" t="s">
        <v>56</v>
      </c>
      <c r="H200" s="25" t="s">
        <v>63</v>
      </c>
      <c r="I200" s="25" t="s">
        <v>4000</v>
      </c>
      <c r="J200" s="25" t="s">
        <v>5467</v>
      </c>
      <c r="K200" s="25" t="s">
        <v>114</v>
      </c>
      <c r="L200" s="25" t="s">
        <v>5883</v>
      </c>
      <c r="M200" s="25" t="s">
        <v>6120</v>
      </c>
      <c r="N200" s="25" t="s">
        <v>5714</v>
      </c>
      <c r="O200" s="28">
        <v>45853.2497337963</v>
      </c>
      <c r="P200" s="25" t="s">
        <v>5471</v>
      </c>
      <c r="Q200" s="25"/>
      <c r="R200" s="26" t="e">
        <f>_xlfn.XLOOKUP(Table4[[#This Row],[Location]],[6]!TableData[u_display_name],[6]!TableData[country])</f>
        <v>#REF!</v>
      </c>
    </row>
    <row r="201" spans="1:18" ht="58" x14ac:dyDescent="0.35">
      <c r="A201" s="25" t="s">
        <v>6121</v>
      </c>
      <c r="B201" s="25" t="s">
        <v>505</v>
      </c>
      <c r="C201" s="25" t="s">
        <v>507</v>
      </c>
      <c r="D201" s="25" t="s">
        <v>6122</v>
      </c>
      <c r="E201" s="25" t="s">
        <v>6123</v>
      </c>
      <c r="F201" s="25" t="s">
        <v>57</v>
      </c>
      <c r="G201" s="25" t="s">
        <v>56</v>
      </c>
      <c r="H201" s="25" t="s">
        <v>63</v>
      </c>
      <c r="I201" s="25" t="s">
        <v>6121</v>
      </c>
      <c r="J201" s="25" t="s">
        <v>5467</v>
      </c>
      <c r="K201" s="25" t="s">
        <v>114</v>
      </c>
      <c r="L201" s="25" t="s">
        <v>5584</v>
      </c>
      <c r="M201" s="25" t="s">
        <v>5730</v>
      </c>
      <c r="N201" s="25" t="s">
        <v>5731</v>
      </c>
      <c r="O201" s="28">
        <v>45853.2497337963</v>
      </c>
      <c r="P201" s="25" t="s">
        <v>5471</v>
      </c>
      <c r="Q201" s="25"/>
      <c r="R201" s="26" t="e">
        <f>_xlfn.XLOOKUP(Table4[[#This Row],[Location]],[6]!TableData[u_display_name],[6]!TableData[country])</f>
        <v>#REF!</v>
      </c>
    </row>
    <row r="202" spans="1:18" ht="58" x14ac:dyDescent="0.35">
      <c r="A202" s="25" t="s">
        <v>431</v>
      </c>
      <c r="B202" s="25" t="s">
        <v>430</v>
      </c>
      <c r="C202" s="25" t="s">
        <v>432</v>
      </c>
      <c r="D202" s="25" t="s">
        <v>6124</v>
      </c>
      <c r="E202" s="25" t="s">
        <v>6125</v>
      </c>
      <c r="F202" s="25" t="s">
        <v>57</v>
      </c>
      <c r="G202" s="25" t="s">
        <v>56</v>
      </c>
      <c r="H202" s="25" t="s">
        <v>63</v>
      </c>
      <c r="I202" s="25" t="s">
        <v>431</v>
      </c>
      <c r="J202" s="25" t="s">
        <v>5467</v>
      </c>
      <c r="K202" s="25" t="s">
        <v>66</v>
      </c>
      <c r="L202" s="25" t="s">
        <v>4691</v>
      </c>
      <c r="M202" s="25" t="s">
        <v>6126</v>
      </c>
      <c r="N202" s="25" t="s">
        <v>5470</v>
      </c>
      <c r="O202" s="28">
        <v>45853.2497337963</v>
      </c>
      <c r="P202" s="25" t="s">
        <v>5471</v>
      </c>
      <c r="Q202" s="25"/>
      <c r="R202" s="26" t="e">
        <f>_xlfn.XLOOKUP(Table4[[#This Row],[Location]],[6]!TableData[u_display_name],[6]!TableData[country])</f>
        <v>#REF!</v>
      </c>
    </row>
    <row r="203" spans="1:18" ht="58" x14ac:dyDescent="0.35">
      <c r="A203" s="25" t="s">
        <v>2375</v>
      </c>
      <c r="B203" s="25" t="s">
        <v>2374</v>
      </c>
      <c r="C203" s="25" t="s">
        <v>6127</v>
      </c>
      <c r="D203" s="25" t="s">
        <v>6128</v>
      </c>
      <c r="E203" s="25" t="s">
        <v>6129</v>
      </c>
      <c r="F203" s="25" t="s">
        <v>57</v>
      </c>
      <c r="G203" s="25" t="s">
        <v>56</v>
      </c>
      <c r="H203" s="25" t="s">
        <v>5002</v>
      </c>
      <c r="I203" s="25" t="s">
        <v>2375</v>
      </c>
      <c r="J203" s="25" t="s">
        <v>5467</v>
      </c>
      <c r="K203" s="25" t="s">
        <v>49</v>
      </c>
      <c r="L203" s="25" t="s">
        <v>6130</v>
      </c>
      <c r="M203" s="25" t="s">
        <v>5495</v>
      </c>
      <c r="N203" s="25" t="s">
        <v>5526</v>
      </c>
      <c r="O203" s="28">
        <v>45853.2497337963</v>
      </c>
      <c r="P203" s="25" t="s">
        <v>5471</v>
      </c>
      <c r="Q203" s="25"/>
      <c r="R203" s="26" t="e">
        <f>_xlfn.XLOOKUP(Table4[[#This Row],[Location]],[6]!TableData[u_display_name],[6]!TableData[country])</f>
        <v>#REF!</v>
      </c>
    </row>
    <row r="204" spans="1:18" ht="43.5" x14ac:dyDescent="0.35">
      <c r="A204" s="25" t="s">
        <v>1517</v>
      </c>
      <c r="B204" s="25" t="s">
        <v>1516</v>
      </c>
      <c r="C204" s="25" t="s">
        <v>6131</v>
      </c>
      <c r="D204" s="25" t="s">
        <v>6132</v>
      </c>
      <c r="E204" s="25" t="s">
        <v>6133</v>
      </c>
      <c r="F204" s="25" t="s">
        <v>57</v>
      </c>
      <c r="G204" s="25" t="s">
        <v>109</v>
      </c>
      <c r="H204" s="25" t="s">
        <v>63</v>
      </c>
      <c r="I204" s="25" t="s">
        <v>1517</v>
      </c>
      <c r="J204" s="25" t="s">
        <v>5467</v>
      </c>
      <c r="K204" s="25" t="s">
        <v>49</v>
      </c>
      <c r="L204" s="25" t="s">
        <v>6134</v>
      </c>
      <c r="M204" s="25" t="s">
        <v>5519</v>
      </c>
      <c r="N204" s="25" t="s">
        <v>5992</v>
      </c>
      <c r="O204" s="28">
        <v>45853.2497337963</v>
      </c>
      <c r="P204" s="25" t="s">
        <v>5471</v>
      </c>
      <c r="Q204" s="25"/>
      <c r="R204" s="26" t="e">
        <f>_xlfn.XLOOKUP(Table4[[#This Row],[Location]],[6]!TableData[u_display_name],[6]!TableData[country])</f>
        <v>#REF!</v>
      </c>
    </row>
    <row r="205" spans="1:18" ht="58" x14ac:dyDescent="0.35">
      <c r="A205" s="25" t="s">
        <v>2009</v>
      </c>
      <c r="B205" s="25" t="s">
        <v>6135</v>
      </c>
      <c r="C205" s="25" t="s">
        <v>4964</v>
      </c>
      <c r="D205" s="25" t="s">
        <v>6136</v>
      </c>
      <c r="E205" s="25" t="s">
        <v>6137</v>
      </c>
      <c r="F205" s="25" t="s">
        <v>57</v>
      </c>
      <c r="G205" s="25" t="s">
        <v>56</v>
      </c>
      <c r="H205" s="25" t="s">
        <v>63</v>
      </c>
      <c r="I205" s="25" t="s">
        <v>3248</v>
      </c>
      <c r="J205" s="25" t="s">
        <v>5467</v>
      </c>
      <c r="K205" s="25" t="s">
        <v>49</v>
      </c>
      <c r="L205" s="25" t="s">
        <v>6138</v>
      </c>
      <c r="M205" s="25" t="s">
        <v>6139</v>
      </c>
      <c r="N205" s="25" t="s">
        <v>6140</v>
      </c>
      <c r="O205" s="28">
        <v>45853.2497337963</v>
      </c>
      <c r="P205" s="25" t="s">
        <v>5471</v>
      </c>
      <c r="Q205" s="25"/>
      <c r="R205" s="26" t="e">
        <f>_xlfn.XLOOKUP(Table4[[#This Row],[Location]],[6]!TableData[u_display_name],[6]!TableData[country])</f>
        <v>#REF!</v>
      </c>
    </row>
    <row r="206" spans="1:18" ht="58" x14ac:dyDescent="0.35">
      <c r="A206" s="25" t="s">
        <v>2054</v>
      </c>
      <c r="B206" s="25" t="s">
        <v>2053</v>
      </c>
      <c r="C206" s="25" t="s">
        <v>4670</v>
      </c>
      <c r="D206" s="25" t="s">
        <v>6141</v>
      </c>
      <c r="E206" s="25" t="s">
        <v>6142</v>
      </c>
      <c r="F206" s="25" t="s">
        <v>57</v>
      </c>
      <c r="G206" s="25" t="s">
        <v>56</v>
      </c>
      <c r="H206" s="25" t="s">
        <v>63</v>
      </c>
      <c r="I206" s="25" t="s">
        <v>2054</v>
      </c>
      <c r="J206" s="25" t="s">
        <v>5467</v>
      </c>
      <c r="K206" s="25" t="s">
        <v>141</v>
      </c>
      <c r="L206" s="25" t="s">
        <v>5712</v>
      </c>
      <c r="M206" s="25" t="s">
        <v>5495</v>
      </c>
      <c r="N206" s="25" t="s">
        <v>5714</v>
      </c>
      <c r="O206" s="28">
        <v>45853.2497337963</v>
      </c>
      <c r="P206" s="25" t="s">
        <v>5471</v>
      </c>
      <c r="Q206" s="25"/>
      <c r="R206" s="26" t="e">
        <f>_xlfn.XLOOKUP(Table4[[#This Row],[Location]],[6]!TableData[u_display_name],[6]!TableData[country])</f>
        <v>#REF!</v>
      </c>
    </row>
    <row r="207" spans="1:18" ht="58" x14ac:dyDescent="0.35">
      <c r="A207" s="25" t="s">
        <v>1272</v>
      </c>
      <c r="B207" s="25" t="s">
        <v>1271</v>
      </c>
      <c r="C207" s="25" t="s">
        <v>4453</v>
      </c>
      <c r="D207" s="25" t="s">
        <v>6143</v>
      </c>
      <c r="E207" s="25" t="s">
        <v>6144</v>
      </c>
      <c r="F207" s="25" t="s">
        <v>57</v>
      </c>
      <c r="G207" s="25" t="s">
        <v>56</v>
      </c>
      <c r="H207" s="25" t="s">
        <v>63</v>
      </c>
      <c r="I207" s="25" t="s">
        <v>3790</v>
      </c>
      <c r="J207" s="25" t="s">
        <v>5467</v>
      </c>
      <c r="K207" s="25" t="s">
        <v>114</v>
      </c>
      <c r="L207" s="25" t="s">
        <v>5688</v>
      </c>
      <c r="M207" s="25" t="s">
        <v>6145</v>
      </c>
      <c r="N207" s="25" t="s">
        <v>5690</v>
      </c>
      <c r="O207" s="28">
        <v>45853.2497337963</v>
      </c>
      <c r="P207" s="25" t="s">
        <v>5471</v>
      </c>
      <c r="Q207" s="25"/>
      <c r="R207" s="26" t="e">
        <f>_xlfn.XLOOKUP(Table4[[#This Row],[Location]],[6]!TableData[u_display_name],[6]!TableData[country])</f>
        <v>#REF!</v>
      </c>
    </row>
    <row r="208" spans="1:18" ht="43.5" x14ac:dyDescent="0.35">
      <c r="A208" s="25" t="s">
        <v>2080</v>
      </c>
      <c r="B208" s="25" t="s">
        <v>2079</v>
      </c>
      <c r="C208" s="25" t="s">
        <v>4693</v>
      </c>
      <c r="D208" s="25" t="s">
        <v>6146</v>
      </c>
      <c r="E208" s="25" t="s">
        <v>6147</v>
      </c>
      <c r="F208" s="25" t="s">
        <v>57</v>
      </c>
      <c r="G208" s="25" t="s">
        <v>109</v>
      </c>
      <c r="H208" s="25" t="s">
        <v>4696</v>
      </c>
      <c r="I208" s="25" t="s">
        <v>2080</v>
      </c>
      <c r="J208" s="25" t="s">
        <v>5467</v>
      </c>
      <c r="K208" s="25" t="s">
        <v>49</v>
      </c>
      <c r="L208" s="25" t="s">
        <v>4691</v>
      </c>
      <c r="M208" s="25" t="s">
        <v>5495</v>
      </c>
      <c r="N208" s="25" t="s">
        <v>5496</v>
      </c>
      <c r="O208" s="28">
        <v>45853.2497337963</v>
      </c>
      <c r="P208" s="25" t="s">
        <v>5471</v>
      </c>
      <c r="Q208" s="25"/>
      <c r="R208" s="26" t="e">
        <f>_xlfn.XLOOKUP(Table4[[#This Row],[Location]],[6]!TableData[u_display_name],[6]!TableData[country])</f>
        <v>#REF!</v>
      </c>
    </row>
    <row r="209" spans="1:18" ht="58" x14ac:dyDescent="0.35">
      <c r="A209" s="25" t="s">
        <v>1987</v>
      </c>
      <c r="B209" s="25" t="s">
        <v>1986</v>
      </c>
      <c r="C209" s="25" t="s">
        <v>6148</v>
      </c>
      <c r="D209" s="25" t="s">
        <v>6149</v>
      </c>
      <c r="E209" s="25" t="s">
        <v>6150</v>
      </c>
      <c r="F209" s="25" t="s">
        <v>57</v>
      </c>
      <c r="G209" s="25" t="s">
        <v>109</v>
      </c>
      <c r="H209" s="25" t="s">
        <v>2083</v>
      </c>
      <c r="I209" s="25" t="s">
        <v>1987</v>
      </c>
      <c r="J209" s="25" t="s">
        <v>5467</v>
      </c>
      <c r="K209" s="25" t="s">
        <v>49</v>
      </c>
      <c r="L209" s="25" t="s">
        <v>6049</v>
      </c>
      <c r="M209" s="25" t="s">
        <v>5894</v>
      </c>
      <c r="N209" s="25" t="s">
        <v>5992</v>
      </c>
      <c r="O209" s="28">
        <v>45853.2497337963</v>
      </c>
      <c r="P209" s="25" t="s">
        <v>5485</v>
      </c>
      <c r="Q209" s="25"/>
      <c r="R209" s="26" t="e">
        <f>_xlfn.XLOOKUP(Table4[[#This Row],[Location]],[6]!TableData[u_display_name],[6]!TableData[country])</f>
        <v>#REF!</v>
      </c>
    </row>
    <row r="210" spans="1:18" ht="58" x14ac:dyDescent="0.35">
      <c r="A210" s="25" t="s">
        <v>6151</v>
      </c>
      <c r="B210" s="25" t="s">
        <v>1041</v>
      </c>
      <c r="C210" s="25" t="s">
        <v>6152</v>
      </c>
      <c r="D210" s="25" t="s">
        <v>6153</v>
      </c>
      <c r="E210" s="25" t="s">
        <v>6154</v>
      </c>
      <c r="F210" s="25" t="s">
        <v>94</v>
      </c>
      <c r="G210" s="25" t="s">
        <v>56</v>
      </c>
      <c r="H210" s="25" t="s">
        <v>333</v>
      </c>
      <c r="I210" s="25" t="s">
        <v>6151</v>
      </c>
      <c r="J210" s="25" t="s">
        <v>5467</v>
      </c>
      <c r="K210" s="25" t="s">
        <v>141</v>
      </c>
      <c r="L210" s="25" t="s">
        <v>5626</v>
      </c>
      <c r="M210" s="25" t="s">
        <v>5743</v>
      </c>
      <c r="N210" s="25" t="s">
        <v>5775</v>
      </c>
      <c r="O210" s="28">
        <v>45853.2497337963</v>
      </c>
      <c r="P210" s="25" t="s">
        <v>5485</v>
      </c>
      <c r="Q210" s="25"/>
      <c r="R210" s="26" t="e">
        <f>_xlfn.XLOOKUP(Table4[[#This Row],[Location]],[6]!TableData[u_display_name],[6]!TableData[country])</f>
        <v>#REF!</v>
      </c>
    </row>
    <row r="211" spans="1:18" ht="72.5" x14ac:dyDescent="0.35">
      <c r="A211" s="25" t="s">
        <v>1509</v>
      </c>
      <c r="B211" s="25" t="s">
        <v>1508</v>
      </c>
      <c r="C211" s="25" t="s">
        <v>6155</v>
      </c>
      <c r="D211" s="25" t="s">
        <v>6156</v>
      </c>
      <c r="E211" s="25" t="s">
        <v>6157</v>
      </c>
      <c r="F211" s="25" t="s">
        <v>57</v>
      </c>
      <c r="G211" s="25" t="s">
        <v>109</v>
      </c>
      <c r="H211" s="25" t="s">
        <v>297</v>
      </c>
      <c r="I211" s="25" t="s">
        <v>1509</v>
      </c>
      <c r="J211" s="25" t="s">
        <v>5467</v>
      </c>
      <c r="K211" s="25" t="s">
        <v>114</v>
      </c>
      <c r="L211" s="25" t="s">
        <v>4691</v>
      </c>
      <c r="M211" s="25" t="s">
        <v>4691</v>
      </c>
      <c r="N211" s="25" t="s">
        <v>5531</v>
      </c>
      <c r="O211" s="28">
        <v>45853.2497337963</v>
      </c>
      <c r="P211" s="25" t="s">
        <v>5485</v>
      </c>
      <c r="Q211" s="25"/>
      <c r="R211" s="26" t="e">
        <f>_xlfn.XLOOKUP(Table4[[#This Row],[Location]],[6]!TableData[u_display_name],[6]!TableData[country])</f>
        <v>#REF!</v>
      </c>
    </row>
    <row r="212" spans="1:18" ht="43.5" x14ac:dyDescent="0.35">
      <c r="A212" s="25" t="s">
        <v>1794</v>
      </c>
      <c r="B212" s="25" t="s">
        <v>6158</v>
      </c>
      <c r="C212" s="25" t="s">
        <v>6159</v>
      </c>
      <c r="D212" s="25" t="s">
        <v>6160</v>
      </c>
      <c r="E212" s="25" t="s">
        <v>6161</v>
      </c>
      <c r="F212" s="25" t="s">
        <v>57</v>
      </c>
      <c r="G212" s="25" t="s">
        <v>948</v>
      </c>
      <c r="H212" s="25" t="s">
        <v>5138</v>
      </c>
      <c r="I212" s="25" t="s">
        <v>4691</v>
      </c>
      <c r="J212" s="25" t="s">
        <v>5467</v>
      </c>
      <c r="K212" s="25" t="s">
        <v>49</v>
      </c>
      <c r="L212" s="25" t="s">
        <v>4691</v>
      </c>
      <c r="M212" s="25" t="s">
        <v>5495</v>
      </c>
      <c r="N212" s="25" t="s">
        <v>5496</v>
      </c>
      <c r="O212" s="28">
        <v>45853.2497337963</v>
      </c>
      <c r="P212" s="25" t="s">
        <v>5499</v>
      </c>
      <c r="Q212" s="25"/>
      <c r="R212" s="26" t="e">
        <f>_xlfn.XLOOKUP(Table4[[#This Row],[Location]],[6]!TableData[u_display_name],[6]!TableData[country])</f>
        <v>#REF!</v>
      </c>
    </row>
    <row r="213" spans="1:18" ht="58" x14ac:dyDescent="0.35">
      <c r="A213" s="25" t="s">
        <v>1622</v>
      </c>
      <c r="B213" s="25" t="s">
        <v>1621</v>
      </c>
      <c r="C213" s="25" t="s">
        <v>6162</v>
      </c>
      <c r="D213" s="25" t="s">
        <v>6163</v>
      </c>
      <c r="E213" s="25" t="s">
        <v>6164</v>
      </c>
      <c r="F213" s="25" t="s">
        <v>57</v>
      </c>
      <c r="G213" s="25" t="s">
        <v>56</v>
      </c>
      <c r="H213" s="25" t="s">
        <v>63</v>
      </c>
      <c r="I213" s="25" t="s">
        <v>1622</v>
      </c>
      <c r="J213" s="25" t="s">
        <v>5467</v>
      </c>
      <c r="K213" s="25" t="s">
        <v>49</v>
      </c>
      <c r="L213" s="25" t="s">
        <v>6165</v>
      </c>
      <c r="M213" s="25" t="s">
        <v>5495</v>
      </c>
      <c r="N213" s="25" t="s">
        <v>5627</v>
      </c>
      <c r="O213" s="28">
        <v>45853.2497337963</v>
      </c>
      <c r="P213" s="25" t="s">
        <v>5471</v>
      </c>
      <c r="Q213" s="25"/>
      <c r="R213" s="26" t="e">
        <f>_xlfn.XLOOKUP(Table4[[#This Row],[Location]],[6]!TableData[u_display_name],[6]!TableData[country])</f>
        <v>#REF!</v>
      </c>
    </row>
    <row r="214" spans="1:18" ht="58" x14ac:dyDescent="0.35">
      <c r="A214" s="25" t="s">
        <v>2462</v>
      </c>
      <c r="B214" s="25" t="s">
        <v>2461</v>
      </c>
      <c r="C214" s="25" t="s">
        <v>4763</v>
      </c>
      <c r="D214" s="25" t="s">
        <v>6166</v>
      </c>
      <c r="E214" s="25" t="s">
        <v>6167</v>
      </c>
      <c r="F214" s="25" t="s">
        <v>57</v>
      </c>
      <c r="G214" s="25" t="s">
        <v>56</v>
      </c>
      <c r="H214" s="25" t="s">
        <v>63</v>
      </c>
      <c r="I214" s="25" t="s">
        <v>6168</v>
      </c>
      <c r="J214" s="25" t="s">
        <v>5467</v>
      </c>
      <c r="K214" s="25" t="s">
        <v>114</v>
      </c>
      <c r="L214" s="25" t="s">
        <v>5684</v>
      </c>
      <c r="M214" s="25" t="s">
        <v>5933</v>
      </c>
      <c r="N214" s="25" t="s">
        <v>5690</v>
      </c>
      <c r="O214" s="28">
        <v>45853.2497337963</v>
      </c>
      <c r="P214" s="25" t="s">
        <v>5471</v>
      </c>
      <c r="Q214" s="25"/>
      <c r="R214" s="26" t="e">
        <f>_xlfn.XLOOKUP(Table4[[#This Row],[Location]],[6]!TableData[u_display_name],[6]!TableData[country])</f>
        <v>#REF!</v>
      </c>
    </row>
    <row r="215" spans="1:18" ht="58" x14ac:dyDescent="0.35">
      <c r="A215" s="25" t="s">
        <v>1803</v>
      </c>
      <c r="B215" s="25" t="s">
        <v>1802</v>
      </c>
      <c r="C215" s="25" t="s">
        <v>6169</v>
      </c>
      <c r="D215" s="25" t="s">
        <v>6170</v>
      </c>
      <c r="E215" s="25" t="s">
        <v>6171</v>
      </c>
      <c r="F215" s="25" t="s">
        <v>57</v>
      </c>
      <c r="G215" s="25" t="s">
        <v>109</v>
      </c>
      <c r="H215" s="25" t="s">
        <v>63</v>
      </c>
      <c r="I215" s="25" t="s">
        <v>1803</v>
      </c>
      <c r="J215" s="25" t="s">
        <v>5467</v>
      </c>
      <c r="K215" s="25" t="s">
        <v>49</v>
      </c>
      <c r="L215" s="25" t="s">
        <v>6172</v>
      </c>
      <c r="M215" s="25" t="s">
        <v>6173</v>
      </c>
      <c r="N215" s="25" t="s">
        <v>5992</v>
      </c>
      <c r="O215" s="28">
        <v>45853.2497337963</v>
      </c>
      <c r="P215" s="25" t="s">
        <v>5471</v>
      </c>
      <c r="Q215" s="25"/>
      <c r="R215" s="26" t="e">
        <f>_xlfn.XLOOKUP(Table4[[#This Row],[Location]],[6]!TableData[u_display_name],[6]!TableData[country])</f>
        <v>#REF!</v>
      </c>
    </row>
    <row r="216" spans="1:18" ht="43.5" x14ac:dyDescent="0.35">
      <c r="A216" s="25" t="s">
        <v>1581</v>
      </c>
      <c r="B216" s="25" t="s">
        <v>1580</v>
      </c>
      <c r="C216" s="25" t="s">
        <v>4898</v>
      </c>
      <c r="D216" s="25" t="s">
        <v>6174</v>
      </c>
      <c r="E216" s="25" t="s">
        <v>6175</v>
      </c>
      <c r="F216" s="25" t="s">
        <v>57</v>
      </c>
      <c r="G216" s="25" t="s">
        <v>232</v>
      </c>
      <c r="H216" s="25" t="s">
        <v>63</v>
      </c>
      <c r="I216" s="25" t="s">
        <v>1581</v>
      </c>
      <c r="J216" s="25" t="s">
        <v>5467</v>
      </c>
      <c r="K216" s="25" t="s">
        <v>49</v>
      </c>
      <c r="L216" s="25" t="s">
        <v>4691</v>
      </c>
      <c r="M216" s="25" t="s">
        <v>5495</v>
      </c>
      <c r="N216" s="25" t="s">
        <v>5496</v>
      </c>
      <c r="O216" s="28">
        <v>45853.2497337963</v>
      </c>
      <c r="P216" s="25" t="s">
        <v>5471</v>
      </c>
      <c r="Q216" s="25"/>
      <c r="R216" s="26" t="e">
        <f>_xlfn.XLOOKUP(Table4[[#This Row],[Location]],[6]!TableData[u_display_name],[6]!TableData[country])</f>
        <v>#REF!</v>
      </c>
    </row>
    <row r="217" spans="1:18" ht="58" x14ac:dyDescent="0.35">
      <c r="A217" s="25" t="s">
        <v>619</v>
      </c>
      <c r="B217" s="25" t="s">
        <v>6176</v>
      </c>
      <c r="C217" s="25" t="s">
        <v>620</v>
      </c>
      <c r="D217" s="25" t="s">
        <v>6177</v>
      </c>
      <c r="E217" s="25" t="s">
        <v>6178</v>
      </c>
      <c r="F217" s="25" t="s">
        <v>57</v>
      </c>
      <c r="G217" s="25" t="s">
        <v>56</v>
      </c>
      <c r="H217" s="25" t="s">
        <v>63</v>
      </c>
      <c r="I217" s="25" t="s">
        <v>619</v>
      </c>
      <c r="J217" s="25" t="s">
        <v>5467</v>
      </c>
      <c r="K217" s="25" t="s">
        <v>66</v>
      </c>
      <c r="L217" s="25" t="s">
        <v>5626</v>
      </c>
      <c r="M217" s="25" t="s">
        <v>5495</v>
      </c>
      <c r="N217" s="25" t="s">
        <v>5627</v>
      </c>
      <c r="O217" s="28">
        <v>45853.2497337963</v>
      </c>
      <c r="P217" s="25" t="s">
        <v>5471</v>
      </c>
      <c r="Q217" s="25"/>
      <c r="R217" s="26" t="e">
        <f>_xlfn.XLOOKUP(Table4[[#This Row],[Location]],[6]!TableData[u_display_name],[6]!TableData[country])</f>
        <v>#REF!</v>
      </c>
    </row>
    <row r="218" spans="1:18" ht="43.5" x14ac:dyDescent="0.35">
      <c r="A218" s="25" t="s">
        <v>3677</v>
      </c>
      <c r="B218" s="25" t="s">
        <v>3676</v>
      </c>
      <c r="C218" s="25" t="s">
        <v>80</v>
      </c>
      <c r="D218" s="25" t="s">
        <v>6179</v>
      </c>
      <c r="E218" s="25" t="s">
        <v>6180</v>
      </c>
      <c r="F218" s="25" t="s">
        <v>57</v>
      </c>
      <c r="G218" s="25" t="s">
        <v>56</v>
      </c>
      <c r="H218" s="25" t="s">
        <v>71</v>
      </c>
      <c r="I218" s="25" t="s">
        <v>4691</v>
      </c>
      <c r="J218" s="25" t="s">
        <v>5467</v>
      </c>
      <c r="K218" s="25" t="s">
        <v>66</v>
      </c>
      <c r="L218" s="25" t="s">
        <v>5858</v>
      </c>
      <c r="M218" s="25" t="s">
        <v>5495</v>
      </c>
      <c r="N218" s="25" t="s">
        <v>5526</v>
      </c>
      <c r="O218" s="28">
        <v>45853.2497337963</v>
      </c>
      <c r="P218" s="25" t="s">
        <v>5499</v>
      </c>
      <c r="Q218" s="25"/>
      <c r="R218" s="26" t="e">
        <f>_xlfn.XLOOKUP(Table4[[#This Row],[Location]],[6]!TableData[u_display_name],[6]!TableData[country])</f>
        <v>#REF!</v>
      </c>
    </row>
    <row r="219" spans="1:18" ht="58" x14ac:dyDescent="0.35">
      <c r="A219" s="25" t="s">
        <v>140</v>
      </c>
      <c r="B219" s="25" t="s">
        <v>139</v>
      </c>
      <c r="C219" s="25" t="s">
        <v>142</v>
      </c>
      <c r="D219" s="25" t="s">
        <v>6181</v>
      </c>
      <c r="E219" s="25" t="s">
        <v>6182</v>
      </c>
      <c r="F219" s="25" t="s">
        <v>57</v>
      </c>
      <c r="G219" s="25" t="s">
        <v>56</v>
      </c>
      <c r="H219" s="25" t="s">
        <v>63</v>
      </c>
      <c r="I219" s="25" t="s">
        <v>140</v>
      </c>
      <c r="J219" s="25" t="s">
        <v>5467</v>
      </c>
      <c r="K219" s="25" t="s">
        <v>141</v>
      </c>
      <c r="L219" s="25" t="s">
        <v>5712</v>
      </c>
      <c r="M219" s="25" t="s">
        <v>5713</v>
      </c>
      <c r="N219" s="25" t="s">
        <v>6183</v>
      </c>
      <c r="O219" s="28">
        <v>45853.2497337963</v>
      </c>
      <c r="P219" s="25" t="s">
        <v>5471</v>
      </c>
      <c r="Q219" s="25"/>
      <c r="R219" s="26" t="e">
        <f>_xlfn.XLOOKUP(Table4[[#This Row],[Location]],[6]!TableData[u_display_name],[6]!TableData[country])</f>
        <v>#REF!</v>
      </c>
    </row>
    <row r="220" spans="1:18" ht="58" x14ac:dyDescent="0.35">
      <c r="A220" s="25" t="s">
        <v>419</v>
      </c>
      <c r="B220" s="25" t="s">
        <v>418</v>
      </c>
      <c r="C220" s="25" t="s">
        <v>420</v>
      </c>
      <c r="D220" s="25" t="s">
        <v>6184</v>
      </c>
      <c r="E220" s="25" t="s">
        <v>6185</v>
      </c>
      <c r="F220" s="25" t="s">
        <v>57</v>
      </c>
      <c r="G220" s="25" t="s">
        <v>56</v>
      </c>
      <c r="H220" s="25" t="s">
        <v>63</v>
      </c>
      <c r="I220" s="25" t="s">
        <v>419</v>
      </c>
      <c r="J220" s="25" t="s">
        <v>5467</v>
      </c>
      <c r="K220" s="25" t="s">
        <v>66</v>
      </c>
      <c r="L220" s="25" t="s">
        <v>5468</v>
      </c>
      <c r="M220" s="25" t="s">
        <v>6186</v>
      </c>
      <c r="N220" s="25" t="s">
        <v>5470</v>
      </c>
      <c r="O220" s="28">
        <v>45853.2497337963</v>
      </c>
      <c r="P220" s="25" t="s">
        <v>5471</v>
      </c>
      <c r="Q220" s="25"/>
      <c r="R220" s="26" t="e">
        <f>_xlfn.XLOOKUP(Table4[[#This Row],[Location]],[6]!TableData[u_display_name],[6]!TableData[country])</f>
        <v>#REF!</v>
      </c>
    </row>
    <row r="221" spans="1:18" ht="43.5" x14ac:dyDescent="0.35">
      <c r="A221" s="25" t="s">
        <v>2476</v>
      </c>
      <c r="B221" s="25" t="s">
        <v>2475</v>
      </c>
      <c r="C221" s="25" t="s">
        <v>6187</v>
      </c>
      <c r="D221" s="25" t="s">
        <v>6188</v>
      </c>
      <c r="E221" s="25" t="s">
        <v>6189</v>
      </c>
      <c r="F221" s="25" t="s">
        <v>57</v>
      </c>
      <c r="G221" s="25" t="s">
        <v>56</v>
      </c>
      <c r="H221" s="25" t="s">
        <v>5223</v>
      </c>
      <c r="I221" s="25" t="s">
        <v>2476</v>
      </c>
      <c r="J221" s="25" t="s">
        <v>5467</v>
      </c>
      <c r="K221" s="25" t="s">
        <v>49</v>
      </c>
      <c r="L221" s="25" t="s">
        <v>4691</v>
      </c>
      <c r="M221" s="25" t="s">
        <v>6190</v>
      </c>
      <c r="N221" s="25" t="s">
        <v>5526</v>
      </c>
      <c r="O221" s="28">
        <v>45853.2497337963</v>
      </c>
      <c r="P221" s="25" t="s">
        <v>5471</v>
      </c>
      <c r="Q221" s="25"/>
      <c r="R221" s="26" t="e">
        <f>_xlfn.XLOOKUP(Table4[[#This Row],[Location]],[6]!TableData[u_display_name],[6]!TableData[country])</f>
        <v>#REF!</v>
      </c>
    </row>
    <row r="222" spans="1:18" ht="58" x14ac:dyDescent="0.35">
      <c r="A222" s="25" t="s">
        <v>2811</v>
      </c>
      <c r="B222" s="25" t="s">
        <v>2810</v>
      </c>
      <c r="C222" s="25" t="s">
        <v>6191</v>
      </c>
      <c r="D222" s="25" t="s">
        <v>6192</v>
      </c>
      <c r="E222" s="25" t="s">
        <v>6193</v>
      </c>
      <c r="F222" s="25" t="s">
        <v>94</v>
      </c>
      <c r="G222" s="25" t="s">
        <v>56</v>
      </c>
      <c r="H222" s="25" t="s">
        <v>333</v>
      </c>
      <c r="I222" s="25" t="s">
        <v>2811</v>
      </c>
      <c r="J222" s="25" t="s">
        <v>5467</v>
      </c>
      <c r="K222" s="25" t="s">
        <v>141</v>
      </c>
      <c r="L222" s="25" t="s">
        <v>5626</v>
      </c>
      <c r="M222" s="25" t="s">
        <v>5475</v>
      </c>
      <c r="N222" s="25" t="s">
        <v>5775</v>
      </c>
      <c r="O222" s="28">
        <v>45853.2497337963</v>
      </c>
      <c r="P222" s="25" t="s">
        <v>5485</v>
      </c>
      <c r="Q222" s="25"/>
      <c r="R222" s="26" t="e">
        <f>_xlfn.XLOOKUP(Table4[[#This Row],[Location]],[6]!TableData[u_display_name],[6]!TableData[country])</f>
        <v>#REF!</v>
      </c>
    </row>
    <row r="223" spans="1:18" ht="58" x14ac:dyDescent="0.35">
      <c r="A223" s="25" t="s">
        <v>1799</v>
      </c>
      <c r="B223" s="25" t="s">
        <v>1798</v>
      </c>
      <c r="C223" s="25" t="s">
        <v>6194</v>
      </c>
      <c r="D223" s="25" t="s">
        <v>6195</v>
      </c>
      <c r="E223" s="25" t="s">
        <v>6196</v>
      </c>
      <c r="F223" s="25" t="s">
        <v>57</v>
      </c>
      <c r="G223" s="25" t="s">
        <v>56</v>
      </c>
      <c r="H223" s="25" t="s">
        <v>63</v>
      </c>
      <c r="I223" s="25" t="s">
        <v>1799</v>
      </c>
      <c r="J223" s="25" t="s">
        <v>5467</v>
      </c>
      <c r="K223" s="25" t="s">
        <v>114</v>
      </c>
      <c r="L223" s="25" t="s">
        <v>5712</v>
      </c>
      <c r="M223" s="25" t="s">
        <v>5502</v>
      </c>
      <c r="N223" s="25" t="s">
        <v>5714</v>
      </c>
      <c r="O223" s="28">
        <v>45853.2497337963</v>
      </c>
      <c r="P223" s="25" t="s">
        <v>5471</v>
      </c>
      <c r="Q223" s="25"/>
      <c r="R223" s="26" t="e">
        <f>_xlfn.XLOOKUP(Table4[[#This Row],[Location]],[6]!TableData[u_display_name],[6]!TableData[country])</f>
        <v>#REF!</v>
      </c>
    </row>
    <row r="224" spans="1:18" ht="72.5" x14ac:dyDescent="0.35">
      <c r="A224" s="25" t="s">
        <v>2002</v>
      </c>
      <c r="B224" s="25" t="s">
        <v>2001</v>
      </c>
      <c r="C224" s="25" t="s">
        <v>6197</v>
      </c>
      <c r="D224" s="25" t="s">
        <v>6198</v>
      </c>
      <c r="E224" s="25" t="s">
        <v>6199</v>
      </c>
      <c r="F224" s="25" t="s">
        <v>57</v>
      </c>
      <c r="G224" s="25" t="s">
        <v>109</v>
      </c>
      <c r="H224" s="25" t="s">
        <v>297</v>
      </c>
      <c r="I224" s="25" t="s">
        <v>2002</v>
      </c>
      <c r="J224" s="25" t="s">
        <v>5467</v>
      </c>
      <c r="K224" s="25" t="s">
        <v>114</v>
      </c>
      <c r="L224" s="25" t="s">
        <v>6200</v>
      </c>
      <c r="M224" s="25" t="s">
        <v>5530</v>
      </c>
      <c r="N224" s="25" t="s">
        <v>5627</v>
      </c>
      <c r="O224" s="28">
        <v>45853.2497337963</v>
      </c>
      <c r="P224" s="25" t="s">
        <v>5485</v>
      </c>
      <c r="Q224" s="25"/>
      <c r="R224" s="26" t="e">
        <f>_xlfn.XLOOKUP(Table4[[#This Row],[Location]],[6]!TableData[u_display_name],[6]!TableData[country])</f>
        <v>#REF!</v>
      </c>
    </row>
    <row r="225" spans="1:18" ht="58" x14ac:dyDescent="0.35">
      <c r="A225" s="25" t="s">
        <v>2071</v>
      </c>
      <c r="B225" s="25" t="s">
        <v>6201</v>
      </c>
      <c r="C225" s="25" t="s">
        <v>6202</v>
      </c>
      <c r="D225" s="25" t="s">
        <v>6203</v>
      </c>
      <c r="E225" s="25" t="s">
        <v>6204</v>
      </c>
      <c r="F225" s="25" t="s">
        <v>57</v>
      </c>
      <c r="G225" s="25" t="s">
        <v>56</v>
      </c>
      <c r="H225" s="25" t="s">
        <v>63</v>
      </c>
      <c r="I225" s="25" t="s">
        <v>4088</v>
      </c>
      <c r="J225" s="25" t="s">
        <v>5467</v>
      </c>
      <c r="K225" s="25" t="s">
        <v>49</v>
      </c>
      <c r="L225" s="25" t="s">
        <v>6205</v>
      </c>
      <c r="M225" s="25" t="s">
        <v>6139</v>
      </c>
      <c r="N225" s="25" t="s">
        <v>5899</v>
      </c>
      <c r="O225" s="28">
        <v>45853.2497337963</v>
      </c>
      <c r="P225" s="25" t="s">
        <v>5471</v>
      </c>
      <c r="Q225" s="25"/>
      <c r="R225" s="26" t="e">
        <f>_xlfn.XLOOKUP(Table4[[#This Row],[Location]],[6]!TableData[u_display_name],[6]!TableData[country])</f>
        <v>#REF!</v>
      </c>
    </row>
    <row r="226" spans="1:18" ht="58" x14ac:dyDescent="0.35">
      <c r="A226" s="25" t="s">
        <v>1145</v>
      </c>
      <c r="B226" s="25" t="s">
        <v>1144</v>
      </c>
      <c r="C226" s="25" t="s">
        <v>4679</v>
      </c>
      <c r="D226" s="25" t="s">
        <v>6206</v>
      </c>
      <c r="E226" s="25" t="s">
        <v>6207</v>
      </c>
      <c r="F226" s="25" t="s">
        <v>57</v>
      </c>
      <c r="G226" s="25" t="s">
        <v>56</v>
      </c>
      <c r="H226" s="25" t="s">
        <v>63</v>
      </c>
      <c r="I226" s="25" t="s">
        <v>1145</v>
      </c>
      <c r="J226" s="25" t="s">
        <v>5467</v>
      </c>
      <c r="K226" s="25" t="s">
        <v>114</v>
      </c>
      <c r="L226" s="25" t="s">
        <v>5763</v>
      </c>
      <c r="M226" s="25" t="s">
        <v>5495</v>
      </c>
      <c r="N226" s="25" t="s">
        <v>5714</v>
      </c>
      <c r="O226" s="28">
        <v>45853.2497337963</v>
      </c>
      <c r="P226" s="25" t="s">
        <v>5471</v>
      </c>
      <c r="Q226" s="25"/>
      <c r="R226" s="26" t="e">
        <f>_xlfn.XLOOKUP(Table4[[#This Row],[Location]],[6]!TableData[u_display_name],[6]!TableData[country])</f>
        <v>#REF!</v>
      </c>
    </row>
    <row r="227" spans="1:18" ht="43.5" x14ac:dyDescent="0.35">
      <c r="A227" s="25" t="s">
        <v>2219</v>
      </c>
      <c r="B227" s="25" t="s">
        <v>2218</v>
      </c>
      <c r="C227" s="25" t="s">
        <v>6208</v>
      </c>
      <c r="D227" s="25" t="s">
        <v>6209</v>
      </c>
      <c r="E227" s="25" t="s">
        <v>6210</v>
      </c>
      <c r="F227" s="25" t="s">
        <v>57</v>
      </c>
      <c r="G227" s="25" t="s">
        <v>56</v>
      </c>
      <c r="H227" s="25" t="s">
        <v>5275</v>
      </c>
      <c r="I227" s="25" t="s">
        <v>2219</v>
      </c>
      <c r="J227" s="25" t="s">
        <v>5467</v>
      </c>
      <c r="K227" s="25" t="s">
        <v>66</v>
      </c>
      <c r="L227" s="25" t="s">
        <v>4691</v>
      </c>
      <c r="M227" s="25" t="s">
        <v>5495</v>
      </c>
      <c r="N227" s="25" t="s">
        <v>5623</v>
      </c>
      <c r="O227" s="28">
        <v>45853.2497337963</v>
      </c>
      <c r="P227" s="25" t="s">
        <v>5499</v>
      </c>
      <c r="Q227" s="25"/>
      <c r="R227" s="26" t="e">
        <f>_xlfn.XLOOKUP(Table4[[#This Row],[Location]],[6]!TableData[u_display_name],[6]!TableData[country])</f>
        <v>#REF!</v>
      </c>
    </row>
    <row r="228" spans="1:18" ht="58" x14ac:dyDescent="0.35">
      <c r="A228" s="25" t="s">
        <v>1258</v>
      </c>
      <c r="B228" s="25" t="s">
        <v>1257</v>
      </c>
      <c r="C228" s="25" t="s">
        <v>4484</v>
      </c>
      <c r="D228" s="25" t="s">
        <v>6211</v>
      </c>
      <c r="E228" s="25" t="s">
        <v>6212</v>
      </c>
      <c r="F228" s="25" t="s">
        <v>57</v>
      </c>
      <c r="G228" s="25" t="s">
        <v>56</v>
      </c>
      <c r="H228" s="25" t="s">
        <v>63</v>
      </c>
      <c r="I228" s="25" t="s">
        <v>1258</v>
      </c>
      <c r="J228" s="25" t="s">
        <v>5467</v>
      </c>
      <c r="K228" s="25" t="s">
        <v>66</v>
      </c>
      <c r="L228" s="25" t="s">
        <v>5712</v>
      </c>
      <c r="M228" s="25" t="s">
        <v>5671</v>
      </c>
      <c r="N228" s="25" t="s">
        <v>5714</v>
      </c>
      <c r="O228" s="28">
        <v>45853.2497337963</v>
      </c>
      <c r="P228" s="25" t="s">
        <v>5471</v>
      </c>
      <c r="Q228" s="25"/>
      <c r="R228" s="26" t="e">
        <f>_xlfn.XLOOKUP(Table4[[#This Row],[Location]],[6]!TableData[u_display_name],[6]!TableData[country])</f>
        <v>#REF!</v>
      </c>
    </row>
    <row r="229" spans="1:18" ht="58" x14ac:dyDescent="0.35">
      <c r="A229" s="25" t="s">
        <v>2365</v>
      </c>
      <c r="B229" s="25" t="s">
        <v>2364</v>
      </c>
      <c r="C229" s="25" t="s">
        <v>6213</v>
      </c>
      <c r="D229" s="25" t="s">
        <v>6214</v>
      </c>
      <c r="E229" s="25" t="s">
        <v>6215</v>
      </c>
      <c r="F229" s="25" t="s">
        <v>57</v>
      </c>
      <c r="G229" s="25" t="s">
        <v>56</v>
      </c>
      <c r="H229" s="25" t="s">
        <v>2083</v>
      </c>
      <c r="I229" s="25" t="s">
        <v>3942</v>
      </c>
      <c r="J229" s="25" t="s">
        <v>5467</v>
      </c>
      <c r="K229" s="25" t="s">
        <v>101</v>
      </c>
      <c r="L229" s="25" t="s">
        <v>5893</v>
      </c>
      <c r="M229" s="25" t="s">
        <v>5894</v>
      </c>
      <c r="N229" s="25" t="s">
        <v>5575</v>
      </c>
      <c r="O229" s="28">
        <v>45853.2497337963</v>
      </c>
      <c r="P229" s="25" t="s">
        <v>5485</v>
      </c>
      <c r="Q229" s="25"/>
      <c r="R229" s="26" t="e">
        <f>_xlfn.XLOOKUP(Table4[[#This Row],[Location]],[6]!TableData[u_display_name],[6]!TableData[country])</f>
        <v>#REF!</v>
      </c>
    </row>
    <row r="230" spans="1:18" ht="43.5" x14ac:dyDescent="0.35">
      <c r="A230" s="25" t="s">
        <v>2088</v>
      </c>
      <c r="B230" s="25" t="s">
        <v>2087</v>
      </c>
      <c r="C230" s="25" t="s">
        <v>6216</v>
      </c>
      <c r="D230" s="25" t="s">
        <v>6217</v>
      </c>
      <c r="E230" s="25" t="s">
        <v>6218</v>
      </c>
      <c r="F230" s="25" t="s">
        <v>57</v>
      </c>
      <c r="G230" s="25" t="s">
        <v>56</v>
      </c>
      <c r="H230" s="25" t="s">
        <v>5075</v>
      </c>
      <c r="I230" s="25" t="s">
        <v>2088</v>
      </c>
      <c r="J230" s="25" t="s">
        <v>5467</v>
      </c>
      <c r="K230" s="25" t="s">
        <v>49</v>
      </c>
      <c r="L230" s="25" t="s">
        <v>4691</v>
      </c>
      <c r="M230" s="25" t="s">
        <v>5519</v>
      </c>
      <c r="N230" s="25" t="s">
        <v>5526</v>
      </c>
      <c r="O230" s="28">
        <v>45853.2497337963</v>
      </c>
      <c r="P230" s="25" t="s">
        <v>5471</v>
      </c>
      <c r="Q230" s="25"/>
      <c r="R230" s="26" t="e">
        <f>_xlfn.XLOOKUP(Table4[[#This Row],[Location]],[6]!TableData[u_display_name],[6]!TableData[country])</f>
        <v>#REF!</v>
      </c>
    </row>
    <row r="231" spans="1:18" ht="58" x14ac:dyDescent="0.35">
      <c r="A231" s="25" t="s">
        <v>1356</v>
      </c>
      <c r="B231" s="25" t="s">
        <v>1355</v>
      </c>
      <c r="C231" s="25" t="s">
        <v>4857</v>
      </c>
      <c r="D231" s="25" t="s">
        <v>6219</v>
      </c>
      <c r="E231" s="25" t="s">
        <v>6220</v>
      </c>
      <c r="F231" s="25" t="s">
        <v>57</v>
      </c>
      <c r="G231" s="25" t="s">
        <v>56</v>
      </c>
      <c r="H231" s="25" t="s">
        <v>63</v>
      </c>
      <c r="I231" s="25" t="s">
        <v>1356</v>
      </c>
      <c r="J231" s="25" t="s">
        <v>5467</v>
      </c>
      <c r="K231" s="25" t="s">
        <v>141</v>
      </c>
      <c r="L231" s="25" t="s">
        <v>6221</v>
      </c>
      <c r="M231" s="25" t="s">
        <v>5743</v>
      </c>
      <c r="N231" s="25" t="s">
        <v>5714</v>
      </c>
      <c r="O231" s="28">
        <v>45853.2497337963</v>
      </c>
      <c r="P231" s="25" t="s">
        <v>5471</v>
      </c>
      <c r="Q231" s="25"/>
      <c r="R231" s="26" t="e">
        <f>_xlfn.XLOOKUP(Table4[[#This Row],[Location]],[6]!TableData[u_display_name],[6]!TableData[country])</f>
        <v>#REF!</v>
      </c>
    </row>
    <row r="232" spans="1:18" ht="58" x14ac:dyDescent="0.35">
      <c r="A232" s="25" t="s">
        <v>1049</v>
      </c>
      <c r="B232" s="25" t="s">
        <v>1048</v>
      </c>
      <c r="C232" s="25" t="s">
        <v>1050</v>
      </c>
      <c r="D232" s="25" t="s">
        <v>6222</v>
      </c>
      <c r="E232" s="25" t="s">
        <v>6223</v>
      </c>
      <c r="F232" s="25" t="s">
        <v>94</v>
      </c>
      <c r="G232" s="25" t="s">
        <v>56</v>
      </c>
      <c r="H232" s="25" t="s">
        <v>333</v>
      </c>
      <c r="I232" s="25" t="s">
        <v>6224</v>
      </c>
      <c r="J232" s="25" t="s">
        <v>5467</v>
      </c>
      <c r="K232" s="25" t="s">
        <v>141</v>
      </c>
      <c r="L232" s="25" t="s">
        <v>4691</v>
      </c>
      <c r="M232" s="25" t="s">
        <v>6225</v>
      </c>
      <c r="N232" s="25" t="s">
        <v>5775</v>
      </c>
      <c r="O232" s="28">
        <v>45853.2497337963</v>
      </c>
      <c r="P232" s="25" t="s">
        <v>5485</v>
      </c>
      <c r="Q232" s="25"/>
      <c r="R232" s="26" t="e">
        <f>_xlfn.XLOOKUP(Table4[[#This Row],[Location]],[6]!TableData[u_display_name],[6]!TableData[country])</f>
        <v>#REF!</v>
      </c>
    </row>
    <row r="233" spans="1:18" ht="58" x14ac:dyDescent="0.35">
      <c r="A233" s="25" t="s">
        <v>525</v>
      </c>
      <c r="B233" s="25" t="s">
        <v>2828</v>
      </c>
      <c r="C233" s="25" t="s">
        <v>526</v>
      </c>
      <c r="D233" s="25" t="s">
        <v>6226</v>
      </c>
      <c r="E233" s="25" t="s">
        <v>6227</v>
      </c>
      <c r="F233" s="25" t="s">
        <v>57</v>
      </c>
      <c r="G233" s="25" t="s">
        <v>56</v>
      </c>
      <c r="H233" s="25" t="s">
        <v>63</v>
      </c>
      <c r="I233" s="25" t="s">
        <v>525</v>
      </c>
      <c r="J233" s="25" t="s">
        <v>5467</v>
      </c>
      <c r="K233" s="25" t="s">
        <v>66</v>
      </c>
      <c r="L233" s="25" t="s">
        <v>5742</v>
      </c>
      <c r="M233" s="25" t="s">
        <v>6173</v>
      </c>
      <c r="N233" s="25" t="s">
        <v>5503</v>
      </c>
      <c r="O233" s="28">
        <v>45853.2497337963</v>
      </c>
      <c r="P233" s="25" t="s">
        <v>5471</v>
      </c>
      <c r="Q233" s="25"/>
      <c r="R233" s="26" t="e">
        <f>_xlfn.XLOOKUP(Table4[[#This Row],[Location]],[6]!TableData[u_display_name],[6]!TableData[country])</f>
        <v>#REF!</v>
      </c>
    </row>
    <row r="234" spans="1:18" ht="58" x14ac:dyDescent="0.35">
      <c r="A234" s="25" t="s">
        <v>264</v>
      </c>
      <c r="B234" s="25" t="s">
        <v>263</v>
      </c>
      <c r="C234" s="25" t="s">
        <v>265</v>
      </c>
      <c r="D234" s="25" t="s">
        <v>6228</v>
      </c>
      <c r="E234" s="25" t="s">
        <v>6229</v>
      </c>
      <c r="F234" s="25" t="s">
        <v>57</v>
      </c>
      <c r="G234" s="25" t="s">
        <v>56</v>
      </c>
      <c r="H234" s="25" t="s">
        <v>124</v>
      </c>
      <c r="I234" s="25" t="s">
        <v>4691</v>
      </c>
      <c r="J234" s="25" t="s">
        <v>5467</v>
      </c>
      <c r="K234" s="25" t="s">
        <v>49</v>
      </c>
      <c r="L234" s="25" t="s">
        <v>5964</v>
      </c>
      <c r="M234" s="25" t="s">
        <v>5709</v>
      </c>
      <c r="N234" s="25" t="s">
        <v>5526</v>
      </c>
      <c r="O234" s="28">
        <v>45853.2497337963</v>
      </c>
      <c r="P234" s="25" t="s">
        <v>5499</v>
      </c>
      <c r="Q234" s="25"/>
      <c r="R234" s="26" t="e">
        <f>_xlfn.XLOOKUP(Table4[[#This Row],[Location]],[6]!TableData[u_display_name],[6]!TableData[country])</f>
        <v>#REF!</v>
      </c>
    </row>
    <row r="235" spans="1:18" ht="43.5" x14ac:dyDescent="0.35">
      <c r="A235" s="25" t="s">
        <v>2400</v>
      </c>
      <c r="B235" s="25" t="s">
        <v>2399</v>
      </c>
      <c r="C235" s="25" t="s">
        <v>6230</v>
      </c>
      <c r="D235" s="25" t="s">
        <v>6231</v>
      </c>
      <c r="E235" s="25" t="s">
        <v>6232</v>
      </c>
      <c r="F235" s="25" t="s">
        <v>57</v>
      </c>
      <c r="G235" s="25" t="s">
        <v>109</v>
      </c>
      <c r="H235" s="25" t="s">
        <v>5331</v>
      </c>
      <c r="I235" s="25" t="s">
        <v>2400</v>
      </c>
      <c r="J235" s="25" t="s">
        <v>5467</v>
      </c>
      <c r="K235" s="25" t="s">
        <v>49</v>
      </c>
      <c r="L235" s="25" t="s">
        <v>6233</v>
      </c>
      <c r="M235" s="25" t="s">
        <v>5519</v>
      </c>
      <c r="N235" s="25" t="s">
        <v>5496</v>
      </c>
      <c r="O235" s="28">
        <v>45853.2497337963</v>
      </c>
      <c r="P235" s="25" t="s">
        <v>5471</v>
      </c>
      <c r="Q235" s="25"/>
      <c r="R235" s="26" t="e">
        <f>_xlfn.XLOOKUP(Table4[[#This Row],[Location]],[6]!TableData[u_display_name],[6]!TableData[country])</f>
        <v>#REF!</v>
      </c>
    </row>
    <row r="236" spans="1:18" ht="43.5" x14ac:dyDescent="0.35">
      <c r="A236" s="25" t="s">
        <v>2073</v>
      </c>
      <c r="B236" s="25" t="s">
        <v>2072</v>
      </c>
      <c r="C236" s="25" t="s">
        <v>6234</v>
      </c>
      <c r="D236" s="25" t="s">
        <v>6235</v>
      </c>
      <c r="E236" s="25" t="s">
        <v>6236</v>
      </c>
      <c r="F236" s="25" t="s">
        <v>57</v>
      </c>
      <c r="G236" s="25" t="s">
        <v>109</v>
      </c>
      <c r="H236" s="25" t="s">
        <v>2083</v>
      </c>
      <c r="I236" s="25" t="s">
        <v>2073</v>
      </c>
      <c r="J236" s="25" t="s">
        <v>5467</v>
      </c>
      <c r="K236" s="25" t="s">
        <v>49</v>
      </c>
      <c r="L236" s="25" t="s">
        <v>4691</v>
      </c>
      <c r="M236" s="25" t="s">
        <v>5519</v>
      </c>
      <c r="N236" s="25" t="s">
        <v>5496</v>
      </c>
      <c r="O236" s="28">
        <v>45853.2497337963</v>
      </c>
      <c r="P236" s="25" t="s">
        <v>5471</v>
      </c>
      <c r="Q236" s="25"/>
      <c r="R236" s="26" t="e">
        <f>_xlfn.XLOOKUP(Table4[[#This Row],[Location]],[6]!TableData[u_display_name],[6]!TableData[country])</f>
        <v>#REF!</v>
      </c>
    </row>
    <row r="237" spans="1:18" ht="43.5" x14ac:dyDescent="0.35">
      <c r="A237" s="25" t="s">
        <v>1268</v>
      </c>
      <c r="B237" s="25" t="s">
        <v>1267</v>
      </c>
      <c r="C237" s="25" t="s">
        <v>4578</v>
      </c>
      <c r="D237" s="25" t="s">
        <v>6237</v>
      </c>
      <c r="E237" s="25" t="s">
        <v>6238</v>
      </c>
      <c r="F237" s="25" t="s">
        <v>57</v>
      </c>
      <c r="G237" s="25" t="s">
        <v>56</v>
      </c>
      <c r="H237" s="25" t="s">
        <v>63</v>
      </c>
      <c r="I237" s="25" t="s">
        <v>1268</v>
      </c>
      <c r="J237" s="25" t="s">
        <v>5467</v>
      </c>
      <c r="K237" s="25" t="s">
        <v>114</v>
      </c>
      <c r="L237" s="25" t="s">
        <v>4691</v>
      </c>
      <c r="M237" s="25" t="s">
        <v>5774</v>
      </c>
      <c r="N237" s="25" t="s">
        <v>5971</v>
      </c>
      <c r="O237" s="28">
        <v>45853.2497337963</v>
      </c>
      <c r="P237" s="25" t="s">
        <v>5471</v>
      </c>
      <c r="Q237" s="25"/>
      <c r="R237" s="26" t="e">
        <f>_xlfn.XLOOKUP(Table4[[#This Row],[Location]],[6]!TableData[u_display_name],[6]!TableData[country])</f>
        <v>#REF!</v>
      </c>
    </row>
    <row r="238" spans="1:18" ht="43.5" x14ac:dyDescent="0.35">
      <c r="A238" s="25" t="s">
        <v>2095</v>
      </c>
      <c r="B238" s="25" t="s">
        <v>2094</v>
      </c>
      <c r="C238" s="25" t="s">
        <v>6239</v>
      </c>
      <c r="D238" s="25" t="s">
        <v>6240</v>
      </c>
      <c r="E238" s="25" t="s">
        <v>6241</v>
      </c>
      <c r="F238" s="25" t="s">
        <v>57</v>
      </c>
      <c r="G238" s="25" t="s">
        <v>109</v>
      </c>
      <c r="H238" s="25" t="s">
        <v>2096</v>
      </c>
      <c r="I238" s="25" t="s">
        <v>2095</v>
      </c>
      <c r="J238" s="25" t="s">
        <v>5467</v>
      </c>
      <c r="K238" s="25" t="s">
        <v>101</v>
      </c>
      <c r="L238" s="25" t="s">
        <v>4691</v>
      </c>
      <c r="M238" s="25" t="s">
        <v>5495</v>
      </c>
      <c r="N238" s="25" t="s">
        <v>5496</v>
      </c>
      <c r="O238" s="28">
        <v>45853.2497337963</v>
      </c>
      <c r="P238" s="25" t="s">
        <v>5499</v>
      </c>
      <c r="Q238" s="25"/>
      <c r="R238" s="26" t="e">
        <f>_xlfn.XLOOKUP(Table4[[#This Row],[Location]],[6]!TableData[u_display_name],[6]!TableData[country])</f>
        <v>#REF!</v>
      </c>
    </row>
    <row r="239" spans="1:18" ht="43.5" x14ac:dyDescent="0.35">
      <c r="A239" s="25" t="s">
        <v>2563</v>
      </c>
      <c r="B239" s="25" t="s">
        <v>2563</v>
      </c>
      <c r="C239" s="25" t="s">
        <v>6242</v>
      </c>
      <c r="D239" s="25" t="s">
        <v>6243</v>
      </c>
      <c r="E239" s="25" t="s">
        <v>6244</v>
      </c>
      <c r="F239" s="25" t="s">
        <v>57</v>
      </c>
      <c r="G239" s="25" t="s">
        <v>109</v>
      </c>
      <c r="H239" s="25" t="s">
        <v>5067</v>
      </c>
      <c r="I239" s="25" t="s">
        <v>4691</v>
      </c>
      <c r="J239" s="25" t="s">
        <v>5463</v>
      </c>
      <c r="K239" s="25" t="s">
        <v>49</v>
      </c>
      <c r="L239" s="25" t="s">
        <v>4691</v>
      </c>
      <c r="M239" s="25" t="s">
        <v>4691</v>
      </c>
      <c r="N239" s="25" t="s">
        <v>4691</v>
      </c>
      <c r="O239" s="28">
        <v>45853.2497337963</v>
      </c>
      <c r="P239" s="25" t="s">
        <v>4691</v>
      </c>
      <c r="Q239" s="25"/>
      <c r="R239" s="26" t="e">
        <f>_xlfn.XLOOKUP(Table4[[#This Row],[Location]],[6]!TableData[u_display_name],[6]!TableData[country])</f>
        <v>#REF!</v>
      </c>
    </row>
    <row r="240" spans="1:18" ht="58" x14ac:dyDescent="0.35">
      <c r="A240" s="25" t="s">
        <v>1722</v>
      </c>
      <c r="B240" s="25" t="s">
        <v>1721</v>
      </c>
      <c r="C240" s="25" t="s">
        <v>6245</v>
      </c>
      <c r="D240" s="25" t="s">
        <v>6246</v>
      </c>
      <c r="E240" s="25" t="s">
        <v>6247</v>
      </c>
      <c r="F240" s="25" t="s">
        <v>57</v>
      </c>
      <c r="G240" s="25" t="s">
        <v>56</v>
      </c>
      <c r="H240" s="25" t="s">
        <v>63</v>
      </c>
      <c r="I240" s="25" t="s">
        <v>1722</v>
      </c>
      <c r="J240" s="25" t="s">
        <v>5467</v>
      </c>
      <c r="K240" s="25" t="s">
        <v>49</v>
      </c>
      <c r="L240" s="25" t="s">
        <v>6165</v>
      </c>
      <c r="M240" s="25" t="s">
        <v>5495</v>
      </c>
      <c r="N240" s="25" t="s">
        <v>5627</v>
      </c>
      <c r="O240" s="28">
        <v>45853.2497337963</v>
      </c>
      <c r="P240" s="25" t="s">
        <v>5471</v>
      </c>
      <c r="Q240" s="25"/>
      <c r="R240" s="26" t="e">
        <f>_xlfn.XLOOKUP(Table4[[#This Row],[Location]],[6]!TableData[u_display_name],[6]!TableData[country])</f>
        <v>#REF!</v>
      </c>
    </row>
    <row r="241" spans="1:18" ht="58" x14ac:dyDescent="0.35">
      <c r="A241" s="25" t="s">
        <v>1682</v>
      </c>
      <c r="B241" s="25" t="s">
        <v>6248</v>
      </c>
      <c r="C241" s="25" t="s">
        <v>4799</v>
      </c>
      <c r="D241" s="25" t="s">
        <v>6249</v>
      </c>
      <c r="E241" s="25" t="s">
        <v>6250</v>
      </c>
      <c r="F241" s="25" t="s">
        <v>57</v>
      </c>
      <c r="G241" s="25" t="s">
        <v>56</v>
      </c>
      <c r="H241" s="25" t="s">
        <v>4426</v>
      </c>
      <c r="I241" s="25" t="s">
        <v>4691</v>
      </c>
      <c r="J241" s="25" t="s">
        <v>5467</v>
      </c>
      <c r="K241" s="25" t="s">
        <v>66</v>
      </c>
      <c r="L241" s="25" t="s">
        <v>4691</v>
      </c>
      <c r="M241" s="25" t="s">
        <v>6251</v>
      </c>
      <c r="N241" s="25" t="s">
        <v>5694</v>
      </c>
      <c r="O241" s="28">
        <v>45853.2497337963</v>
      </c>
      <c r="P241" s="25" t="s">
        <v>5485</v>
      </c>
      <c r="Q241" s="25"/>
      <c r="R241" s="26" t="e">
        <f>_xlfn.XLOOKUP(Table4[[#This Row],[Location]],[6]!TableData[u_display_name],[6]!TableData[country])</f>
        <v>#REF!</v>
      </c>
    </row>
    <row r="242" spans="1:18" ht="58" x14ac:dyDescent="0.35">
      <c r="A242" s="25" t="s">
        <v>1777</v>
      </c>
      <c r="B242" s="25" t="s">
        <v>1776</v>
      </c>
      <c r="C242" s="25" t="s">
        <v>6252</v>
      </c>
      <c r="D242" s="25" t="s">
        <v>6253</v>
      </c>
      <c r="E242" s="25" t="s">
        <v>6254</v>
      </c>
      <c r="F242" s="25" t="s">
        <v>57</v>
      </c>
      <c r="G242" s="25" t="s">
        <v>56</v>
      </c>
      <c r="H242" s="25" t="s">
        <v>63</v>
      </c>
      <c r="I242" s="25" t="s">
        <v>1777</v>
      </c>
      <c r="J242" s="25" t="s">
        <v>5467</v>
      </c>
      <c r="K242" s="25" t="s">
        <v>49</v>
      </c>
      <c r="L242" s="25" t="s">
        <v>4691</v>
      </c>
      <c r="M242" s="25" t="s">
        <v>5495</v>
      </c>
      <c r="N242" s="25" t="s">
        <v>5627</v>
      </c>
      <c r="O242" s="28">
        <v>45853.2497337963</v>
      </c>
      <c r="P242" s="25" t="s">
        <v>5471</v>
      </c>
      <c r="Q242" s="25"/>
      <c r="R242" s="26" t="e">
        <f>_xlfn.XLOOKUP(Table4[[#This Row],[Location]],[6]!TableData[u_display_name],[6]!TableData[country])</f>
        <v>#REF!</v>
      </c>
    </row>
    <row r="243" spans="1:18" ht="58" x14ac:dyDescent="0.35">
      <c r="A243" s="25" t="s">
        <v>2717</v>
      </c>
      <c r="B243" s="25" t="s">
        <v>2716</v>
      </c>
      <c r="C243" s="25" t="s">
        <v>4635</v>
      </c>
      <c r="D243" s="25" t="s">
        <v>6255</v>
      </c>
      <c r="E243" s="25" t="s">
        <v>6256</v>
      </c>
      <c r="F243" s="25" t="s">
        <v>57</v>
      </c>
      <c r="G243" s="25" t="s">
        <v>56</v>
      </c>
      <c r="H243" s="25" t="s">
        <v>63</v>
      </c>
      <c r="I243" s="25" t="s">
        <v>2717</v>
      </c>
      <c r="J243" s="25" t="s">
        <v>5467</v>
      </c>
      <c r="K243" s="25" t="s">
        <v>49</v>
      </c>
      <c r="L243" s="25" t="s">
        <v>6257</v>
      </c>
      <c r="M243" s="25" t="s">
        <v>6258</v>
      </c>
      <c r="N243" s="25" t="s">
        <v>5575</v>
      </c>
      <c r="O243" s="28">
        <v>45853.2497337963</v>
      </c>
      <c r="P243" s="25" t="s">
        <v>5471</v>
      </c>
      <c r="Q243" s="25"/>
      <c r="R243" s="26" t="e">
        <f>_xlfn.XLOOKUP(Table4[[#This Row],[Location]],[6]!TableData[u_display_name],[6]!TableData[country])</f>
        <v>#REF!</v>
      </c>
    </row>
    <row r="244" spans="1:18" ht="43.5" x14ac:dyDescent="0.35">
      <c r="A244" s="25" t="s">
        <v>73</v>
      </c>
      <c r="B244" s="25" t="s">
        <v>3688</v>
      </c>
      <c r="C244" s="25" t="s">
        <v>74</v>
      </c>
      <c r="D244" s="25" t="s">
        <v>6259</v>
      </c>
      <c r="E244" s="25" t="s">
        <v>6260</v>
      </c>
      <c r="F244" s="25" t="s">
        <v>57</v>
      </c>
      <c r="G244" s="25" t="s">
        <v>56</v>
      </c>
      <c r="H244" s="25" t="s">
        <v>71</v>
      </c>
      <c r="I244" s="25" t="s">
        <v>4691</v>
      </c>
      <c r="J244" s="25" t="s">
        <v>5467</v>
      </c>
      <c r="K244" s="25" t="s">
        <v>66</v>
      </c>
      <c r="L244" s="25" t="s">
        <v>5858</v>
      </c>
      <c r="M244" s="25" t="s">
        <v>5495</v>
      </c>
      <c r="N244" s="25" t="s">
        <v>5526</v>
      </c>
      <c r="O244" s="28">
        <v>45853.2497337963</v>
      </c>
      <c r="P244" s="25" t="s">
        <v>5499</v>
      </c>
      <c r="Q244" s="25"/>
      <c r="R244" s="26" t="e">
        <f>_xlfn.XLOOKUP(Table4[[#This Row],[Location]],[6]!TableData[u_display_name],[6]!TableData[country])</f>
        <v>#REF!</v>
      </c>
    </row>
    <row r="245" spans="1:18" ht="58" x14ac:dyDescent="0.35">
      <c r="A245" s="25" t="s">
        <v>570</v>
      </c>
      <c r="B245" s="25" t="s">
        <v>569</v>
      </c>
      <c r="C245" s="25" t="s">
        <v>571</v>
      </c>
      <c r="D245" s="25" t="s">
        <v>6261</v>
      </c>
      <c r="E245" s="25" t="s">
        <v>6262</v>
      </c>
      <c r="F245" s="25" t="s">
        <v>57</v>
      </c>
      <c r="G245" s="25" t="s">
        <v>56</v>
      </c>
      <c r="H245" s="25" t="s">
        <v>63</v>
      </c>
      <c r="I245" s="25" t="s">
        <v>570</v>
      </c>
      <c r="J245" s="25" t="s">
        <v>5467</v>
      </c>
      <c r="K245" s="25" t="s">
        <v>141</v>
      </c>
      <c r="L245" s="25" t="s">
        <v>5712</v>
      </c>
      <c r="M245" s="25" t="s">
        <v>5713</v>
      </c>
      <c r="N245" s="25" t="s">
        <v>6183</v>
      </c>
      <c r="O245" s="28">
        <v>45853.2497337963</v>
      </c>
      <c r="P245" s="25" t="s">
        <v>5471</v>
      </c>
      <c r="Q245" s="25"/>
      <c r="R245" s="26" t="e">
        <f>_xlfn.XLOOKUP(Table4[[#This Row],[Location]],[6]!TableData[u_display_name],[6]!TableData[country])</f>
        <v>#REF!</v>
      </c>
    </row>
    <row r="246" spans="1:18" ht="43.5" x14ac:dyDescent="0.35">
      <c r="A246" s="25" t="s">
        <v>2160</v>
      </c>
      <c r="B246" s="25" t="s">
        <v>2159</v>
      </c>
      <c r="C246" s="25" t="s">
        <v>6263</v>
      </c>
      <c r="D246" s="25" t="s">
        <v>6264</v>
      </c>
      <c r="E246" s="25" t="s">
        <v>6265</v>
      </c>
      <c r="F246" s="25" t="s">
        <v>57</v>
      </c>
      <c r="G246" s="25" t="s">
        <v>109</v>
      </c>
      <c r="H246" s="25" t="s">
        <v>63</v>
      </c>
      <c r="I246" s="25" t="s">
        <v>2160</v>
      </c>
      <c r="J246" s="25" t="s">
        <v>5467</v>
      </c>
      <c r="K246" s="25" t="s">
        <v>49</v>
      </c>
      <c r="L246" s="25" t="s">
        <v>6266</v>
      </c>
      <c r="M246" s="25" t="s">
        <v>5495</v>
      </c>
      <c r="N246" s="25" t="s">
        <v>5496</v>
      </c>
      <c r="O246" s="28">
        <v>45853.2497337963</v>
      </c>
      <c r="P246" s="25" t="s">
        <v>5471</v>
      </c>
      <c r="Q246" s="25"/>
      <c r="R246" s="26" t="e">
        <f>_xlfn.XLOOKUP(Table4[[#This Row],[Location]],[6]!TableData[u_display_name],[6]!TableData[country])</f>
        <v>#REF!</v>
      </c>
    </row>
    <row r="247" spans="1:18" ht="58" x14ac:dyDescent="0.35">
      <c r="A247" s="25" t="s">
        <v>6267</v>
      </c>
      <c r="B247" s="25" t="s">
        <v>403</v>
      </c>
      <c r="C247" s="25" t="s">
        <v>405</v>
      </c>
      <c r="D247" s="25" t="s">
        <v>6268</v>
      </c>
      <c r="E247" s="25" t="s">
        <v>6269</v>
      </c>
      <c r="F247" s="25" t="s">
        <v>57</v>
      </c>
      <c r="G247" s="25" t="s">
        <v>56</v>
      </c>
      <c r="H247" s="25" t="s">
        <v>63</v>
      </c>
      <c r="I247" s="25" t="s">
        <v>404</v>
      </c>
      <c r="J247" s="25" t="s">
        <v>5467</v>
      </c>
      <c r="K247" s="25" t="s">
        <v>114</v>
      </c>
      <c r="L247" s="25" t="s">
        <v>5468</v>
      </c>
      <c r="M247" s="25" t="s">
        <v>6270</v>
      </c>
      <c r="N247" s="25" t="s">
        <v>5470</v>
      </c>
      <c r="O247" s="28">
        <v>45853.2497337963</v>
      </c>
      <c r="P247" s="25" t="s">
        <v>5471</v>
      </c>
      <c r="Q247" s="25"/>
      <c r="R247" s="26" t="e">
        <f>_xlfn.XLOOKUP(Table4[[#This Row],[Location]],[6]!TableData[u_display_name],[6]!TableData[country])</f>
        <v>#REF!</v>
      </c>
    </row>
    <row r="248" spans="1:18" ht="58" x14ac:dyDescent="0.35">
      <c r="A248" s="25" t="s">
        <v>6271</v>
      </c>
      <c r="B248" s="25" t="s">
        <v>1033</v>
      </c>
      <c r="C248" s="25" t="s">
        <v>1035</v>
      </c>
      <c r="D248" s="25" t="s">
        <v>6272</v>
      </c>
      <c r="E248" s="25" t="s">
        <v>6273</v>
      </c>
      <c r="F248" s="25" t="s">
        <v>94</v>
      </c>
      <c r="G248" s="25" t="s">
        <v>56</v>
      </c>
      <c r="H248" s="25" t="s">
        <v>333</v>
      </c>
      <c r="I248" s="25" t="s">
        <v>6271</v>
      </c>
      <c r="J248" s="25" t="s">
        <v>5467</v>
      </c>
      <c r="K248" s="25" t="s">
        <v>141</v>
      </c>
      <c r="L248" s="25" t="s">
        <v>5626</v>
      </c>
      <c r="M248" s="25" t="s">
        <v>6274</v>
      </c>
      <c r="N248" s="25" t="s">
        <v>5775</v>
      </c>
      <c r="O248" s="28">
        <v>45853.2497337963</v>
      </c>
      <c r="P248" s="25" t="s">
        <v>5485</v>
      </c>
      <c r="Q248" s="25"/>
      <c r="R248" s="26" t="e">
        <f>_xlfn.XLOOKUP(Table4[[#This Row],[Location]],[6]!TableData[u_display_name],[6]!TableData[country])</f>
        <v>#REF!</v>
      </c>
    </row>
    <row r="249" spans="1:18" ht="43.5" x14ac:dyDescent="0.35">
      <c r="A249" s="25" t="s">
        <v>2140</v>
      </c>
      <c r="B249" s="25" t="s">
        <v>2139</v>
      </c>
      <c r="C249" s="25" t="s">
        <v>6275</v>
      </c>
      <c r="D249" s="25" t="s">
        <v>6276</v>
      </c>
      <c r="E249" s="25" t="s">
        <v>6277</v>
      </c>
      <c r="F249" s="25" t="s">
        <v>57</v>
      </c>
      <c r="G249" s="25" t="s">
        <v>56</v>
      </c>
      <c r="H249" s="25" t="s">
        <v>796</v>
      </c>
      <c r="I249" s="25" t="s">
        <v>2140</v>
      </c>
      <c r="J249" s="25" t="s">
        <v>5467</v>
      </c>
      <c r="K249" s="25" t="s">
        <v>66</v>
      </c>
      <c r="L249" s="25" t="s">
        <v>5750</v>
      </c>
      <c r="M249" s="25" t="s">
        <v>5495</v>
      </c>
      <c r="N249" s="25" t="s">
        <v>5512</v>
      </c>
      <c r="O249" s="28">
        <v>45853.2497337963</v>
      </c>
      <c r="P249" s="25" t="s">
        <v>5471</v>
      </c>
      <c r="Q249" s="25"/>
      <c r="R249" s="26" t="e">
        <f>_xlfn.XLOOKUP(Table4[[#This Row],[Location]],[6]!TableData[u_display_name],[6]!TableData[country])</f>
        <v>#REF!</v>
      </c>
    </row>
    <row r="250" spans="1:18" ht="43.5" x14ac:dyDescent="0.35">
      <c r="A250" s="25" t="s">
        <v>1080</v>
      </c>
      <c r="B250" s="25" t="s">
        <v>1079</v>
      </c>
      <c r="C250" s="25" t="s">
        <v>4435</v>
      </c>
      <c r="D250" s="25" t="s">
        <v>6278</v>
      </c>
      <c r="E250" s="25" t="s">
        <v>6279</v>
      </c>
      <c r="F250" s="25" t="s">
        <v>57</v>
      </c>
      <c r="G250" s="25" t="s">
        <v>232</v>
      </c>
      <c r="H250" s="25" t="s">
        <v>4401</v>
      </c>
      <c r="I250" s="25" t="s">
        <v>1080</v>
      </c>
      <c r="J250" s="25" t="s">
        <v>5467</v>
      </c>
      <c r="K250" s="25" t="s">
        <v>66</v>
      </c>
      <c r="L250" s="25" t="s">
        <v>4691</v>
      </c>
      <c r="M250" s="25" t="s">
        <v>5495</v>
      </c>
      <c r="N250" s="25" t="s">
        <v>5496</v>
      </c>
      <c r="O250" s="28">
        <v>45853.2497337963</v>
      </c>
      <c r="P250" s="25" t="s">
        <v>5471</v>
      </c>
      <c r="Q250" s="25"/>
      <c r="R250" s="26" t="e">
        <f>_xlfn.XLOOKUP(Table4[[#This Row],[Location]],[6]!TableData[u_display_name],[6]!TableData[country])</f>
        <v>#REF!</v>
      </c>
    </row>
    <row r="251" spans="1:18" ht="58" x14ac:dyDescent="0.35">
      <c r="A251" s="25" t="s">
        <v>1157</v>
      </c>
      <c r="B251" s="25" t="s">
        <v>1156</v>
      </c>
      <c r="C251" s="25" t="s">
        <v>4684</v>
      </c>
      <c r="D251" s="25" t="s">
        <v>6280</v>
      </c>
      <c r="E251" s="25" t="s">
        <v>6281</v>
      </c>
      <c r="F251" s="25" t="s">
        <v>57</v>
      </c>
      <c r="G251" s="25" t="s">
        <v>56</v>
      </c>
      <c r="H251" s="25" t="s">
        <v>63</v>
      </c>
      <c r="I251" s="25" t="s">
        <v>1157</v>
      </c>
      <c r="J251" s="25" t="s">
        <v>5467</v>
      </c>
      <c r="K251" s="25" t="s">
        <v>114</v>
      </c>
      <c r="L251" s="25" t="s">
        <v>5763</v>
      </c>
      <c r="M251" s="25" t="s">
        <v>5495</v>
      </c>
      <c r="N251" s="25" t="s">
        <v>6183</v>
      </c>
      <c r="O251" s="28">
        <v>45853.2497337963</v>
      </c>
      <c r="P251" s="25" t="s">
        <v>5471</v>
      </c>
      <c r="Q251" s="25"/>
      <c r="R251" s="26" t="e">
        <f>_xlfn.XLOOKUP(Table4[[#This Row],[Location]],[6]!TableData[u_display_name],[6]!TableData[country])</f>
        <v>#REF!</v>
      </c>
    </row>
    <row r="252" spans="1:18" ht="58" x14ac:dyDescent="0.35">
      <c r="A252" s="25" t="s">
        <v>1292</v>
      </c>
      <c r="B252" s="25" t="s">
        <v>1291</v>
      </c>
      <c r="C252" s="25" t="s">
        <v>4457</v>
      </c>
      <c r="D252" s="25" t="s">
        <v>6282</v>
      </c>
      <c r="E252" s="25" t="s">
        <v>6283</v>
      </c>
      <c r="F252" s="25" t="s">
        <v>57</v>
      </c>
      <c r="G252" s="25" t="s">
        <v>232</v>
      </c>
      <c r="H252" s="25" t="s">
        <v>63</v>
      </c>
      <c r="I252" s="25" t="s">
        <v>1292</v>
      </c>
      <c r="J252" s="25" t="s">
        <v>5467</v>
      </c>
      <c r="K252" s="25" t="s">
        <v>114</v>
      </c>
      <c r="L252" s="25" t="s">
        <v>5684</v>
      </c>
      <c r="M252" s="25" t="s">
        <v>5685</v>
      </c>
      <c r="N252" s="25" t="s">
        <v>5992</v>
      </c>
      <c r="O252" s="28">
        <v>45853.2497337963</v>
      </c>
      <c r="P252" s="25" t="s">
        <v>5471</v>
      </c>
      <c r="Q252" s="25"/>
      <c r="R252" s="26" t="e">
        <f>_xlfn.XLOOKUP(Table4[[#This Row],[Location]],[6]!TableData[u_display_name],[6]!TableData[country])</f>
        <v>#REF!</v>
      </c>
    </row>
    <row r="253" spans="1:18" ht="43.5" x14ac:dyDescent="0.35">
      <c r="A253" s="25" t="s">
        <v>2126</v>
      </c>
      <c r="B253" s="25" t="s">
        <v>2125</v>
      </c>
      <c r="C253" s="25" t="s">
        <v>6284</v>
      </c>
      <c r="D253" s="25" t="s">
        <v>6285</v>
      </c>
      <c r="E253" s="25" t="s">
        <v>6286</v>
      </c>
      <c r="F253" s="25" t="s">
        <v>57</v>
      </c>
      <c r="G253" s="25" t="s">
        <v>232</v>
      </c>
      <c r="H253" s="25" t="s">
        <v>5275</v>
      </c>
      <c r="I253" s="25" t="s">
        <v>2126</v>
      </c>
      <c r="J253" s="25" t="s">
        <v>5467</v>
      </c>
      <c r="K253" s="25" t="s">
        <v>66</v>
      </c>
      <c r="L253" s="25" t="s">
        <v>4691</v>
      </c>
      <c r="M253" s="25" t="s">
        <v>5495</v>
      </c>
      <c r="N253" s="25" t="s">
        <v>5623</v>
      </c>
      <c r="O253" s="28">
        <v>45853.2497337963</v>
      </c>
      <c r="P253" s="25" t="s">
        <v>5499</v>
      </c>
      <c r="Q253" s="25"/>
      <c r="R253" s="26" t="e">
        <f>_xlfn.XLOOKUP(Table4[[#This Row],[Location]],[6]!TableData[u_display_name],[6]!TableData[country])</f>
        <v>#REF!</v>
      </c>
    </row>
    <row r="254" spans="1:18" ht="58" x14ac:dyDescent="0.35">
      <c r="A254" s="25" t="s">
        <v>1813</v>
      </c>
      <c r="B254" s="25" t="s">
        <v>1812</v>
      </c>
      <c r="C254" s="25" t="s">
        <v>4915</v>
      </c>
      <c r="D254" s="25" t="s">
        <v>6287</v>
      </c>
      <c r="E254" s="25" t="s">
        <v>6288</v>
      </c>
      <c r="F254" s="25" t="s">
        <v>57</v>
      </c>
      <c r="G254" s="25" t="s">
        <v>56</v>
      </c>
      <c r="H254" s="25" t="s">
        <v>63</v>
      </c>
      <c r="I254" s="25" t="s">
        <v>1813</v>
      </c>
      <c r="J254" s="25" t="s">
        <v>5467</v>
      </c>
      <c r="K254" s="25" t="s">
        <v>141</v>
      </c>
      <c r="L254" s="25" t="s">
        <v>6289</v>
      </c>
      <c r="M254" s="25" t="s">
        <v>5949</v>
      </c>
      <c r="N254" s="25" t="s">
        <v>5694</v>
      </c>
      <c r="O254" s="28">
        <v>45853.2497337963</v>
      </c>
      <c r="P254" s="25" t="s">
        <v>5471</v>
      </c>
      <c r="Q254" s="25"/>
      <c r="R254" s="26" t="e">
        <f>_xlfn.XLOOKUP(Table4[[#This Row],[Location]],[6]!TableData[u_display_name],[6]!TableData[country])</f>
        <v>#REF!</v>
      </c>
    </row>
    <row r="255" spans="1:18" ht="43.5" x14ac:dyDescent="0.35">
      <c r="A255" s="25" t="s">
        <v>100</v>
      </c>
      <c r="B255" s="25" t="s">
        <v>99</v>
      </c>
      <c r="C255" s="25" t="s">
        <v>102</v>
      </c>
      <c r="D255" s="25" t="s">
        <v>6290</v>
      </c>
      <c r="E255" s="25" t="s">
        <v>6291</v>
      </c>
      <c r="F255" s="25" t="s">
        <v>57</v>
      </c>
      <c r="G255" s="25" t="s">
        <v>56</v>
      </c>
      <c r="H255" s="25" t="s">
        <v>105</v>
      </c>
      <c r="I255" s="25" t="s">
        <v>4691</v>
      </c>
      <c r="J255" s="25" t="s">
        <v>5467</v>
      </c>
      <c r="K255" s="25" t="s">
        <v>101</v>
      </c>
      <c r="L255" s="25" t="s">
        <v>4691</v>
      </c>
      <c r="M255" s="25" t="s">
        <v>5495</v>
      </c>
      <c r="N255" s="25" t="s">
        <v>5526</v>
      </c>
      <c r="O255" s="28">
        <v>45853.2497337963</v>
      </c>
      <c r="P255" s="25" t="s">
        <v>5499</v>
      </c>
      <c r="Q255" s="25"/>
      <c r="R255" s="26" t="e">
        <f>_xlfn.XLOOKUP(Table4[[#This Row],[Location]],[6]!TableData[u_display_name],[6]!TableData[country])</f>
        <v>#REF!</v>
      </c>
    </row>
    <row r="256" spans="1:18" ht="58" x14ac:dyDescent="0.35">
      <c r="A256" s="25" t="s">
        <v>299</v>
      </c>
      <c r="B256" s="25" t="s">
        <v>298</v>
      </c>
      <c r="C256" s="25" t="s">
        <v>300</v>
      </c>
      <c r="D256" s="25" t="s">
        <v>6292</v>
      </c>
      <c r="E256" s="25" t="s">
        <v>6293</v>
      </c>
      <c r="F256" s="25" t="s">
        <v>57</v>
      </c>
      <c r="G256" s="25" t="s">
        <v>56</v>
      </c>
      <c r="H256" s="25" t="s">
        <v>63</v>
      </c>
      <c r="I256" s="25" t="s">
        <v>299</v>
      </c>
      <c r="J256" s="25" t="s">
        <v>5467</v>
      </c>
      <c r="K256" s="25" t="s">
        <v>49</v>
      </c>
      <c r="L256" s="25" t="s">
        <v>4691</v>
      </c>
      <c r="M256" s="25" t="s">
        <v>6294</v>
      </c>
      <c r="N256" s="25" t="s">
        <v>6295</v>
      </c>
      <c r="O256" s="28">
        <v>45853.2497337963</v>
      </c>
      <c r="P256" s="25" t="s">
        <v>5471</v>
      </c>
      <c r="Q256" s="25"/>
      <c r="R256" s="26" t="e">
        <f>_xlfn.XLOOKUP(Table4[[#This Row],[Location]],[6]!TableData[u_display_name],[6]!TableData[country])</f>
        <v>#REF!</v>
      </c>
    </row>
    <row r="257" spans="1:18" ht="58" x14ac:dyDescent="0.35">
      <c r="A257" s="25" t="s">
        <v>2282</v>
      </c>
      <c r="B257" s="25" t="s">
        <v>2281</v>
      </c>
      <c r="C257" s="25" t="s">
        <v>4754</v>
      </c>
      <c r="D257" s="25" t="s">
        <v>6296</v>
      </c>
      <c r="E257" s="25" t="s">
        <v>6297</v>
      </c>
      <c r="F257" s="25" t="s">
        <v>57</v>
      </c>
      <c r="G257" s="25" t="s">
        <v>56</v>
      </c>
      <c r="H257" s="25" t="s">
        <v>63</v>
      </c>
      <c r="I257" s="25" t="s">
        <v>2282</v>
      </c>
      <c r="J257" s="25" t="s">
        <v>5467</v>
      </c>
      <c r="K257" s="25" t="s">
        <v>114</v>
      </c>
      <c r="L257" s="25" t="s">
        <v>5684</v>
      </c>
      <c r="M257" s="25" t="s">
        <v>5530</v>
      </c>
      <c r="N257" s="25" t="s">
        <v>5960</v>
      </c>
      <c r="O257" s="28">
        <v>45853.2497337963</v>
      </c>
      <c r="P257" s="25" t="s">
        <v>5471</v>
      </c>
      <c r="Q257" s="25"/>
      <c r="R257" s="26" t="e">
        <f>_xlfn.XLOOKUP(Table4[[#This Row],[Location]],[6]!TableData[u_display_name],[6]!TableData[country])</f>
        <v>#REF!</v>
      </c>
    </row>
    <row r="258" spans="1:18" ht="58" x14ac:dyDescent="0.35">
      <c r="A258" s="25" t="s">
        <v>843</v>
      </c>
      <c r="B258" s="25" t="s">
        <v>842</v>
      </c>
      <c r="C258" s="25" t="s">
        <v>844</v>
      </c>
      <c r="D258" s="25" t="s">
        <v>6298</v>
      </c>
      <c r="E258" s="25" t="s">
        <v>6299</v>
      </c>
      <c r="F258" s="25" t="s">
        <v>57</v>
      </c>
      <c r="G258" s="25" t="s">
        <v>56</v>
      </c>
      <c r="H258" s="25" t="s">
        <v>63</v>
      </c>
      <c r="I258" s="25" t="s">
        <v>843</v>
      </c>
      <c r="J258" s="25" t="s">
        <v>5467</v>
      </c>
      <c r="K258" s="25" t="s">
        <v>49</v>
      </c>
      <c r="L258" s="25" t="s">
        <v>4691</v>
      </c>
      <c r="M258" s="25" t="s">
        <v>5495</v>
      </c>
      <c r="N258" s="25" t="s">
        <v>5965</v>
      </c>
      <c r="O258" s="28">
        <v>45853.2497337963</v>
      </c>
      <c r="P258" s="25" t="s">
        <v>5471</v>
      </c>
      <c r="Q258" s="25"/>
      <c r="R258" s="26" t="e">
        <f>_xlfn.XLOOKUP(Table4[[#This Row],[Location]],[6]!TableData[u_display_name],[6]!TableData[country])</f>
        <v>#REF!</v>
      </c>
    </row>
    <row r="259" spans="1:18" ht="43.5" x14ac:dyDescent="0.35">
      <c r="A259" s="25" t="s">
        <v>2571</v>
      </c>
      <c r="B259" s="25" t="s">
        <v>2570</v>
      </c>
      <c r="C259" s="25" t="s">
        <v>6300</v>
      </c>
      <c r="D259" s="25" t="s">
        <v>6301</v>
      </c>
      <c r="E259" s="25" t="s">
        <v>6302</v>
      </c>
      <c r="F259" s="25" t="s">
        <v>514</v>
      </c>
      <c r="G259" s="25" t="s">
        <v>4691</v>
      </c>
      <c r="H259" s="25" t="s">
        <v>5067</v>
      </c>
      <c r="I259" s="25" t="s">
        <v>4691</v>
      </c>
      <c r="J259" s="25" t="s">
        <v>5463</v>
      </c>
      <c r="K259" s="25" t="s">
        <v>66</v>
      </c>
      <c r="L259" s="25" t="s">
        <v>4691</v>
      </c>
      <c r="M259" s="25" t="s">
        <v>4691</v>
      </c>
      <c r="N259" s="25" t="s">
        <v>4691</v>
      </c>
      <c r="O259" s="28">
        <v>45853.2497337963</v>
      </c>
      <c r="P259" s="25" t="s">
        <v>4691</v>
      </c>
      <c r="Q259" s="25"/>
      <c r="R259" s="26" t="e">
        <f>_xlfn.XLOOKUP(Table4[[#This Row],[Location]],[6]!TableData[u_display_name],[6]!TableData[country])</f>
        <v>#REF!</v>
      </c>
    </row>
    <row r="260" spans="1:18" ht="43.5" x14ac:dyDescent="0.35">
      <c r="A260" s="25" t="s">
        <v>1040</v>
      </c>
      <c r="B260" s="25" t="s">
        <v>1039</v>
      </c>
      <c r="C260" s="25" t="s">
        <v>6303</v>
      </c>
      <c r="D260" s="25" t="s">
        <v>6304</v>
      </c>
      <c r="E260" s="25" t="s">
        <v>6305</v>
      </c>
      <c r="F260" s="25" t="s">
        <v>57</v>
      </c>
      <c r="G260" s="25" t="s">
        <v>109</v>
      </c>
      <c r="H260" s="25" t="s">
        <v>4513</v>
      </c>
      <c r="I260" s="25" t="s">
        <v>4691</v>
      </c>
      <c r="J260" s="25" t="s">
        <v>5467</v>
      </c>
      <c r="K260" s="25" t="s">
        <v>49</v>
      </c>
      <c r="L260" s="25" t="s">
        <v>4691</v>
      </c>
      <c r="M260" s="25" t="s">
        <v>6190</v>
      </c>
      <c r="N260" s="25" t="s">
        <v>5496</v>
      </c>
      <c r="O260" s="28">
        <v>45853.2497337963</v>
      </c>
      <c r="P260" s="25" t="s">
        <v>5499</v>
      </c>
      <c r="Q260" s="25"/>
      <c r="R260" s="26" t="e">
        <f>_xlfn.XLOOKUP(Table4[[#This Row],[Location]],[6]!TableData[u_display_name],[6]!TableData[country])</f>
        <v>#REF!</v>
      </c>
    </row>
    <row r="261" spans="1:18" ht="58" x14ac:dyDescent="0.35">
      <c r="A261" s="25" t="s">
        <v>2360</v>
      </c>
      <c r="B261" s="25" t="s">
        <v>2359</v>
      </c>
      <c r="C261" s="25" t="s">
        <v>6306</v>
      </c>
      <c r="D261" s="25" t="s">
        <v>6307</v>
      </c>
      <c r="E261" s="25" t="s">
        <v>6308</v>
      </c>
      <c r="F261" s="25" t="s">
        <v>57</v>
      </c>
      <c r="G261" s="25" t="s">
        <v>56</v>
      </c>
      <c r="H261" s="25" t="s">
        <v>5192</v>
      </c>
      <c r="I261" s="25" t="s">
        <v>4691</v>
      </c>
      <c r="J261" s="25" t="s">
        <v>5467</v>
      </c>
      <c r="K261" s="25" t="s">
        <v>49</v>
      </c>
      <c r="L261" s="25" t="s">
        <v>4691</v>
      </c>
      <c r="M261" s="25" t="s">
        <v>5495</v>
      </c>
      <c r="N261" s="25" t="s">
        <v>5526</v>
      </c>
      <c r="O261" s="28">
        <v>45853.2497337963</v>
      </c>
      <c r="P261" s="25" t="s">
        <v>5499</v>
      </c>
      <c r="Q261" s="25"/>
      <c r="R261" s="26" t="e">
        <f>_xlfn.XLOOKUP(Table4[[#This Row],[Location]],[6]!TableData[u_display_name],[6]!TableData[country])</f>
        <v>#REF!</v>
      </c>
    </row>
    <row r="262" spans="1:18" ht="43.5" x14ac:dyDescent="0.35">
      <c r="A262" s="25" t="s">
        <v>2062</v>
      </c>
      <c r="B262" s="25" t="s">
        <v>4339</v>
      </c>
      <c r="C262" s="25" t="s">
        <v>4825</v>
      </c>
      <c r="D262" s="25" t="s">
        <v>6309</v>
      </c>
      <c r="E262" s="25" t="s">
        <v>6310</v>
      </c>
      <c r="F262" s="25" t="s">
        <v>57</v>
      </c>
      <c r="G262" s="25" t="s">
        <v>56</v>
      </c>
      <c r="H262" s="25" t="s">
        <v>71</v>
      </c>
      <c r="I262" s="25" t="s">
        <v>4691</v>
      </c>
      <c r="J262" s="25" t="s">
        <v>5467</v>
      </c>
      <c r="K262" s="25" t="s">
        <v>66</v>
      </c>
      <c r="L262" s="25" t="s">
        <v>5858</v>
      </c>
      <c r="M262" s="25" t="s">
        <v>5495</v>
      </c>
      <c r="N262" s="25" t="s">
        <v>5526</v>
      </c>
      <c r="O262" s="28">
        <v>45853.2497337963</v>
      </c>
      <c r="P262" s="25" t="s">
        <v>5499</v>
      </c>
      <c r="Q262" s="25"/>
      <c r="R262" s="26" t="e">
        <f>_xlfn.XLOOKUP(Table4[[#This Row],[Location]],[6]!TableData[u_display_name],[6]!TableData[country])</f>
        <v>#REF!</v>
      </c>
    </row>
    <row r="263" spans="1:18" ht="58" x14ac:dyDescent="0.35">
      <c r="A263" s="25" t="s">
        <v>394</v>
      </c>
      <c r="B263" s="25" t="s">
        <v>393</v>
      </c>
      <c r="C263" s="25" t="s">
        <v>395</v>
      </c>
      <c r="D263" s="25" t="s">
        <v>6311</v>
      </c>
      <c r="E263" s="25" t="s">
        <v>6312</v>
      </c>
      <c r="F263" s="25" t="s">
        <v>57</v>
      </c>
      <c r="G263" s="25" t="s">
        <v>56</v>
      </c>
      <c r="H263" s="25" t="s">
        <v>63</v>
      </c>
      <c r="I263" s="25" t="s">
        <v>394</v>
      </c>
      <c r="J263" s="25" t="s">
        <v>5467</v>
      </c>
      <c r="K263" s="25" t="s">
        <v>66</v>
      </c>
      <c r="L263" s="25" t="s">
        <v>4691</v>
      </c>
      <c r="M263" s="25" t="s">
        <v>6313</v>
      </c>
      <c r="N263" s="25" t="s">
        <v>5491</v>
      </c>
      <c r="O263" s="28">
        <v>45853.2497337963</v>
      </c>
      <c r="P263" s="25" t="s">
        <v>5471</v>
      </c>
      <c r="Q263" s="25"/>
      <c r="R263" s="26" t="e">
        <f>_xlfn.XLOOKUP(Table4[[#This Row],[Location]],[6]!TableData[u_display_name],[6]!TableData[country])</f>
        <v>#REF!</v>
      </c>
    </row>
    <row r="264" spans="1:18" ht="58" x14ac:dyDescent="0.35">
      <c r="A264" s="25" t="s">
        <v>1467</v>
      </c>
      <c r="B264" s="25" t="s">
        <v>1466</v>
      </c>
      <c r="C264" s="25" t="s">
        <v>4885</v>
      </c>
      <c r="D264" s="25" t="s">
        <v>6314</v>
      </c>
      <c r="E264" s="25" t="s">
        <v>6315</v>
      </c>
      <c r="F264" s="25" t="s">
        <v>57</v>
      </c>
      <c r="G264" s="25" t="s">
        <v>56</v>
      </c>
      <c r="H264" s="25" t="s">
        <v>63</v>
      </c>
      <c r="I264" s="25" t="s">
        <v>1467</v>
      </c>
      <c r="J264" s="25" t="s">
        <v>5467</v>
      </c>
      <c r="K264" s="25" t="s">
        <v>141</v>
      </c>
      <c r="L264" s="25" t="s">
        <v>5780</v>
      </c>
      <c r="M264" s="25" t="s">
        <v>5502</v>
      </c>
      <c r="N264" s="25" t="s">
        <v>5575</v>
      </c>
      <c r="O264" s="28">
        <v>45853.2497337963</v>
      </c>
      <c r="P264" s="25" t="s">
        <v>5471</v>
      </c>
      <c r="Q264" s="25"/>
      <c r="R264" s="26" t="e">
        <f>_xlfn.XLOOKUP(Table4[[#This Row],[Location]],[6]!TableData[u_display_name],[6]!TableData[country])</f>
        <v>#REF!</v>
      </c>
    </row>
    <row r="265" spans="1:18" ht="43.5" x14ac:dyDescent="0.35">
      <c r="A265" s="25" t="s">
        <v>2136</v>
      </c>
      <c r="B265" s="25" t="s">
        <v>2135</v>
      </c>
      <c r="C265" s="25" t="s">
        <v>6316</v>
      </c>
      <c r="D265" s="25" t="s">
        <v>6317</v>
      </c>
      <c r="E265" s="25" t="s">
        <v>6318</v>
      </c>
      <c r="F265" s="25" t="s">
        <v>57</v>
      </c>
      <c r="G265" s="25" t="s">
        <v>232</v>
      </c>
      <c r="H265" s="25" t="s">
        <v>5275</v>
      </c>
      <c r="I265" s="25" t="s">
        <v>2136</v>
      </c>
      <c r="J265" s="25" t="s">
        <v>5467</v>
      </c>
      <c r="K265" s="25" t="s">
        <v>49</v>
      </c>
      <c r="L265" s="25" t="s">
        <v>4691</v>
      </c>
      <c r="M265" s="25" t="s">
        <v>5495</v>
      </c>
      <c r="N265" s="25" t="s">
        <v>5623</v>
      </c>
      <c r="O265" s="28">
        <v>45853.2497337963</v>
      </c>
      <c r="P265" s="25" t="s">
        <v>5499</v>
      </c>
      <c r="Q265" s="25"/>
      <c r="R265" s="26" t="e">
        <f>_xlfn.XLOOKUP(Table4[[#This Row],[Location]],[6]!TableData[u_display_name],[6]!TableData[country])</f>
        <v>#REF!</v>
      </c>
    </row>
    <row r="266" spans="1:18" ht="58" x14ac:dyDescent="0.35">
      <c r="A266" s="25" t="s">
        <v>2176</v>
      </c>
      <c r="B266" s="25" t="s">
        <v>2175</v>
      </c>
      <c r="C266" s="25" t="s">
        <v>4714</v>
      </c>
      <c r="D266" s="25" t="s">
        <v>6319</v>
      </c>
      <c r="E266" s="25" t="s">
        <v>6320</v>
      </c>
      <c r="F266" s="25" t="s">
        <v>57</v>
      </c>
      <c r="G266" s="25" t="s">
        <v>56</v>
      </c>
      <c r="H266" s="25" t="s">
        <v>63</v>
      </c>
      <c r="I266" s="25" t="s">
        <v>2176</v>
      </c>
      <c r="J266" s="25" t="s">
        <v>5467</v>
      </c>
      <c r="K266" s="25" t="s">
        <v>114</v>
      </c>
      <c r="L266" s="25" t="s">
        <v>5684</v>
      </c>
      <c r="M266" s="25" t="s">
        <v>5894</v>
      </c>
      <c r="N266" s="25" t="s">
        <v>5575</v>
      </c>
      <c r="O266" s="28">
        <v>45853.2497337963</v>
      </c>
      <c r="P266" s="25" t="s">
        <v>5471</v>
      </c>
      <c r="Q266" s="25"/>
      <c r="R266" s="26" t="e">
        <f>_xlfn.XLOOKUP(Table4[[#This Row],[Location]],[6]!TableData[u_display_name],[6]!TableData[country])</f>
        <v>#REF!</v>
      </c>
    </row>
    <row r="267" spans="1:18" ht="43.5" x14ac:dyDescent="0.35">
      <c r="A267" s="25" t="s">
        <v>2253</v>
      </c>
      <c r="B267" s="25" t="s">
        <v>6321</v>
      </c>
      <c r="C267" s="25" t="s">
        <v>4972</v>
      </c>
      <c r="D267" s="25" t="s">
        <v>6322</v>
      </c>
      <c r="E267" s="25" t="s">
        <v>6323</v>
      </c>
      <c r="F267" s="25" t="s">
        <v>57</v>
      </c>
      <c r="G267" s="25" t="s">
        <v>56</v>
      </c>
      <c r="H267" s="25" t="s">
        <v>4975</v>
      </c>
      <c r="I267" s="25" t="s">
        <v>4691</v>
      </c>
      <c r="J267" s="25" t="s">
        <v>5467</v>
      </c>
      <c r="K267" s="25" t="s">
        <v>101</v>
      </c>
      <c r="L267" s="25" t="s">
        <v>4691</v>
      </c>
      <c r="M267" s="25" t="s">
        <v>6324</v>
      </c>
      <c r="N267" s="25" t="s">
        <v>5526</v>
      </c>
      <c r="O267" s="28">
        <v>45853.2497337963</v>
      </c>
      <c r="P267" s="25" t="s">
        <v>5499</v>
      </c>
      <c r="Q267" s="25"/>
      <c r="R267" s="26" t="e">
        <f>_xlfn.XLOOKUP(Table4[[#This Row],[Location]],[6]!TableData[u_display_name],[6]!TableData[country])</f>
        <v>#REF!</v>
      </c>
    </row>
    <row r="268" spans="1:18" ht="58" x14ac:dyDescent="0.35">
      <c r="A268" s="25" t="s">
        <v>2235</v>
      </c>
      <c r="B268" s="25" t="s">
        <v>2234</v>
      </c>
      <c r="C268" s="25" t="s">
        <v>6325</v>
      </c>
      <c r="D268" s="25" t="s">
        <v>6326</v>
      </c>
      <c r="E268" s="25" t="s">
        <v>6327</v>
      </c>
      <c r="F268" s="25" t="s">
        <v>57</v>
      </c>
      <c r="G268" s="25" t="s">
        <v>56</v>
      </c>
      <c r="H268" s="25" t="s">
        <v>63</v>
      </c>
      <c r="I268" s="25" t="s">
        <v>2235</v>
      </c>
      <c r="J268" s="25" t="s">
        <v>5467</v>
      </c>
      <c r="K268" s="25" t="s">
        <v>114</v>
      </c>
      <c r="L268" s="25" t="s">
        <v>6074</v>
      </c>
      <c r="M268" s="25" t="s">
        <v>5949</v>
      </c>
      <c r="N268" s="25" t="s">
        <v>5694</v>
      </c>
      <c r="O268" s="28">
        <v>45853.2497337963</v>
      </c>
      <c r="P268" s="25" t="s">
        <v>5471</v>
      </c>
      <c r="Q268" s="25"/>
      <c r="R268" s="26" t="e">
        <f>_xlfn.XLOOKUP(Table4[[#This Row],[Location]],[6]!TableData[u_display_name],[6]!TableData[country])</f>
        <v>#REF!</v>
      </c>
    </row>
    <row r="269" spans="1:18" ht="58" x14ac:dyDescent="0.35">
      <c r="A269" s="25" t="s">
        <v>2392</v>
      </c>
      <c r="B269" s="25" t="s">
        <v>2391</v>
      </c>
      <c r="C269" s="25" t="s">
        <v>6328</v>
      </c>
      <c r="D269" s="25" t="s">
        <v>6329</v>
      </c>
      <c r="E269" s="25" t="s">
        <v>6330</v>
      </c>
      <c r="F269" s="25" t="s">
        <v>57</v>
      </c>
      <c r="G269" s="25" t="s">
        <v>232</v>
      </c>
      <c r="H269" s="25" t="s">
        <v>5002</v>
      </c>
      <c r="I269" s="25" t="s">
        <v>2392</v>
      </c>
      <c r="J269" s="25" t="s">
        <v>5467</v>
      </c>
      <c r="K269" s="25" t="s">
        <v>66</v>
      </c>
      <c r="L269" s="25" t="s">
        <v>4691</v>
      </c>
      <c r="M269" s="25" t="s">
        <v>5495</v>
      </c>
      <c r="N269" s="25" t="s">
        <v>5496</v>
      </c>
      <c r="O269" s="28">
        <v>45853.2497337963</v>
      </c>
      <c r="P269" s="25" t="s">
        <v>5499</v>
      </c>
      <c r="Q269" s="25"/>
      <c r="R269" s="26" t="e">
        <f>_xlfn.XLOOKUP(Table4[[#This Row],[Location]],[6]!TableData[u_display_name],[6]!TableData[country])</f>
        <v>#REF!</v>
      </c>
    </row>
    <row r="270" spans="1:18" ht="58" x14ac:dyDescent="0.35">
      <c r="A270" s="25" t="s">
        <v>169</v>
      </c>
      <c r="B270" s="25" t="s">
        <v>168</v>
      </c>
      <c r="C270" s="25" t="s">
        <v>170</v>
      </c>
      <c r="D270" s="25" t="s">
        <v>6331</v>
      </c>
      <c r="E270" s="25" t="s">
        <v>6332</v>
      </c>
      <c r="F270" s="25" t="s">
        <v>57</v>
      </c>
      <c r="G270" s="25" t="s">
        <v>56</v>
      </c>
      <c r="H270" s="25" t="s">
        <v>152</v>
      </c>
      <c r="I270" s="25" t="s">
        <v>169</v>
      </c>
      <c r="J270" s="25" t="s">
        <v>5467</v>
      </c>
      <c r="K270" s="25" t="s">
        <v>49</v>
      </c>
      <c r="L270" s="25" t="s">
        <v>4691</v>
      </c>
      <c r="M270" s="25" t="s">
        <v>5495</v>
      </c>
      <c r="N270" s="25" t="s">
        <v>5526</v>
      </c>
      <c r="O270" s="28">
        <v>45853.2497337963</v>
      </c>
      <c r="P270" s="25" t="s">
        <v>5485</v>
      </c>
      <c r="Q270" s="25"/>
      <c r="R270" s="26" t="e">
        <f>_xlfn.XLOOKUP(Table4[[#This Row],[Location]],[6]!TableData[u_display_name],[6]!TableData[country])</f>
        <v>#REF!</v>
      </c>
    </row>
    <row r="271" spans="1:18" ht="58" x14ac:dyDescent="0.35">
      <c r="A271" s="25" t="s">
        <v>983</v>
      </c>
      <c r="B271" s="25" t="s">
        <v>982</v>
      </c>
      <c r="C271" s="25" t="s">
        <v>6333</v>
      </c>
      <c r="D271" s="25" t="s">
        <v>6334</v>
      </c>
      <c r="E271" s="25" t="s">
        <v>6335</v>
      </c>
      <c r="F271" s="25" t="s">
        <v>57</v>
      </c>
      <c r="G271" s="25" t="s">
        <v>56</v>
      </c>
      <c r="H271" s="25" t="s">
        <v>63</v>
      </c>
      <c r="I271" s="25" t="s">
        <v>983</v>
      </c>
      <c r="J271" s="25" t="s">
        <v>5467</v>
      </c>
      <c r="K271" s="25" t="s">
        <v>49</v>
      </c>
      <c r="L271" s="25" t="s">
        <v>6336</v>
      </c>
      <c r="M271" s="25" t="s">
        <v>5495</v>
      </c>
      <c r="N271" s="25" t="s">
        <v>5627</v>
      </c>
      <c r="O271" s="28">
        <v>45853.2497337963</v>
      </c>
      <c r="P271" s="25" t="s">
        <v>5471</v>
      </c>
      <c r="Q271" s="25"/>
      <c r="R271" s="26" t="e">
        <f>_xlfn.XLOOKUP(Table4[[#This Row],[Location]],[6]!TableData[u_display_name],[6]!TableData[country])</f>
        <v>#REF!</v>
      </c>
    </row>
    <row r="272" spans="1:18" ht="43.5" x14ac:dyDescent="0.35">
      <c r="A272" s="25" t="s">
        <v>1222</v>
      </c>
      <c r="B272" s="25" t="s">
        <v>1221</v>
      </c>
      <c r="C272" s="25" t="s">
        <v>4811</v>
      </c>
      <c r="D272" s="25" t="s">
        <v>6337</v>
      </c>
      <c r="E272" s="25" t="s">
        <v>6338</v>
      </c>
      <c r="F272" s="25" t="s">
        <v>57</v>
      </c>
      <c r="G272" s="25" t="s">
        <v>56</v>
      </c>
      <c r="H272" s="25" t="s">
        <v>4500</v>
      </c>
      <c r="I272" s="25" t="s">
        <v>1222</v>
      </c>
      <c r="J272" s="25" t="s">
        <v>5467</v>
      </c>
      <c r="K272" s="25" t="s">
        <v>49</v>
      </c>
      <c r="L272" s="25" t="s">
        <v>4691</v>
      </c>
      <c r="M272" s="25" t="s">
        <v>5519</v>
      </c>
      <c r="N272" s="25" t="s">
        <v>5526</v>
      </c>
      <c r="O272" s="28">
        <v>45853.2497337963</v>
      </c>
      <c r="P272" s="25" t="s">
        <v>5471</v>
      </c>
      <c r="Q272" s="25"/>
      <c r="R272" s="26" t="e">
        <f>_xlfn.XLOOKUP(Table4[[#This Row],[Location]],[6]!TableData[u_display_name],[6]!TableData[country])</f>
        <v>#REF!</v>
      </c>
    </row>
    <row r="273" spans="1:18" ht="58" x14ac:dyDescent="0.35">
      <c r="A273" s="25" t="s">
        <v>908</v>
      </c>
      <c r="B273" s="25" t="s">
        <v>907</v>
      </c>
      <c r="C273" s="25" t="s">
        <v>909</v>
      </c>
      <c r="D273" s="25" t="s">
        <v>6339</v>
      </c>
      <c r="E273" s="25" t="s">
        <v>6340</v>
      </c>
      <c r="F273" s="25" t="s">
        <v>514</v>
      </c>
      <c r="G273" s="25" t="s">
        <v>56</v>
      </c>
      <c r="H273" s="25" t="s">
        <v>63</v>
      </c>
      <c r="I273" s="25" t="s">
        <v>908</v>
      </c>
      <c r="J273" s="25" t="s">
        <v>5467</v>
      </c>
      <c r="K273" s="25" t="s">
        <v>114</v>
      </c>
      <c r="L273" s="25" t="s">
        <v>4691</v>
      </c>
      <c r="M273" s="25" t="s">
        <v>5570</v>
      </c>
      <c r="N273" s="25" t="s">
        <v>5470</v>
      </c>
      <c r="O273" s="28">
        <v>45853.2497337963</v>
      </c>
      <c r="P273" s="25" t="s">
        <v>5471</v>
      </c>
      <c r="Q273" s="25"/>
      <c r="R273" s="26" t="e">
        <f>_xlfn.XLOOKUP(Table4[[#This Row],[Location]],[6]!TableData[u_display_name],[6]!TableData[country])</f>
        <v>#REF!</v>
      </c>
    </row>
    <row r="274" spans="1:18" ht="58" x14ac:dyDescent="0.35">
      <c r="A274" s="25" t="s">
        <v>458</v>
      </c>
      <c r="B274" s="25" t="s">
        <v>457</v>
      </c>
      <c r="C274" s="25" t="s">
        <v>459</v>
      </c>
      <c r="D274" s="25" t="s">
        <v>6341</v>
      </c>
      <c r="E274" s="25" t="s">
        <v>6342</v>
      </c>
      <c r="F274" s="25" t="s">
        <v>57</v>
      </c>
      <c r="G274" s="25" t="s">
        <v>56</v>
      </c>
      <c r="H274" s="25" t="s">
        <v>63</v>
      </c>
      <c r="I274" s="25" t="s">
        <v>458</v>
      </c>
      <c r="J274" s="25" t="s">
        <v>5467</v>
      </c>
      <c r="K274" s="25" t="s">
        <v>114</v>
      </c>
      <c r="L274" s="25" t="s">
        <v>5468</v>
      </c>
      <c r="M274" s="25" t="s">
        <v>6343</v>
      </c>
      <c r="N274" s="25" t="s">
        <v>5470</v>
      </c>
      <c r="O274" s="28">
        <v>45853.2497337963</v>
      </c>
      <c r="P274" s="25" t="s">
        <v>5471</v>
      </c>
      <c r="Q274" s="25"/>
      <c r="R274" s="26" t="e">
        <f>_xlfn.XLOOKUP(Table4[[#This Row],[Location]],[6]!TableData[u_display_name],[6]!TableData[country])</f>
        <v>#REF!</v>
      </c>
    </row>
    <row r="275" spans="1:18" ht="58" x14ac:dyDescent="0.35">
      <c r="A275" s="25" t="s">
        <v>382</v>
      </c>
      <c r="B275" s="25" t="s">
        <v>381</v>
      </c>
      <c r="C275" s="25" t="s">
        <v>383</v>
      </c>
      <c r="D275" s="25" t="s">
        <v>6344</v>
      </c>
      <c r="E275" s="25" t="s">
        <v>6345</v>
      </c>
      <c r="F275" s="25" t="s">
        <v>57</v>
      </c>
      <c r="G275" s="25" t="s">
        <v>56</v>
      </c>
      <c r="H275" s="25" t="s">
        <v>63</v>
      </c>
      <c r="I275" s="25" t="s">
        <v>382</v>
      </c>
      <c r="J275" s="25" t="s">
        <v>5467</v>
      </c>
      <c r="K275" s="25" t="s">
        <v>114</v>
      </c>
      <c r="L275" s="25" t="s">
        <v>5468</v>
      </c>
      <c r="M275" s="25" t="s">
        <v>6346</v>
      </c>
      <c r="N275" s="25" t="s">
        <v>5491</v>
      </c>
      <c r="O275" s="28">
        <v>45853.2497337963</v>
      </c>
      <c r="P275" s="25" t="s">
        <v>5471</v>
      </c>
      <c r="Q275" s="25"/>
      <c r="R275" s="26" t="e">
        <f>_xlfn.XLOOKUP(Table4[[#This Row],[Location]],[6]!TableData[u_display_name],[6]!TableData[country])</f>
        <v>#REF!</v>
      </c>
    </row>
    <row r="276" spans="1:18" ht="58" x14ac:dyDescent="0.35">
      <c r="A276" s="25" t="s">
        <v>1118</v>
      </c>
      <c r="B276" s="25" t="s">
        <v>1117</v>
      </c>
      <c r="C276" s="25" t="s">
        <v>6347</v>
      </c>
      <c r="D276" s="25" t="s">
        <v>6348</v>
      </c>
      <c r="E276" s="25" t="s">
        <v>6349</v>
      </c>
      <c r="F276" s="25" t="s">
        <v>57</v>
      </c>
      <c r="G276" s="25" t="s">
        <v>56</v>
      </c>
      <c r="H276" s="25" t="s">
        <v>5621</v>
      </c>
      <c r="I276" s="25" t="s">
        <v>1118</v>
      </c>
      <c r="J276" s="25" t="s">
        <v>5467</v>
      </c>
      <c r="K276" s="25" t="s">
        <v>975</v>
      </c>
      <c r="L276" s="25" t="s">
        <v>4691</v>
      </c>
      <c r="M276" s="25" t="s">
        <v>5622</v>
      </c>
      <c r="N276" s="25" t="s">
        <v>5623</v>
      </c>
      <c r="O276" s="28">
        <v>45853.2497337963</v>
      </c>
      <c r="P276" s="25" t="s">
        <v>5485</v>
      </c>
      <c r="Q276" s="25"/>
      <c r="R276" s="26" t="e">
        <f>_xlfn.XLOOKUP(Table4[[#This Row],[Location]],[6]!TableData[u_display_name],[6]!TableData[country])</f>
        <v>#REF!</v>
      </c>
    </row>
    <row r="277" spans="1:18" ht="43.5" x14ac:dyDescent="0.35">
      <c r="A277" s="25" t="s">
        <v>2316</v>
      </c>
      <c r="B277" s="25" t="s">
        <v>6350</v>
      </c>
      <c r="C277" s="25" t="s">
        <v>4981</v>
      </c>
      <c r="D277" s="25" t="s">
        <v>6351</v>
      </c>
      <c r="E277" s="25" t="s">
        <v>6352</v>
      </c>
      <c r="F277" s="25" t="s">
        <v>57</v>
      </c>
      <c r="G277" s="25" t="s">
        <v>56</v>
      </c>
      <c r="H277" s="25" t="s">
        <v>4975</v>
      </c>
      <c r="I277" s="25" t="s">
        <v>4691</v>
      </c>
      <c r="J277" s="25" t="s">
        <v>5467</v>
      </c>
      <c r="K277" s="25" t="s">
        <v>101</v>
      </c>
      <c r="L277" s="25" t="s">
        <v>4691</v>
      </c>
      <c r="M277" s="25" t="s">
        <v>5540</v>
      </c>
      <c r="N277" s="25" t="s">
        <v>5526</v>
      </c>
      <c r="O277" s="28">
        <v>45853.2497337963</v>
      </c>
      <c r="P277" s="25" t="s">
        <v>5499</v>
      </c>
      <c r="Q277" s="25"/>
      <c r="R277" s="26" t="e">
        <f>_xlfn.XLOOKUP(Table4[[#This Row],[Location]],[6]!TableData[u_display_name],[6]!TableData[country])</f>
        <v>#REF!</v>
      </c>
    </row>
    <row r="278" spans="1:18" ht="58" x14ac:dyDescent="0.35">
      <c r="A278" s="25" t="s">
        <v>1909</v>
      </c>
      <c r="B278" s="25" t="s">
        <v>1908</v>
      </c>
      <c r="C278" s="25" t="s">
        <v>6353</v>
      </c>
      <c r="D278" s="25" t="s">
        <v>6354</v>
      </c>
      <c r="E278" s="25" t="s">
        <v>6355</v>
      </c>
      <c r="F278" s="25" t="s">
        <v>514</v>
      </c>
      <c r="G278" s="25" t="s">
        <v>56</v>
      </c>
      <c r="H278" s="25" t="s">
        <v>63</v>
      </c>
      <c r="I278" s="25" t="s">
        <v>1909</v>
      </c>
      <c r="J278" s="25" t="s">
        <v>5467</v>
      </c>
      <c r="K278" s="25" t="s">
        <v>49</v>
      </c>
      <c r="L278" s="25" t="s">
        <v>6356</v>
      </c>
      <c r="M278" s="25" t="s">
        <v>5495</v>
      </c>
      <c r="N278" s="25" t="s">
        <v>6183</v>
      </c>
      <c r="O278" s="28">
        <v>45853.2497337963</v>
      </c>
      <c r="P278" s="25" t="s">
        <v>5471</v>
      </c>
      <c r="Q278" s="25"/>
      <c r="R278" s="26" t="e">
        <f>_xlfn.XLOOKUP(Table4[[#This Row],[Location]],[6]!TableData[u_display_name],[6]!TableData[country])</f>
        <v>#REF!</v>
      </c>
    </row>
    <row r="279" spans="1:18" ht="58" x14ac:dyDescent="0.35">
      <c r="A279" s="25" t="s">
        <v>159</v>
      </c>
      <c r="B279" s="25" t="s">
        <v>158</v>
      </c>
      <c r="C279" s="25" t="s">
        <v>160</v>
      </c>
      <c r="D279" s="25" t="s">
        <v>6357</v>
      </c>
      <c r="E279" s="25" t="s">
        <v>6358</v>
      </c>
      <c r="F279" s="25" t="s">
        <v>57</v>
      </c>
      <c r="G279" s="25" t="s">
        <v>56</v>
      </c>
      <c r="H279" s="25" t="s">
        <v>63</v>
      </c>
      <c r="I279" s="25" t="s">
        <v>159</v>
      </c>
      <c r="J279" s="25" t="s">
        <v>5467</v>
      </c>
      <c r="K279" s="25" t="s">
        <v>49</v>
      </c>
      <c r="L279" s="25" t="s">
        <v>5964</v>
      </c>
      <c r="M279" s="25" t="s">
        <v>5495</v>
      </c>
      <c r="N279" s="25" t="s">
        <v>5965</v>
      </c>
      <c r="O279" s="28">
        <v>45853.2497337963</v>
      </c>
      <c r="P279" s="25" t="s">
        <v>5471</v>
      </c>
      <c r="Q279" s="25"/>
      <c r="R279" s="26" t="e">
        <f>_xlfn.XLOOKUP(Table4[[#This Row],[Location]],[6]!TableData[u_display_name],[6]!TableData[country])</f>
        <v>#REF!</v>
      </c>
    </row>
    <row r="280" spans="1:18" ht="58" x14ac:dyDescent="0.35">
      <c r="A280" s="25" t="s">
        <v>2536</v>
      </c>
      <c r="B280" s="25" t="s">
        <v>2535</v>
      </c>
      <c r="C280" s="25" t="s">
        <v>4780</v>
      </c>
      <c r="D280" s="25" t="s">
        <v>6359</v>
      </c>
      <c r="E280" s="25" t="s">
        <v>6360</v>
      </c>
      <c r="F280" s="25" t="s">
        <v>57</v>
      </c>
      <c r="G280" s="25" t="s">
        <v>56</v>
      </c>
      <c r="H280" s="25" t="s">
        <v>63</v>
      </c>
      <c r="I280" s="25" t="s">
        <v>2536</v>
      </c>
      <c r="J280" s="25" t="s">
        <v>5467</v>
      </c>
      <c r="K280" s="25" t="s">
        <v>114</v>
      </c>
      <c r="L280" s="25" t="s">
        <v>4691</v>
      </c>
      <c r="M280" s="25" t="s">
        <v>6361</v>
      </c>
      <c r="N280" s="25" t="s">
        <v>5690</v>
      </c>
      <c r="O280" s="28">
        <v>45853.2497337963</v>
      </c>
      <c r="P280" s="25" t="s">
        <v>5471</v>
      </c>
      <c r="Q280" s="25"/>
      <c r="R280" s="26" t="e">
        <f>_xlfn.XLOOKUP(Table4[[#This Row],[Location]],[6]!TableData[u_display_name],[6]!TableData[country])</f>
        <v>#REF!</v>
      </c>
    </row>
    <row r="281" spans="1:18" ht="58" x14ac:dyDescent="0.35">
      <c r="A281" s="25" t="s">
        <v>1096</v>
      </c>
      <c r="B281" s="25" t="s">
        <v>1095</v>
      </c>
      <c r="C281" s="25" t="s">
        <v>4592</v>
      </c>
      <c r="D281" s="25" t="s">
        <v>6362</v>
      </c>
      <c r="E281" s="25" t="s">
        <v>6363</v>
      </c>
      <c r="F281" s="25" t="s">
        <v>57</v>
      </c>
      <c r="G281" s="25" t="s">
        <v>109</v>
      </c>
      <c r="H281" s="25" t="s">
        <v>63</v>
      </c>
      <c r="I281" s="25" t="s">
        <v>1096</v>
      </c>
      <c r="J281" s="25" t="s">
        <v>5467</v>
      </c>
      <c r="K281" s="25" t="s">
        <v>66</v>
      </c>
      <c r="L281" s="25" t="s">
        <v>5494</v>
      </c>
      <c r="M281" s="25" t="s">
        <v>5495</v>
      </c>
      <c r="N281" s="25" t="s">
        <v>6364</v>
      </c>
      <c r="O281" s="28">
        <v>45853.2497337963</v>
      </c>
      <c r="P281" s="25" t="s">
        <v>5471</v>
      </c>
      <c r="Q281" s="25"/>
      <c r="R281" s="26" t="e">
        <f>_xlfn.XLOOKUP(Table4[[#This Row],[Location]],[6]!TableData[u_display_name],[6]!TableData[country])</f>
        <v>#REF!</v>
      </c>
    </row>
    <row r="282" spans="1:18" ht="43.5" x14ac:dyDescent="0.35">
      <c r="A282" s="25" t="s">
        <v>2591</v>
      </c>
      <c r="B282" s="25" t="s">
        <v>2590</v>
      </c>
      <c r="C282" s="25" t="s">
        <v>6365</v>
      </c>
      <c r="D282" s="25" t="s">
        <v>6366</v>
      </c>
      <c r="E282" s="25" t="s">
        <v>6367</v>
      </c>
      <c r="F282" s="25" t="s">
        <v>57</v>
      </c>
      <c r="G282" s="25" t="s">
        <v>109</v>
      </c>
      <c r="H282" s="25" t="s">
        <v>63</v>
      </c>
      <c r="I282" s="25" t="s">
        <v>2591</v>
      </c>
      <c r="J282" s="25" t="s">
        <v>5467</v>
      </c>
      <c r="K282" s="25" t="s">
        <v>49</v>
      </c>
      <c r="L282" s="25" t="s">
        <v>6368</v>
      </c>
      <c r="M282" s="25" t="s">
        <v>5631</v>
      </c>
      <c r="N282" s="25" t="s">
        <v>5496</v>
      </c>
      <c r="O282" s="28">
        <v>45853.2497337963</v>
      </c>
      <c r="P282" s="25" t="s">
        <v>5471</v>
      </c>
      <c r="Q282" s="25"/>
      <c r="R282" s="26" t="e">
        <f>_xlfn.XLOOKUP(Table4[[#This Row],[Location]],[6]!TableData[u_display_name],[6]!TableData[country])</f>
        <v>#REF!</v>
      </c>
    </row>
    <row r="283" spans="1:18" ht="58" x14ac:dyDescent="0.35">
      <c r="A283" s="25" t="s">
        <v>1942</v>
      </c>
      <c r="B283" s="25" t="s">
        <v>1941</v>
      </c>
      <c r="C283" s="25" t="s">
        <v>6369</v>
      </c>
      <c r="D283" s="25" t="s">
        <v>6370</v>
      </c>
      <c r="E283" s="25" t="s">
        <v>6371</v>
      </c>
      <c r="F283" s="25" t="s">
        <v>57</v>
      </c>
      <c r="G283" s="25" t="s">
        <v>56</v>
      </c>
      <c r="H283" s="25" t="s">
        <v>63</v>
      </c>
      <c r="I283" s="25" t="s">
        <v>1942</v>
      </c>
      <c r="J283" s="25" t="s">
        <v>5467</v>
      </c>
      <c r="K283" s="25" t="s">
        <v>49</v>
      </c>
      <c r="L283" s="25" t="s">
        <v>6372</v>
      </c>
      <c r="M283" s="25" t="s">
        <v>5796</v>
      </c>
      <c r="N283" s="25" t="s">
        <v>5714</v>
      </c>
      <c r="O283" s="28">
        <v>45853.2497337963</v>
      </c>
      <c r="P283" s="25" t="s">
        <v>5471</v>
      </c>
      <c r="Q283" s="25"/>
      <c r="R283" s="26" t="e">
        <f>_xlfn.XLOOKUP(Table4[[#This Row],[Location]],[6]!TableData[u_display_name],[6]!TableData[country])</f>
        <v>#REF!</v>
      </c>
    </row>
    <row r="284" spans="1:18" ht="43.5" x14ac:dyDescent="0.35">
      <c r="A284" s="25" t="s">
        <v>2643</v>
      </c>
      <c r="B284" s="25" t="s">
        <v>2642</v>
      </c>
      <c r="C284" s="25" t="s">
        <v>4804</v>
      </c>
      <c r="D284" s="25" t="s">
        <v>6373</v>
      </c>
      <c r="E284" s="25" t="s">
        <v>6374</v>
      </c>
      <c r="F284" s="25" t="s">
        <v>57</v>
      </c>
      <c r="G284" s="25" t="s">
        <v>56</v>
      </c>
      <c r="H284" s="25" t="s">
        <v>4585</v>
      </c>
      <c r="I284" s="25" t="s">
        <v>2643</v>
      </c>
      <c r="J284" s="25" t="s">
        <v>5467</v>
      </c>
      <c r="K284" s="25" t="s">
        <v>49</v>
      </c>
      <c r="L284" s="25" t="s">
        <v>4691</v>
      </c>
      <c r="M284" s="25" t="s">
        <v>5495</v>
      </c>
      <c r="N284" s="25" t="s">
        <v>5526</v>
      </c>
      <c r="O284" s="28">
        <v>45853.2497337963</v>
      </c>
      <c r="P284" s="25" t="s">
        <v>5471</v>
      </c>
      <c r="Q284" s="25"/>
      <c r="R284" s="26" t="e">
        <f>_xlfn.XLOOKUP(Table4[[#This Row],[Location]],[6]!TableData[u_display_name],[6]!TableData[country])</f>
        <v>#REF!</v>
      </c>
    </row>
    <row r="285" spans="1:18" ht="58" x14ac:dyDescent="0.35">
      <c r="A285" s="25" t="s">
        <v>1107</v>
      </c>
      <c r="B285" s="25" t="s">
        <v>1106</v>
      </c>
      <c r="C285" s="25" t="s">
        <v>4625</v>
      </c>
      <c r="D285" s="25" t="s">
        <v>6375</v>
      </c>
      <c r="E285" s="25" t="s">
        <v>6376</v>
      </c>
      <c r="F285" s="25" t="s">
        <v>57</v>
      </c>
      <c r="G285" s="25" t="s">
        <v>56</v>
      </c>
      <c r="H285" s="25" t="s">
        <v>63</v>
      </c>
      <c r="I285" s="25" t="s">
        <v>1107</v>
      </c>
      <c r="J285" s="25" t="s">
        <v>5467</v>
      </c>
      <c r="K285" s="25" t="s">
        <v>66</v>
      </c>
      <c r="L285" s="25" t="s">
        <v>4691</v>
      </c>
      <c r="M285" s="25" t="s">
        <v>5495</v>
      </c>
      <c r="N285" s="25" t="s">
        <v>5503</v>
      </c>
      <c r="O285" s="28">
        <v>45853.2497337963</v>
      </c>
      <c r="P285" s="25" t="s">
        <v>5471</v>
      </c>
      <c r="Q285" s="25"/>
      <c r="R285" s="26" t="e">
        <f>_xlfn.XLOOKUP(Table4[[#This Row],[Location]],[6]!TableData[u_display_name],[6]!TableData[country])</f>
        <v>#REF!</v>
      </c>
    </row>
    <row r="286" spans="1:18" ht="43.5" x14ac:dyDescent="0.35">
      <c r="A286" s="25" t="s">
        <v>1904</v>
      </c>
      <c r="B286" s="25" t="s">
        <v>1903</v>
      </c>
      <c r="C286" s="25" t="s">
        <v>4814</v>
      </c>
      <c r="D286" s="25" t="s">
        <v>6377</v>
      </c>
      <c r="E286" s="25" t="s">
        <v>6378</v>
      </c>
      <c r="F286" s="25" t="s">
        <v>57</v>
      </c>
      <c r="G286" s="25" t="s">
        <v>56</v>
      </c>
      <c r="H286" s="25" t="s">
        <v>4816</v>
      </c>
      <c r="I286" s="25" t="s">
        <v>1904</v>
      </c>
      <c r="J286" s="25" t="s">
        <v>5467</v>
      </c>
      <c r="K286" s="25" t="s">
        <v>101</v>
      </c>
      <c r="L286" s="25" t="s">
        <v>4691</v>
      </c>
      <c r="M286" s="25" t="s">
        <v>5495</v>
      </c>
      <c r="N286" s="25" t="s">
        <v>5526</v>
      </c>
      <c r="O286" s="28">
        <v>45853.2497337963</v>
      </c>
      <c r="P286" s="25" t="s">
        <v>5499</v>
      </c>
      <c r="Q286" s="25"/>
      <c r="R286" s="26" t="e">
        <f>_xlfn.XLOOKUP(Table4[[#This Row],[Location]],[6]!TableData[u_display_name],[6]!TableData[country])</f>
        <v>#REF!</v>
      </c>
    </row>
    <row r="287" spans="1:18" ht="58" x14ac:dyDescent="0.35">
      <c r="A287" s="25" t="s">
        <v>1858</v>
      </c>
      <c r="B287" s="25" t="s">
        <v>1857</v>
      </c>
      <c r="C287" s="25" t="s">
        <v>6379</v>
      </c>
      <c r="D287" s="25" t="s">
        <v>6380</v>
      </c>
      <c r="E287" s="25" t="s">
        <v>6381</v>
      </c>
      <c r="F287" s="25" t="s">
        <v>57</v>
      </c>
      <c r="G287" s="25" t="s">
        <v>109</v>
      </c>
      <c r="H287" s="25" t="s">
        <v>256</v>
      </c>
      <c r="I287" s="25" t="s">
        <v>1858</v>
      </c>
      <c r="J287" s="25" t="s">
        <v>5467</v>
      </c>
      <c r="K287" s="25" t="s">
        <v>66</v>
      </c>
      <c r="L287" s="25" t="s">
        <v>6172</v>
      </c>
      <c r="M287" s="25" t="s">
        <v>6173</v>
      </c>
      <c r="N287" s="25" t="s">
        <v>5694</v>
      </c>
      <c r="O287" s="28">
        <v>45853.2497337963</v>
      </c>
      <c r="P287" s="25" t="s">
        <v>5485</v>
      </c>
      <c r="Q287" s="25"/>
      <c r="R287" s="26" t="e">
        <f>_xlfn.XLOOKUP(Table4[[#This Row],[Location]],[6]!TableData[u_display_name],[6]!TableData[country])</f>
        <v>#REF!</v>
      </c>
    </row>
    <row r="288" spans="1:18" ht="43.5" x14ac:dyDescent="0.35">
      <c r="A288" s="25" t="s">
        <v>1352</v>
      </c>
      <c r="B288" s="25" t="s">
        <v>1351</v>
      </c>
      <c r="C288" s="25" t="s">
        <v>4831</v>
      </c>
      <c r="D288" s="25" t="s">
        <v>6382</v>
      </c>
      <c r="E288" s="25" t="s">
        <v>6383</v>
      </c>
      <c r="F288" s="25" t="s">
        <v>57</v>
      </c>
      <c r="G288" s="25" t="s">
        <v>56</v>
      </c>
      <c r="H288" s="25" t="s">
        <v>63</v>
      </c>
      <c r="I288" s="25" t="s">
        <v>1352</v>
      </c>
      <c r="J288" s="25" t="s">
        <v>5467</v>
      </c>
      <c r="K288" s="25" t="s">
        <v>49</v>
      </c>
      <c r="L288" s="25" t="s">
        <v>6384</v>
      </c>
      <c r="M288" s="25" t="s">
        <v>5495</v>
      </c>
      <c r="N288" s="25" t="s">
        <v>5526</v>
      </c>
      <c r="O288" s="28">
        <v>45853.2497337963</v>
      </c>
      <c r="P288" s="25" t="s">
        <v>5471</v>
      </c>
      <c r="Q288" s="25"/>
      <c r="R288" s="26" t="e">
        <f>_xlfn.XLOOKUP(Table4[[#This Row],[Location]],[6]!TableData[u_display_name],[6]!TableData[country])</f>
        <v>#REF!</v>
      </c>
    </row>
    <row r="289" spans="1:18" ht="58" x14ac:dyDescent="0.35">
      <c r="A289" s="25" t="s">
        <v>1370</v>
      </c>
      <c r="B289" s="25" t="s">
        <v>1369</v>
      </c>
      <c r="C289" s="25" t="s">
        <v>4858</v>
      </c>
      <c r="D289" s="25" t="s">
        <v>6385</v>
      </c>
      <c r="E289" s="25" t="s">
        <v>6386</v>
      </c>
      <c r="F289" s="25" t="s">
        <v>57</v>
      </c>
      <c r="G289" s="25" t="s">
        <v>56</v>
      </c>
      <c r="H289" s="25" t="s">
        <v>63</v>
      </c>
      <c r="I289" s="25" t="s">
        <v>1370</v>
      </c>
      <c r="J289" s="25" t="s">
        <v>5467</v>
      </c>
      <c r="K289" s="25" t="s">
        <v>114</v>
      </c>
      <c r="L289" s="25" t="s">
        <v>6221</v>
      </c>
      <c r="M289" s="25" t="s">
        <v>5743</v>
      </c>
      <c r="N289" s="25" t="s">
        <v>5714</v>
      </c>
      <c r="O289" s="28">
        <v>45853.2497337963</v>
      </c>
      <c r="P289" s="25" t="s">
        <v>5471</v>
      </c>
      <c r="Q289" s="25"/>
      <c r="R289" s="26" t="e">
        <f>_xlfn.XLOOKUP(Table4[[#This Row],[Location]],[6]!TableData[u_display_name],[6]!TableData[country])</f>
        <v>#REF!</v>
      </c>
    </row>
    <row r="290" spans="1:18" ht="58" x14ac:dyDescent="0.35">
      <c r="A290" s="25" t="s">
        <v>1797</v>
      </c>
      <c r="B290" s="25" t="s">
        <v>1796</v>
      </c>
      <c r="C290" s="25" t="s">
        <v>6387</v>
      </c>
      <c r="D290" s="25" t="s">
        <v>6388</v>
      </c>
      <c r="E290" s="25" t="s">
        <v>6389</v>
      </c>
      <c r="F290" s="25" t="s">
        <v>57</v>
      </c>
      <c r="G290" s="25" t="s">
        <v>56</v>
      </c>
      <c r="H290" s="25" t="s">
        <v>63</v>
      </c>
      <c r="I290" s="25" t="s">
        <v>1797</v>
      </c>
      <c r="J290" s="25" t="s">
        <v>5467</v>
      </c>
      <c r="K290" s="25" t="s">
        <v>141</v>
      </c>
      <c r="L290" s="25" t="s">
        <v>5712</v>
      </c>
      <c r="M290" s="25" t="s">
        <v>5502</v>
      </c>
      <c r="N290" s="25" t="s">
        <v>5668</v>
      </c>
      <c r="O290" s="28">
        <v>45853.2497337963</v>
      </c>
      <c r="P290" s="25" t="s">
        <v>5471</v>
      </c>
      <c r="Q290" s="25"/>
      <c r="R290" s="26" t="e">
        <f>_xlfn.XLOOKUP(Table4[[#This Row],[Location]],[6]!TableData[u_display_name],[6]!TableData[country])</f>
        <v>#REF!</v>
      </c>
    </row>
    <row r="291" spans="1:18" ht="58" x14ac:dyDescent="0.35">
      <c r="A291" s="25" t="s">
        <v>1131</v>
      </c>
      <c r="B291" s="25" t="s">
        <v>1130</v>
      </c>
      <c r="C291" s="25" t="s">
        <v>4415</v>
      </c>
      <c r="D291" s="25" t="s">
        <v>6390</v>
      </c>
      <c r="E291" s="25" t="s">
        <v>6391</v>
      </c>
      <c r="F291" s="25" t="s">
        <v>57</v>
      </c>
      <c r="G291" s="25" t="s">
        <v>109</v>
      </c>
      <c r="H291" s="25" t="s">
        <v>63</v>
      </c>
      <c r="I291" s="25" t="s">
        <v>1131</v>
      </c>
      <c r="J291" s="25" t="s">
        <v>5467</v>
      </c>
      <c r="K291" s="25" t="s">
        <v>114</v>
      </c>
      <c r="L291" s="25" t="s">
        <v>5763</v>
      </c>
      <c r="M291" s="25" t="s">
        <v>5495</v>
      </c>
      <c r="N291" s="25" t="s">
        <v>5668</v>
      </c>
      <c r="O291" s="28">
        <v>45853.2497337963</v>
      </c>
      <c r="P291" s="25" t="s">
        <v>5471</v>
      </c>
      <c r="Q291" s="25"/>
      <c r="R291" s="26" t="e">
        <f>_xlfn.XLOOKUP(Table4[[#This Row],[Location]],[6]!TableData[u_display_name],[6]!TableData[country])</f>
        <v>#REF!</v>
      </c>
    </row>
    <row r="292" spans="1:18" ht="58" x14ac:dyDescent="0.35">
      <c r="A292" s="25" t="s">
        <v>991</v>
      </c>
      <c r="B292" s="25" t="s">
        <v>990</v>
      </c>
      <c r="C292" s="25" t="s">
        <v>6392</v>
      </c>
      <c r="D292" s="25" t="s">
        <v>6393</v>
      </c>
      <c r="E292" s="25" t="s">
        <v>6394</v>
      </c>
      <c r="F292" s="25" t="s">
        <v>514</v>
      </c>
      <c r="G292" s="25" t="s">
        <v>109</v>
      </c>
      <c r="H292" s="25" t="s">
        <v>63</v>
      </c>
      <c r="I292" s="25" t="s">
        <v>991</v>
      </c>
      <c r="J292" s="25" t="s">
        <v>5467</v>
      </c>
      <c r="K292" s="25" t="s">
        <v>49</v>
      </c>
      <c r="L292" s="25" t="s">
        <v>5780</v>
      </c>
      <c r="M292" s="25" t="s">
        <v>5530</v>
      </c>
      <c r="N292" s="25" t="s">
        <v>5531</v>
      </c>
      <c r="O292" s="28">
        <v>45853.2497337963</v>
      </c>
      <c r="P292" s="25" t="s">
        <v>5471</v>
      </c>
      <c r="Q292" s="25"/>
      <c r="R292" s="26" t="e">
        <f>_xlfn.XLOOKUP(Table4[[#This Row],[Location]],[6]!TableData[u_display_name],[6]!TableData[country])</f>
        <v>#REF!</v>
      </c>
    </row>
    <row r="293" spans="1:18" ht="43.5" x14ac:dyDescent="0.35">
      <c r="A293" s="25" t="s">
        <v>1600</v>
      </c>
      <c r="B293" s="25" t="s">
        <v>1599</v>
      </c>
      <c r="C293" s="25" t="s">
        <v>6395</v>
      </c>
      <c r="D293" s="25" t="s">
        <v>6396</v>
      </c>
      <c r="E293" s="25" t="s">
        <v>6397</v>
      </c>
      <c r="F293" s="25" t="s">
        <v>57</v>
      </c>
      <c r="G293" s="25" t="s">
        <v>232</v>
      </c>
      <c r="H293" s="25" t="s">
        <v>63</v>
      </c>
      <c r="I293" s="25" t="s">
        <v>1600</v>
      </c>
      <c r="J293" s="25" t="s">
        <v>5467</v>
      </c>
      <c r="K293" s="25" t="s">
        <v>101</v>
      </c>
      <c r="L293" s="25" t="s">
        <v>6398</v>
      </c>
      <c r="M293" s="25" t="s">
        <v>5495</v>
      </c>
      <c r="N293" s="25" t="s">
        <v>5496</v>
      </c>
      <c r="O293" s="28">
        <v>45853.2497337963</v>
      </c>
      <c r="P293" s="25" t="s">
        <v>5471</v>
      </c>
      <c r="Q293" s="25"/>
      <c r="R293" s="26" t="e">
        <f>_xlfn.XLOOKUP(Table4[[#This Row],[Location]],[6]!TableData[u_display_name],[6]!TableData[country])</f>
        <v>#REF!</v>
      </c>
    </row>
    <row r="294" spans="1:18" ht="43.5" x14ac:dyDescent="0.35">
      <c r="A294" s="25" t="s">
        <v>1872</v>
      </c>
      <c r="B294" s="25" t="s">
        <v>1871</v>
      </c>
      <c r="C294" s="25" t="s">
        <v>6399</v>
      </c>
      <c r="D294" s="25" t="s">
        <v>6400</v>
      </c>
      <c r="E294" s="25" t="s">
        <v>6401</v>
      </c>
      <c r="F294" s="25" t="s">
        <v>57</v>
      </c>
      <c r="G294" s="25" t="s">
        <v>56</v>
      </c>
      <c r="H294" s="25" t="s">
        <v>6402</v>
      </c>
      <c r="I294" s="25" t="s">
        <v>4691</v>
      </c>
      <c r="J294" s="25" t="s">
        <v>5467</v>
      </c>
      <c r="K294" s="25" t="s">
        <v>66</v>
      </c>
      <c r="L294" s="25" t="s">
        <v>4691</v>
      </c>
      <c r="M294" s="25" t="s">
        <v>5495</v>
      </c>
      <c r="N294" s="25" t="s">
        <v>6403</v>
      </c>
      <c r="O294" s="28">
        <v>45853.2497337963</v>
      </c>
      <c r="P294" s="25" t="s">
        <v>5471</v>
      </c>
      <c r="Q294" s="25"/>
      <c r="R294" s="26" t="e">
        <f>_xlfn.XLOOKUP(Table4[[#This Row],[Location]],[6]!TableData[u_display_name],[6]!TableData[country])</f>
        <v>#REF!</v>
      </c>
    </row>
    <row r="295" spans="1:18" ht="43.5" x14ac:dyDescent="0.35">
      <c r="A295" s="25" t="s">
        <v>1473</v>
      </c>
      <c r="B295" s="25" t="s">
        <v>1472</v>
      </c>
      <c r="C295" s="25" t="s">
        <v>6404</v>
      </c>
      <c r="D295" s="25" t="s">
        <v>6405</v>
      </c>
      <c r="E295" s="25" t="s">
        <v>6406</v>
      </c>
      <c r="F295" s="25" t="s">
        <v>57</v>
      </c>
      <c r="G295" s="25" t="s">
        <v>56</v>
      </c>
      <c r="H295" s="25" t="s">
        <v>63</v>
      </c>
      <c r="I295" s="25" t="s">
        <v>1473</v>
      </c>
      <c r="J295" s="25" t="s">
        <v>5467</v>
      </c>
      <c r="K295" s="25" t="s">
        <v>101</v>
      </c>
      <c r="L295" s="25" t="s">
        <v>6407</v>
      </c>
      <c r="M295" s="25" t="s">
        <v>5495</v>
      </c>
      <c r="N295" s="25" t="s">
        <v>5526</v>
      </c>
      <c r="O295" s="28">
        <v>45853.2497337963</v>
      </c>
      <c r="P295" s="25" t="s">
        <v>5471</v>
      </c>
      <c r="Q295" s="25"/>
      <c r="R295" s="26" t="e">
        <f>_xlfn.XLOOKUP(Table4[[#This Row],[Location]],[6]!TableData[u_display_name],[6]!TableData[country])</f>
        <v>#REF!</v>
      </c>
    </row>
    <row r="296" spans="1:18" ht="43.5" x14ac:dyDescent="0.35">
      <c r="A296" s="25" t="s">
        <v>726</v>
      </c>
      <c r="B296" s="25" t="s">
        <v>725</v>
      </c>
      <c r="C296" s="25" t="s">
        <v>727</v>
      </c>
      <c r="D296" s="25" t="s">
        <v>6408</v>
      </c>
      <c r="E296" s="25" t="s">
        <v>6409</v>
      </c>
      <c r="F296" s="25" t="s">
        <v>57</v>
      </c>
      <c r="G296" s="25" t="s">
        <v>149</v>
      </c>
      <c r="H296" s="25" t="s">
        <v>724</v>
      </c>
      <c r="I296" s="25" t="s">
        <v>726</v>
      </c>
      <c r="J296" s="25" t="s">
        <v>5467</v>
      </c>
      <c r="K296" s="25" t="s">
        <v>49</v>
      </c>
      <c r="L296" s="25" t="s">
        <v>4691</v>
      </c>
      <c r="M296" s="25" t="s">
        <v>5495</v>
      </c>
      <c r="N296" s="25" t="s">
        <v>5496</v>
      </c>
      <c r="O296" s="28">
        <v>45853.2497337963</v>
      </c>
      <c r="P296" s="25" t="s">
        <v>5499</v>
      </c>
      <c r="Q296" s="25"/>
      <c r="R296" s="26" t="e">
        <f>_xlfn.XLOOKUP(Table4[[#This Row],[Location]],[6]!TableData[u_display_name],[6]!TableData[country])</f>
        <v>#REF!</v>
      </c>
    </row>
    <row r="297" spans="1:18" ht="43.5" x14ac:dyDescent="0.35">
      <c r="A297" s="25" t="s">
        <v>1837</v>
      </c>
      <c r="B297" s="25" t="s">
        <v>1836</v>
      </c>
      <c r="C297" s="25" t="s">
        <v>6410</v>
      </c>
      <c r="D297" s="25" t="s">
        <v>6411</v>
      </c>
      <c r="E297" s="25" t="s">
        <v>6412</v>
      </c>
      <c r="F297" s="25" t="s">
        <v>57</v>
      </c>
      <c r="G297" s="25" t="s">
        <v>56</v>
      </c>
      <c r="H297" s="25" t="s">
        <v>5131</v>
      </c>
      <c r="I297" s="25" t="s">
        <v>1837</v>
      </c>
      <c r="J297" s="25" t="s">
        <v>5467</v>
      </c>
      <c r="K297" s="25" t="s">
        <v>49</v>
      </c>
      <c r="L297" s="25" t="s">
        <v>4691</v>
      </c>
      <c r="M297" s="25" t="s">
        <v>5495</v>
      </c>
      <c r="N297" s="25" t="s">
        <v>5526</v>
      </c>
      <c r="O297" s="28">
        <v>45853.2497337963</v>
      </c>
      <c r="P297" s="25" t="s">
        <v>5471</v>
      </c>
      <c r="Q297" s="25"/>
      <c r="R297" s="26" t="e">
        <f>_xlfn.XLOOKUP(Table4[[#This Row],[Location]],[6]!TableData[u_display_name],[6]!TableData[country])</f>
        <v>#REF!</v>
      </c>
    </row>
    <row r="298" spans="1:18" ht="43.5" x14ac:dyDescent="0.35">
      <c r="A298" s="25" t="s">
        <v>831</v>
      </c>
      <c r="B298" s="25" t="s">
        <v>830</v>
      </c>
      <c r="C298" s="25" t="s">
        <v>832</v>
      </c>
      <c r="D298" s="25" t="s">
        <v>6413</v>
      </c>
      <c r="E298" s="25" t="s">
        <v>6414</v>
      </c>
      <c r="F298" s="25" t="s">
        <v>57</v>
      </c>
      <c r="G298" s="25" t="s">
        <v>149</v>
      </c>
      <c r="H298" s="25" t="s">
        <v>152</v>
      </c>
      <c r="I298" s="25" t="s">
        <v>831</v>
      </c>
      <c r="J298" s="25" t="s">
        <v>5467</v>
      </c>
      <c r="K298" s="25" t="s">
        <v>49</v>
      </c>
      <c r="L298" s="25" t="s">
        <v>5506</v>
      </c>
      <c r="M298" s="25" t="s">
        <v>5495</v>
      </c>
      <c r="N298" s="25" t="s">
        <v>5496</v>
      </c>
      <c r="O298" s="28">
        <v>45853.2497337963</v>
      </c>
      <c r="P298" s="25" t="s">
        <v>5499</v>
      </c>
      <c r="Q298" s="25"/>
      <c r="R298" s="26" t="e">
        <f>_xlfn.XLOOKUP(Table4[[#This Row],[Location]],[6]!TableData[u_display_name],[6]!TableData[country])</f>
        <v>#REF!</v>
      </c>
    </row>
    <row r="299" spans="1:18" ht="58" x14ac:dyDescent="0.35">
      <c r="A299" s="25" t="s">
        <v>2544</v>
      </c>
      <c r="B299" s="25" t="s">
        <v>2543</v>
      </c>
      <c r="C299" s="25" t="s">
        <v>6415</v>
      </c>
      <c r="D299" s="25" t="s">
        <v>6416</v>
      </c>
      <c r="E299" s="25" t="s">
        <v>6417</v>
      </c>
      <c r="F299" s="25" t="s">
        <v>57</v>
      </c>
      <c r="G299" s="25" t="s">
        <v>56</v>
      </c>
      <c r="H299" s="25" t="s">
        <v>63</v>
      </c>
      <c r="I299" s="25" t="s">
        <v>2544</v>
      </c>
      <c r="J299" s="25" t="s">
        <v>5467</v>
      </c>
      <c r="K299" s="25" t="s">
        <v>49</v>
      </c>
      <c r="L299" s="25" t="s">
        <v>6418</v>
      </c>
      <c r="M299" s="25" t="s">
        <v>5602</v>
      </c>
      <c r="N299" s="25" t="s">
        <v>5627</v>
      </c>
      <c r="O299" s="28">
        <v>45853.2497337963</v>
      </c>
      <c r="P299" s="25" t="s">
        <v>5471</v>
      </c>
      <c r="Q299" s="25"/>
      <c r="R299" s="26" t="e">
        <f>_xlfn.XLOOKUP(Table4[[#This Row],[Location]],[6]!TableData[u_display_name],[6]!TableData[country])</f>
        <v>#REF!</v>
      </c>
    </row>
    <row r="300" spans="1:18" ht="58" x14ac:dyDescent="0.35">
      <c r="A300" s="25" t="s">
        <v>1418</v>
      </c>
      <c r="B300" s="25" t="s">
        <v>1417</v>
      </c>
      <c r="C300" s="25" t="s">
        <v>4877</v>
      </c>
      <c r="D300" s="25" t="s">
        <v>6419</v>
      </c>
      <c r="E300" s="25" t="s">
        <v>6420</v>
      </c>
      <c r="F300" s="25" t="s">
        <v>57</v>
      </c>
      <c r="G300" s="25" t="s">
        <v>56</v>
      </c>
      <c r="H300" s="25" t="s">
        <v>63</v>
      </c>
      <c r="I300" s="25" t="s">
        <v>1418</v>
      </c>
      <c r="J300" s="25" t="s">
        <v>5467</v>
      </c>
      <c r="K300" s="25" t="s">
        <v>141</v>
      </c>
      <c r="L300" s="25" t="s">
        <v>5780</v>
      </c>
      <c r="M300" s="25" t="s">
        <v>5495</v>
      </c>
      <c r="N300" s="25" t="s">
        <v>5714</v>
      </c>
      <c r="O300" s="28">
        <v>45853.2497337963</v>
      </c>
      <c r="P300" s="25" t="s">
        <v>5471</v>
      </c>
      <c r="Q300" s="25"/>
      <c r="R300" s="26" t="e">
        <f>_xlfn.XLOOKUP(Table4[[#This Row],[Location]],[6]!TableData[u_display_name],[6]!TableData[country])</f>
        <v>#REF!</v>
      </c>
    </row>
    <row r="301" spans="1:18" ht="43.5" x14ac:dyDescent="0.35">
      <c r="A301" s="25" t="s">
        <v>2507</v>
      </c>
      <c r="B301" s="25" t="s">
        <v>6421</v>
      </c>
      <c r="C301" s="25" t="s">
        <v>6422</v>
      </c>
      <c r="D301" s="25" t="s">
        <v>6423</v>
      </c>
      <c r="E301" s="25" t="s">
        <v>6424</v>
      </c>
      <c r="F301" s="25" t="s">
        <v>57</v>
      </c>
      <c r="G301" s="25" t="s">
        <v>232</v>
      </c>
      <c r="H301" s="25" t="s">
        <v>5220</v>
      </c>
      <c r="I301" s="25" t="s">
        <v>2507</v>
      </c>
      <c r="J301" s="25" t="s">
        <v>5467</v>
      </c>
      <c r="K301" s="25" t="s">
        <v>101</v>
      </c>
      <c r="L301" s="25" t="s">
        <v>4691</v>
      </c>
      <c r="M301" s="25" t="s">
        <v>5495</v>
      </c>
      <c r="N301" s="25" t="s">
        <v>5496</v>
      </c>
      <c r="O301" s="28">
        <v>45853.2497337963</v>
      </c>
      <c r="P301" s="25" t="s">
        <v>5499</v>
      </c>
      <c r="Q301" s="25"/>
      <c r="R301" s="26" t="e">
        <f>_xlfn.XLOOKUP(Table4[[#This Row],[Location]],[6]!TableData[u_display_name],[6]!TableData[country])</f>
        <v>#REF!</v>
      </c>
    </row>
    <row r="302" spans="1:18" ht="58" x14ac:dyDescent="0.35">
      <c r="A302" s="25" t="s">
        <v>1372</v>
      </c>
      <c r="B302" s="25" t="s">
        <v>1371</v>
      </c>
      <c r="C302" s="25" t="s">
        <v>4859</v>
      </c>
      <c r="D302" s="25" t="s">
        <v>6425</v>
      </c>
      <c r="E302" s="25" t="s">
        <v>6426</v>
      </c>
      <c r="F302" s="25" t="s">
        <v>57</v>
      </c>
      <c r="G302" s="25" t="s">
        <v>56</v>
      </c>
      <c r="H302" s="25" t="s">
        <v>63</v>
      </c>
      <c r="I302" s="25" t="s">
        <v>1372</v>
      </c>
      <c r="J302" s="25" t="s">
        <v>5467</v>
      </c>
      <c r="K302" s="25" t="s">
        <v>114</v>
      </c>
      <c r="L302" s="25" t="s">
        <v>6221</v>
      </c>
      <c r="M302" s="25" t="s">
        <v>6090</v>
      </c>
      <c r="N302" s="25" t="s">
        <v>5575</v>
      </c>
      <c r="O302" s="28">
        <v>45853.2497337963</v>
      </c>
      <c r="P302" s="25" t="s">
        <v>5471</v>
      </c>
      <c r="Q302" s="25"/>
      <c r="R302" s="26" t="e">
        <f>_xlfn.XLOOKUP(Table4[[#This Row],[Location]],[6]!TableData[u_display_name],[6]!TableData[country])</f>
        <v>#REF!</v>
      </c>
    </row>
    <row r="303" spans="1:18" ht="58" x14ac:dyDescent="0.35">
      <c r="A303" s="25" t="s">
        <v>1930</v>
      </c>
      <c r="B303" s="25" t="s">
        <v>1929</v>
      </c>
      <c r="C303" s="25" t="s">
        <v>6427</v>
      </c>
      <c r="D303" s="25" t="s">
        <v>6428</v>
      </c>
      <c r="E303" s="25" t="s">
        <v>6429</v>
      </c>
      <c r="F303" s="25" t="s">
        <v>57</v>
      </c>
      <c r="G303" s="25" t="s">
        <v>56</v>
      </c>
      <c r="H303" s="25" t="s">
        <v>63</v>
      </c>
      <c r="I303" s="25" t="s">
        <v>1930</v>
      </c>
      <c r="J303" s="25" t="s">
        <v>5467</v>
      </c>
      <c r="K303" s="25" t="s">
        <v>114</v>
      </c>
      <c r="L303" s="25" t="s">
        <v>5905</v>
      </c>
      <c r="M303" s="25" t="s">
        <v>5502</v>
      </c>
      <c r="N303" s="25" t="s">
        <v>5531</v>
      </c>
      <c r="O303" s="28">
        <v>45853.2497337963</v>
      </c>
      <c r="P303" s="25" t="s">
        <v>5471</v>
      </c>
      <c r="Q303" s="25"/>
      <c r="R303" s="26" t="e">
        <f>_xlfn.XLOOKUP(Table4[[#This Row],[Location]],[6]!TableData[u_display_name],[6]!TableData[country])</f>
        <v>#REF!</v>
      </c>
    </row>
    <row r="304" spans="1:18" ht="58" x14ac:dyDescent="0.35">
      <c r="A304" s="25" t="s">
        <v>1495</v>
      </c>
      <c r="B304" s="25" t="s">
        <v>1494</v>
      </c>
      <c r="C304" s="25" t="s">
        <v>4890</v>
      </c>
      <c r="D304" s="25" t="s">
        <v>6430</v>
      </c>
      <c r="E304" s="25" t="s">
        <v>6431</v>
      </c>
      <c r="F304" s="25" t="s">
        <v>57</v>
      </c>
      <c r="G304" s="25" t="s">
        <v>56</v>
      </c>
      <c r="H304" s="25" t="s">
        <v>63</v>
      </c>
      <c r="I304" s="25" t="s">
        <v>1495</v>
      </c>
      <c r="J304" s="25" t="s">
        <v>5467</v>
      </c>
      <c r="K304" s="25" t="s">
        <v>66</v>
      </c>
      <c r="L304" s="25" t="s">
        <v>5780</v>
      </c>
      <c r="M304" s="25" t="s">
        <v>5495</v>
      </c>
      <c r="N304" s="25" t="s">
        <v>5714</v>
      </c>
      <c r="O304" s="28">
        <v>45853.2497337963</v>
      </c>
      <c r="P304" s="25" t="s">
        <v>5471</v>
      </c>
      <c r="Q304" s="25"/>
      <c r="R304" s="26" t="e">
        <f>_xlfn.XLOOKUP(Table4[[#This Row],[Location]],[6]!TableData[u_display_name],[6]!TableData[country])</f>
        <v>#REF!</v>
      </c>
    </row>
    <row r="305" spans="1:18" ht="43.5" x14ac:dyDescent="0.35">
      <c r="A305" s="25" t="s">
        <v>286</v>
      </c>
      <c r="B305" s="25" t="s">
        <v>285</v>
      </c>
      <c r="C305" s="25" t="s">
        <v>288</v>
      </c>
      <c r="D305" s="25" t="s">
        <v>6432</v>
      </c>
      <c r="E305" s="25" t="s">
        <v>6433</v>
      </c>
      <c r="F305" s="25" t="s">
        <v>57</v>
      </c>
      <c r="G305" s="25" t="s">
        <v>56</v>
      </c>
      <c r="H305" s="25" t="s">
        <v>290</v>
      </c>
      <c r="I305" s="25" t="s">
        <v>286</v>
      </c>
      <c r="J305" s="25" t="s">
        <v>5467</v>
      </c>
      <c r="K305" s="25" t="s">
        <v>49</v>
      </c>
      <c r="L305" s="25" t="s">
        <v>4691</v>
      </c>
      <c r="M305" s="25" t="s">
        <v>5495</v>
      </c>
      <c r="N305" s="25" t="s">
        <v>5526</v>
      </c>
      <c r="O305" s="28">
        <v>45853.2497337963</v>
      </c>
      <c r="P305" s="25" t="s">
        <v>5471</v>
      </c>
      <c r="Q305" s="25"/>
      <c r="R305" s="26" t="e">
        <f>_xlfn.XLOOKUP(Table4[[#This Row],[Location]],[6]!TableData[u_display_name],[6]!TableData[country])</f>
        <v>#REF!</v>
      </c>
    </row>
    <row r="306" spans="1:18" ht="58" x14ac:dyDescent="0.35">
      <c r="A306" s="25" t="s">
        <v>1324</v>
      </c>
      <c r="B306" s="25" t="s">
        <v>4271</v>
      </c>
      <c r="C306" s="25" t="s">
        <v>6434</v>
      </c>
      <c r="D306" s="25" t="s">
        <v>6435</v>
      </c>
      <c r="E306" s="25" t="s">
        <v>6436</v>
      </c>
      <c r="F306" s="25" t="s">
        <v>57</v>
      </c>
      <c r="G306" s="25" t="s">
        <v>56</v>
      </c>
      <c r="H306" s="25" t="s">
        <v>5621</v>
      </c>
      <c r="I306" s="25" t="s">
        <v>1324</v>
      </c>
      <c r="J306" s="25" t="s">
        <v>5463</v>
      </c>
      <c r="K306" s="25" t="s">
        <v>975</v>
      </c>
      <c r="L306" s="25" t="s">
        <v>4691</v>
      </c>
      <c r="M306" s="25" t="s">
        <v>5622</v>
      </c>
      <c r="N306" s="25" t="s">
        <v>5623</v>
      </c>
      <c r="O306" s="28">
        <v>45853.2497337963</v>
      </c>
      <c r="P306" s="25" t="s">
        <v>5485</v>
      </c>
      <c r="Q306" s="25"/>
      <c r="R306" s="26" t="e">
        <f>_xlfn.XLOOKUP(Table4[[#This Row],[Location]],[6]!TableData[u_display_name],[6]!TableData[country])</f>
        <v>#REF!</v>
      </c>
    </row>
    <row r="307" spans="1:18" ht="58" x14ac:dyDescent="0.35">
      <c r="A307" s="25" t="s">
        <v>1985</v>
      </c>
      <c r="B307" s="25" t="s">
        <v>1984</v>
      </c>
      <c r="C307" s="25" t="s">
        <v>6437</v>
      </c>
      <c r="D307" s="25" t="s">
        <v>6438</v>
      </c>
      <c r="E307" s="25" t="s">
        <v>6439</v>
      </c>
      <c r="F307" s="25" t="s">
        <v>57</v>
      </c>
      <c r="G307" s="25" t="s">
        <v>56</v>
      </c>
      <c r="H307" s="25" t="s">
        <v>2083</v>
      </c>
      <c r="I307" s="25" t="s">
        <v>1985</v>
      </c>
      <c r="J307" s="25" t="s">
        <v>5467</v>
      </c>
      <c r="K307" s="25" t="s">
        <v>49</v>
      </c>
      <c r="L307" s="25" t="s">
        <v>6049</v>
      </c>
      <c r="M307" s="25" t="s">
        <v>5894</v>
      </c>
      <c r="N307" s="25" t="s">
        <v>5575</v>
      </c>
      <c r="O307" s="28">
        <v>45853.2497337963</v>
      </c>
      <c r="P307" s="25" t="s">
        <v>5485</v>
      </c>
      <c r="Q307" s="25"/>
      <c r="R307" s="26" t="e">
        <f>_xlfn.XLOOKUP(Table4[[#This Row],[Location]],[6]!TableData[u_display_name],[6]!TableData[country])</f>
        <v>#REF!</v>
      </c>
    </row>
    <row r="308" spans="1:18" ht="58" x14ac:dyDescent="0.35">
      <c r="A308" s="25" t="s">
        <v>6440</v>
      </c>
      <c r="B308" s="25" t="s">
        <v>6441</v>
      </c>
      <c r="C308" s="25" t="s">
        <v>6442</v>
      </c>
      <c r="D308" s="25" t="s">
        <v>6443</v>
      </c>
      <c r="E308" s="25" t="s">
        <v>6444</v>
      </c>
      <c r="F308" s="25" t="s">
        <v>57</v>
      </c>
      <c r="G308" s="25" t="s">
        <v>56</v>
      </c>
      <c r="H308" s="25" t="s">
        <v>811</v>
      </c>
      <c r="I308" s="25" t="s">
        <v>6440</v>
      </c>
      <c r="J308" s="25" t="s">
        <v>5467</v>
      </c>
      <c r="K308" s="25" t="s">
        <v>141</v>
      </c>
      <c r="L308" s="25" t="s">
        <v>5511</v>
      </c>
      <c r="M308" s="25" t="s">
        <v>5483</v>
      </c>
      <c r="N308" s="25" t="s">
        <v>5484</v>
      </c>
      <c r="O308" s="28">
        <v>45853.2497337963</v>
      </c>
      <c r="P308" s="25" t="s">
        <v>5485</v>
      </c>
      <c r="Q308" s="25"/>
      <c r="R308" s="26" t="e">
        <f>_xlfn.XLOOKUP(Table4[[#This Row],[Location]],[6]!TableData[u_display_name],[6]!TableData[country])</f>
        <v>#REF!</v>
      </c>
    </row>
    <row r="309" spans="1:18" ht="72.5" x14ac:dyDescent="0.35">
      <c r="A309" s="25" t="s">
        <v>1505</v>
      </c>
      <c r="B309" s="25" t="s">
        <v>1504</v>
      </c>
      <c r="C309" s="25" t="s">
        <v>6445</v>
      </c>
      <c r="D309" s="25" t="s">
        <v>6446</v>
      </c>
      <c r="E309" s="25" t="s">
        <v>6447</v>
      </c>
      <c r="F309" s="25" t="s">
        <v>57</v>
      </c>
      <c r="G309" s="25" t="s">
        <v>109</v>
      </c>
      <c r="H309" s="25" t="s">
        <v>297</v>
      </c>
      <c r="I309" s="25" t="s">
        <v>1505</v>
      </c>
      <c r="J309" s="25" t="s">
        <v>5467</v>
      </c>
      <c r="K309" s="25" t="s">
        <v>114</v>
      </c>
      <c r="L309" s="25" t="s">
        <v>4691</v>
      </c>
      <c r="M309" s="25" t="s">
        <v>4691</v>
      </c>
      <c r="N309" s="25" t="s">
        <v>5531</v>
      </c>
      <c r="O309" s="28">
        <v>45853.2497337963</v>
      </c>
      <c r="P309" s="25" t="s">
        <v>5485</v>
      </c>
      <c r="Q309" s="25"/>
      <c r="R309" s="26" t="e">
        <f>_xlfn.XLOOKUP(Table4[[#This Row],[Location]],[6]!TableData[u_display_name],[6]!TableData[country])</f>
        <v>#REF!</v>
      </c>
    </row>
    <row r="310" spans="1:18" ht="43.5" x14ac:dyDescent="0.35">
      <c r="A310" s="25" t="s">
        <v>2110</v>
      </c>
      <c r="B310" s="25" t="s">
        <v>2109</v>
      </c>
      <c r="C310" s="25" t="s">
        <v>6448</v>
      </c>
      <c r="D310" s="25" t="s">
        <v>6449</v>
      </c>
      <c r="E310" s="25" t="s">
        <v>6450</v>
      </c>
      <c r="F310" s="25" t="s">
        <v>57</v>
      </c>
      <c r="G310" s="25" t="s">
        <v>56</v>
      </c>
      <c r="H310" s="25" t="s">
        <v>5325</v>
      </c>
      <c r="I310" s="25" t="s">
        <v>4691</v>
      </c>
      <c r="J310" s="25" t="s">
        <v>5467</v>
      </c>
      <c r="K310" s="25" t="s">
        <v>66</v>
      </c>
      <c r="L310" s="25" t="s">
        <v>4691</v>
      </c>
      <c r="M310" s="25" t="s">
        <v>5495</v>
      </c>
      <c r="N310" s="25" t="s">
        <v>5526</v>
      </c>
      <c r="O310" s="28">
        <v>45853.2497337963</v>
      </c>
      <c r="P310" s="25" t="s">
        <v>5499</v>
      </c>
      <c r="Q310" s="25"/>
      <c r="R310" s="26" t="e">
        <f>_xlfn.XLOOKUP(Table4[[#This Row],[Location]],[6]!TableData[u_display_name],[6]!TableData[country])</f>
        <v>#REF!</v>
      </c>
    </row>
    <row r="311" spans="1:18" ht="43.5" x14ac:dyDescent="0.35">
      <c r="A311" s="25" t="s">
        <v>631</v>
      </c>
      <c r="B311" s="25" t="s">
        <v>630</v>
      </c>
      <c r="C311" s="25" t="s">
        <v>632</v>
      </c>
      <c r="D311" s="25" t="s">
        <v>6451</v>
      </c>
      <c r="E311" s="25" t="s">
        <v>6452</v>
      </c>
      <c r="F311" s="25" t="s">
        <v>57</v>
      </c>
      <c r="G311" s="25" t="s">
        <v>149</v>
      </c>
      <c r="H311" s="25" t="s">
        <v>152</v>
      </c>
      <c r="I311" s="25" t="s">
        <v>631</v>
      </c>
      <c r="J311" s="25" t="s">
        <v>5467</v>
      </c>
      <c r="K311" s="25" t="s">
        <v>49</v>
      </c>
      <c r="L311" s="25" t="s">
        <v>5506</v>
      </c>
      <c r="M311" s="25" t="s">
        <v>5495</v>
      </c>
      <c r="N311" s="25" t="s">
        <v>5496</v>
      </c>
      <c r="O311" s="28">
        <v>45853.2497337963</v>
      </c>
      <c r="P311" s="25" t="s">
        <v>5499</v>
      </c>
      <c r="Q311" s="25"/>
      <c r="R311" s="26" t="e">
        <f>_xlfn.XLOOKUP(Table4[[#This Row],[Location]],[6]!TableData[u_display_name],[6]!TableData[country])</f>
        <v>#REF!</v>
      </c>
    </row>
    <row r="312" spans="1:18" ht="43.5" x14ac:dyDescent="0.35">
      <c r="A312" s="25" t="s">
        <v>1587</v>
      </c>
      <c r="B312" s="25" t="s">
        <v>1586</v>
      </c>
      <c r="C312" s="25" t="s">
        <v>4936</v>
      </c>
      <c r="D312" s="25" t="s">
        <v>6453</v>
      </c>
      <c r="E312" s="25" t="s">
        <v>6454</v>
      </c>
      <c r="F312" s="25" t="s">
        <v>57</v>
      </c>
      <c r="G312" s="25" t="s">
        <v>109</v>
      </c>
      <c r="H312" s="25" t="s">
        <v>63</v>
      </c>
      <c r="I312" s="25" t="s">
        <v>1587</v>
      </c>
      <c r="J312" s="25" t="s">
        <v>5467</v>
      </c>
      <c r="K312" s="25" t="s">
        <v>49</v>
      </c>
      <c r="L312" s="25" t="s">
        <v>4691</v>
      </c>
      <c r="M312" s="25" t="s">
        <v>5495</v>
      </c>
      <c r="N312" s="25" t="s">
        <v>5992</v>
      </c>
      <c r="O312" s="28">
        <v>45853.2497337963</v>
      </c>
      <c r="P312" s="25" t="s">
        <v>5471</v>
      </c>
      <c r="Q312" s="25"/>
      <c r="R312" s="26" t="e">
        <f>_xlfn.XLOOKUP(Table4[[#This Row],[Location]],[6]!TableData[u_display_name],[6]!TableData[country])</f>
        <v>#REF!</v>
      </c>
    </row>
    <row r="313" spans="1:18" ht="58" x14ac:dyDescent="0.35">
      <c r="A313" s="25" t="s">
        <v>2404</v>
      </c>
      <c r="B313" s="25" t="s">
        <v>2403</v>
      </c>
      <c r="C313" s="25" t="s">
        <v>6455</v>
      </c>
      <c r="D313" s="25" t="s">
        <v>6456</v>
      </c>
      <c r="E313" s="25" t="s">
        <v>6457</v>
      </c>
      <c r="F313" s="25" t="s">
        <v>57</v>
      </c>
      <c r="G313" s="25" t="s">
        <v>56</v>
      </c>
      <c r="H313" s="25" t="s">
        <v>5002</v>
      </c>
      <c r="I313" s="25" t="s">
        <v>2404</v>
      </c>
      <c r="J313" s="25" t="s">
        <v>5467</v>
      </c>
      <c r="K313" s="25" t="s">
        <v>66</v>
      </c>
      <c r="L313" s="25" t="s">
        <v>6458</v>
      </c>
      <c r="M313" s="25" t="s">
        <v>5495</v>
      </c>
      <c r="N313" s="25" t="s">
        <v>5526</v>
      </c>
      <c r="O313" s="28">
        <v>45853.2497337963</v>
      </c>
      <c r="P313" s="25" t="s">
        <v>5471</v>
      </c>
      <c r="Q313" s="25"/>
      <c r="R313" s="26" t="e">
        <f>_xlfn.XLOOKUP(Table4[[#This Row],[Location]],[6]!TableData[u_display_name],[6]!TableData[country])</f>
        <v>#REF!</v>
      </c>
    </row>
    <row r="314" spans="1:18" ht="58" x14ac:dyDescent="0.35">
      <c r="A314" s="25" t="s">
        <v>2514</v>
      </c>
      <c r="B314" s="25" t="s">
        <v>6459</v>
      </c>
      <c r="C314" s="25" t="s">
        <v>6460</v>
      </c>
      <c r="D314" s="25" t="s">
        <v>6461</v>
      </c>
      <c r="E314" s="25" t="s">
        <v>6462</v>
      </c>
      <c r="F314" s="25" t="s">
        <v>57</v>
      </c>
      <c r="G314" s="25" t="s">
        <v>4691</v>
      </c>
      <c r="H314" s="25" t="s">
        <v>4691</v>
      </c>
      <c r="I314" s="25" t="s">
        <v>4691</v>
      </c>
      <c r="J314" s="25" t="s">
        <v>5463</v>
      </c>
      <c r="K314" s="25" t="s">
        <v>49</v>
      </c>
      <c r="L314" s="25" t="s">
        <v>4691</v>
      </c>
      <c r="M314" s="25" t="s">
        <v>4691</v>
      </c>
      <c r="N314" s="25" t="s">
        <v>4691</v>
      </c>
      <c r="O314" s="28">
        <v>45853.2497337963</v>
      </c>
      <c r="P314" s="25" t="s">
        <v>4691</v>
      </c>
      <c r="Q314" s="25"/>
      <c r="R314" s="26" t="e">
        <f>_xlfn.XLOOKUP(Table4[[#This Row],[Location]],[6]!TableData[u_display_name],[6]!TableData[country])</f>
        <v>#REF!</v>
      </c>
    </row>
    <row r="315" spans="1:18" ht="43.5" x14ac:dyDescent="0.35">
      <c r="A315" s="25" t="s">
        <v>1282</v>
      </c>
      <c r="B315" s="25" t="s">
        <v>6463</v>
      </c>
      <c r="C315" s="25" t="s">
        <v>4602</v>
      </c>
      <c r="D315" s="25" t="s">
        <v>6464</v>
      </c>
      <c r="E315" s="25" t="s">
        <v>6465</v>
      </c>
      <c r="F315" s="25" t="s">
        <v>57</v>
      </c>
      <c r="G315" s="25" t="s">
        <v>56</v>
      </c>
      <c r="H315" s="25" t="s">
        <v>4691</v>
      </c>
      <c r="I315" s="25" t="s">
        <v>4691</v>
      </c>
      <c r="J315" s="25" t="s">
        <v>5467</v>
      </c>
      <c r="K315" s="25" t="s">
        <v>114</v>
      </c>
      <c r="L315" s="25" t="s">
        <v>6384</v>
      </c>
      <c r="M315" s="25" t="s">
        <v>4691</v>
      </c>
      <c r="N315" s="25" t="s">
        <v>4691</v>
      </c>
      <c r="O315" s="28">
        <v>45853.2497337963</v>
      </c>
      <c r="P315" s="25" t="s">
        <v>4691</v>
      </c>
      <c r="Q315" s="25"/>
      <c r="R315" s="26" t="e">
        <f>_xlfn.XLOOKUP(Table4[[#This Row],[Location]],[6]!TableData[u_display_name],[6]!TableData[country])</f>
        <v>#REF!</v>
      </c>
    </row>
    <row r="316" spans="1:18" ht="43.5" x14ac:dyDescent="0.35">
      <c r="A316" s="25" t="s">
        <v>85</v>
      </c>
      <c r="B316" s="25" t="s">
        <v>3672</v>
      </c>
      <c r="C316" s="25" t="s">
        <v>86</v>
      </c>
      <c r="D316" s="25" t="s">
        <v>6466</v>
      </c>
      <c r="E316" s="25" t="s">
        <v>6467</v>
      </c>
      <c r="F316" s="25" t="s">
        <v>57</v>
      </c>
      <c r="G316" s="25" t="s">
        <v>56</v>
      </c>
      <c r="H316" s="25" t="s">
        <v>71</v>
      </c>
      <c r="I316" s="25" t="s">
        <v>4691</v>
      </c>
      <c r="J316" s="25" t="s">
        <v>5467</v>
      </c>
      <c r="K316" s="25" t="s">
        <v>66</v>
      </c>
      <c r="L316" s="25" t="s">
        <v>5858</v>
      </c>
      <c r="M316" s="25" t="s">
        <v>5495</v>
      </c>
      <c r="N316" s="25" t="s">
        <v>5526</v>
      </c>
      <c r="O316" s="28">
        <v>45853.2497337963</v>
      </c>
      <c r="P316" s="25" t="s">
        <v>5499</v>
      </c>
      <c r="Q316" s="25"/>
      <c r="R316" s="26" t="e">
        <f>_xlfn.XLOOKUP(Table4[[#This Row],[Location]],[6]!TableData[u_display_name],[6]!TableData[country])</f>
        <v>#REF!</v>
      </c>
    </row>
    <row r="317" spans="1:18" ht="58" x14ac:dyDescent="0.35">
      <c r="A317" s="25" t="s">
        <v>6468</v>
      </c>
      <c r="B317" s="25" t="s">
        <v>421</v>
      </c>
      <c r="C317" s="25" t="s">
        <v>423</v>
      </c>
      <c r="D317" s="25" t="s">
        <v>6469</v>
      </c>
      <c r="E317" s="25" t="s">
        <v>6470</v>
      </c>
      <c r="F317" s="25" t="s">
        <v>57</v>
      </c>
      <c r="G317" s="25" t="s">
        <v>56</v>
      </c>
      <c r="H317" s="25" t="s">
        <v>63</v>
      </c>
      <c r="I317" s="25" t="s">
        <v>422</v>
      </c>
      <c r="J317" s="25" t="s">
        <v>5467</v>
      </c>
      <c r="K317" s="25" t="s">
        <v>66</v>
      </c>
      <c r="L317" s="25" t="s">
        <v>5468</v>
      </c>
      <c r="M317" s="25" t="s">
        <v>6471</v>
      </c>
      <c r="N317" s="25" t="s">
        <v>5470</v>
      </c>
      <c r="O317" s="28">
        <v>45853.2497337963</v>
      </c>
      <c r="P317" s="25" t="s">
        <v>5471</v>
      </c>
      <c r="Q317" s="25"/>
      <c r="R317" s="26" t="e">
        <f>_xlfn.XLOOKUP(Table4[[#This Row],[Location]],[6]!TableData[u_display_name],[6]!TableData[country])</f>
        <v>#REF!</v>
      </c>
    </row>
    <row r="318" spans="1:18" ht="43.5" x14ac:dyDescent="0.35">
      <c r="A318" s="25" t="s">
        <v>2303</v>
      </c>
      <c r="B318" s="25" t="s">
        <v>6472</v>
      </c>
      <c r="C318" s="25" t="s">
        <v>6473</v>
      </c>
      <c r="D318" s="25" t="s">
        <v>6474</v>
      </c>
      <c r="E318" s="25" t="s">
        <v>6475</v>
      </c>
      <c r="F318" s="25" t="s">
        <v>57</v>
      </c>
      <c r="G318" s="25" t="s">
        <v>232</v>
      </c>
      <c r="H318" s="25" t="s">
        <v>2304</v>
      </c>
      <c r="I318" s="25" t="s">
        <v>4691</v>
      </c>
      <c r="J318" s="25" t="s">
        <v>5467</v>
      </c>
      <c r="K318" s="25" t="s">
        <v>101</v>
      </c>
      <c r="L318" s="25" t="s">
        <v>4691</v>
      </c>
      <c r="M318" s="25" t="s">
        <v>5495</v>
      </c>
      <c r="N318" s="25" t="s">
        <v>5496</v>
      </c>
      <c r="O318" s="28">
        <v>45853.2497337963</v>
      </c>
      <c r="P318" s="25" t="s">
        <v>5499</v>
      </c>
      <c r="Q318" s="25"/>
      <c r="R318" s="26" t="e">
        <f>_xlfn.XLOOKUP(Table4[[#This Row],[Location]],[6]!TableData[u_display_name],[6]!TableData[country])</f>
        <v>#REF!</v>
      </c>
    </row>
    <row r="319" spans="1:18" ht="72.5" x14ac:dyDescent="0.35">
      <c r="A319" s="25" t="s">
        <v>1997</v>
      </c>
      <c r="B319" s="25" t="s">
        <v>1996</v>
      </c>
      <c r="C319" s="25" t="s">
        <v>6476</v>
      </c>
      <c r="D319" s="25" t="s">
        <v>6477</v>
      </c>
      <c r="E319" s="25" t="s">
        <v>6478</v>
      </c>
      <c r="F319" s="25" t="s">
        <v>57</v>
      </c>
      <c r="G319" s="25" t="s">
        <v>109</v>
      </c>
      <c r="H319" s="25" t="s">
        <v>297</v>
      </c>
      <c r="I319" s="25" t="s">
        <v>1997</v>
      </c>
      <c r="J319" s="25" t="s">
        <v>5467</v>
      </c>
      <c r="K319" s="25" t="s">
        <v>975</v>
      </c>
      <c r="L319" s="25" t="s">
        <v>6479</v>
      </c>
      <c r="M319" s="25" t="s">
        <v>5530</v>
      </c>
      <c r="N319" s="25" t="s">
        <v>5531</v>
      </c>
      <c r="O319" s="28">
        <v>45853.2497337963</v>
      </c>
      <c r="P319" s="25" t="s">
        <v>5485</v>
      </c>
      <c r="Q319" s="25"/>
      <c r="R319" s="26" t="e">
        <f>_xlfn.XLOOKUP(Table4[[#This Row],[Location]],[6]!TableData[u_display_name],[6]!TableData[country])</f>
        <v>#REF!</v>
      </c>
    </row>
    <row r="320" spans="1:18" ht="58" x14ac:dyDescent="0.35">
      <c r="A320" s="25" t="s">
        <v>2823</v>
      </c>
      <c r="B320" s="25" t="s">
        <v>2822</v>
      </c>
      <c r="C320" s="25" t="s">
        <v>6480</v>
      </c>
      <c r="D320" s="25" t="s">
        <v>6481</v>
      </c>
      <c r="E320" s="25" t="s">
        <v>6482</v>
      </c>
      <c r="F320" s="25" t="s">
        <v>57</v>
      </c>
      <c r="G320" s="25" t="s">
        <v>56</v>
      </c>
      <c r="H320" s="25" t="s">
        <v>333</v>
      </c>
      <c r="I320" s="25" t="s">
        <v>2823</v>
      </c>
      <c r="J320" s="25" t="s">
        <v>5467</v>
      </c>
      <c r="K320" s="25" t="s">
        <v>66</v>
      </c>
      <c r="L320" s="25" t="s">
        <v>5688</v>
      </c>
      <c r="M320" s="25" t="s">
        <v>5671</v>
      </c>
      <c r="N320" s="25" t="s">
        <v>5627</v>
      </c>
      <c r="O320" s="28">
        <v>45853.2497337963</v>
      </c>
      <c r="P320" s="25" t="s">
        <v>5485</v>
      </c>
      <c r="Q320" s="25"/>
      <c r="R320" s="26" t="e">
        <f>_xlfn.XLOOKUP(Table4[[#This Row],[Location]],[6]!TableData[u_display_name],[6]!TableData[country])</f>
        <v>#REF!</v>
      </c>
    </row>
    <row r="321" spans="1:18" ht="58" x14ac:dyDescent="0.35">
      <c r="A321" s="25" t="s">
        <v>2178</v>
      </c>
      <c r="B321" s="25" t="s">
        <v>2177</v>
      </c>
      <c r="C321" s="25" t="s">
        <v>4925</v>
      </c>
      <c r="D321" s="25" t="s">
        <v>6483</v>
      </c>
      <c r="E321" s="25" t="s">
        <v>6484</v>
      </c>
      <c r="F321" s="25" t="s">
        <v>57</v>
      </c>
      <c r="G321" s="25" t="s">
        <v>56</v>
      </c>
      <c r="H321" s="25" t="s">
        <v>63</v>
      </c>
      <c r="I321" s="25" t="s">
        <v>2178</v>
      </c>
      <c r="J321" s="25" t="s">
        <v>5467</v>
      </c>
      <c r="K321" s="25" t="s">
        <v>141</v>
      </c>
      <c r="L321" s="25" t="s">
        <v>6221</v>
      </c>
      <c r="M321" s="25" t="s">
        <v>5743</v>
      </c>
      <c r="N321" s="25" t="s">
        <v>5575</v>
      </c>
      <c r="O321" s="28">
        <v>45853.2497337963</v>
      </c>
      <c r="P321" s="25" t="s">
        <v>5471</v>
      </c>
      <c r="Q321" s="25"/>
      <c r="R321" s="26" t="e">
        <f>_xlfn.XLOOKUP(Table4[[#This Row],[Location]],[6]!TableData[u_display_name],[6]!TableData[country])</f>
        <v>#REF!</v>
      </c>
    </row>
    <row r="322" spans="1:18" ht="58" x14ac:dyDescent="0.35">
      <c r="A322" s="25" t="s">
        <v>1015</v>
      </c>
      <c r="B322" s="25" t="s">
        <v>1014</v>
      </c>
      <c r="C322" s="25" t="s">
        <v>6485</v>
      </c>
      <c r="D322" s="25" t="s">
        <v>6486</v>
      </c>
      <c r="E322" s="25" t="s">
        <v>6487</v>
      </c>
      <c r="F322" s="25" t="s">
        <v>57</v>
      </c>
      <c r="G322" s="25" t="s">
        <v>56</v>
      </c>
      <c r="H322" s="25" t="s">
        <v>124</v>
      </c>
      <c r="I322" s="25" t="s">
        <v>4691</v>
      </c>
      <c r="J322" s="25" t="s">
        <v>5467</v>
      </c>
      <c r="K322" s="25" t="s">
        <v>49</v>
      </c>
      <c r="L322" s="25" t="s">
        <v>5964</v>
      </c>
      <c r="M322" s="25" t="s">
        <v>5495</v>
      </c>
      <c r="N322" s="25" t="s">
        <v>5526</v>
      </c>
      <c r="O322" s="28">
        <v>45853.2497337963</v>
      </c>
      <c r="P322" s="25" t="s">
        <v>5499</v>
      </c>
      <c r="Q322" s="25"/>
      <c r="R322" s="26" t="e">
        <f>_xlfn.XLOOKUP(Table4[[#This Row],[Location]],[6]!TableData[u_display_name],[6]!TableData[country])</f>
        <v>#REF!</v>
      </c>
    </row>
    <row r="323" spans="1:18" ht="58" x14ac:dyDescent="0.35">
      <c r="A323" s="25" t="s">
        <v>616</v>
      </c>
      <c r="B323" s="25" t="s">
        <v>2846</v>
      </c>
      <c r="C323" s="25" t="s">
        <v>617</v>
      </c>
      <c r="D323" s="25" t="s">
        <v>6488</v>
      </c>
      <c r="E323" s="25" t="s">
        <v>6489</v>
      </c>
      <c r="F323" s="25" t="s">
        <v>57</v>
      </c>
      <c r="G323" s="25" t="s">
        <v>56</v>
      </c>
      <c r="H323" s="25" t="s">
        <v>63</v>
      </c>
      <c r="I323" s="25" t="s">
        <v>610</v>
      </c>
      <c r="J323" s="25" t="s">
        <v>5467</v>
      </c>
      <c r="K323" s="25" t="s">
        <v>66</v>
      </c>
      <c r="L323" s="25" t="s">
        <v>5742</v>
      </c>
      <c r="M323" s="25" t="s">
        <v>5848</v>
      </c>
      <c r="N323" s="25" t="s">
        <v>5503</v>
      </c>
      <c r="O323" s="28">
        <v>45853.2497337963</v>
      </c>
      <c r="P323" s="25" t="s">
        <v>5471</v>
      </c>
      <c r="Q323" s="25"/>
      <c r="R323" s="26" t="e">
        <f>_xlfn.XLOOKUP(Table4[[#This Row],[Location]],[6]!TableData[u_display_name],[6]!TableData[country])</f>
        <v>#REF!</v>
      </c>
    </row>
    <row r="324" spans="1:18" ht="58" x14ac:dyDescent="0.35">
      <c r="A324" s="25" t="s">
        <v>1555</v>
      </c>
      <c r="B324" s="25" t="s">
        <v>1554</v>
      </c>
      <c r="C324" s="25" t="s">
        <v>4576</v>
      </c>
      <c r="D324" s="25" t="s">
        <v>6490</v>
      </c>
      <c r="E324" s="25" t="s">
        <v>6491</v>
      </c>
      <c r="F324" s="25" t="s">
        <v>57</v>
      </c>
      <c r="G324" s="25" t="s">
        <v>109</v>
      </c>
      <c r="H324" s="25" t="s">
        <v>63</v>
      </c>
      <c r="I324" s="25" t="s">
        <v>1555</v>
      </c>
      <c r="J324" s="25" t="s">
        <v>5467</v>
      </c>
      <c r="K324" s="25" t="s">
        <v>49</v>
      </c>
      <c r="L324" s="25" t="s">
        <v>6066</v>
      </c>
      <c r="M324" s="25" t="s">
        <v>5495</v>
      </c>
      <c r="N324" s="25" t="s">
        <v>5531</v>
      </c>
      <c r="O324" s="28">
        <v>45853.2497337963</v>
      </c>
      <c r="P324" s="25" t="s">
        <v>5471</v>
      </c>
      <c r="Q324" s="25"/>
      <c r="R324" s="26" t="e">
        <f>_xlfn.XLOOKUP(Table4[[#This Row],[Location]],[6]!TableData[u_display_name],[6]!TableData[country])</f>
        <v>#REF!</v>
      </c>
    </row>
    <row r="325" spans="1:18" ht="58" x14ac:dyDescent="0.35">
      <c r="A325" s="25" t="s">
        <v>6492</v>
      </c>
      <c r="B325" s="25" t="s">
        <v>6493</v>
      </c>
      <c r="C325" s="25" t="s">
        <v>6494</v>
      </c>
      <c r="D325" s="25" t="s">
        <v>6495</v>
      </c>
      <c r="E325" s="25" t="s">
        <v>6496</v>
      </c>
      <c r="F325" s="25" t="s">
        <v>57</v>
      </c>
      <c r="G325" s="25" t="s">
        <v>56</v>
      </c>
      <c r="H325" s="25" t="s">
        <v>63</v>
      </c>
      <c r="I325" s="25" t="s">
        <v>6492</v>
      </c>
      <c r="J325" s="25" t="s">
        <v>5467</v>
      </c>
      <c r="K325" s="25" t="s">
        <v>49</v>
      </c>
      <c r="L325" s="25" t="s">
        <v>6266</v>
      </c>
      <c r="M325" s="25" t="s">
        <v>5495</v>
      </c>
      <c r="N325" s="25" t="s">
        <v>5694</v>
      </c>
      <c r="O325" s="28">
        <v>45853.2497337963</v>
      </c>
      <c r="P325" s="25" t="s">
        <v>5471</v>
      </c>
      <c r="Q325" s="25"/>
      <c r="R325" s="26" t="e">
        <f>_xlfn.XLOOKUP(Table4[[#This Row],[Location]],[6]!TableData[u_display_name],[6]!TableData[country])</f>
        <v>#REF!</v>
      </c>
    </row>
    <row r="326" spans="1:18" ht="58" x14ac:dyDescent="0.35">
      <c r="A326" s="25" t="s">
        <v>1680</v>
      </c>
      <c r="B326" s="25" t="s">
        <v>6497</v>
      </c>
      <c r="C326" s="25" t="s">
        <v>4797</v>
      </c>
      <c r="D326" s="25" t="s">
        <v>6498</v>
      </c>
      <c r="E326" s="25" t="s">
        <v>6499</v>
      </c>
      <c r="F326" s="25" t="s">
        <v>57</v>
      </c>
      <c r="G326" s="25" t="s">
        <v>56</v>
      </c>
      <c r="H326" s="25" t="s">
        <v>4426</v>
      </c>
      <c r="I326" s="25" t="s">
        <v>4691</v>
      </c>
      <c r="J326" s="25" t="s">
        <v>5467</v>
      </c>
      <c r="K326" s="25" t="s">
        <v>66</v>
      </c>
      <c r="L326" s="25" t="s">
        <v>4691</v>
      </c>
      <c r="M326" s="25" t="s">
        <v>6029</v>
      </c>
      <c r="N326" s="25" t="s">
        <v>5694</v>
      </c>
      <c r="O326" s="28">
        <v>45853.2497337963</v>
      </c>
      <c r="P326" s="25" t="s">
        <v>5485</v>
      </c>
      <c r="Q326" s="25"/>
      <c r="R326" s="26" t="e">
        <f>_xlfn.XLOOKUP(Table4[[#This Row],[Location]],[6]!TableData[u_display_name],[6]!TableData[country])</f>
        <v>#REF!</v>
      </c>
    </row>
    <row r="327" spans="1:18" ht="58" x14ac:dyDescent="0.35">
      <c r="A327" s="25" t="s">
        <v>1773</v>
      </c>
      <c r="B327" s="25" t="s">
        <v>1772</v>
      </c>
      <c r="C327" s="25" t="s">
        <v>6500</v>
      </c>
      <c r="D327" s="25" t="s">
        <v>6501</v>
      </c>
      <c r="E327" s="25" t="s">
        <v>6502</v>
      </c>
      <c r="F327" s="25" t="s">
        <v>57</v>
      </c>
      <c r="G327" s="25" t="s">
        <v>56</v>
      </c>
      <c r="H327" s="25" t="s">
        <v>63</v>
      </c>
      <c r="I327" s="25" t="s">
        <v>1773</v>
      </c>
      <c r="J327" s="25" t="s">
        <v>5467</v>
      </c>
      <c r="K327" s="25" t="s">
        <v>49</v>
      </c>
      <c r="L327" s="25" t="s">
        <v>4691</v>
      </c>
      <c r="M327" s="25" t="s">
        <v>5495</v>
      </c>
      <c r="N327" s="25" t="s">
        <v>5627</v>
      </c>
      <c r="O327" s="28">
        <v>45853.2497337963</v>
      </c>
      <c r="P327" s="25" t="s">
        <v>5471</v>
      </c>
      <c r="Q327" s="25"/>
      <c r="R327" s="26" t="e">
        <f>_xlfn.XLOOKUP(Table4[[#This Row],[Location]],[6]!TableData[u_display_name],[6]!TableData[country])</f>
        <v>#REF!</v>
      </c>
    </row>
    <row r="328" spans="1:18" ht="43.5" x14ac:dyDescent="0.35">
      <c r="A328" s="25" t="s">
        <v>3684</v>
      </c>
      <c r="B328" s="25" t="s">
        <v>3683</v>
      </c>
      <c r="C328" s="25" t="s">
        <v>223</v>
      </c>
      <c r="D328" s="25" t="s">
        <v>6503</v>
      </c>
      <c r="E328" s="25" t="s">
        <v>6504</v>
      </c>
      <c r="F328" s="25" t="s">
        <v>57</v>
      </c>
      <c r="G328" s="25" t="s">
        <v>56</v>
      </c>
      <c r="H328" s="25" t="s">
        <v>71</v>
      </c>
      <c r="I328" s="25" t="s">
        <v>4691</v>
      </c>
      <c r="J328" s="25" t="s">
        <v>5467</v>
      </c>
      <c r="K328" s="25" t="s">
        <v>66</v>
      </c>
      <c r="L328" s="25" t="s">
        <v>5858</v>
      </c>
      <c r="M328" s="25" t="s">
        <v>5495</v>
      </c>
      <c r="N328" s="25" t="s">
        <v>5526</v>
      </c>
      <c r="O328" s="28">
        <v>45853.2497337963</v>
      </c>
      <c r="P328" s="25" t="s">
        <v>5499</v>
      </c>
      <c r="Q328" s="25"/>
      <c r="R328" s="26" t="e">
        <f>_xlfn.XLOOKUP(Table4[[#This Row],[Location]],[6]!TableData[u_display_name],[6]!TableData[country])</f>
        <v>#REF!</v>
      </c>
    </row>
    <row r="329" spans="1:18" ht="58" x14ac:dyDescent="0.35">
      <c r="A329" s="25" t="s">
        <v>1712</v>
      </c>
      <c r="B329" s="25" t="s">
        <v>1711</v>
      </c>
      <c r="C329" s="25" t="s">
        <v>4646</v>
      </c>
      <c r="D329" s="25" t="s">
        <v>6505</v>
      </c>
      <c r="E329" s="25" t="s">
        <v>6506</v>
      </c>
      <c r="F329" s="25" t="s">
        <v>57</v>
      </c>
      <c r="G329" s="25" t="s">
        <v>56</v>
      </c>
      <c r="H329" s="25" t="s">
        <v>63</v>
      </c>
      <c r="I329" s="25" t="s">
        <v>1712</v>
      </c>
      <c r="J329" s="25" t="s">
        <v>5467</v>
      </c>
      <c r="K329" s="25" t="s">
        <v>141</v>
      </c>
      <c r="L329" s="25" t="s">
        <v>5712</v>
      </c>
      <c r="M329" s="25" t="s">
        <v>5713</v>
      </c>
      <c r="N329" s="25" t="s">
        <v>5714</v>
      </c>
      <c r="O329" s="28">
        <v>45853.2497337963</v>
      </c>
      <c r="P329" s="25" t="s">
        <v>5471</v>
      </c>
      <c r="Q329" s="25"/>
      <c r="R329" s="26" t="e">
        <f>_xlfn.XLOOKUP(Table4[[#This Row],[Location]],[6]!TableData[u_display_name],[6]!TableData[country])</f>
        <v>#REF!</v>
      </c>
    </row>
    <row r="330" spans="1:18" ht="58" x14ac:dyDescent="0.35">
      <c r="A330" s="25" t="s">
        <v>750</v>
      </c>
      <c r="B330" s="25" t="s">
        <v>749</v>
      </c>
      <c r="C330" s="25" t="s">
        <v>751</v>
      </c>
      <c r="D330" s="25" t="s">
        <v>6507</v>
      </c>
      <c r="E330" s="25" t="s">
        <v>6508</v>
      </c>
      <c r="F330" s="25" t="s">
        <v>57</v>
      </c>
      <c r="G330" s="25" t="s">
        <v>56</v>
      </c>
      <c r="H330" s="25" t="s">
        <v>333</v>
      </c>
      <c r="I330" s="25" t="s">
        <v>750</v>
      </c>
      <c r="J330" s="25" t="s">
        <v>5467</v>
      </c>
      <c r="K330" s="25" t="s">
        <v>66</v>
      </c>
      <c r="L330" s="25" t="s">
        <v>5626</v>
      </c>
      <c r="M330" s="25" t="s">
        <v>6509</v>
      </c>
      <c r="N330" s="25" t="s">
        <v>5627</v>
      </c>
      <c r="O330" s="28">
        <v>45853.2497337963</v>
      </c>
      <c r="P330" s="25" t="s">
        <v>5485</v>
      </c>
      <c r="Q330" s="25"/>
      <c r="R330" s="26" t="e">
        <f>_xlfn.XLOOKUP(Table4[[#This Row],[Location]],[6]!TableData[u_display_name],[6]!TableData[country])</f>
        <v>#REF!</v>
      </c>
    </row>
    <row r="331" spans="1:18" ht="58" x14ac:dyDescent="0.35">
      <c r="A331" s="25" t="s">
        <v>410</v>
      </c>
      <c r="B331" s="25" t="s">
        <v>409</v>
      </c>
      <c r="C331" s="25" t="s">
        <v>411</v>
      </c>
      <c r="D331" s="25" t="s">
        <v>6510</v>
      </c>
      <c r="E331" s="25" t="s">
        <v>6511</v>
      </c>
      <c r="F331" s="25" t="s">
        <v>57</v>
      </c>
      <c r="G331" s="25" t="s">
        <v>56</v>
      </c>
      <c r="H331" s="25" t="s">
        <v>63</v>
      </c>
      <c r="I331" s="25" t="s">
        <v>410</v>
      </c>
      <c r="J331" s="25" t="s">
        <v>5467</v>
      </c>
      <c r="K331" s="25" t="s">
        <v>66</v>
      </c>
      <c r="L331" s="25" t="s">
        <v>5468</v>
      </c>
      <c r="M331" s="25" t="s">
        <v>5490</v>
      </c>
      <c r="N331" s="25" t="s">
        <v>5491</v>
      </c>
      <c r="O331" s="28">
        <v>45853.2497337963</v>
      </c>
      <c r="P331" s="25" t="s">
        <v>5471</v>
      </c>
      <c r="Q331" s="25"/>
      <c r="R331" s="26" t="e">
        <f>_xlfn.XLOOKUP(Table4[[#This Row],[Location]],[6]!TableData[u_display_name],[6]!TableData[country])</f>
        <v>#REF!</v>
      </c>
    </row>
    <row r="332" spans="1:18" ht="58" x14ac:dyDescent="0.35">
      <c r="A332" s="25" t="s">
        <v>1382</v>
      </c>
      <c r="B332" s="25" t="s">
        <v>1381</v>
      </c>
      <c r="C332" s="25" t="s">
        <v>4860</v>
      </c>
      <c r="D332" s="25" t="s">
        <v>6512</v>
      </c>
      <c r="E332" s="25" t="s">
        <v>6513</v>
      </c>
      <c r="F332" s="25" t="s">
        <v>57</v>
      </c>
      <c r="G332" s="25" t="s">
        <v>56</v>
      </c>
      <c r="H332" s="25" t="s">
        <v>63</v>
      </c>
      <c r="I332" s="25" t="s">
        <v>1382</v>
      </c>
      <c r="J332" s="25" t="s">
        <v>5467</v>
      </c>
      <c r="K332" s="25" t="s">
        <v>141</v>
      </c>
      <c r="L332" s="25" t="s">
        <v>5769</v>
      </c>
      <c r="M332" s="25" t="s">
        <v>5475</v>
      </c>
      <c r="N332" s="25" t="s">
        <v>5714</v>
      </c>
      <c r="O332" s="28">
        <v>45853.2497337963</v>
      </c>
      <c r="P332" s="25" t="s">
        <v>5471</v>
      </c>
      <c r="Q332" s="25"/>
      <c r="R332" s="26" t="e">
        <f>_xlfn.XLOOKUP(Table4[[#This Row],[Location]],[6]!TableData[u_display_name],[6]!TableData[country])</f>
        <v>#REF!</v>
      </c>
    </row>
    <row r="333" spans="1:18" ht="43.5" x14ac:dyDescent="0.35">
      <c r="A333" s="25" t="s">
        <v>798</v>
      </c>
      <c r="B333" s="25" t="s">
        <v>797</v>
      </c>
      <c r="C333" s="25" t="s">
        <v>799</v>
      </c>
      <c r="D333" s="25" t="s">
        <v>6514</v>
      </c>
      <c r="E333" s="25" t="s">
        <v>6515</v>
      </c>
      <c r="F333" s="25" t="s">
        <v>57</v>
      </c>
      <c r="G333" s="25" t="s">
        <v>109</v>
      </c>
      <c r="H333" s="25" t="s">
        <v>796</v>
      </c>
      <c r="I333" s="25" t="s">
        <v>798</v>
      </c>
      <c r="J333" s="25" t="s">
        <v>5467</v>
      </c>
      <c r="K333" s="25" t="s">
        <v>66</v>
      </c>
      <c r="L333" s="25" t="s">
        <v>5750</v>
      </c>
      <c r="M333" s="25" t="s">
        <v>5495</v>
      </c>
      <c r="N333" s="25" t="s">
        <v>5496</v>
      </c>
      <c r="O333" s="28">
        <v>45853.2497337963</v>
      </c>
      <c r="P333" s="25" t="s">
        <v>5471</v>
      </c>
      <c r="Q333" s="25"/>
      <c r="R333" s="26" t="e">
        <f>_xlfn.XLOOKUP(Table4[[#This Row],[Location]],[6]!TableData[u_display_name],[6]!TableData[country])</f>
        <v>#REF!</v>
      </c>
    </row>
    <row r="334" spans="1:18" ht="58" x14ac:dyDescent="0.35">
      <c r="A334" s="25" t="s">
        <v>1612</v>
      </c>
      <c r="B334" s="25" t="s">
        <v>6516</v>
      </c>
      <c r="C334" s="25" t="s">
        <v>4431</v>
      </c>
      <c r="D334" s="25" t="s">
        <v>6517</v>
      </c>
      <c r="E334" s="25" t="s">
        <v>6518</v>
      </c>
      <c r="F334" s="25" t="s">
        <v>57</v>
      </c>
      <c r="G334" s="25" t="s">
        <v>56</v>
      </c>
      <c r="H334" s="25" t="s">
        <v>63</v>
      </c>
      <c r="I334" s="25" t="s">
        <v>1612</v>
      </c>
      <c r="J334" s="25" t="s">
        <v>5467</v>
      </c>
      <c r="K334" s="25" t="s">
        <v>66</v>
      </c>
      <c r="L334" s="25" t="s">
        <v>5742</v>
      </c>
      <c r="M334" s="25" t="s">
        <v>6258</v>
      </c>
      <c r="N334" s="25" t="s">
        <v>5503</v>
      </c>
      <c r="O334" s="28">
        <v>45853.2497337963</v>
      </c>
      <c r="P334" s="25" t="s">
        <v>5471</v>
      </c>
      <c r="Q334" s="25"/>
      <c r="R334" s="26" t="e">
        <f>_xlfn.XLOOKUP(Table4[[#This Row],[Location]],[6]!TableData[u_display_name],[6]!TableData[country])</f>
        <v>#REF!</v>
      </c>
    </row>
    <row r="335" spans="1:18" ht="58" x14ac:dyDescent="0.35">
      <c r="A335" s="25" t="s">
        <v>1153</v>
      </c>
      <c r="B335" s="25" t="s">
        <v>1152</v>
      </c>
      <c r="C335" s="25" t="s">
        <v>4682</v>
      </c>
      <c r="D335" s="25" t="s">
        <v>6519</v>
      </c>
      <c r="E335" s="25" t="s">
        <v>6520</v>
      </c>
      <c r="F335" s="25" t="s">
        <v>57</v>
      </c>
      <c r="G335" s="25" t="s">
        <v>56</v>
      </c>
      <c r="H335" s="25" t="s">
        <v>63</v>
      </c>
      <c r="I335" s="25" t="s">
        <v>1153</v>
      </c>
      <c r="J335" s="25" t="s">
        <v>5467</v>
      </c>
      <c r="K335" s="25" t="s">
        <v>114</v>
      </c>
      <c r="L335" s="25" t="s">
        <v>5763</v>
      </c>
      <c r="M335" s="25" t="s">
        <v>5495</v>
      </c>
      <c r="N335" s="25" t="s">
        <v>5714</v>
      </c>
      <c r="O335" s="28">
        <v>45853.2497337963</v>
      </c>
      <c r="P335" s="25" t="s">
        <v>5471</v>
      </c>
      <c r="Q335" s="25"/>
      <c r="R335" s="26" t="e">
        <f>_xlfn.XLOOKUP(Table4[[#This Row],[Location]],[6]!TableData[u_display_name],[6]!TableData[country])</f>
        <v>#REF!</v>
      </c>
    </row>
    <row r="336" spans="1:18" ht="43.5" x14ac:dyDescent="0.35">
      <c r="A336" s="25" t="s">
        <v>2731</v>
      </c>
      <c r="B336" s="25" t="s">
        <v>2730</v>
      </c>
      <c r="C336" s="25" t="s">
        <v>6521</v>
      </c>
      <c r="D336" s="25" t="s">
        <v>6522</v>
      </c>
      <c r="E336" s="25" t="s">
        <v>6523</v>
      </c>
      <c r="F336" s="25" t="s">
        <v>57</v>
      </c>
      <c r="G336" s="25" t="s">
        <v>56</v>
      </c>
      <c r="H336" s="25" t="s">
        <v>63</v>
      </c>
      <c r="I336" s="25" t="s">
        <v>2731</v>
      </c>
      <c r="J336" s="25" t="s">
        <v>5467</v>
      </c>
      <c r="K336" s="25" t="s">
        <v>49</v>
      </c>
      <c r="L336" s="25" t="s">
        <v>5888</v>
      </c>
      <c r="M336" s="25" t="s">
        <v>5495</v>
      </c>
      <c r="N336" s="25" t="s">
        <v>5526</v>
      </c>
      <c r="O336" s="28">
        <v>45853.2497337963</v>
      </c>
      <c r="P336" s="25" t="s">
        <v>5471</v>
      </c>
      <c r="Q336" s="25"/>
      <c r="R336" s="26" t="e">
        <f>_xlfn.XLOOKUP(Table4[[#This Row],[Location]],[6]!TableData[u_display_name],[6]!TableData[country])</f>
        <v>#REF!</v>
      </c>
    </row>
    <row r="337" spans="1:18" ht="58" x14ac:dyDescent="0.35">
      <c r="A337" s="25" t="s">
        <v>1672</v>
      </c>
      <c r="B337" s="25" t="s">
        <v>6524</v>
      </c>
      <c r="C337" s="25" t="s">
        <v>4715</v>
      </c>
      <c r="D337" s="25" t="s">
        <v>6525</v>
      </c>
      <c r="E337" s="25" t="s">
        <v>6526</v>
      </c>
      <c r="F337" s="25" t="s">
        <v>57</v>
      </c>
      <c r="G337" s="25" t="s">
        <v>56</v>
      </c>
      <c r="H337" s="25" t="s">
        <v>4426</v>
      </c>
      <c r="I337" s="25" t="s">
        <v>4691</v>
      </c>
      <c r="J337" s="25" t="s">
        <v>5467</v>
      </c>
      <c r="K337" s="25" t="s">
        <v>66</v>
      </c>
      <c r="L337" s="25" t="s">
        <v>4691</v>
      </c>
      <c r="M337" s="25" t="s">
        <v>6527</v>
      </c>
      <c r="N337" s="25" t="s">
        <v>5694</v>
      </c>
      <c r="O337" s="28">
        <v>45853.2497337963</v>
      </c>
      <c r="P337" s="25" t="s">
        <v>5485</v>
      </c>
      <c r="Q337" s="25"/>
      <c r="R337" s="26" t="e">
        <f>_xlfn.XLOOKUP(Table4[[#This Row],[Location]],[6]!TableData[u_display_name],[6]!TableData[country])</f>
        <v>#REF!</v>
      </c>
    </row>
    <row r="338" spans="1:18" ht="43.5" x14ac:dyDescent="0.35">
      <c r="A338" s="25" t="s">
        <v>1870</v>
      </c>
      <c r="B338" s="25" t="s">
        <v>6528</v>
      </c>
      <c r="C338" s="25" t="s">
        <v>6529</v>
      </c>
      <c r="D338" s="25" t="s">
        <v>6530</v>
      </c>
      <c r="E338" s="25" t="s">
        <v>6531</v>
      </c>
      <c r="F338" s="25" t="s">
        <v>57</v>
      </c>
      <c r="G338" s="25" t="s">
        <v>232</v>
      </c>
      <c r="H338" s="25" t="s">
        <v>5101</v>
      </c>
      <c r="I338" s="25" t="s">
        <v>4691</v>
      </c>
      <c r="J338" s="25" t="s">
        <v>5467</v>
      </c>
      <c r="K338" s="25" t="s">
        <v>101</v>
      </c>
      <c r="L338" s="25" t="s">
        <v>4691</v>
      </c>
      <c r="M338" s="25" t="s">
        <v>5495</v>
      </c>
      <c r="N338" s="25" t="s">
        <v>5496</v>
      </c>
      <c r="O338" s="28">
        <v>45853.2497337963</v>
      </c>
      <c r="P338" s="25" t="s">
        <v>5499</v>
      </c>
      <c r="Q338" s="25"/>
      <c r="R338" s="26" t="e">
        <f>_xlfn.XLOOKUP(Table4[[#This Row],[Location]],[6]!TableData[u_display_name],[6]!TableData[country])</f>
        <v>#REF!</v>
      </c>
    </row>
    <row r="339" spans="1:18" ht="58" x14ac:dyDescent="0.35">
      <c r="A339" s="25" t="s">
        <v>1346</v>
      </c>
      <c r="B339" s="25" t="s">
        <v>1345</v>
      </c>
      <c r="C339" s="25" t="s">
        <v>4725</v>
      </c>
      <c r="D339" s="25" t="s">
        <v>6532</v>
      </c>
      <c r="E339" s="25" t="s">
        <v>6533</v>
      </c>
      <c r="F339" s="25" t="s">
        <v>57</v>
      </c>
      <c r="G339" s="25" t="s">
        <v>56</v>
      </c>
      <c r="H339" s="25" t="s">
        <v>63</v>
      </c>
      <c r="I339" s="25" t="s">
        <v>1346</v>
      </c>
      <c r="J339" s="25" t="s">
        <v>5467</v>
      </c>
      <c r="K339" s="25" t="s">
        <v>114</v>
      </c>
      <c r="L339" s="25" t="s">
        <v>6221</v>
      </c>
      <c r="M339" s="25" t="s">
        <v>5743</v>
      </c>
      <c r="N339" s="25" t="s">
        <v>5668</v>
      </c>
      <c r="O339" s="28">
        <v>45853.2497337963</v>
      </c>
      <c r="P339" s="25" t="s">
        <v>5471</v>
      </c>
      <c r="Q339" s="25"/>
      <c r="R339" s="26" t="e">
        <f>_xlfn.XLOOKUP(Table4[[#This Row],[Location]],[6]!TableData[u_display_name],[6]!TableData[country])</f>
        <v>#REF!</v>
      </c>
    </row>
    <row r="340" spans="1:18" ht="58" x14ac:dyDescent="0.35">
      <c r="A340" s="25" t="s">
        <v>1501</v>
      </c>
      <c r="B340" s="25" t="s">
        <v>6534</v>
      </c>
      <c r="C340" s="25" t="s">
        <v>4509</v>
      </c>
      <c r="D340" s="25" t="s">
        <v>6535</v>
      </c>
      <c r="E340" s="25" t="s">
        <v>6536</v>
      </c>
      <c r="F340" s="25" t="s">
        <v>57</v>
      </c>
      <c r="G340" s="25" t="s">
        <v>56</v>
      </c>
      <c r="H340" s="25" t="s">
        <v>63</v>
      </c>
      <c r="I340" s="25" t="s">
        <v>3814</v>
      </c>
      <c r="J340" s="25" t="s">
        <v>5467</v>
      </c>
      <c r="K340" s="25" t="s">
        <v>114</v>
      </c>
      <c r="L340" s="25" t="s">
        <v>5684</v>
      </c>
      <c r="M340" s="25" t="s">
        <v>5898</v>
      </c>
      <c r="N340" s="25" t="s">
        <v>5690</v>
      </c>
      <c r="O340" s="28">
        <v>45853.2497337963</v>
      </c>
      <c r="P340" s="25" t="s">
        <v>5471</v>
      </c>
      <c r="Q340" s="25"/>
      <c r="R340" s="26" t="e">
        <f>_xlfn.XLOOKUP(Table4[[#This Row],[Location]],[6]!TableData[u_display_name],[6]!TableData[country])</f>
        <v>#REF!</v>
      </c>
    </row>
    <row r="341" spans="1:18" ht="58" x14ac:dyDescent="0.35">
      <c r="A341" s="25" t="s">
        <v>2116</v>
      </c>
      <c r="B341" s="25" t="s">
        <v>2115</v>
      </c>
      <c r="C341" s="25" t="s">
        <v>6537</v>
      </c>
      <c r="D341" s="25" t="s">
        <v>6538</v>
      </c>
      <c r="E341" s="25" t="s">
        <v>6539</v>
      </c>
      <c r="F341" s="25" t="s">
        <v>57</v>
      </c>
      <c r="G341" s="25" t="s">
        <v>109</v>
      </c>
      <c r="H341" s="25" t="s">
        <v>63</v>
      </c>
      <c r="I341" s="25" t="s">
        <v>2116</v>
      </c>
      <c r="J341" s="25" t="s">
        <v>5467</v>
      </c>
      <c r="K341" s="25" t="s">
        <v>49</v>
      </c>
      <c r="L341" s="25" t="s">
        <v>6540</v>
      </c>
      <c r="M341" s="25" t="s">
        <v>6541</v>
      </c>
      <c r="N341" s="25" t="s">
        <v>5992</v>
      </c>
      <c r="O341" s="28">
        <v>45853.2497337963</v>
      </c>
      <c r="P341" s="25" t="s">
        <v>5471</v>
      </c>
      <c r="Q341" s="25"/>
      <c r="R341" s="26" t="e">
        <f>_xlfn.XLOOKUP(Table4[[#This Row],[Location]],[6]!TableData[u_display_name],[6]!TableData[country])</f>
        <v>#REF!</v>
      </c>
    </row>
    <row r="342" spans="1:18" ht="58" x14ac:dyDescent="0.35">
      <c r="A342" s="25" t="s">
        <v>1823</v>
      </c>
      <c r="B342" s="25" t="s">
        <v>1822</v>
      </c>
      <c r="C342" s="25" t="s">
        <v>6542</v>
      </c>
      <c r="D342" s="25" t="s">
        <v>6543</v>
      </c>
      <c r="E342" s="25" t="s">
        <v>6544</v>
      </c>
      <c r="F342" s="25" t="s">
        <v>57</v>
      </c>
      <c r="G342" s="25" t="s">
        <v>56</v>
      </c>
      <c r="H342" s="25" t="s">
        <v>63</v>
      </c>
      <c r="I342" s="25" t="s">
        <v>1823</v>
      </c>
      <c r="J342" s="25" t="s">
        <v>5467</v>
      </c>
      <c r="K342" s="25" t="s">
        <v>49</v>
      </c>
      <c r="L342" s="25" t="s">
        <v>6172</v>
      </c>
      <c r="M342" s="25" t="s">
        <v>5796</v>
      </c>
      <c r="N342" s="25" t="s">
        <v>5623</v>
      </c>
      <c r="O342" s="28">
        <v>45853.2497337963</v>
      </c>
      <c r="P342" s="25" t="s">
        <v>5471</v>
      </c>
      <c r="Q342" s="25"/>
      <c r="R342" s="26" t="e">
        <f>_xlfn.XLOOKUP(Table4[[#This Row],[Location]],[6]!TableData[u_display_name],[6]!TableData[country])</f>
        <v>#REF!</v>
      </c>
    </row>
    <row r="343" spans="1:18" ht="58" x14ac:dyDescent="0.35">
      <c r="A343" s="25" t="s">
        <v>1278</v>
      </c>
      <c r="B343" s="25" t="s">
        <v>1277</v>
      </c>
      <c r="C343" s="25" t="s">
        <v>4587</v>
      </c>
      <c r="D343" s="25" t="s">
        <v>6545</v>
      </c>
      <c r="E343" s="25" t="s">
        <v>6546</v>
      </c>
      <c r="F343" s="25" t="s">
        <v>57</v>
      </c>
      <c r="G343" s="25" t="s">
        <v>56</v>
      </c>
      <c r="H343" s="25" t="s">
        <v>63</v>
      </c>
      <c r="I343" s="25" t="s">
        <v>1278</v>
      </c>
      <c r="J343" s="25" t="s">
        <v>5467</v>
      </c>
      <c r="K343" s="25" t="s">
        <v>66</v>
      </c>
      <c r="L343" s="25" t="s">
        <v>6384</v>
      </c>
      <c r="M343" s="25" t="s">
        <v>6029</v>
      </c>
      <c r="N343" s="25" t="s">
        <v>5714</v>
      </c>
      <c r="O343" s="28">
        <v>45853.2497337963</v>
      </c>
      <c r="P343" s="25" t="s">
        <v>5471</v>
      </c>
      <c r="Q343" s="25"/>
      <c r="R343" s="26" t="e">
        <f>_xlfn.XLOOKUP(Table4[[#This Row],[Location]],[6]!TableData[u_display_name],[6]!TableData[country])</f>
        <v>#REF!</v>
      </c>
    </row>
    <row r="344" spans="1:18" ht="43.5" x14ac:dyDescent="0.35">
      <c r="A344" s="25" t="s">
        <v>2567</v>
      </c>
      <c r="B344" s="25" t="s">
        <v>2566</v>
      </c>
      <c r="C344" s="25" t="s">
        <v>6547</v>
      </c>
      <c r="D344" s="25" t="s">
        <v>6548</v>
      </c>
      <c r="E344" s="25" t="s">
        <v>6549</v>
      </c>
      <c r="F344" s="25" t="s">
        <v>514</v>
      </c>
      <c r="G344" s="25" t="s">
        <v>4691</v>
      </c>
      <c r="H344" s="25" t="s">
        <v>5067</v>
      </c>
      <c r="I344" s="25" t="s">
        <v>4691</v>
      </c>
      <c r="J344" s="25" t="s">
        <v>5463</v>
      </c>
      <c r="K344" s="25" t="s">
        <v>66</v>
      </c>
      <c r="L344" s="25" t="s">
        <v>4691</v>
      </c>
      <c r="M344" s="25" t="s">
        <v>4691</v>
      </c>
      <c r="N344" s="25" t="s">
        <v>4691</v>
      </c>
      <c r="O344" s="28">
        <v>45853.2497337963</v>
      </c>
      <c r="P344" s="25" t="s">
        <v>4691</v>
      </c>
      <c r="Q344" s="25"/>
      <c r="R344" s="26" t="e">
        <f>_xlfn.XLOOKUP(Table4[[#This Row],[Location]],[6]!TableData[u_display_name],[6]!TableData[country])</f>
        <v>#REF!</v>
      </c>
    </row>
    <row r="345" spans="1:18" ht="58" x14ac:dyDescent="0.35">
      <c r="A345" s="25" t="s">
        <v>2047</v>
      </c>
      <c r="B345" s="25" t="s">
        <v>6550</v>
      </c>
      <c r="C345" s="25" t="s">
        <v>6551</v>
      </c>
      <c r="D345" s="25" t="s">
        <v>6552</v>
      </c>
      <c r="E345" s="25" t="s">
        <v>6553</v>
      </c>
      <c r="F345" s="25" t="s">
        <v>57</v>
      </c>
      <c r="G345" s="25" t="s">
        <v>56</v>
      </c>
      <c r="H345" s="25" t="s">
        <v>2005</v>
      </c>
      <c r="I345" s="25" t="s">
        <v>4691</v>
      </c>
      <c r="J345" s="25" t="s">
        <v>5467</v>
      </c>
      <c r="K345" s="25" t="s">
        <v>101</v>
      </c>
      <c r="L345" s="25" t="s">
        <v>4691</v>
      </c>
      <c r="M345" s="25" t="s">
        <v>5495</v>
      </c>
      <c r="N345" s="25" t="s">
        <v>5526</v>
      </c>
      <c r="O345" s="28">
        <v>45853.2497337963</v>
      </c>
      <c r="P345" s="25" t="s">
        <v>5485</v>
      </c>
      <c r="Q345" s="25"/>
      <c r="R345" s="26" t="e">
        <f>_xlfn.XLOOKUP(Table4[[#This Row],[Location]],[6]!TableData[u_display_name],[6]!TableData[country])</f>
        <v>#REF!</v>
      </c>
    </row>
    <row r="346" spans="1:18" ht="43.5" x14ac:dyDescent="0.35">
      <c r="A346" s="25" t="s">
        <v>3695</v>
      </c>
      <c r="B346" s="25" t="s">
        <v>3694</v>
      </c>
      <c r="C346" s="25" t="s">
        <v>4823</v>
      </c>
      <c r="D346" s="25" t="s">
        <v>6554</v>
      </c>
      <c r="E346" s="25" t="s">
        <v>6555</v>
      </c>
      <c r="F346" s="25" t="s">
        <v>57</v>
      </c>
      <c r="G346" s="25" t="s">
        <v>56</v>
      </c>
      <c r="H346" s="25" t="s">
        <v>71</v>
      </c>
      <c r="I346" s="25" t="s">
        <v>4691</v>
      </c>
      <c r="J346" s="25" t="s">
        <v>5467</v>
      </c>
      <c r="K346" s="25" t="s">
        <v>66</v>
      </c>
      <c r="L346" s="25" t="s">
        <v>5858</v>
      </c>
      <c r="M346" s="25" t="s">
        <v>5495</v>
      </c>
      <c r="N346" s="25" t="s">
        <v>5526</v>
      </c>
      <c r="O346" s="28">
        <v>45853.2497337963</v>
      </c>
      <c r="P346" s="25" t="s">
        <v>5499</v>
      </c>
      <c r="Q346" s="25"/>
      <c r="R346" s="26" t="e">
        <f>_xlfn.XLOOKUP(Table4[[#This Row],[Location]],[6]!TableData[u_display_name],[6]!TableData[country])</f>
        <v>#REF!</v>
      </c>
    </row>
    <row r="347" spans="1:18" ht="58" x14ac:dyDescent="0.35">
      <c r="A347" s="25" t="s">
        <v>6556</v>
      </c>
      <c r="B347" s="25" t="s">
        <v>482</v>
      </c>
      <c r="C347" s="25" t="s">
        <v>484</v>
      </c>
      <c r="D347" s="25" t="s">
        <v>6557</v>
      </c>
      <c r="E347" s="25" t="s">
        <v>6558</v>
      </c>
      <c r="F347" s="25" t="s">
        <v>57</v>
      </c>
      <c r="G347" s="25" t="s">
        <v>56</v>
      </c>
      <c r="H347" s="25" t="s">
        <v>63</v>
      </c>
      <c r="I347" s="25" t="s">
        <v>6556</v>
      </c>
      <c r="J347" s="25" t="s">
        <v>5467</v>
      </c>
      <c r="K347" s="25" t="s">
        <v>114</v>
      </c>
      <c r="L347" s="25" t="s">
        <v>5468</v>
      </c>
      <c r="M347" s="25" t="s">
        <v>6559</v>
      </c>
      <c r="N347" s="25" t="s">
        <v>5731</v>
      </c>
      <c r="O347" s="28">
        <v>45853.2497337963</v>
      </c>
      <c r="P347" s="25" t="s">
        <v>5471</v>
      </c>
      <c r="Q347" s="25"/>
      <c r="R347" s="26" t="e">
        <f>_xlfn.XLOOKUP(Table4[[#This Row],[Location]],[6]!TableData[u_display_name],[6]!TableData[country])</f>
        <v>#REF!</v>
      </c>
    </row>
    <row r="348" spans="1:18" ht="58" x14ac:dyDescent="0.35">
      <c r="A348" s="25" t="s">
        <v>874</v>
      </c>
      <c r="B348" s="25" t="s">
        <v>873</v>
      </c>
      <c r="C348" s="25" t="s">
        <v>875</v>
      </c>
      <c r="D348" s="25" t="s">
        <v>6560</v>
      </c>
      <c r="E348" s="25" t="s">
        <v>6561</v>
      </c>
      <c r="F348" s="25" t="s">
        <v>57</v>
      </c>
      <c r="G348" s="25" t="s">
        <v>109</v>
      </c>
      <c r="H348" s="25" t="s">
        <v>63</v>
      </c>
      <c r="I348" s="25" t="s">
        <v>874</v>
      </c>
      <c r="J348" s="25" t="s">
        <v>5467</v>
      </c>
      <c r="K348" s="25" t="s">
        <v>114</v>
      </c>
      <c r="L348" s="25" t="s">
        <v>5468</v>
      </c>
      <c r="M348" s="25" t="s">
        <v>5685</v>
      </c>
      <c r="N348" s="25" t="s">
        <v>5992</v>
      </c>
      <c r="O348" s="28">
        <v>45853.2497337963</v>
      </c>
      <c r="P348" s="25" t="s">
        <v>5471</v>
      </c>
      <c r="Q348" s="25"/>
      <c r="R348" s="26" t="e">
        <f>_xlfn.XLOOKUP(Table4[[#This Row],[Location]],[6]!TableData[u_display_name],[6]!TableData[country])</f>
        <v>#REF!</v>
      </c>
    </row>
    <row r="349" spans="1:18" ht="58" x14ac:dyDescent="0.35">
      <c r="A349" s="25" t="s">
        <v>1433</v>
      </c>
      <c r="B349" s="25" t="s">
        <v>1432</v>
      </c>
      <c r="C349" s="25" t="s">
        <v>4883</v>
      </c>
      <c r="D349" s="25" t="s">
        <v>6562</v>
      </c>
      <c r="E349" s="25" t="s">
        <v>6563</v>
      </c>
      <c r="F349" s="25" t="s">
        <v>57</v>
      </c>
      <c r="G349" s="25" t="s">
        <v>56</v>
      </c>
      <c r="H349" s="25" t="s">
        <v>63</v>
      </c>
      <c r="I349" s="25" t="s">
        <v>1433</v>
      </c>
      <c r="J349" s="25" t="s">
        <v>5467</v>
      </c>
      <c r="K349" s="25" t="s">
        <v>141</v>
      </c>
      <c r="L349" s="25" t="s">
        <v>5780</v>
      </c>
      <c r="M349" s="25" t="s">
        <v>5502</v>
      </c>
      <c r="N349" s="25" t="s">
        <v>5575</v>
      </c>
      <c r="O349" s="28">
        <v>45853.2497337963</v>
      </c>
      <c r="P349" s="25" t="s">
        <v>5471</v>
      </c>
      <c r="Q349" s="25"/>
      <c r="R349" s="26" t="e">
        <f>_xlfn.XLOOKUP(Table4[[#This Row],[Location]],[6]!TableData[u_display_name],[6]!TableData[country])</f>
        <v>#REF!</v>
      </c>
    </row>
    <row r="350" spans="1:18" ht="43.5" x14ac:dyDescent="0.35">
      <c r="A350" s="25" t="s">
        <v>1067</v>
      </c>
      <c r="B350" s="25" t="s">
        <v>1066</v>
      </c>
      <c r="C350" s="25" t="s">
        <v>4402</v>
      </c>
      <c r="D350" s="25" t="s">
        <v>6564</v>
      </c>
      <c r="E350" s="25" t="s">
        <v>6565</v>
      </c>
      <c r="F350" s="25" t="s">
        <v>57</v>
      </c>
      <c r="G350" s="25" t="s">
        <v>149</v>
      </c>
      <c r="H350" s="25" t="s">
        <v>63</v>
      </c>
      <c r="I350" s="25" t="s">
        <v>1067</v>
      </c>
      <c r="J350" s="25" t="s">
        <v>5467</v>
      </c>
      <c r="K350" s="25" t="s">
        <v>66</v>
      </c>
      <c r="L350" s="25" t="s">
        <v>4691</v>
      </c>
      <c r="M350" s="25" t="s">
        <v>5495</v>
      </c>
      <c r="N350" s="25" t="s">
        <v>5496</v>
      </c>
      <c r="O350" s="28">
        <v>45853.2497337963</v>
      </c>
      <c r="P350" s="25" t="s">
        <v>5471</v>
      </c>
      <c r="Q350" s="25"/>
      <c r="R350" s="26" t="e">
        <f>_xlfn.XLOOKUP(Table4[[#This Row],[Location]],[6]!TableData[u_display_name],[6]!TableData[country])</f>
        <v>#REF!</v>
      </c>
    </row>
    <row r="351" spans="1:18" ht="43.5" x14ac:dyDescent="0.35">
      <c r="A351" s="25" t="s">
        <v>1235</v>
      </c>
      <c r="B351" s="25" t="s">
        <v>1234</v>
      </c>
      <c r="C351" s="25" t="s">
        <v>4438</v>
      </c>
      <c r="D351" s="25" t="s">
        <v>6566</v>
      </c>
      <c r="E351" s="25" t="s">
        <v>6567</v>
      </c>
      <c r="F351" s="25" t="s">
        <v>57</v>
      </c>
      <c r="G351" s="25" t="s">
        <v>56</v>
      </c>
      <c r="H351" s="25" t="s">
        <v>63</v>
      </c>
      <c r="I351" s="25" t="s">
        <v>1235</v>
      </c>
      <c r="J351" s="25" t="s">
        <v>5467</v>
      </c>
      <c r="K351" s="25" t="s">
        <v>114</v>
      </c>
      <c r="L351" s="25" t="s">
        <v>4691</v>
      </c>
      <c r="M351" s="25" t="s">
        <v>6568</v>
      </c>
      <c r="N351" s="25" t="s">
        <v>5575</v>
      </c>
      <c r="O351" s="28">
        <v>45853.2497337963</v>
      </c>
      <c r="P351" s="25" t="s">
        <v>5471</v>
      </c>
      <c r="Q351" s="25"/>
      <c r="R351" s="26" t="e">
        <f>_xlfn.XLOOKUP(Table4[[#This Row],[Location]],[6]!TableData[u_display_name],[6]!TableData[country])</f>
        <v>#REF!</v>
      </c>
    </row>
    <row r="352" spans="1:18" ht="58" x14ac:dyDescent="0.35">
      <c r="A352" s="25" t="s">
        <v>1342</v>
      </c>
      <c r="B352" s="25" t="s">
        <v>1341</v>
      </c>
      <c r="C352" s="25" t="s">
        <v>4687</v>
      </c>
      <c r="D352" s="25" t="s">
        <v>6569</v>
      </c>
      <c r="E352" s="25" t="s">
        <v>6570</v>
      </c>
      <c r="F352" s="25" t="s">
        <v>57</v>
      </c>
      <c r="G352" s="25" t="s">
        <v>56</v>
      </c>
      <c r="H352" s="25" t="s">
        <v>63</v>
      </c>
      <c r="I352" s="25" t="s">
        <v>1342</v>
      </c>
      <c r="J352" s="25" t="s">
        <v>5467</v>
      </c>
      <c r="K352" s="25" t="s">
        <v>114</v>
      </c>
      <c r="L352" s="25" t="s">
        <v>5712</v>
      </c>
      <c r="M352" s="25" t="s">
        <v>5495</v>
      </c>
      <c r="N352" s="25" t="s">
        <v>5714</v>
      </c>
      <c r="O352" s="28">
        <v>45853.2497337963</v>
      </c>
      <c r="P352" s="25" t="s">
        <v>5471</v>
      </c>
      <c r="Q352" s="25"/>
      <c r="R352" s="26" t="e">
        <f>_xlfn.XLOOKUP(Table4[[#This Row],[Location]],[6]!TableData[u_display_name],[6]!TableData[country])</f>
        <v>#REF!</v>
      </c>
    </row>
    <row r="353" spans="1:18" ht="43.5" x14ac:dyDescent="0.35">
      <c r="A353" s="25" t="s">
        <v>2132</v>
      </c>
      <c r="B353" s="25" t="s">
        <v>2131</v>
      </c>
      <c r="C353" s="25" t="s">
        <v>6571</v>
      </c>
      <c r="D353" s="25" t="s">
        <v>6572</v>
      </c>
      <c r="E353" s="25" t="s">
        <v>6573</v>
      </c>
      <c r="F353" s="25" t="s">
        <v>57</v>
      </c>
      <c r="G353" s="25" t="s">
        <v>232</v>
      </c>
      <c r="H353" s="25" t="s">
        <v>5275</v>
      </c>
      <c r="I353" s="25" t="s">
        <v>2132</v>
      </c>
      <c r="J353" s="25" t="s">
        <v>5467</v>
      </c>
      <c r="K353" s="25" t="s">
        <v>66</v>
      </c>
      <c r="L353" s="25" t="s">
        <v>4691</v>
      </c>
      <c r="M353" s="25" t="s">
        <v>5495</v>
      </c>
      <c r="N353" s="25" t="s">
        <v>5623</v>
      </c>
      <c r="O353" s="28">
        <v>45853.2497337963</v>
      </c>
      <c r="P353" s="25" t="s">
        <v>5499</v>
      </c>
      <c r="Q353" s="25"/>
      <c r="R353" s="26" t="e">
        <f>_xlfn.XLOOKUP(Table4[[#This Row],[Location]],[6]!TableData[u_display_name],[6]!TableData[country])</f>
        <v>#REF!</v>
      </c>
    </row>
    <row r="354" spans="1:18" ht="58" x14ac:dyDescent="0.35">
      <c r="A354" s="25" t="s">
        <v>1670</v>
      </c>
      <c r="B354" s="25" t="s">
        <v>6574</v>
      </c>
      <c r="C354" s="25" t="s">
        <v>4711</v>
      </c>
      <c r="D354" s="25" t="s">
        <v>6575</v>
      </c>
      <c r="E354" s="25" t="s">
        <v>6576</v>
      </c>
      <c r="F354" s="25" t="s">
        <v>57</v>
      </c>
      <c r="G354" s="25" t="s">
        <v>56</v>
      </c>
      <c r="H354" s="25" t="s">
        <v>4426</v>
      </c>
      <c r="I354" s="25" t="s">
        <v>1670</v>
      </c>
      <c r="J354" s="25" t="s">
        <v>5467</v>
      </c>
      <c r="K354" s="25" t="s">
        <v>66</v>
      </c>
      <c r="L354" s="25" t="s">
        <v>5742</v>
      </c>
      <c r="M354" s="25" t="s">
        <v>5894</v>
      </c>
      <c r="N354" s="25" t="s">
        <v>5672</v>
      </c>
      <c r="O354" s="28">
        <v>45853.2497337963</v>
      </c>
      <c r="P354" s="25" t="s">
        <v>5485</v>
      </c>
      <c r="Q354" s="25"/>
      <c r="R354" s="26" t="e">
        <f>_xlfn.XLOOKUP(Table4[[#This Row],[Location]],[6]!TableData[u_display_name],[6]!TableData[country])</f>
        <v>#REF!</v>
      </c>
    </row>
    <row r="355" spans="1:18" ht="43.5" x14ac:dyDescent="0.35">
      <c r="A355" s="25" t="s">
        <v>2243</v>
      </c>
      <c r="B355" s="25" t="s">
        <v>2242</v>
      </c>
      <c r="C355" s="25" t="s">
        <v>4944</v>
      </c>
      <c r="D355" s="25" t="s">
        <v>6577</v>
      </c>
      <c r="E355" s="25" t="s">
        <v>6578</v>
      </c>
      <c r="F355" s="25" t="s">
        <v>514</v>
      </c>
      <c r="G355" s="25" t="s">
        <v>56</v>
      </c>
      <c r="H355" s="25" t="s">
        <v>63</v>
      </c>
      <c r="I355" s="25" t="s">
        <v>2243</v>
      </c>
      <c r="J355" s="25" t="s">
        <v>5467</v>
      </c>
      <c r="K355" s="25" t="s">
        <v>49</v>
      </c>
      <c r="L355" s="25" t="s">
        <v>5534</v>
      </c>
      <c r="M355" s="25" t="s">
        <v>5495</v>
      </c>
      <c r="N355" s="25" t="s">
        <v>5526</v>
      </c>
      <c r="O355" s="28">
        <v>45853.2497337963</v>
      </c>
      <c r="P355" s="25" t="s">
        <v>5471</v>
      </c>
      <c r="Q355" s="25"/>
      <c r="R355" s="26" t="e">
        <f>_xlfn.XLOOKUP(Table4[[#This Row],[Location]],[6]!TableData[u_display_name],[6]!TableData[country])</f>
        <v>#REF!</v>
      </c>
    </row>
    <row r="356" spans="1:18" ht="58" x14ac:dyDescent="0.35">
      <c r="A356" s="25" t="s">
        <v>1815</v>
      </c>
      <c r="B356" s="25" t="s">
        <v>1814</v>
      </c>
      <c r="C356" s="25" t="s">
        <v>4916</v>
      </c>
      <c r="D356" s="25" t="s">
        <v>6579</v>
      </c>
      <c r="E356" s="25" t="s">
        <v>6580</v>
      </c>
      <c r="F356" s="25" t="s">
        <v>57</v>
      </c>
      <c r="G356" s="25" t="s">
        <v>56</v>
      </c>
      <c r="H356" s="25" t="s">
        <v>63</v>
      </c>
      <c r="I356" s="25" t="s">
        <v>1815</v>
      </c>
      <c r="J356" s="25" t="s">
        <v>5467</v>
      </c>
      <c r="K356" s="25" t="s">
        <v>114</v>
      </c>
      <c r="L356" s="25" t="s">
        <v>6289</v>
      </c>
      <c r="M356" s="25" t="s">
        <v>5949</v>
      </c>
      <c r="N356" s="25" t="s">
        <v>5694</v>
      </c>
      <c r="O356" s="28">
        <v>45853.2497337963</v>
      </c>
      <c r="P356" s="25" t="s">
        <v>5471</v>
      </c>
      <c r="Q356" s="25"/>
      <c r="R356" s="26" t="e">
        <f>_xlfn.XLOOKUP(Table4[[#This Row],[Location]],[6]!TableData[u_display_name],[6]!TableData[country])</f>
        <v>#REF!</v>
      </c>
    </row>
    <row r="357" spans="1:18" ht="58" x14ac:dyDescent="0.35">
      <c r="A357" s="25" t="s">
        <v>2454</v>
      </c>
      <c r="B357" s="25" t="s">
        <v>2453</v>
      </c>
      <c r="C357" s="25" t="s">
        <v>6581</v>
      </c>
      <c r="D357" s="25" t="s">
        <v>6582</v>
      </c>
      <c r="E357" s="25" t="s">
        <v>6583</v>
      </c>
      <c r="F357" s="25" t="s">
        <v>57</v>
      </c>
      <c r="G357" s="25" t="s">
        <v>232</v>
      </c>
      <c r="H357" s="25" t="s">
        <v>5002</v>
      </c>
      <c r="I357" s="25" t="s">
        <v>2454</v>
      </c>
      <c r="J357" s="25" t="s">
        <v>5467</v>
      </c>
      <c r="K357" s="25" t="s">
        <v>66</v>
      </c>
      <c r="L357" s="25" t="s">
        <v>4691</v>
      </c>
      <c r="M357" s="25" t="s">
        <v>5495</v>
      </c>
      <c r="N357" s="25" t="s">
        <v>5496</v>
      </c>
      <c r="O357" s="28">
        <v>45853.2497337963</v>
      </c>
      <c r="P357" s="25" t="s">
        <v>5499</v>
      </c>
      <c r="Q357" s="25"/>
      <c r="R357" s="26" t="e">
        <f>_xlfn.XLOOKUP(Table4[[#This Row],[Location]],[6]!TableData[u_display_name],[6]!TableData[country])</f>
        <v>#REF!</v>
      </c>
    </row>
    <row r="358" spans="1:18" ht="43.5" x14ac:dyDescent="0.35">
      <c r="A358" s="25" t="s">
        <v>852</v>
      </c>
      <c r="B358" s="25" t="s">
        <v>851</v>
      </c>
      <c r="C358" s="25" t="s">
        <v>853</v>
      </c>
      <c r="D358" s="25" t="s">
        <v>6584</v>
      </c>
      <c r="E358" s="25" t="s">
        <v>6585</v>
      </c>
      <c r="F358" s="25" t="s">
        <v>57</v>
      </c>
      <c r="G358" s="25" t="s">
        <v>109</v>
      </c>
      <c r="H358" s="25" t="s">
        <v>152</v>
      </c>
      <c r="I358" s="25" t="s">
        <v>852</v>
      </c>
      <c r="J358" s="25" t="s">
        <v>5467</v>
      </c>
      <c r="K358" s="25" t="s">
        <v>49</v>
      </c>
      <c r="L358" s="25" t="s">
        <v>5506</v>
      </c>
      <c r="M358" s="25" t="s">
        <v>5495</v>
      </c>
      <c r="N358" s="25" t="s">
        <v>5496</v>
      </c>
      <c r="O358" s="28">
        <v>45853.2497337963</v>
      </c>
      <c r="P358" s="25" t="s">
        <v>5499</v>
      </c>
      <c r="Q358" s="25"/>
      <c r="R358" s="26" t="e">
        <f>_xlfn.XLOOKUP(Table4[[#This Row],[Location]],[6]!TableData[u_display_name],[6]!TableData[country])</f>
        <v>#REF!</v>
      </c>
    </row>
    <row r="359" spans="1:18" ht="58" x14ac:dyDescent="0.35">
      <c r="A359" s="25" t="s">
        <v>1634</v>
      </c>
      <c r="B359" s="25" t="s">
        <v>1633</v>
      </c>
      <c r="C359" s="25" t="s">
        <v>6586</v>
      </c>
      <c r="D359" s="25" t="s">
        <v>6587</v>
      </c>
      <c r="E359" s="25" t="s">
        <v>6588</v>
      </c>
      <c r="F359" s="25" t="s">
        <v>57</v>
      </c>
      <c r="G359" s="25" t="s">
        <v>56</v>
      </c>
      <c r="H359" s="25" t="s">
        <v>63</v>
      </c>
      <c r="I359" s="25" t="s">
        <v>1634</v>
      </c>
      <c r="J359" s="25" t="s">
        <v>5467</v>
      </c>
      <c r="K359" s="25" t="s">
        <v>49</v>
      </c>
      <c r="L359" s="25" t="s">
        <v>6165</v>
      </c>
      <c r="M359" s="25" t="s">
        <v>5519</v>
      </c>
      <c r="N359" s="25" t="s">
        <v>5627</v>
      </c>
      <c r="O359" s="28">
        <v>45853.2497337963</v>
      </c>
      <c r="P359" s="25" t="s">
        <v>5471</v>
      </c>
      <c r="Q359" s="25"/>
      <c r="R359" s="26" t="e">
        <f>_xlfn.XLOOKUP(Table4[[#This Row],[Location]],[6]!TableData[u_display_name],[6]!TableData[country])</f>
        <v>#REF!</v>
      </c>
    </row>
    <row r="360" spans="1:18" ht="58" x14ac:dyDescent="0.35">
      <c r="A360" s="25" t="s">
        <v>2479</v>
      </c>
      <c r="B360" s="25" t="s">
        <v>5695</v>
      </c>
      <c r="C360" s="25" t="s">
        <v>6589</v>
      </c>
      <c r="D360" s="25" t="s">
        <v>6590</v>
      </c>
      <c r="E360" s="25" t="s">
        <v>6591</v>
      </c>
      <c r="F360" s="25" t="s">
        <v>57</v>
      </c>
      <c r="G360" s="25" t="s">
        <v>56</v>
      </c>
      <c r="H360" s="25" t="s">
        <v>5351</v>
      </c>
      <c r="I360" s="25" t="s">
        <v>4691</v>
      </c>
      <c r="J360" s="25" t="s">
        <v>5467</v>
      </c>
      <c r="K360" s="25" t="s">
        <v>49</v>
      </c>
      <c r="L360" s="25" t="s">
        <v>4691</v>
      </c>
      <c r="M360" s="25" t="s">
        <v>5495</v>
      </c>
      <c r="N360" s="25" t="s">
        <v>5526</v>
      </c>
      <c r="O360" s="28">
        <v>45853.2497337963</v>
      </c>
      <c r="P360" s="25" t="s">
        <v>5471</v>
      </c>
      <c r="Q360" s="25"/>
      <c r="R360" s="26" t="e">
        <f>_xlfn.XLOOKUP(Table4[[#This Row],[Location]],[6]!TableData[u_display_name],[6]!TableData[country])</f>
        <v>#REF!</v>
      </c>
    </row>
    <row r="361" spans="1:18" ht="58" x14ac:dyDescent="0.35">
      <c r="A361" s="25" t="s">
        <v>837</v>
      </c>
      <c r="B361" s="25" t="s">
        <v>6592</v>
      </c>
      <c r="C361" s="25" t="s">
        <v>838</v>
      </c>
      <c r="D361" s="25" t="s">
        <v>6593</v>
      </c>
      <c r="E361" s="25" t="s">
        <v>6594</v>
      </c>
      <c r="F361" s="25" t="s">
        <v>57</v>
      </c>
      <c r="G361" s="25" t="s">
        <v>56</v>
      </c>
      <c r="H361" s="25" t="s">
        <v>63</v>
      </c>
      <c r="I361" s="25" t="s">
        <v>837</v>
      </c>
      <c r="J361" s="25" t="s">
        <v>5467</v>
      </c>
      <c r="K361" s="25" t="s">
        <v>49</v>
      </c>
      <c r="L361" s="25" t="s">
        <v>5964</v>
      </c>
      <c r="M361" s="25" t="s">
        <v>5495</v>
      </c>
      <c r="N361" s="25" t="s">
        <v>5965</v>
      </c>
      <c r="O361" s="28">
        <v>45853.2497337963</v>
      </c>
      <c r="P361" s="25" t="s">
        <v>5471</v>
      </c>
      <c r="Q361" s="25"/>
      <c r="R361" s="26" t="e">
        <f>_xlfn.XLOOKUP(Table4[[#This Row],[Location]],[6]!TableData[u_display_name],[6]!TableData[country])</f>
        <v>#REF!</v>
      </c>
    </row>
    <row r="362" spans="1:18" ht="58" x14ac:dyDescent="0.35">
      <c r="A362" s="25" t="s">
        <v>2528</v>
      </c>
      <c r="B362" s="25" t="s">
        <v>2527</v>
      </c>
      <c r="C362" s="25" t="s">
        <v>6595</v>
      </c>
      <c r="D362" s="25" t="s">
        <v>6596</v>
      </c>
      <c r="E362" s="25" t="s">
        <v>6597</v>
      </c>
      <c r="F362" s="25" t="s">
        <v>57</v>
      </c>
      <c r="G362" s="25" t="s">
        <v>948</v>
      </c>
      <c r="H362" s="25" t="s">
        <v>241</v>
      </c>
      <c r="I362" s="25" t="s">
        <v>2528</v>
      </c>
      <c r="J362" s="25" t="s">
        <v>5467</v>
      </c>
      <c r="K362" s="25" t="s">
        <v>66</v>
      </c>
      <c r="L362" s="25" t="s">
        <v>4691</v>
      </c>
      <c r="M362" s="25" t="s">
        <v>6023</v>
      </c>
      <c r="N362" s="25" t="s">
        <v>5623</v>
      </c>
      <c r="O362" s="28">
        <v>45853.2497337963</v>
      </c>
      <c r="P362" s="25" t="s">
        <v>5499</v>
      </c>
      <c r="Q362" s="25"/>
      <c r="R362" s="26" t="e">
        <f>_xlfn.XLOOKUP(Table4[[#This Row],[Location]],[6]!TableData[u_display_name],[6]!TableData[country])</f>
        <v>#REF!</v>
      </c>
    </row>
    <row r="363" spans="1:18" ht="43.5" x14ac:dyDescent="0.35">
      <c r="A363" s="25" t="s">
        <v>1078</v>
      </c>
      <c r="B363" s="25" t="s">
        <v>1077</v>
      </c>
      <c r="C363" s="25" t="s">
        <v>6598</v>
      </c>
      <c r="D363" s="25" t="s">
        <v>6599</v>
      </c>
      <c r="E363" s="25" t="s">
        <v>6600</v>
      </c>
      <c r="F363" s="25" t="s">
        <v>57</v>
      </c>
      <c r="G363" s="25" t="s">
        <v>56</v>
      </c>
      <c r="H363" s="25" t="s">
        <v>5067</v>
      </c>
      <c r="I363" s="25" t="s">
        <v>4691</v>
      </c>
      <c r="J363" s="25" t="s">
        <v>5467</v>
      </c>
      <c r="K363" s="25" t="s">
        <v>66</v>
      </c>
      <c r="L363" s="25" t="s">
        <v>5544</v>
      </c>
      <c r="M363" s="25" t="s">
        <v>5545</v>
      </c>
      <c r="N363" s="25" t="s">
        <v>5512</v>
      </c>
      <c r="O363" s="28">
        <v>45853.2497337963</v>
      </c>
      <c r="P363" s="25" t="s">
        <v>5499</v>
      </c>
      <c r="Q363" s="25"/>
      <c r="R363" s="26" t="e">
        <f>_xlfn.XLOOKUP(Table4[[#This Row],[Location]],[6]!TableData[u_display_name],[6]!TableData[country])</f>
        <v>#REF!</v>
      </c>
    </row>
    <row r="364" spans="1:18" ht="58" x14ac:dyDescent="0.35">
      <c r="A364" s="25" t="s">
        <v>48</v>
      </c>
      <c r="B364" s="25" t="s">
        <v>47</v>
      </c>
      <c r="C364" s="25" t="s">
        <v>55</v>
      </c>
      <c r="D364" s="25" t="s">
        <v>6601</v>
      </c>
      <c r="E364" s="25" t="s">
        <v>6602</v>
      </c>
      <c r="F364" s="25" t="s">
        <v>57</v>
      </c>
      <c r="G364" s="25" t="s">
        <v>56</v>
      </c>
      <c r="H364" s="25" t="s">
        <v>63</v>
      </c>
      <c r="I364" s="25" t="s">
        <v>48</v>
      </c>
      <c r="J364" s="25" t="s">
        <v>5467</v>
      </c>
      <c r="K364" s="25" t="s">
        <v>49</v>
      </c>
      <c r="L364" s="25" t="s">
        <v>6603</v>
      </c>
      <c r="M364" s="25" t="s">
        <v>6258</v>
      </c>
      <c r="N364" s="25" t="s">
        <v>5971</v>
      </c>
      <c r="O364" s="28">
        <v>45853.2497337963</v>
      </c>
      <c r="P364" s="25" t="s">
        <v>5471</v>
      </c>
      <c r="Q364" s="25"/>
      <c r="R364" s="26" t="e">
        <f>_xlfn.XLOOKUP(Table4[[#This Row],[Location]],[6]!TableData[u_display_name],[6]!TableData[country])</f>
        <v>#REF!</v>
      </c>
    </row>
    <row r="365" spans="1:18" ht="43.5" x14ac:dyDescent="0.35">
      <c r="A365" s="25" t="s">
        <v>196</v>
      </c>
      <c r="B365" s="25" t="s">
        <v>6604</v>
      </c>
      <c r="C365" s="25" t="s">
        <v>197</v>
      </c>
      <c r="D365" s="25" t="s">
        <v>6605</v>
      </c>
      <c r="E365" s="25" t="s">
        <v>6606</v>
      </c>
      <c r="F365" s="25" t="s">
        <v>57</v>
      </c>
      <c r="G365" s="25" t="s">
        <v>56</v>
      </c>
      <c r="H365" s="25" t="s">
        <v>71</v>
      </c>
      <c r="I365" s="25" t="s">
        <v>4691</v>
      </c>
      <c r="J365" s="25" t="s">
        <v>5467</v>
      </c>
      <c r="K365" s="25" t="s">
        <v>66</v>
      </c>
      <c r="L365" s="25" t="s">
        <v>5858</v>
      </c>
      <c r="M365" s="25" t="s">
        <v>5495</v>
      </c>
      <c r="N365" s="25" t="s">
        <v>5526</v>
      </c>
      <c r="O365" s="28">
        <v>45853.2497337963</v>
      </c>
      <c r="P365" s="25" t="s">
        <v>5499</v>
      </c>
      <c r="Q365" s="25"/>
      <c r="R365" s="26" t="e">
        <f>_xlfn.XLOOKUP(Table4[[#This Row],[Location]],[6]!TableData[u_display_name],[6]!TableData[country])</f>
        <v>#REF!</v>
      </c>
    </row>
    <row r="366" spans="1:18" ht="58" x14ac:dyDescent="0.35">
      <c r="A366" s="25" t="s">
        <v>1485</v>
      </c>
      <c r="B366" s="25" t="s">
        <v>1484</v>
      </c>
      <c r="C366" s="25" t="s">
        <v>4888</v>
      </c>
      <c r="D366" s="25" t="s">
        <v>6607</v>
      </c>
      <c r="E366" s="25" t="s">
        <v>6608</v>
      </c>
      <c r="F366" s="25" t="s">
        <v>57</v>
      </c>
      <c r="G366" s="25" t="s">
        <v>56</v>
      </c>
      <c r="H366" s="25" t="s">
        <v>63</v>
      </c>
      <c r="I366" s="25" t="s">
        <v>1485</v>
      </c>
      <c r="J366" s="25" t="s">
        <v>5467</v>
      </c>
      <c r="K366" s="25" t="s">
        <v>141</v>
      </c>
      <c r="L366" s="25" t="s">
        <v>5780</v>
      </c>
      <c r="M366" s="25" t="s">
        <v>5502</v>
      </c>
      <c r="N366" s="25" t="s">
        <v>6183</v>
      </c>
      <c r="O366" s="28">
        <v>45853.2497337963</v>
      </c>
      <c r="P366" s="25" t="s">
        <v>5471</v>
      </c>
      <c r="Q366" s="25"/>
      <c r="R366" s="26" t="e">
        <f>_xlfn.XLOOKUP(Table4[[#This Row],[Location]],[6]!TableData[u_display_name],[6]!TableData[country])</f>
        <v>#REF!</v>
      </c>
    </row>
    <row r="367" spans="1:18" ht="43.5" x14ac:dyDescent="0.35">
      <c r="A367" s="25" t="s">
        <v>2310</v>
      </c>
      <c r="B367" s="25" t="s">
        <v>2309</v>
      </c>
      <c r="C367" s="25" t="s">
        <v>4408</v>
      </c>
      <c r="D367" s="25" t="s">
        <v>6609</v>
      </c>
      <c r="E367" s="25" t="s">
        <v>6610</v>
      </c>
      <c r="F367" s="25" t="s">
        <v>57</v>
      </c>
      <c r="G367" s="25" t="s">
        <v>109</v>
      </c>
      <c r="H367" s="25" t="s">
        <v>63</v>
      </c>
      <c r="I367" s="25" t="s">
        <v>2310</v>
      </c>
      <c r="J367" s="25" t="s">
        <v>5467</v>
      </c>
      <c r="K367" s="25" t="s">
        <v>66</v>
      </c>
      <c r="L367" s="25" t="s">
        <v>5599</v>
      </c>
      <c r="M367" s="25" t="s">
        <v>5495</v>
      </c>
      <c r="N367" s="25" t="s">
        <v>5496</v>
      </c>
      <c r="O367" s="28">
        <v>45853.2497337963</v>
      </c>
      <c r="P367" s="25" t="s">
        <v>5471</v>
      </c>
      <c r="Q367" s="25"/>
      <c r="R367" s="26" t="e">
        <f>_xlfn.XLOOKUP(Table4[[#This Row],[Location]],[6]!TableData[u_display_name],[6]!TableData[country])</f>
        <v>#REF!</v>
      </c>
    </row>
    <row r="368" spans="1:18" ht="58" x14ac:dyDescent="0.35">
      <c r="A368" s="25" t="s">
        <v>1598</v>
      </c>
      <c r="B368" s="25" t="s">
        <v>6611</v>
      </c>
      <c r="C368" s="25" t="s">
        <v>6612</v>
      </c>
      <c r="D368" s="25" t="s">
        <v>6613</v>
      </c>
      <c r="E368" s="25" t="s">
        <v>6614</v>
      </c>
      <c r="F368" s="25" t="s">
        <v>57</v>
      </c>
      <c r="G368" s="25" t="s">
        <v>56</v>
      </c>
      <c r="H368" s="25" t="s">
        <v>63</v>
      </c>
      <c r="I368" s="25" t="s">
        <v>2784</v>
      </c>
      <c r="J368" s="25" t="s">
        <v>5467</v>
      </c>
      <c r="K368" s="25" t="s">
        <v>49</v>
      </c>
      <c r="L368" s="25" t="s">
        <v>6615</v>
      </c>
      <c r="M368" s="25" t="s">
        <v>6039</v>
      </c>
      <c r="N368" s="25" t="s">
        <v>5503</v>
      </c>
      <c r="O368" s="28">
        <v>45853.2497337963</v>
      </c>
      <c r="P368" s="25" t="s">
        <v>5471</v>
      </c>
      <c r="Q368" s="25"/>
      <c r="R368" s="26" t="e">
        <f>_xlfn.XLOOKUP(Table4[[#This Row],[Location]],[6]!TableData[u_display_name],[6]!TableData[country])</f>
        <v>#REF!</v>
      </c>
    </row>
    <row r="369" spans="1:18" ht="58" x14ac:dyDescent="0.35">
      <c r="A369" s="25" t="s">
        <v>2027</v>
      </c>
      <c r="B369" s="25" t="s">
        <v>2026</v>
      </c>
      <c r="C369" s="25" t="s">
        <v>4661</v>
      </c>
      <c r="D369" s="25" t="s">
        <v>6616</v>
      </c>
      <c r="E369" s="25" t="s">
        <v>6617</v>
      </c>
      <c r="F369" s="25" t="s">
        <v>57</v>
      </c>
      <c r="G369" s="25" t="s">
        <v>56</v>
      </c>
      <c r="H369" s="25" t="s">
        <v>63</v>
      </c>
      <c r="I369" s="25" t="s">
        <v>2027</v>
      </c>
      <c r="J369" s="25" t="s">
        <v>5467</v>
      </c>
      <c r="K369" s="25" t="s">
        <v>114</v>
      </c>
      <c r="L369" s="25" t="s">
        <v>5684</v>
      </c>
      <c r="M369" s="25" t="s">
        <v>5685</v>
      </c>
      <c r="N369" s="25" t="s">
        <v>5575</v>
      </c>
      <c r="O369" s="28">
        <v>45853.2497337963</v>
      </c>
      <c r="P369" s="25" t="s">
        <v>5471</v>
      </c>
      <c r="Q369" s="25"/>
      <c r="R369" s="26" t="e">
        <f>_xlfn.XLOOKUP(Table4[[#This Row],[Location]],[6]!TableData[u_display_name],[6]!TableData[country])</f>
        <v>#REF!</v>
      </c>
    </row>
    <row r="370" spans="1:18" ht="43.5" x14ac:dyDescent="0.35">
      <c r="A370" s="25" t="s">
        <v>1541</v>
      </c>
      <c r="B370" s="25" t="s">
        <v>1540</v>
      </c>
      <c r="C370" s="25" t="s">
        <v>6618</v>
      </c>
      <c r="D370" s="25" t="s">
        <v>6619</v>
      </c>
      <c r="E370" s="25" t="s">
        <v>6620</v>
      </c>
      <c r="F370" s="25" t="s">
        <v>57</v>
      </c>
      <c r="G370" s="25" t="s">
        <v>109</v>
      </c>
      <c r="H370" s="25" t="s">
        <v>5131</v>
      </c>
      <c r="I370" s="25" t="s">
        <v>1541</v>
      </c>
      <c r="J370" s="25" t="s">
        <v>5467</v>
      </c>
      <c r="K370" s="25" t="s">
        <v>66</v>
      </c>
      <c r="L370" s="25" t="s">
        <v>6621</v>
      </c>
      <c r="M370" s="25" t="s">
        <v>5495</v>
      </c>
      <c r="N370" s="25" t="s">
        <v>5496</v>
      </c>
      <c r="O370" s="28">
        <v>45853.2497337963</v>
      </c>
      <c r="P370" s="25" t="s">
        <v>5471</v>
      </c>
      <c r="Q370" s="25"/>
      <c r="R370" s="26" t="e">
        <f>_xlfn.XLOOKUP(Table4[[#This Row],[Location]],[6]!TableData[u_display_name],[6]!TableData[country])</f>
        <v>#REF!</v>
      </c>
    </row>
    <row r="371" spans="1:18" ht="43.5" x14ac:dyDescent="0.35">
      <c r="A371" s="25" t="s">
        <v>2231</v>
      </c>
      <c r="B371" s="25" t="s">
        <v>2230</v>
      </c>
      <c r="C371" s="25" t="s">
        <v>6622</v>
      </c>
      <c r="D371" s="25" t="s">
        <v>6623</v>
      </c>
      <c r="E371" s="25" t="s">
        <v>6624</v>
      </c>
      <c r="F371" s="25" t="s">
        <v>57</v>
      </c>
      <c r="G371" s="25" t="s">
        <v>337</v>
      </c>
      <c r="H371" s="25" t="s">
        <v>5275</v>
      </c>
      <c r="I371" s="25" t="s">
        <v>2231</v>
      </c>
      <c r="J371" s="25" t="s">
        <v>5467</v>
      </c>
      <c r="K371" s="25" t="s">
        <v>66</v>
      </c>
      <c r="L371" s="25" t="s">
        <v>4691</v>
      </c>
      <c r="M371" s="25" t="s">
        <v>5602</v>
      </c>
      <c r="N371" s="25" t="s">
        <v>5623</v>
      </c>
      <c r="O371" s="28">
        <v>45853.2497337963</v>
      </c>
      <c r="P371" s="25" t="s">
        <v>5499</v>
      </c>
      <c r="Q371" s="25"/>
      <c r="R371" s="26" t="e">
        <f>_xlfn.XLOOKUP(Table4[[#This Row],[Location]],[6]!TableData[u_display_name],[6]!TableData[country])</f>
        <v>#REF!</v>
      </c>
    </row>
    <row r="372" spans="1:18" ht="43.5" x14ac:dyDescent="0.35">
      <c r="A372" s="25" t="s">
        <v>2263</v>
      </c>
      <c r="B372" s="25" t="s">
        <v>2262</v>
      </c>
      <c r="C372" s="25" t="s">
        <v>4979</v>
      </c>
      <c r="D372" s="25" t="s">
        <v>6625</v>
      </c>
      <c r="E372" s="25" t="s">
        <v>6626</v>
      </c>
      <c r="F372" s="25" t="s">
        <v>57</v>
      </c>
      <c r="G372" s="25" t="s">
        <v>56</v>
      </c>
      <c r="H372" s="25" t="s">
        <v>4975</v>
      </c>
      <c r="I372" s="25" t="s">
        <v>4691</v>
      </c>
      <c r="J372" s="25" t="s">
        <v>5467</v>
      </c>
      <c r="K372" s="25" t="s">
        <v>66</v>
      </c>
      <c r="L372" s="25" t="s">
        <v>4691</v>
      </c>
      <c r="M372" s="25" t="s">
        <v>5495</v>
      </c>
      <c r="N372" s="25" t="s">
        <v>5526</v>
      </c>
      <c r="O372" s="28">
        <v>45853.2497337963</v>
      </c>
      <c r="P372" s="25" t="s">
        <v>5499</v>
      </c>
      <c r="Q372" s="25"/>
      <c r="R372" s="26" t="e">
        <f>_xlfn.XLOOKUP(Table4[[#This Row],[Location]],[6]!TableData[u_display_name],[6]!TableData[country])</f>
        <v>#REF!</v>
      </c>
    </row>
    <row r="373" spans="1:18" ht="43.5" x14ac:dyDescent="0.35">
      <c r="A373" s="25" t="s">
        <v>789</v>
      </c>
      <c r="B373" s="25" t="s">
        <v>788</v>
      </c>
      <c r="C373" s="25" t="s">
        <v>790</v>
      </c>
      <c r="D373" s="25" t="s">
        <v>6627</v>
      </c>
      <c r="E373" s="25" t="s">
        <v>6628</v>
      </c>
      <c r="F373" s="25" t="s">
        <v>57</v>
      </c>
      <c r="G373" s="25" t="s">
        <v>56</v>
      </c>
      <c r="H373" s="25" t="s">
        <v>63</v>
      </c>
      <c r="I373" s="25" t="s">
        <v>789</v>
      </c>
      <c r="J373" s="25" t="s">
        <v>5467</v>
      </c>
      <c r="K373" s="25" t="s">
        <v>49</v>
      </c>
      <c r="L373" s="25" t="s">
        <v>6006</v>
      </c>
      <c r="M373" s="25" t="s">
        <v>5495</v>
      </c>
      <c r="N373" s="25" t="s">
        <v>5526</v>
      </c>
      <c r="O373" s="28">
        <v>45853.2497337963</v>
      </c>
      <c r="P373" s="25" t="s">
        <v>5471</v>
      </c>
      <c r="Q373" s="25"/>
      <c r="R373" s="26" t="e">
        <f>_xlfn.XLOOKUP(Table4[[#This Row],[Location]],[6]!TableData[u_display_name],[6]!TableData[country])</f>
        <v>#REF!</v>
      </c>
    </row>
    <row r="374" spans="1:18" ht="43.5" x14ac:dyDescent="0.35">
      <c r="A374" s="25" t="s">
        <v>3812</v>
      </c>
      <c r="B374" s="25" t="s">
        <v>1460</v>
      </c>
      <c r="C374" s="25" t="s">
        <v>4501</v>
      </c>
      <c r="D374" s="25" t="s">
        <v>6629</v>
      </c>
      <c r="E374" s="25" t="s">
        <v>6630</v>
      </c>
      <c r="F374" s="25" t="s">
        <v>57</v>
      </c>
      <c r="G374" s="25" t="s">
        <v>56</v>
      </c>
      <c r="H374" s="25" t="s">
        <v>63</v>
      </c>
      <c r="I374" s="25" t="s">
        <v>3812</v>
      </c>
      <c r="J374" s="25" t="s">
        <v>5467</v>
      </c>
      <c r="K374" s="25" t="s">
        <v>114</v>
      </c>
      <c r="L374" s="25" t="s">
        <v>5688</v>
      </c>
      <c r="M374" s="25" t="s">
        <v>6631</v>
      </c>
      <c r="N374" s="25" t="s">
        <v>5690</v>
      </c>
      <c r="O374" s="28">
        <v>45853.2497337963</v>
      </c>
      <c r="P374" s="25" t="s">
        <v>5471</v>
      </c>
      <c r="Q374" s="25"/>
      <c r="R374" s="26" t="e">
        <f>_xlfn.XLOOKUP(Table4[[#This Row],[Location]],[6]!TableData[u_display_name],[6]!TableData[country])</f>
        <v>#REF!</v>
      </c>
    </row>
    <row r="375" spans="1:18" ht="58" x14ac:dyDescent="0.35">
      <c r="A375" s="25" t="s">
        <v>1589</v>
      </c>
      <c r="B375" s="25" t="s">
        <v>1588</v>
      </c>
      <c r="C375" s="25" t="s">
        <v>6632</v>
      </c>
      <c r="D375" s="25" t="s">
        <v>6633</v>
      </c>
      <c r="E375" s="25" t="s">
        <v>6634</v>
      </c>
      <c r="F375" s="25" t="s">
        <v>57</v>
      </c>
      <c r="G375" s="25" t="s">
        <v>56</v>
      </c>
      <c r="H375" s="25" t="s">
        <v>4401</v>
      </c>
      <c r="I375" s="25" t="s">
        <v>1589</v>
      </c>
      <c r="J375" s="25" t="s">
        <v>5467</v>
      </c>
      <c r="K375" s="25" t="s">
        <v>66</v>
      </c>
      <c r="L375" s="25" t="s">
        <v>4691</v>
      </c>
      <c r="M375" s="25" t="s">
        <v>5495</v>
      </c>
      <c r="N375" s="25" t="s">
        <v>5526</v>
      </c>
      <c r="O375" s="28">
        <v>45853.2497337963</v>
      </c>
      <c r="P375" s="25" t="s">
        <v>5485</v>
      </c>
      <c r="Q375" s="25"/>
      <c r="R375" s="26" t="e">
        <f>_xlfn.XLOOKUP(Table4[[#This Row],[Location]],[6]!TableData[u_display_name],[6]!TableData[country])</f>
        <v>#REF!</v>
      </c>
    </row>
    <row r="376" spans="1:18" ht="58" x14ac:dyDescent="0.35">
      <c r="A376" s="25" t="s">
        <v>662</v>
      </c>
      <c r="B376" s="25" t="s">
        <v>661</v>
      </c>
      <c r="C376" s="25" t="s">
        <v>663</v>
      </c>
      <c r="D376" s="25" t="s">
        <v>6635</v>
      </c>
      <c r="E376" s="25" t="s">
        <v>6636</v>
      </c>
      <c r="F376" s="25" t="s">
        <v>57</v>
      </c>
      <c r="G376" s="25" t="s">
        <v>56</v>
      </c>
      <c r="H376" s="25" t="s">
        <v>63</v>
      </c>
      <c r="I376" s="25" t="s">
        <v>662</v>
      </c>
      <c r="J376" s="25" t="s">
        <v>5467</v>
      </c>
      <c r="K376" s="25" t="s">
        <v>49</v>
      </c>
      <c r="L376" s="25" t="s">
        <v>5964</v>
      </c>
      <c r="M376" s="25" t="s">
        <v>5495</v>
      </c>
      <c r="N376" s="25" t="s">
        <v>5965</v>
      </c>
      <c r="O376" s="28">
        <v>45853.2497337963</v>
      </c>
      <c r="P376" s="25" t="s">
        <v>5471</v>
      </c>
      <c r="Q376" s="25"/>
      <c r="R376" s="26" t="e">
        <f>_xlfn.XLOOKUP(Table4[[#This Row],[Location]],[6]!TableData[u_display_name],[6]!TableData[country])</f>
        <v>#REF!</v>
      </c>
    </row>
    <row r="377" spans="1:18" ht="58" x14ac:dyDescent="0.35">
      <c r="A377" s="25" t="s">
        <v>1487</v>
      </c>
      <c r="B377" s="25" t="s">
        <v>1486</v>
      </c>
      <c r="C377" s="25" t="s">
        <v>4588</v>
      </c>
      <c r="D377" s="25" t="s">
        <v>6637</v>
      </c>
      <c r="E377" s="25" t="s">
        <v>6638</v>
      </c>
      <c r="F377" s="25" t="s">
        <v>57</v>
      </c>
      <c r="G377" s="25" t="s">
        <v>109</v>
      </c>
      <c r="H377" s="25" t="s">
        <v>63</v>
      </c>
      <c r="I377" s="25" t="s">
        <v>1487</v>
      </c>
      <c r="J377" s="25" t="s">
        <v>5467</v>
      </c>
      <c r="K377" s="25" t="s">
        <v>49</v>
      </c>
      <c r="L377" s="25" t="s">
        <v>6639</v>
      </c>
      <c r="M377" s="25" t="s">
        <v>5774</v>
      </c>
      <c r="N377" s="25" t="s">
        <v>5992</v>
      </c>
      <c r="O377" s="28">
        <v>45853.2497337963</v>
      </c>
      <c r="P377" s="25" t="s">
        <v>5471</v>
      </c>
      <c r="Q377" s="25"/>
      <c r="R377" s="26" t="e">
        <f>_xlfn.XLOOKUP(Table4[[#This Row],[Location]],[6]!TableData[u_display_name],[6]!TableData[country])</f>
        <v>#REF!</v>
      </c>
    </row>
    <row r="378" spans="1:18" ht="58" x14ac:dyDescent="0.35">
      <c r="A378" s="25" t="s">
        <v>6640</v>
      </c>
      <c r="B378" s="25" t="s">
        <v>1862</v>
      </c>
      <c r="C378" s="25" t="s">
        <v>6641</v>
      </c>
      <c r="D378" s="25" t="s">
        <v>6642</v>
      </c>
      <c r="E378" s="25" t="s">
        <v>6643</v>
      </c>
      <c r="F378" s="25" t="s">
        <v>57</v>
      </c>
      <c r="G378" s="25" t="s">
        <v>56</v>
      </c>
      <c r="H378" s="25" t="s">
        <v>63</v>
      </c>
      <c r="I378" s="25" t="s">
        <v>6640</v>
      </c>
      <c r="J378" s="25" t="s">
        <v>5467</v>
      </c>
      <c r="K378" s="25" t="s">
        <v>49</v>
      </c>
      <c r="L378" s="25" t="s">
        <v>6644</v>
      </c>
      <c r="M378" s="25" t="s">
        <v>6029</v>
      </c>
      <c r="N378" s="25" t="s">
        <v>5714</v>
      </c>
      <c r="O378" s="28">
        <v>45853.2497337963</v>
      </c>
      <c r="P378" s="25" t="s">
        <v>5471</v>
      </c>
      <c r="Q378" s="25"/>
      <c r="R378" s="26" t="e">
        <f>_xlfn.XLOOKUP(Table4[[#This Row],[Location]],[6]!TableData[u_display_name],[6]!TableData[country])</f>
        <v>#REF!</v>
      </c>
    </row>
    <row r="379" spans="1:18" ht="43.5" x14ac:dyDescent="0.35">
      <c r="A379" s="25" t="s">
        <v>1350</v>
      </c>
      <c r="B379" s="25" t="s">
        <v>1349</v>
      </c>
      <c r="C379" s="25" t="s">
        <v>4829</v>
      </c>
      <c r="D379" s="25" t="s">
        <v>6645</v>
      </c>
      <c r="E379" s="25" t="s">
        <v>6646</v>
      </c>
      <c r="F379" s="25" t="s">
        <v>57</v>
      </c>
      <c r="G379" s="25" t="s">
        <v>56</v>
      </c>
      <c r="H379" s="25" t="s">
        <v>63</v>
      </c>
      <c r="I379" s="25" t="s">
        <v>1350</v>
      </c>
      <c r="J379" s="25" t="s">
        <v>5467</v>
      </c>
      <c r="K379" s="25" t="s">
        <v>49</v>
      </c>
      <c r="L379" s="25" t="s">
        <v>6384</v>
      </c>
      <c r="M379" s="25" t="s">
        <v>5709</v>
      </c>
      <c r="N379" s="25" t="s">
        <v>5526</v>
      </c>
      <c r="O379" s="28">
        <v>45853.2497337963</v>
      </c>
      <c r="P379" s="25" t="s">
        <v>5471</v>
      </c>
      <c r="Q379" s="25"/>
      <c r="R379" s="26" t="e">
        <f>_xlfn.XLOOKUP(Table4[[#This Row],[Location]],[6]!TableData[u_display_name],[6]!TableData[country])</f>
        <v>#REF!</v>
      </c>
    </row>
    <row r="380" spans="1:18" ht="58" x14ac:dyDescent="0.35">
      <c r="A380" s="25" t="s">
        <v>449</v>
      </c>
      <c r="B380" s="25" t="s">
        <v>448</v>
      </c>
      <c r="C380" s="25" t="s">
        <v>450</v>
      </c>
      <c r="D380" s="25" t="s">
        <v>6647</v>
      </c>
      <c r="E380" s="25" t="s">
        <v>6648</v>
      </c>
      <c r="F380" s="25" t="s">
        <v>57</v>
      </c>
      <c r="G380" s="25" t="s">
        <v>56</v>
      </c>
      <c r="H380" s="25" t="s">
        <v>63</v>
      </c>
      <c r="I380" s="25" t="s">
        <v>449</v>
      </c>
      <c r="J380" s="25" t="s">
        <v>5467</v>
      </c>
      <c r="K380" s="25" t="s">
        <v>66</v>
      </c>
      <c r="L380" s="25" t="s">
        <v>5468</v>
      </c>
      <c r="M380" s="25" t="s">
        <v>6313</v>
      </c>
      <c r="N380" s="25" t="s">
        <v>5491</v>
      </c>
      <c r="O380" s="28">
        <v>45853.2497337963</v>
      </c>
      <c r="P380" s="25" t="s">
        <v>5471</v>
      </c>
      <c r="Q380" s="25"/>
      <c r="R380" s="26" t="e">
        <f>_xlfn.XLOOKUP(Table4[[#This Row],[Location]],[6]!TableData[u_display_name],[6]!TableData[country])</f>
        <v>#REF!</v>
      </c>
    </row>
    <row r="381" spans="1:18" ht="58" x14ac:dyDescent="0.35">
      <c r="A381" s="25" t="s">
        <v>2910</v>
      </c>
      <c r="B381" s="25" t="s">
        <v>1110</v>
      </c>
      <c r="C381" s="25" t="s">
        <v>4386</v>
      </c>
      <c r="D381" s="25" t="s">
        <v>6649</v>
      </c>
      <c r="E381" s="25" t="s">
        <v>6650</v>
      </c>
      <c r="F381" s="25" t="s">
        <v>57</v>
      </c>
      <c r="G381" s="25" t="s">
        <v>56</v>
      </c>
      <c r="H381" s="25" t="s">
        <v>63</v>
      </c>
      <c r="I381" s="25" t="s">
        <v>2910</v>
      </c>
      <c r="J381" s="25" t="s">
        <v>5467</v>
      </c>
      <c r="K381" s="25" t="s">
        <v>66</v>
      </c>
      <c r="L381" s="25" t="s">
        <v>5763</v>
      </c>
      <c r="M381" s="25" t="s">
        <v>6090</v>
      </c>
      <c r="N381" s="25" t="s">
        <v>6183</v>
      </c>
      <c r="O381" s="28">
        <v>45853.2497337963</v>
      </c>
      <c r="P381" s="25" t="s">
        <v>5471</v>
      </c>
      <c r="Q381" s="25"/>
      <c r="R381" s="26" t="e">
        <f>_xlfn.XLOOKUP(Table4[[#This Row],[Location]],[6]!TableData[u_display_name],[6]!TableData[country])</f>
        <v>#REF!</v>
      </c>
    </row>
    <row r="382" spans="1:18" ht="58" x14ac:dyDescent="0.35">
      <c r="A382" s="25" t="s">
        <v>2725</v>
      </c>
      <c r="B382" s="25" t="s">
        <v>2724</v>
      </c>
      <c r="C382" s="25" t="s">
        <v>4649</v>
      </c>
      <c r="D382" s="25" t="s">
        <v>6651</v>
      </c>
      <c r="E382" s="25" t="s">
        <v>6652</v>
      </c>
      <c r="F382" s="25" t="s">
        <v>57</v>
      </c>
      <c r="G382" s="25" t="s">
        <v>56</v>
      </c>
      <c r="H382" s="25" t="s">
        <v>63</v>
      </c>
      <c r="I382" s="25" t="s">
        <v>2725</v>
      </c>
      <c r="J382" s="25" t="s">
        <v>5467</v>
      </c>
      <c r="K382" s="25" t="s">
        <v>114</v>
      </c>
      <c r="L382" s="25" t="s">
        <v>5769</v>
      </c>
      <c r="M382" s="25" t="s">
        <v>5502</v>
      </c>
      <c r="N382" s="25" t="s">
        <v>5668</v>
      </c>
      <c r="O382" s="28">
        <v>45853.2497337963</v>
      </c>
      <c r="P382" s="25" t="s">
        <v>5471</v>
      </c>
      <c r="Q382" s="25"/>
      <c r="R382" s="26" t="e">
        <f>_xlfn.XLOOKUP(Table4[[#This Row],[Location]],[6]!TableData[u_display_name],[6]!TableData[country])</f>
        <v>#REF!</v>
      </c>
    </row>
    <row r="383" spans="1:18" ht="58" x14ac:dyDescent="0.35">
      <c r="A383" s="25" t="s">
        <v>2687</v>
      </c>
      <c r="B383" s="25" t="s">
        <v>2686</v>
      </c>
      <c r="C383" s="25" t="s">
        <v>6653</v>
      </c>
      <c r="D383" s="25" t="s">
        <v>6654</v>
      </c>
      <c r="E383" s="25" t="s">
        <v>6655</v>
      </c>
      <c r="F383" s="25" t="s">
        <v>57</v>
      </c>
      <c r="G383" s="25" t="s">
        <v>56</v>
      </c>
      <c r="H383" s="25" t="s">
        <v>63</v>
      </c>
      <c r="I383" s="25" t="s">
        <v>2687</v>
      </c>
      <c r="J383" s="25" t="s">
        <v>5467</v>
      </c>
      <c r="K383" s="25" t="s">
        <v>114</v>
      </c>
      <c r="L383" s="25" t="s">
        <v>6656</v>
      </c>
      <c r="M383" s="25" t="s">
        <v>5774</v>
      </c>
      <c r="N383" s="25" t="s">
        <v>5575</v>
      </c>
      <c r="O383" s="28">
        <v>45853.2497337963</v>
      </c>
      <c r="P383" s="25" t="s">
        <v>5485</v>
      </c>
      <c r="Q383" s="25"/>
      <c r="R383" s="26" t="e">
        <f>_xlfn.XLOOKUP(Table4[[#This Row],[Location]],[6]!TableData[u_display_name],[6]!TableData[country])</f>
        <v>#REF!</v>
      </c>
    </row>
    <row r="384" spans="1:18" ht="58" x14ac:dyDescent="0.35">
      <c r="A384" s="25" t="s">
        <v>1256</v>
      </c>
      <c r="B384" s="25" t="s">
        <v>1255</v>
      </c>
      <c r="C384" s="25" t="s">
        <v>4445</v>
      </c>
      <c r="D384" s="25" t="s">
        <v>6657</v>
      </c>
      <c r="E384" s="25" t="s">
        <v>6658</v>
      </c>
      <c r="F384" s="25" t="s">
        <v>57</v>
      </c>
      <c r="G384" s="25" t="s">
        <v>56</v>
      </c>
      <c r="H384" s="25" t="s">
        <v>63</v>
      </c>
      <c r="I384" s="25" t="s">
        <v>1256</v>
      </c>
      <c r="J384" s="25" t="s">
        <v>5467</v>
      </c>
      <c r="K384" s="25" t="s">
        <v>114</v>
      </c>
      <c r="L384" s="25" t="s">
        <v>5684</v>
      </c>
      <c r="M384" s="25" t="s">
        <v>6659</v>
      </c>
      <c r="N384" s="25" t="s">
        <v>5575</v>
      </c>
      <c r="O384" s="28">
        <v>45853.2497337963</v>
      </c>
      <c r="P384" s="25" t="s">
        <v>5471</v>
      </c>
      <c r="Q384" s="25"/>
      <c r="R384" s="26" t="e">
        <f>_xlfn.XLOOKUP(Table4[[#This Row],[Location]],[6]!TableData[u_display_name],[6]!TableData[country])</f>
        <v>#REF!</v>
      </c>
    </row>
    <row r="385" spans="1:18" ht="43.5" x14ac:dyDescent="0.35">
      <c r="A385" s="25" t="s">
        <v>2091</v>
      </c>
      <c r="B385" s="25" t="s">
        <v>3937</v>
      </c>
      <c r="C385" s="25" t="s">
        <v>6660</v>
      </c>
      <c r="D385" s="25" t="s">
        <v>6661</v>
      </c>
      <c r="E385" s="25" t="s">
        <v>6662</v>
      </c>
      <c r="F385" s="25" t="s">
        <v>57</v>
      </c>
      <c r="G385" s="25" t="s">
        <v>232</v>
      </c>
      <c r="H385" s="25" t="s">
        <v>4999</v>
      </c>
      <c r="I385" s="25" t="s">
        <v>2091</v>
      </c>
      <c r="J385" s="25" t="s">
        <v>5467</v>
      </c>
      <c r="K385" s="25" t="s">
        <v>49</v>
      </c>
      <c r="L385" s="25" t="s">
        <v>5831</v>
      </c>
      <c r="M385" s="25" t="s">
        <v>5495</v>
      </c>
      <c r="N385" s="25" t="s">
        <v>5496</v>
      </c>
      <c r="O385" s="28">
        <v>45853.2497337963</v>
      </c>
      <c r="P385" s="25" t="s">
        <v>5471</v>
      </c>
      <c r="Q385" s="25"/>
      <c r="R385" s="26" t="e">
        <f>_xlfn.XLOOKUP(Table4[[#This Row],[Location]],[6]!TableData[u_display_name],[6]!TableData[country])</f>
        <v>#REF!</v>
      </c>
    </row>
    <row r="386" spans="1:18" ht="43.5" x14ac:dyDescent="0.35">
      <c r="A386" s="25" t="s">
        <v>2599</v>
      </c>
      <c r="B386" s="25" t="s">
        <v>2598</v>
      </c>
      <c r="C386" s="25" t="s">
        <v>6663</v>
      </c>
      <c r="D386" s="25" t="s">
        <v>6664</v>
      </c>
      <c r="E386" s="25" t="s">
        <v>6665</v>
      </c>
      <c r="F386" s="25" t="s">
        <v>57</v>
      </c>
      <c r="G386" s="25" t="s">
        <v>232</v>
      </c>
      <c r="H386" s="25" t="s">
        <v>5275</v>
      </c>
      <c r="I386" s="25" t="s">
        <v>2599</v>
      </c>
      <c r="J386" s="25" t="s">
        <v>5467</v>
      </c>
      <c r="K386" s="25" t="s">
        <v>66</v>
      </c>
      <c r="L386" s="25" t="s">
        <v>4691</v>
      </c>
      <c r="M386" s="25" t="s">
        <v>5709</v>
      </c>
      <c r="N386" s="25" t="s">
        <v>5623</v>
      </c>
      <c r="O386" s="28">
        <v>45853.2497337963</v>
      </c>
      <c r="P386" s="25" t="s">
        <v>5499</v>
      </c>
      <c r="Q386" s="25"/>
      <c r="R386" s="26" t="e">
        <f>_xlfn.XLOOKUP(Table4[[#This Row],[Location]],[6]!TableData[u_display_name],[6]!TableData[country])</f>
        <v>#REF!</v>
      </c>
    </row>
    <row r="387" spans="1:18" ht="43.5" x14ac:dyDescent="0.35">
      <c r="A387" s="25" t="s">
        <v>732</v>
      </c>
      <c r="B387" s="25" t="s">
        <v>731</v>
      </c>
      <c r="C387" s="25" t="s">
        <v>733</v>
      </c>
      <c r="D387" s="25" t="s">
        <v>6666</v>
      </c>
      <c r="E387" s="25" t="s">
        <v>6667</v>
      </c>
      <c r="F387" s="25" t="s">
        <v>57</v>
      </c>
      <c r="G387" s="25" t="s">
        <v>149</v>
      </c>
      <c r="H387" s="25" t="s">
        <v>582</v>
      </c>
      <c r="I387" s="25" t="s">
        <v>4691</v>
      </c>
      <c r="J387" s="25" t="s">
        <v>5467</v>
      </c>
      <c r="K387" s="25" t="s">
        <v>49</v>
      </c>
      <c r="L387" s="25" t="s">
        <v>4691</v>
      </c>
      <c r="M387" s="25" t="s">
        <v>5602</v>
      </c>
      <c r="N387" s="25" t="s">
        <v>5496</v>
      </c>
      <c r="O387" s="28">
        <v>45853.2497337963</v>
      </c>
      <c r="P387" s="25" t="s">
        <v>5499</v>
      </c>
      <c r="Q387" s="25"/>
      <c r="R387" s="26" t="e">
        <f>_xlfn.XLOOKUP(Table4[[#This Row],[Location]],[6]!TableData[u_display_name],[6]!TableData[country])</f>
        <v>#REF!</v>
      </c>
    </row>
    <row r="388" spans="1:18" ht="58" x14ac:dyDescent="0.35">
      <c r="A388" s="25" t="s">
        <v>2318</v>
      </c>
      <c r="B388" s="25" t="s">
        <v>2317</v>
      </c>
      <c r="C388" s="25" t="s">
        <v>4752</v>
      </c>
      <c r="D388" s="25" t="s">
        <v>6668</v>
      </c>
      <c r="E388" s="25" t="s">
        <v>6669</v>
      </c>
      <c r="F388" s="25" t="s">
        <v>57</v>
      </c>
      <c r="G388" s="25" t="s">
        <v>56</v>
      </c>
      <c r="H388" s="25" t="s">
        <v>63</v>
      </c>
      <c r="I388" s="25" t="s">
        <v>2318</v>
      </c>
      <c r="J388" s="25" t="s">
        <v>5467</v>
      </c>
      <c r="K388" s="25" t="s">
        <v>114</v>
      </c>
      <c r="L388" s="25" t="s">
        <v>5684</v>
      </c>
      <c r="M388" s="25" t="s">
        <v>6670</v>
      </c>
      <c r="N388" s="25" t="s">
        <v>5690</v>
      </c>
      <c r="O388" s="28">
        <v>45853.2497337963</v>
      </c>
      <c r="P388" s="25" t="s">
        <v>5471</v>
      </c>
      <c r="Q388" s="25"/>
      <c r="R388" s="26" t="e">
        <f>_xlfn.XLOOKUP(Table4[[#This Row],[Location]],[6]!TableData[u_display_name],[6]!TableData[country])</f>
        <v>#REF!</v>
      </c>
    </row>
    <row r="389" spans="1:18" ht="43.5" x14ac:dyDescent="0.35">
      <c r="A389" s="25" t="s">
        <v>1793</v>
      </c>
      <c r="B389" s="25" t="s">
        <v>1792</v>
      </c>
      <c r="C389" s="25" t="s">
        <v>4531</v>
      </c>
      <c r="D389" s="25" t="s">
        <v>6671</v>
      </c>
      <c r="E389" s="25" t="s">
        <v>6672</v>
      </c>
      <c r="F389" s="25" t="s">
        <v>57</v>
      </c>
      <c r="G389" s="25" t="s">
        <v>232</v>
      </c>
      <c r="H389" s="25" t="s">
        <v>63</v>
      </c>
      <c r="I389" s="25" t="s">
        <v>1793</v>
      </c>
      <c r="J389" s="25" t="s">
        <v>5467</v>
      </c>
      <c r="K389" s="25" t="s">
        <v>66</v>
      </c>
      <c r="L389" s="25" t="s">
        <v>4691</v>
      </c>
      <c r="M389" s="25" t="s">
        <v>5495</v>
      </c>
      <c r="N389" s="25" t="s">
        <v>5496</v>
      </c>
      <c r="O389" s="28">
        <v>45853.2497337963</v>
      </c>
      <c r="P389" s="25" t="s">
        <v>5471</v>
      </c>
      <c r="Q389" s="25"/>
      <c r="R389" s="26" t="e">
        <f>_xlfn.XLOOKUP(Table4[[#This Row],[Location]],[6]!TableData[u_display_name],[6]!TableData[country])</f>
        <v>#REF!</v>
      </c>
    </row>
    <row r="390" spans="1:18" ht="58" x14ac:dyDescent="0.35">
      <c r="A390" s="25" t="s">
        <v>2448</v>
      </c>
      <c r="B390" s="25" t="s">
        <v>2447</v>
      </c>
      <c r="C390" s="25" t="s">
        <v>6673</v>
      </c>
      <c r="D390" s="25" t="s">
        <v>6674</v>
      </c>
      <c r="E390" s="25" t="s">
        <v>6675</v>
      </c>
      <c r="F390" s="25" t="s">
        <v>57</v>
      </c>
      <c r="G390" s="25" t="s">
        <v>56</v>
      </c>
      <c r="H390" s="25" t="s">
        <v>5621</v>
      </c>
      <c r="I390" s="25" t="s">
        <v>2448</v>
      </c>
      <c r="J390" s="25" t="s">
        <v>5467</v>
      </c>
      <c r="K390" s="25" t="s">
        <v>141</v>
      </c>
      <c r="L390" s="25" t="s">
        <v>4691</v>
      </c>
      <c r="M390" s="25" t="s">
        <v>5622</v>
      </c>
      <c r="N390" s="25" t="s">
        <v>5623</v>
      </c>
      <c r="O390" s="28">
        <v>45853.2497337963</v>
      </c>
      <c r="P390" s="25" t="s">
        <v>5485</v>
      </c>
      <c r="Q390" s="25"/>
      <c r="R390" s="26" t="e">
        <f>_xlfn.XLOOKUP(Table4[[#This Row],[Location]],[6]!TableData[u_display_name],[6]!TableData[country])</f>
        <v>#REF!</v>
      </c>
    </row>
    <row r="391" spans="1:18" ht="43.5" x14ac:dyDescent="0.35">
      <c r="A391" s="25" t="s">
        <v>1911</v>
      </c>
      <c r="B391" s="25" t="s">
        <v>1910</v>
      </c>
      <c r="C391" s="25" t="s">
        <v>6676</v>
      </c>
      <c r="D391" s="25" t="s">
        <v>6677</v>
      </c>
      <c r="E391" s="25" t="s">
        <v>6678</v>
      </c>
      <c r="F391" s="25" t="s">
        <v>57</v>
      </c>
      <c r="G391" s="25" t="s">
        <v>56</v>
      </c>
      <c r="H391" s="25" t="s">
        <v>63</v>
      </c>
      <c r="I391" s="25" t="s">
        <v>3491</v>
      </c>
      <c r="J391" s="25" t="s">
        <v>5467</v>
      </c>
      <c r="K391" s="25" t="s">
        <v>114</v>
      </c>
      <c r="L391" s="25" t="s">
        <v>5667</v>
      </c>
      <c r="M391" s="25" t="s">
        <v>6679</v>
      </c>
      <c r="N391" s="25" t="s">
        <v>5874</v>
      </c>
      <c r="O391" s="28">
        <v>45853.2497337963</v>
      </c>
      <c r="P391" s="25" t="s">
        <v>5471</v>
      </c>
      <c r="Q391" s="25"/>
      <c r="R391" s="26" t="e">
        <f>_xlfn.XLOOKUP(Table4[[#This Row],[Location]],[6]!TableData[u_display_name],[6]!TableData[country])</f>
        <v>#REF!</v>
      </c>
    </row>
    <row r="392" spans="1:18" ht="58" x14ac:dyDescent="0.35">
      <c r="A392" s="25" t="s">
        <v>1270</v>
      </c>
      <c r="B392" s="25" t="s">
        <v>1269</v>
      </c>
      <c r="C392" s="25" t="s">
        <v>4579</v>
      </c>
      <c r="D392" s="25" t="s">
        <v>6680</v>
      </c>
      <c r="E392" s="25" t="s">
        <v>6681</v>
      </c>
      <c r="F392" s="25" t="s">
        <v>57</v>
      </c>
      <c r="G392" s="25" t="s">
        <v>56</v>
      </c>
      <c r="H392" s="25" t="s">
        <v>63</v>
      </c>
      <c r="I392" s="25" t="s">
        <v>6682</v>
      </c>
      <c r="J392" s="25" t="s">
        <v>5467</v>
      </c>
      <c r="K392" s="25" t="s">
        <v>49</v>
      </c>
      <c r="L392" s="25" t="s">
        <v>6384</v>
      </c>
      <c r="M392" s="25" t="s">
        <v>5495</v>
      </c>
      <c r="N392" s="25" t="s">
        <v>5476</v>
      </c>
      <c r="O392" s="28">
        <v>45853.2497337963</v>
      </c>
      <c r="P392" s="25" t="s">
        <v>5471</v>
      </c>
      <c r="Q392" s="25"/>
      <c r="R392" s="26" t="e">
        <f>_xlfn.XLOOKUP(Table4[[#This Row],[Location]],[6]!TableData[u_display_name],[6]!TableData[country])</f>
        <v>#REF!</v>
      </c>
    </row>
    <row r="393" spans="1:18" ht="58" x14ac:dyDescent="0.35">
      <c r="A393" s="25" t="s">
        <v>1364</v>
      </c>
      <c r="B393" s="25" t="s">
        <v>1363</v>
      </c>
      <c r="C393" s="25" t="s">
        <v>4790</v>
      </c>
      <c r="D393" s="25" t="s">
        <v>6683</v>
      </c>
      <c r="E393" s="25" t="s">
        <v>6684</v>
      </c>
      <c r="F393" s="25" t="s">
        <v>57</v>
      </c>
      <c r="G393" s="25" t="s">
        <v>109</v>
      </c>
      <c r="H393" s="25" t="s">
        <v>63</v>
      </c>
      <c r="I393" s="25" t="s">
        <v>1364</v>
      </c>
      <c r="J393" s="25" t="s">
        <v>5467</v>
      </c>
      <c r="K393" s="25" t="s">
        <v>49</v>
      </c>
      <c r="L393" s="25" t="s">
        <v>6685</v>
      </c>
      <c r="M393" s="25" t="s">
        <v>5495</v>
      </c>
      <c r="N393" s="25" t="s">
        <v>5531</v>
      </c>
      <c r="O393" s="28">
        <v>45853.2497337963</v>
      </c>
      <c r="P393" s="25" t="s">
        <v>5471</v>
      </c>
      <c r="Q393" s="25"/>
      <c r="R393" s="26" t="e">
        <f>_xlfn.XLOOKUP(Table4[[#This Row],[Location]],[6]!TableData[u_display_name],[6]!TableData[country])</f>
        <v>#REF!</v>
      </c>
    </row>
    <row r="394" spans="1:18" ht="43.5" x14ac:dyDescent="0.35">
      <c r="A394" s="25" t="s">
        <v>1769</v>
      </c>
      <c r="B394" s="25" t="s">
        <v>1768</v>
      </c>
      <c r="C394" s="25" t="s">
        <v>6686</v>
      </c>
      <c r="D394" s="25" t="s">
        <v>6687</v>
      </c>
      <c r="E394" s="25" t="s">
        <v>6688</v>
      </c>
      <c r="F394" s="25" t="s">
        <v>57</v>
      </c>
      <c r="G394" s="25" t="s">
        <v>56</v>
      </c>
      <c r="H394" s="25" t="s">
        <v>5312</v>
      </c>
      <c r="I394" s="25" t="s">
        <v>1769</v>
      </c>
      <c r="J394" s="25" t="s">
        <v>5467</v>
      </c>
      <c r="K394" s="25" t="s">
        <v>49</v>
      </c>
      <c r="L394" s="25" t="s">
        <v>4691</v>
      </c>
      <c r="M394" s="25" t="s">
        <v>5495</v>
      </c>
      <c r="N394" s="25" t="s">
        <v>5526</v>
      </c>
      <c r="O394" s="28">
        <v>45853.2497337963</v>
      </c>
      <c r="P394" s="25" t="s">
        <v>5471</v>
      </c>
      <c r="Q394" s="25"/>
      <c r="R394" s="26" t="e">
        <f>_xlfn.XLOOKUP(Table4[[#This Row],[Location]],[6]!TableData[u_display_name],[6]!TableData[country])</f>
        <v>#REF!</v>
      </c>
    </row>
    <row r="395" spans="1:18" ht="58" x14ac:dyDescent="0.35">
      <c r="A395" s="25" t="s">
        <v>588</v>
      </c>
      <c r="B395" s="25" t="s">
        <v>587</v>
      </c>
      <c r="C395" s="25" t="s">
        <v>589</v>
      </c>
      <c r="D395" s="25" t="s">
        <v>6689</v>
      </c>
      <c r="E395" s="25" t="s">
        <v>6690</v>
      </c>
      <c r="F395" s="25" t="s">
        <v>57</v>
      </c>
      <c r="G395" s="25" t="s">
        <v>56</v>
      </c>
      <c r="H395" s="25" t="s">
        <v>63</v>
      </c>
      <c r="I395" s="25" t="s">
        <v>588</v>
      </c>
      <c r="J395" s="25" t="s">
        <v>5467</v>
      </c>
      <c r="K395" s="25" t="s">
        <v>66</v>
      </c>
      <c r="L395" s="25" t="s">
        <v>6691</v>
      </c>
      <c r="M395" s="25" t="s">
        <v>5495</v>
      </c>
      <c r="N395" s="25" t="s">
        <v>5714</v>
      </c>
      <c r="O395" s="28">
        <v>45853.2497337963</v>
      </c>
      <c r="P395" s="25" t="s">
        <v>5471</v>
      </c>
      <c r="Q395" s="25"/>
      <c r="R395" s="26" t="e">
        <f>_xlfn.XLOOKUP(Table4[[#This Row],[Location]],[6]!TableData[u_display_name],[6]!TableData[country])</f>
        <v>#REF!</v>
      </c>
    </row>
    <row r="396" spans="1:18" ht="58" x14ac:dyDescent="0.35">
      <c r="A396" s="25" t="s">
        <v>1414</v>
      </c>
      <c r="B396" s="25" t="s">
        <v>1413</v>
      </c>
      <c r="C396" s="25" t="s">
        <v>4875</v>
      </c>
      <c r="D396" s="25" t="s">
        <v>6692</v>
      </c>
      <c r="E396" s="25" t="s">
        <v>6693</v>
      </c>
      <c r="F396" s="25" t="s">
        <v>57</v>
      </c>
      <c r="G396" s="25" t="s">
        <v>56</v>
      </c>
      <c r="H396" s="25" t="s">
        <v>63</v>
      </c>
      <c r="I396" s="25" t="s">
        <v>1414</v>
      </c>
      <c r="J396" s="25" t="s">
        <v>5467</v>
      </c>
      <c r="K396" s="25" t="s">
        <v>141</v>
      </c>
      <c r="L396" s="25" t="s">
        <v>5780</v>
      </c>
      <c r="M396" s="25" t="s">
        <v>5495</v>
      </c>
      <c r="N396" s="25" t="s">
        <v>5714</v>
      </c>
      <c r="O396" s="28">
        <v>45853.2497337963</v>
      </c>
      <c r="P396" s="25" t="s">
        <v>5471</v>
      </c>
      <c r="Q396" s="25"/>
      <c r="R396" s="26" t="e">
        <f>_xlfn.XLOOKUP(Table4[[#This Row],[Location]],[6]!TableData[u_display_name],[6]!TableData[country])</f>
        <v>#REF!</v>
      </c>
    </row>
    <row r="397" spans="1:18" ht="43.5" x14ac:dyDescent="0.35">
      <c r="A397" s="25" t="s">
        <v>2637</v>
      </c>
      <c r="B397" s="25" t="s">
        <v>6694</v>
      </c>
      <c r="C397" s="25" t="s">
        <v>6695</v>
      </c>
      <c r="D397" s="25" t="s">
        <v>6696</v>
      </c>
      <c r="E397" s="25" t="s">
        <v>6697</v>
      </c>
      <c r="F397" s="25" t="s">
        <v>57</v>
      </c>
      <c r="G397" s="25" t="s">
        <v>109</v>
      </c>
      <c r="H397" s="25" t="s">
        <v>5440</v>
      </c>
      <c r="I397" s="25" t="s">
        <v>4691</v>
      </c>
      <c r="J397" s="25" t="s">
        <v>5467</v>
      </c>
      <c r="K397" s="25" t="s">
        <v>49</v>
      </c>
      <c r="L397" s="25" t="s">
        <v>4691</v>
      </c>
      <c r="M397" s="25" t="s">
        <v>5495</v>
      </c>
      <c r="N397" s="25" t="s">
        <v>5496</v>
      </c>
      <c r="O397" s="28">
        <v>45853.2497337963</v>
      </c>
      <c r="P397" s="25" t="s">
        <v>5471</v>
      </c>
      <c r="Q397" s="25"/>
      <c r="R397" s="26" t="e">
        <f>_xlfn.XLOOKUP(Table4[[#This Row],[Location]],[6]!TableData[u_display_name],[6]!TableData[country])</f>
        <v>#REF!</v>
      </c>
    </row>
    <row r="398" spans="1:18" ht="58" x14ac:dyDescent="0.35">
      <c r="A398" s="25" t="s">
        <v>350</v>
      </c>
      <c r="B398" s="25" t="s">
        <v>349</v>
      </c>
      <c r="C398" s="25" t="s">
        <v>351</v>
      </c>
      <c r="D398" s="25" t="s">
        <v>6698</v>
      </c>
      <c r="E398" s="25" t="s">
        <v>6699</v>
      </c>
      <c r="F398" s="25" t="s">
        <v>57</v>
      </c>
      <c r="G398" s="25" t="s">
        <v>56</v>
      </c>
      <c r="H398" s="25" t="s">
        <v>63</v>
      </c>
      <c r="I398" s="25" t="s">
        <v>350</v>
      </c>
      <c r="J398" s="25" t="s">
        <v>5467</v>
      </c>
      <c r="K398" s="25" t="s">
        <v>114</v>
      </c>
      <c r="L398" s="25" t="s">
        <v>5468</v>
      </c>
      <c r="M398" s="25" t="s">
        <v>5556</v>
      </c>
      <c r="N398" s="25" t="s">
        <v>5470</v>
      </c>
      <c r="O398" s="28">
        <v>45853.2497337963</v>
      </c>
      <c r="P398" s="25" t="s">
        <v>5471</v>
      </c>
      <c r="Q398" s="25"/>
      <c r="R398" s="26" t="e">
        <f>_xlfn.XLOOKUP(Table4[[#This Row],[Location]],[6]!TableData[u_display_name],[6]!TableData[country])</f>
        <v>#REF!</v>
      </c>
    </row>
    <row r="399" spans="1:18" ht="58" x14ac:dyDescent="0.35">
      <c r="A399" s="25" t="s">
        <v>340</v>
      </c>
      <c r="B399" s="25" t="s">
        <v>339</v>
      </c>
      <c r="C399" s="25" t="s">
        <v>341</v>
      </c>
      <c r="D399" s="25" t="s">
        <v>6700</v>
      </c>
      <c r="E399" s="25" t="s">
        <v>6701</v>
      </c>
      <c r="F399" s="25" t="s">
        <v>57</v>
      </c>
      <c r="G399" s="25" t="s">
        <v>56</v>
      </c>
      <c r="H399" s="25" t="s">
        <v>63</v>
      </c>
      <c r="I399" s="25" t="s">
        <v>340</v>
      </c>
      <c r="J399" s="25" t="s">
        <v>5467</v>
      </c>
      <c r="K399" s="25" t="s">
        <v>114</v>
      </c>
      <c r="L399" s="25" t="s">
        <v>5489</v>
      </c>
      <c r="M399" s="25" t="s">
        <v>6343</v>
      </c>
      <c r="N399" s="25" t="s">
        <v>5470</v>
      </c>
      <c r="O399" s="28">
        <v>45853.2497337963</v>
      </c>
      <c r="P399" s="25" t="s">
        <v>5471</v>
      </c>
      <c r="Q399" s="25"/>
      <c r="R399" s="26" t="e">
        <f>_xlfn.XLOOKUP(Table4[[#This Row],[Location]],[6]!TableData[u_display_name],[6]!TableData[country])</f>
        <v>#REF!</v>
      </c>
    </row>
    <row r="400" spans="1:18" ht="58" x14ac:dyDescent="0.35">
      <c r="A400" s="25" t="s">
        <v>989</v>
      </c>
      <c r="B400" s="25" t="s">
        <v>988</v>
      </c>
      <c r="C400" s="25" t="s">
        <v>6702</v>
      </c>
      <c r="D400" s="25" t="s">
        <v>6703</v>
      </c>
      <c r="E400" s="25" t="s">
        <v>6704</v>
      </c>
      <c r="F400" s="25" t="s">
        <v>57</v>
      </c>
      <c r="G400" s="25" t="s">
        <v>56</v>
      </c>
      <c r="H400" s="25" t="s">
        <v>63</v>
      </c>
      <c r="I400" s="25" t="s">
        <v>989</v>
      </c>
      <c r="J400" s="25" t="s">
        <v>5467</v>
      </c>
      <c r="K400" s="25" t="s">
        <v>66</v>
      </c>
      <c r="L400" s="25" t="s">
        <v>5742</v>
      </c>
      <c r="M400" s="25" t="s">
        <v>5502</v>
      </c>
      <c r="N400" s="25" t="s">
        <v>5694</v>
      </c>
      <c r="O400" s="28">
        <v>45853.2497337963</v>
      </c>
      <c r="P400" s="25" t="s">
        <v>5485</v>
      </c>
      <c r="Q400" s="25"/>
      <c r="R400" s="26" t="e">
        <f>_xlfn.XLOOKUP(Table4[[#This Row],[Location]],[6]!TableData[u_display_name],[6]!TableData[country])</f>
        <v>#REF!</v>
      </c>
    </row>
    <row r="401" spans="1:18" ht="58" x14ac:dyDescent="0.35">
      <c r="A401" s="25" t="s">
        <v>335</v>
      </c>
      <c r="B401" s="25" t="s">
        <v>334</v>
      </c>
      <c r="C401" s="25" t="s">
        <v>336</v>
      </c>
      <c r="D401" s="25" t="s">
        <v>6705</v>
      </c>
      <c r="E401" s="25" t="s">
        <v>6706</v>
      </c>
      <c r="F401" s="25" t="s">
        <v>57</v>
      </c>
      <c r="G401" s="25" t="s">
        <v>337</v>
      </c>
      <c r="H401" s="25" t="s">
        <v>338</v>
      </c>
      <c r="I401" s="25" t="s">
        <v>335</v>
      </c>
      <c r="J401" s="25" t="s">
        <v>5467</v>
      </c>
      <c r="K401" s="25" t="s">
        <v>114</v>
      </c>
      <c r="L401" s="25" t="s">
        <v>5626</v>
      </c>
      <c r="M401" s="25" t="s">
        <v>5495</v>
      </c>
      <c r="N401" s="25" t="s">
        <v>6183</v>
      </c>
      <c r="O401" s="28">
        <v>45853.2497337963</v>
      </c>
      <c r="P401" s="25" t="s">
        <v>5471</v>
      </c>
      <c r="Q401" s="25"/>
      <c r="R401" s="26" t="e">
        <f>_xlfn.XLOOKUP(Table4[[#This Row],[Location]],[6]!TableData[u_display_name],[6]!TableData[country])</f>
        <v>#REF!</v>
      </c>
    </row>
    <row r="402" spans="1:18" ht="58" x14ac:dyDescent="0.35">
      <c r="A402" s="25" t="s">
        <v>2707</v>
      </c>
      <c r="B402" s="25" t="s">
        <v>2706</v>
      </c>
      <c r="C402" s="25" t="s">
        <v>6707</v>
      </c>
      <c r="D402" s="25" t="s">
        <v>6708</v>
      </c>
      <c r="E402" s="25" t="s">
        <v>6709</v>
      </c>
      <c r="F402" s="25" t="s">
        <v>57</v>
      </c>
      <c r="G402" s="25" t="s">
        <v>232</v>
      </c>
      <c r="H402" s="25" t="s">
        <v>63</v>
      </c>
      <c r="I402" s="25" t="s">
        <v>2707</v>
      </c>
      <c r="J402" s="25" t="s">
        <v>5467</v>
      </c>
      <c r="K402" s="25" t="s">
        <v>114</v>
      </c>
      <c r="L402" s="25" t="s">
        <v>5883</v>
      </c>
      <c r="M402" s="25" t="s">
        <v>5735</v>
      </c>
      <c r="N402" s="25" t="s">
        <v>5992</v>
      </c>
      <c r="O402" s="28">
        <v>45853.2497337963</v>
      </c>
      <c r="P402" s="25" t="s">
        <v>5471</v>
      </c>
      <c r="Q402" s="25"/>
      <c r="R402" s="26" t="e">
        <f>_xlfn.XLOOKUP(Table4[[#This Row],[Location]],[6]!TableData[u_display_name],[6]!TableData[country])</f>
        <v>#REF!</v>
      </c>
    </row>
    <row r="403" spans="1:18" ht="43.5" x14ac:dyDescent="0.35">
      <c r="A403" s="25" t="s">
        <v>1567</v>
      </c>
      <c r="B403" s="25" t="s">
        <v>1566</v>
      </c>
      <c r="C403" s="25" t="s">
        <v>6710</v>
      </c>
      <c r="D403" s="25" t="s">
        <v>6711</v>
      </c>
      <c r="E403" s="25" t="s">
        <v>6712</v>
      </c>
      <c r="F403" s="25" t="s">
        <v>57</v>
      </c>
      <c r="G403" s="25" t="s">
        <v>232</v>
      </c>
      <c r="H403" s="25" t="s">
        <v>63</v>
      </c>
      <c r="I403" s="25" t="s">
        <v>1567</v>
      </c>
      <c r="J403" s="25" t="s">
        <v>5467</v>
      </c>
      <c r="K403" s="25" t="s">
        <v>49</v>
      </c>
      <c r="L403" s="25" t="s">
        <v>6713</v>
      </c>
      <c r="M403" s="25" t="s">
        <v>5495</v>
      </c>
      <c r="N403" s="25" t="s">
        <v>5496</v>
      </c>
      <c r="O403" s="28">
        <v>45853.2497337963</v>
      </c>
      <c r="P403" s="25" t="s">
        <v>5471</v>
      </c>
      <c r="Q403" s="25"/>
      <c r="R403" s="26" t="e">
        <f>_xlfn.XLOOKUP(Table4[[#This Row],[Location]],[6]!TableData[u_display_name],[6]!TableData[country])</f>
        <v>#REF!</v>
      </c>
    </row>
    <row r="404" spans="1:18" ht="43.5" x14ac:dyDescent="0.35">
      <c r="A404" s="25" t="s">
        <v>2362</v>
      </c>
      <c r="B404" s="25" t="s">
        <v>2362</v>
      </c>
      <c r="C404" s="25" t="s">
        <v>5656</v>
      </c>
      <c r="D404" s="25" t="s">
        <v>6714</v>
      </c>
      <c r="E404" s="25" t="s">
        <v>6715</v>
      </c>
      <c r="F404" s="25" t="s">
        <v>57</v>
      </c>
      <c r="G404" s="25" t="s">
        <v>56</v>
      </c>
      <c r="H404" s="25" t="s">
        <v>4999</v>
      </c>
      <c r="I404" s="25" t="s">
        <v>2362</v>
      </c>
      <c r="J404" s="25" t="s">
        <v>5467</v>
      </c>
      <c r="K404" s="25" t="s">
        <v>66</v>
      </c>
      <c r="L404" s="25" t="s">
        <v>5659</v>
      </c>
      <c r="M404" s="25" t="s">
        <v>5495</v>
      </c>
      <c r="N404" s="25" t="s">
        <v>5526</v>
      </c>
      <c r="O404" s="28">
        <v>45853.2497337963</v>
      </c>
      <c r="P404" s="25" t="s">
        <v>5471</v>
      </c>
      <c r="Q404" s="25"/>
      <c r="R404" s="26" t="e">
        <f>_xlfn.XLOOKUP(Table4[[#This Row],[Location]],[6]!TableData[u_display_name],[6]!TableData[country])</f>
        <v>#REF!</v>
      </c>
    </row>
    <row r="405" spans="1:18" ht="58" x14ac:dyDescent="0.35">
      <c r="A405" s="25" t="s">
        <v>6716</v>
      </c>
      <c r="B405" s="25" t="s">
        <v>6717</v>
      </c>
      <c r="C405" s="25" t="s">
        <v>6718</v>
      </c>
      <c r="D405" s="25" t="s">
        <v>6719</v>
      </c>
      <c r="E405" s="25" t="s">
        <v>6720</v>
      </c>
      <c r="F405" s="25" t="s">
        <v>57</v>
      </c>
      <c r="G405" s="25" t="s">
        <v>56</v>
      </c>
      <c r="H405" s="25" t="s">
        <v>811</v>
      </c>
      <c r="I405" s="25" t="s">
        <v>6716</v>
      </c>
      <c r="J405" s="25" t="s">
        <v>5467</v>
      </c>
      <c r="K405" s="25" t="s">
        <v>66</v>
      </c>
      <c r="L405" s="25" t="s">
        <v>6104</v>
      </c>
      <c r="M405" s="25" t="s">
        <v>5483</v>
      </c>
      <c r="N405" s="25" t="s">
        <v>5484</v>
      </c>
      <c r="O405" s="28">
        <v>45853.2497337963</v>
      </c>
      <c r="P405" s="25" t="s">
        <v>5485</v>
      </c>
      <c r="Q405" s="25"/>
      <c r="R405" s="26" t="e">
        <f>_xlfn.XLOOKUP(Table4[[#This Row],[Location]],[6]!TableData[u_display_name],[6]!TableData[country])</f>
        <v>#REF!</v>
      </c>
    </row>
    <row r="406" spans="1:18" ht="58" x14ac:dyDescent="0.35">
      <c r="A406" s="25" t="s">
        <v>2326</v>
      </c>
      <c r="B406" s="25" t="s">
        <v>2325</v>
      </c>
      <c r="C406" s="25" t="s">
        <v>6721</v>
      </c>
      <c r="D406" s="25" t="s">
        <v>6722</v>
      </c>
      <c r="E406" s="25" t="s">
        <v>6723</v>
      </c>
      <c r="F406" s="25" t="s">
        <v>57</v>
      </c>
      <c r="G406" s="25" t="s">
        <v>56</v>
      </c>
      <c r="H406" s="25" t="s">
        <v>2665</v>
      </c>
      <c r="I406" s="25" t="s">
        <v>2326</v>
      </c>
      <c r="J406" s="25" t="s">
        <v>5467</v>
      </c>
      <c r="K406" s="25" t="s">
        <v>114</v>
      </c>
      <c r="L406" s="25" t="s">
        <v>6724</v>
      </c>
      <c r="M406" s="25" t="s">
        <v>6670</v>
      </c>
      <c r="N406" s="25" t="s">
        <v>5672</v>
      </c>
      <c r="O406" s="28">
        <v>45853.2497337963</v>
      </c>
      <c r="P406" s="25" t="s">
        <v>5485</v>
      </c>
      <c r="Q406" s="25"/>
      <c r="R406" s="26" t="e">
        <f>_xlfn.XLOOKUP(Table4[[#This Row],[Location]],[6]!TableData[u_display_name],[6]!TableData[country])</f>
        <v>#REF!</v>
      </c>
    </row>
    <row r="407" spans="1:18" ht="43.5" x14ac:dyDescent="0.35">
      <c r="A407" s="25" t="s">
        <v>1975</v>
      </c>
      <c r="B407" s="25" t="s">
        <v>1974</v>
      </c>
      <c r="C407" s="25" t="s">
        <v>6725</v>
      </c>
      <c r="D407" s="25" t="s">
        <v>6726</v>
      </c>
      <c r="E407" s="25" t="s">
        <v>6727</v>
      </c>
      <c r="F407" s="25" t="s">
        <v>57</v>
      </c>
      <c r="G407" s="25" t="s">
        <v>109</v>
      </c>
      <c r="H407" s="25" t="s">
        <v>5331</v>
      </c>
      <c r="I407" s="25" t="s">
        <v>1975</v>
      </c>
      <c r="J407" s="25" t="s">
        <v>5467</v>
      </c>
      <c r="K407" s="25" t="s">
        <v>66</v>
      </c>
      <c r="L407" s="25" t="s">
        <v>4691</v>
      </c>
      <c r="M407" s="25" t="s">
        <v>5519</v>
      </c>
      <c r="N407" s="25" t="s">
        <v>5496</v>
      </c>
      <c r="O407" s="28">
        <v>45853.2497337963</v>
      </c>
      <c r="P407" s="25" t="s">
        <v>5471</v>
      </c>
      <c r="Q407" s="25"/>
      <c r="R407" s="26" t="e">
        <f>_xlfn.XLOOKUP(Table4[[#This Row],[Location]],[6]!TableData[u_display_name],[6]!TableData[country])</f>
        <v>#REF!</v>
      </c>
    </row>
    <row r="408" spans="1:18" ht="43.5" x14ac:dyDescent="0.35">
      <c r="A408" s="25" t="s">
        <v>828</v>
      </c>
      <c r="B408" s="25" t="s">
        <v>827</v>
      </c>
      <c r="C408" s="25" t="s">
        <v>829</v>
      </c>
      <c r="D408" s="25" t="s">
        <v>6728</v>
      </c>
      <c r="E408" s="25" t="s">
        <v>6729</v>
      </c>
      <c r="F408" s="25" t="s">
        <v>57</v>
      </c>
      <c r="G408" s="25" t="s">
        <v>149</v>
      </c>
      <c r="H408" s="25" t="s">
        <v>152</v>
      </c>
      <c r="I408" s="25" t="s">
        <v>828</v>
      </c>
      <c r="J408" s="25" t="s">
        <v>5467</v>
      </c>
      <c r="K408" s="25" t="s">
        <v>49</v>
      </c>
      <c r="L408" s="25" t="s">
        <v>5506</v>
      </c>
      <c r="M408" s="25" t="s">
        <v>5495</v>
      </c>
      <c r="N408" s="25" t="s">
        <v>5496</v>
      </c>
      <c r="O408" s="28">
        <v>45853.2497337963</v>
      </c>
      <c r="P408" s="25" t="s">
        <v>5499</v>
      </c>
      <c r="Q408" s="25"/>
      <c r="R408" s="26" t="e">
        <f>_xlfn.XLOOKUP(Table4[[#This Row],[Location]],[6]!TableData[u_display_name],[6]!TableData[country])</f>
        <v>#REF!</v>
      </c>
    </row>
    <row r="409" spans="1:18" ht="58" x14ac:dyDescent="0.35">
      <c r="A409" s="25" t="s">
        <v>1475</v>
      </c>
      <c r="B409" s="25" t="s">
        <v>1474</v>
      </c>
      <c r="C409" s="25" t="s">
        <v>4548</v>
      </c>
      <c r="D409" s="25" t="s">
        <v>6730</v>
      </c>
      <c r="E409" s="25" t="s">
        <v>6731</v>
      </c>
      <c r="F409" s="25" t="s">
        <v>57</v>
      </c>
      <c r="G409" s="25" t="s">
        <v>56</v>
      </c>
      <c r="H409" s="25" t="s">
        <v>63</v>
      </c>
      <c r="I409" s="25" t="s">
        <v>1475</v>
      </c>
      <c r="J409" s="25" t="s">
        <v>5467</v>
      </c>
      <c r="K409" s="25" t="s">
        <v>49</v>
      </c>
      <c r="L409" s="25" t="s">
        <v>5705</v>
      </c>
      <c r="M409" s="25" t="s">
        <v>5495</v>
      </c>
      <c r="N409" s="25" t="s">
        <v>5503</v>
      </c>
      <c r="O409" s="28">
        <v>45853.2497337963</v>
      </c>
      <c r="P409" s="25" t="s">
        <v>5471</v>
      </c>
      <c r="Q409" s="25"/>
      <c r="R409" s="26" t="e">
        <f>_xlfn.XLOOKUP(Table4[[#This Row],[Location]],[6]!TableData[u_display_name],[6]!TableData[country])</f>
        <v>#REF!</v>
      </c>
    </row>
    <row r="410" spans="1:18" ht="58" x14ac:dyDescent="0.35">
      <c r="A410" s="25" t="s">
        <v>1616</v>
      </c>
      <c r="B410" s="25" t="s">
        <v>1615</v>
      </c>
      <c r="C410" s="25" t="s">
        <v>4555</v>
      </c>
      <c r="D410" s="25" t="s">
        <v>6732</v>
      </c>
      <c r="E410" s="25" t="s">
        <v>6733</v>
      </c>
      <c r="F410" s="25" t="s">
        <v>4719</v>
      </c>
      <c r="G410" s="25" t="s">
        <v>109</v>
      </c>
      <c r="H410" s="25" t="s">
        <v>63</v>
      </c>
      <c r="I410" s="25" t="s">
        <v>1616</v>
      </c>
      <c r="J410" s="25" t="s">
        <v>5467</v>
      </c>
      <c r="K410" s="25" t="s">
        <v>49</v>
      </c>
      <c r="L410" s="25" t="s">
        <v>6734</v>
      </c>
      <c r="M410" s="25" t="s">
        <v>5663</v>
      </c>
      <c r="N410" s="25" t="s">
        <v>5992</v>
      </c>
      <c r="O410" s="28">
        <v>45853.2497337963</v>
      </c>
      <c r="P410" s="25" t="s">
        <v>5471</v>
      </c>
      <c r="Q410" s="25"/>
      <c r="R410" s="26" t="e">
        <f>_xlfn.XLOOKUP(Table4[[#This Row],[Location]],[6]!TableData[u_display_name],[6]!TableData[country])</f>
        <v>#REF!</v>
      </c>
    </row>
    <row r="411" spans="1:18" ht="58" x14ac:dyDescent="0.35">
      <c r="A411" s="25" t="s">
        <v>607</v>
      </c>
      <c r="B411" s="25" t="s">
        <v>606</v>
      </c>
      <c r="C411" s="25" t="s">
        <v>608</v>
      </c>
      <c r="D411" s="25" t="s">
        <v>6735</v>
      </c>
      <c r="E411" s="25" t="s">
        <v>6736</v>
      </c>
      <c r="F411" s="25" t="s">
        <v>57</v>
      </c>
      <c r="G411" s="25" t="s">
        <v>56</v>
      </c>
      <c r="H411" s="25" t="s">
        <v>333</v>
      </c>
      <c r="I411" s="25" t="s">
        <v>607</v>
      </c>
      <c r="J411" s="25" t="s">
        <v>5467</v>
      </c>
      <c r="K411" s="25" t="s">
        <v>66</v>
      </c>
      <c r="L411" s="25" t="s">
        <v>5626</v>
      </c>
      <c r="M411" s="25" t="s">
        <v>6737</v>
      </c>
      <c r="N411" s="25" t="s">
        <v>5627</v>
      </c>
      <c r="O411" s="28">
        <v>45853.2497337963</v>
      </c>
      <c r="P411" s="25" t="s">
        <v>5485</v>
      </c>
      <c r="Q411" s="25"/>
      <c r="R411" s="26" t="e">
        <f>_xlfn.XLOOKUP(Table4[[#This Row],[Location]],[6]!TableData[u_display_name],[6]!TableData[country])</f>
        <v>#REF!</v>
      </c>
    </row>
    <row r="412" spans="1:18" ht="58" x14ac:dyDescent="0.35">
      <c r="A412" s="25" t="s">
        <v>2194</v>
      </c>
      <c r="B412" s="25" t="s">
        <v>2193</v>
      </c>
      <c r="C412" s="25" t="s">
        <v>4568</v>
      </c>
      <c r="D412" s="25" t="s">
        <v>6738</v>
      </c>
      <c r="E412" s="25" t="s">
        <v>6739</v>
      </c>
      <c r="F412" s="25" t="s">
        <v>57</v>
      </c>
      <c r="G412" s="25" t="s">
        <v>109</v>
      </c>
      <c r="H412" s="25" t="s">
        <v>63</v>
      </c>
      <c r="I412" s="25" t="s">
        <v>2194</v>
      </c>
      <c r="J412" s="25" t="s">
        <v>5467</v>
      </c>
      <c r="K412" s="25" t="s">
        <v>49</v>
      </c>
      <c r="L412" s="25" t="s">
        <v>6740</v>
      </c>
      <c r="M412" s="25" t="s">
        <v>5540</v>
      </c>
      <c r="N412" s="25" t="s">
        <v>5992</v>
      </c>
      <c r="O412" s="28">
        <v>45853.2497337963</v>
      </c>
      <c r="P412" s="25" t="s">
        <v>5471</v>
      </c>
      <c r="Q412" s="25"/>
      <c r="R412" s="26" t="e">
        <f>_xlfn.XLOOKUP(Table4[[#This Row],[Location]],[6]!TableData[u_display_name],[6]!TableData[country])</f>
        <v>#REF!</v>
      </c>
    </row>
    <row r="413" spans="1:18" ht="43.5" x14ac:dyDescent="0.35">
      <c r="A413" s="25" t="s">
        <v>2548</v>
      </c>
      <c r="B413" s="25" t="s">
        <v>2547</v>
      </c>
      <c r="C413" s="25" t="s">
        <v>6741</v>
      </c>
      <c r="D413" s="25" t="s">
        <v>6742</v>
      </c>
      <c r="E413" s="25" t="s">
        <v>6743</v>
      </c>
      <c r="F413" s="25" t="s">
        <v>57</v>
      </c>
      <c r="G413" s="25" t="s">
        <v>56</v>
      </c>
      <c r="H413" s="25" t="s">
        <v>63</v>
      </c>
      <c r="I413" s="25" t="s">
        <v>2548</v>
      </c>
      <c r="J413" s="25" t="s">
        <v>5467</v>
      </c>
      <c r="K413" s="25" t="s">
        <v>49</v>
      </c>
      <c r="L413" s="25" t="s">
        <v>6744</v>
      </c>
      <c r="M413" s="25" t="s">
        <v>5495</v>
      </c>
      <c r="N413" s="25" t="s">
        <v>5526</v>
      </c>
      <c r="O413" s="28">
        <v>45853.2497337963</v>
      </c>
      <c r="P413" s="25" t="s">
        <v>5471</v>
      </c>
      <c r="Q413" s="25"/>
      <c r="R413" s="26" t="e">
        <f>_xlfn.XLOOKUP(Table4[[#This Row],[Location]],[6]!TableData[u_display_name],[6]!TableData[country])</f>
        <v>#REF!</v>
      </c>
    </row>
    <row r="414" spans="1:18" ht="43.5" x14ac:dyDescent="0.35">
      <c r="A414" s="25" t="s">
        <v>2607</v>
      </c>
      <c r="B414" s="25" t="s">
        <v>2606</v>
      </c>
      <c r="C414" s="25" t="s">
        <v>6745</v>
      </c>
      <c r="D414" s="25" t="s">
        <v>6746</v>
      </c>
      <c r="E414" s="25" t="s">
        <v>6747</v>
      </c>
      <c r="F414" s="25" t="s">
        <v>57</v>
      </c>
      <c r="G414" s="25" t="s">
        <v>56</v>
      </c>
      <c r="H414" s="25" t="s">
        <v>63</v>
      </c>
      <c r="I414" s="25" t="s">
        <v>2607</v>
      </c>
      <c r="J414" s="25" t="s">
        <v>5467</v>
      </c>
      <c r="K414" s="25" t="s">
        <v>49</v>
      </c>
      <c r="L414" s="25" t="s">
        <v>6165</v>
      </c>
      <c r="M414" s="25" t="s">
        <v>5495</v>
      </c>
      <c r="N414" s="25" t="s">
        <v>5694</v>
      </c>
      <c r="O414" s="28">
        <v>45853.2497337963</v>
      </c>
      <c r="P414" s="25" t="s">
        <v>5471</v>
      </c>
      <c r="Q414" s="25"/>
      <c r="R414" s="26" t="e">
        <f>_xlfn.XLOOKUP(Table4[[#This Row],[Location]],[6]!TableData[u_display_name],[6]!TableData[country])</f>
        <v>#REF!</v>
      </c>
    </row>
    <row r="415" spans="1:18" ht="43.5" x14ac:dyDescent="0.35">
      <c r="A415" s="25" t="s">
        <v>1531</v>
      </c>
      <c r="B415" s="25" t="s">
        <v>1530</v>
      </c>
      <c r="C415" s="25" t="s">
        <v>6748</v>
      </c>
      <c r="D415" s="25" t="s">
        <v>6749</v>
      </c>
      <c r="E415" s="25" t="s">
        <v>6750</v>
      </c>
      <c r="F415" s="25" t="s">
        <v>57</v>
      </c>
      <c r="G415" s="25" t="s">
        <v>56</v>
      </c>
      <c r="H415" s="25" t="s">
        <v>63</v>
      </c>
      <c r="I415" s="25" t="s">
        <v>1531</v>
      </c>
      <c r="J415" s="25" t="s">
        <v>5467</v>
      </c>
      <c r="K415" s="25" t="s">
        <v>49</v>
      </c>
      <c r="L415" s="25" t="s">
        <v>6751</v>
      </c>
      <c r="M415" s="25" t="s">
        <v>5495</v>
      </c>
      <c r="N415" s="25" t="s">
        <v>5526</v>
      </c>
      <c r="O415" s="28">
        <v>45853.2497337963</v>
      </c>
      <c r="P415" s="25" t="s">
        <v>5471</v>
      </c>
      <c r="Q415" s="25"/>
      <c r="R415" s="26" t="e">
        <f>_xlfn.XLOOKUP(Table4[[#This Row],[Location]],[6]!TableData[u_display_name],[6]!TableData[country])</f>
        <v>#REF!</v>
      </c>
    </row>
    <row r="416" spans="1:18" ht="43.5" x14ac:dyDescent="0.35">
      <c r="A416" s="25" t="s">
        <v>88</v>
      </c>
      <c r="B416" s="25" t="s">
        <v>3667</v>
      </c>
      <c r="C416" s="25" t="s">
        <v>89</v>
      </c>
      <c r="D416" s="25" t="s">
        <v>6752</v>
      </c>
      <c r="E416" s="25" t="s">
        <v>6753</v>
      </c>
      <c r="F416" s="25" t="s">
        <v>57</v>
      </c>
      <c r="G416" s="25" t="s">
        <v>56</v>
      </c>
      <c r="H416" s="25" t="s">
        <v>71</v>
      </c>
      <c r="I416" s="25" t="s">
        <v>4691</v>
      </c>
      <c r="J416" s="25" t="s">
        <v>5467</v>
      </c>
      <c r="K416" s="25" t="s">
        <v>66</v>
      </c>
      <c r="L416" s="25" t="s">
        <v>5858</v>
      </c>
      <c r="M416" s="25" t="s">
        <v>5495</v>
      </c>
      <c r="N416" s="25" t="s">
        <v>5526</v>
      </c>
      <c r="O416" s="28">
        <v>45853.2497337963</v>
      </c>
      <c r="P416" s="25" t="s">
        <v>5499</v>
      </c>
      <c r="Q416" s="25"/>
      <c r="R416" s="26" t="e">
        <f>_xlfn.XLOOKUP(Table4[[#This Row],[Location]],[6]!TableData[u_display_name],[6]!TableData[country])</f>
        <v>#REF!</v>
      </c>
    </row>
    <row r="417" spans="1:18" ht="58" x14ac:dyDescent="0.35">
      <c r="A417" s="25" t="s">
        <v>1424</v>
      </c>
      <c r="B417" s="25" t="s">
        <v>1423</v>
      </c>
      <c r="C417" s="25" t="s">
        <v>4880</v>
      </c>
      <c r="D417" s="25" t="s">
        <v>6754</v>
      </c>
      <c r="E417" s="25" t="s">
        <v>6755</v>
      </c>
      <c r="F417" s="25" t="s">
        <v>57</v>
      </c>
      <c r="G417" s="25" t="s">
        <v>56</v>
      </c>
      <c r="H417" s="25" t="s">
        <v>63</v>
      </c>
      <c r="I417" s="25" t="s">
        <v>1424</v>
      </c>
      <c r="J417" s="25" t="s">
        <v>5467</v>
      </c>
      <c r="K417" s="25" t="s">
        <v>141</v>
      </c>
      <c r="L417" s="25" t="s">
        <v>5780</v>
      </c>
      <c r="M417" s="25" t="s">
        <v>5495</v>
      </c>
      <c r="N417" s="25" t="s">
        <v>5714</v>
      </c>
      <c r="O417" s="28">
        <v>45853.2497337963</v>
      </c>
      <c r="P417" s="25" t="s">
        <v>5471</v>
      </c>
      <c r="Q417" s="25"/>
      <c r="R417" s="26" t="e">
        <f>_xlfn.XLOOKUP(Table4[[#This Row],[Location]],[6]!TableData[u_display_name],[6]!TableData[country])</f>
        <v>#REF!</v>
      </c>
    </row>
    <row r="418" spans="1:18" ht="58" x14ac:dyDescent="0.35">
      <c r="A418" s="25" t="s">
        <v>896</v>
      </c>
      <c r="B418" s="25" t="s">
        <v>895</v>
      </c>
      <c r="C418" s="25" t="s">
        <v>897</v>
      </c>
      <c r="D418" s="25" t="s">
        <v>6756</v>
      </c>
      <c r="E418" s="25" t="s">
        <v>6757</v>
      </c>
      <c r="F418" s="25" t="s">
        <v>57</v>
      </c>
      <c r="G418" s="25" t="s">
        <v>109</v>
      </c>
      <c r="H418" s="25" t="s">
        <v>63</v>
      </c>
      <c r="I418" s="25" t="s">
        <v>896</v>
      </c>
      <c r="J418" s="25" t="s">
        <v>5467</v>
      </c>
      <c r="K418" s="25" t="s">
        <v>114</v>
      </c>
      <c r="L418" s="25" t="s">
        <v>5584</v>
      </c>
      <c r="M418" s="25" t="s">
        <v>5685</v>
      </c>
      <c r="N418" s="25" t="s">
        <v>5992</v>
      </c>
      <c r="O418" s="28">
        <v>45853.2497337963</v>
      </c>
      <c r="P418" s="25" t="s">
        <v>5471</v>
      </c>
      <c r="Q418" s="25"/>
      <c r="R418" s="26" t="e">
        <f>_xlfn.XLOOKUP(Table4[[#This Row],[Location]],[6]!TableData[u_display_name],[6]!TableData[country])</f>
        <v>#REF!</v>
      </c>
    </row>
    <row r="419" spans="1:18" ht="58" x14ac:dyDescent="0.35">
      <c r="A419" s="25" t="s">
        <v>6758</v>
      </c>
      <c r="B419" s="25" t="s">
        <v>308</v>
      </c>
      <c r="C419" s="25" t="s">
        <v>310</v>
      </c>
      <c r="D419" s="25" t="s">
        <v>6759</v>
      </c>
      <c r="E419" s="25" t="s">
        <v>6760</v>
      </c>
      <c r="F419" s="25" t="s">
        <v>57</v>
      </c>
      <c r="G419" s="25" t="s">
        <v>56</v>
      </c>
      <c r="H419" s="25" t="s">
        <v>63</v>
      </c>
      <c r="I419" s="25" t="s">
        <v>309</v>
      </c>
      <c r="J419" s="25" t="s">
        <v>5467</v>
      </c>
      <c r="K419" s="25" t="s">
        <v>114</v>
      </c>
      <c r="L419" s="25" t="s">
        <v>5489</v>
      </c>
      <c r="M419" s="25" t="s">
        <v>6761</v>
      </c>
      <c r="N419" s="25" t="s">
        <v>5470</v>
      </c>
      <c r="O419" s="28">
        <v>45853.2497337963</v>
      </c>
      <c r="P419" s="25" t="s">
        <v>5471</v>
      </c>
      <c r="Q419" s="25"/>
      <c r="R419" s="26" t="e">
        <f>_xlfn.XLOOKUP(Table4[[#This Row],[Location]],[6]!TableData[u_display_name],[6]!TableData[country])</f>
        <v>#REF!</v>
      </c>
    </row>
    <row r="420" spans="1:18" ht="58" x14ac:dyDescent="0.35">
      <c r="A420" s="25" t="s">
        <v>2166</v>
      </c>
      <c r="B420" s="25" t="s">
        <v>2165</v>
      </c>
      <c r="C420" s="25" t="s">
        <v>4956</v>
      </c>
      <c r="D420" s="25" t="s">
        <v>6762</v>
      </c>
      <c r="E420" s="25" t="s">
        <v>6763</v>
      </c>
      <c r="F420" s="25" t="s">
        <v>57</v>
      </c>
      <c r="G420" s="25" t="s">
        <v>56</v>
      </c>
      <c r="H420" s="25" t="s">
        <v>63</v>
      </c>
      <c r="I420" s="25" t="s">
        <v>2166</v>
      </c>
      <c r="J420" s="25" t="s">
        <v>5467</v>
      </c>
      <c r="K420" s="25" t="s">
        <v>141</v>
      </c>
      <c r="L420" s="25" t="s">
        <v>5712</v>
      </c>
      <c r="M420" s="25" t="s">
        <v>5502</v>
      </c>
      <c r="N420" s="25" t="s">
        <v>5899</v>
      </c>
      <c r="O420" s="28">
        <v>45853.2497337963</v>
      </c>
      <c r="P420" s="25" t="s">
        <v>5471</v>
      </c>
      <c r="Q420" s="25"/>
      <c r="R420" s="26" t="e">
        <f>_xlfn.XLOOKUP(Table4[[#This Row],[Location]],[6]!TableData[u_display_name],[6]!TableData[country])</f>
        <v>#REF!</v>
      </c>
    </row>
    <row r="421" spans="1:18" ht="43.5" x14ac:dyDescent="0.35">
      <c r="A421" s="25" t="s">
        <v>1523</v>
      </c>
      <c r="B421" s="25" t="s">
        <v>1522</v>
      </c>
      <c r="C421" s="25" t="s">
        <v>6764</v>
      </c>
      <c r="D421" s="25" t="s">
        <v>6765</v>
      </c>
      <c r="E421" s="25" t="s">
        <v>6766</v>
      </c>
      <c r="F421" s="25" t="s">
        <v>57</v>
      </c>
      <c r="G421" s="25" t="s">
        <v>109</v>
      </c>
      <c r="H421" s="25" t="s">
        <v>63</v>
      </c>
      <c r="I421" s="25" t="s">
        <v>1523</v>
      </c>
      <c r="J421" s="25" t="s">
        <v>5467</v>
      </c>
      <c r="K421" s="25" t="s">
        <v>49</v>
      </c>
      <c r="L421" s="25" t="s">
        <v>6134</v>
      </c>
      <c r="M421" s="25" t="s">
        <v>5519</v>
      </c>
      <c r="N421" s="25" t="s">
        <v>5992</v>
      </c>
      <c r="O421" s="28">
        <v>45853.2497337963</v>
      </c>
      <c r="P421" s="25" t="s">
        <v>5471</v>
      </c>
      <c r="Q421" s="25"/>
      <c r="R421" s="26" t="e">
        <f>_xlfn.XLOOKUP(Table4[[#This Row],[Location]],[6]!TableData[u_display_name],[6]!TableData[country])</f>
        <v>#REF!</v>
      </c>
    </row>
    <row r="422" spans="1:18" ht="72.5" x14ac:dyDescent="0.35">
      <c r="A422" s="25" t="s">
        <v>1993</v>
      </c>
      <c r="B422" s="25" t="s">
        <v>1992</v>
      </c>
      <c r="C422" s="25" t="s">
        <v>6767</v>
      </c>
      <c r="D422" s="25" t="s">
        <v>6768</v>
      </c>
      <c r="E422" s="25" t="s">
        <v>6769</v>
      </c>
      <c r="F422" s="25" t="s">
        <v>57</v>
      </c>
      <c r="G422" s="25" t="s">
        <v>109</v>
      </c>
      <c r="H422" s="25" t="s">
        <v>297</v>
      </c>
      <c r="I422" s="25" t="s">
        <v>1993</v>
      </c>
      <c r="J422" s="25" t="s">
        <v>5467</v>
      </c>
      <c r="K422" s="25" t="s">
        <v>114</v>
      </c>
      <c r="L422" s="25" t="s">
        <v>6479</v>
      </c>
      <c r="M422" s="25" t="s">
        <v>5530</v>
      </c>
      <c r="N422" s="25" t="s">
        <v>5531</v>
      </c>
      <c r="O422" s="28">
        <v>45853.2497337963</v>
      </c>
      <c r="P422" s="25" t="s">
        <v>5485</v>
      </c>
      <c r="Q422" s="25"/>
      <c r="R422" s="26" t="e">
        <f>_xlfn.XLOOKUP(Table4[[#This Row],[Location]],[6]!TableData[u_display_name],[6]!TableData[country])</f>
        <v>#REF!</v>
      </c>
    </row>
    <row r="423" spans="1:18" ht="58" x14ac:dyDescent="0.35">
      <c r="A423" s="25" t="s">
        <v>1137</v>
      </c>
      <c r="B423" s="25" t="s">
        <v>1136</v>
      </c>
      <c r="C423" s="25" t="s">
        <v>4674</v>
      </c>
      <c r="D423" s="25" t="s">
        <v>6770</v>
      </c>
      <c r="E423" s="25" t="s">
        <v>6771</v>
      </c>
      <c r="F423" s="25" t="s">
        <v>57</v>
      </c>
      <c r="G423" s="25" t="s">
        <v>56</v>
      </c>
      <c r="H423" s="25" t="s">
        <v>63</v>
      </c>
      <c r="I423" s="25" t="s">
        <v>1137</v>
      </c>
      <c r="J423" s="25" t="s">
        <v>5467</v>
      </c>
      <c r="K423" s="25" t="s">
        <v>114</v>
      </c>
      <c r="L423" s="25" t="s">
        <v>5763</v>
      </c>
      <c r="M423" s="25" t="s">
        <v>5495</v>
      </c>
      <c r="N423" s="25" t="s">
        <v>5714</v>
      </c>
      <c r="O423" s="28">
        <v>45853.2497337963</v>
      </c>
      <c r="P423" s="25" t="s">
        <v>5471</v>
      </c>
      <c r="Q423" s="25"/>
      <c r="R423" s="26" t="e">
        <f>_xlfn.XLOOKUP(Table4[[#This Row],[Location]],[6]!TableData[u_display_name],[6]!TableData[country])</f>
        <v>#REF!</v>
      </c>
    </row>
    <row r="424" spans="1:18" ht="58" x14ac:dyDescent="0.35">
      <c r="A424" s="25" t="s">
        <v>1591</v>
      </c>
      <c r="B424" s="25" t="s">
        <v>1590</v>
      </c>
      <c r="C424" s="25" t="s">
        <v>6772</v>
      </c>
      <c r="D424" s="25" t="s">
        <v>6773</v>
      </c>
      <c r="E424" s="25" t="s">
        <v>6774</v>
      </c>
      <c r="F424" s="25" t="s">
        <v>57</v>
      </c>
      <c r="G424" s="25" t="s">
        <v>56</v>
      </c>
      <c r="H424" s="25" t="s">
        <v>2083</v>
      </c>
      <c r="I424" s="25" t="s">
        <v>1591</v>
      </c>
      <c r="J424" s="25" t="s">
        <v>5467</v>
      </c>
      <c r="K424" s="25" t="s">
        <v>49</v>
      </c>
      <c r="L424" s="25" t="s">
        <v>6049</v>
      </c>
      <c r="M424" s="25" t="s">
        <v>5894</v>
      </c>
      <c r="N424" s="25" t="s">
        <v>5575</v>
      </c>
      <c r="O424" s="28">
        <v>45853.2497337963</v>
      </c>
      <c r="P424" s="25" t="s">
        <v>5485</v>
      </c>
      <c r="Q424" s="25"/>
      <c r="R424" s="26" t="e">
        <f>_xlfn.XLOOKUP(Table4[[#This Row],[Location]],[6]!TableData[u_display_name],[6]!TableData[country])</f>
        <v>#REF!</v>
      </c>
    </row>
    <row r="425" spans="1:18" ht="43.5" x14ac:dyDescent="0.35">
      <c r="A425" s="25" t="s">
        <v>1436</v>
      </c>
      <c r="B425" s="25" t="s">
        <v>1435</v>
      </c>
      <c r="C425" s="25" t="s">
        <v>6775</v>
      </c>
      <c r="D425" s="25" t="s">
        <v>6776</v>
      </c>
      <c r="E425" s="25" t="s">
        <v>6777</v>
      </c>
      <c r="F425" s="25" t="s">
        <v>57</v>
      </c>
      <c r="G425" s="25" t="s">
        <v>232</v>
      </c>
      <c r="H425" s="25" t="s">
        <v>5075</v>
      </c>
      <c r="I425" s="25" t="s">
        <v>1436</v>
      </c>
      <c r="J425" s="25" t="s">
        <v>5467</v>
      </c>
      <c r="K425" s="25" t="s">
        <v>49</v>
      </c>
      <c r="L425" s="25" t="s">
        <v>4691</v>
      </c>
      <c r="M425" s="25" t="s">
        <v>5495</v>
      </c>
      <c r="N425" s="25" t="s">
        <v>5496</v>
      </c>
      <c r="O425" s="28">
        <v>45853.2497337963</v>
      </c>
      <c r="P425" s="25" t="s">
        <v>5471</v>
      </c>
      <c r="Q425" s="25"/>
      <c r="R425" s="26" t="e">
        <f>_xlfn.XLOOKUP(Table4[[#This Row],[Location]],[6]!TableData[u_display_name],[6]!TableData[country])</f>
        <v>#REF!</v>
      </c>
    </row>
    <row r="426" spans="1:18" ht="58" x14ac:dyDescent="0.35">
      <c r="A426" s="25" t="s">
        <v>1740</v>
      </c>
      <c r="B426" s="25" t="s">
        <v>1739</v>
      </c>
      <c r="C426" s="25" t="s">
        <v>6778</v>
      </c>
      <c r="D426" s="25" t="s">
        <v>6779</v>
      </c>
      <c r="E426" s="25" t="s">
        <v>6780</v>
      </c>
      <c r="F426" s="25" t="s">
        <v>57</v>
      </c>
      <c r="G426" s="25" t="s">
        <v>56</v>
      </c>
      <c r="H426" s="25" t="s">
        <v>811</v>
      </c>
      <c r="I426" s="25" t="s">
        <v>1740</v>
      </c>
      <c r="J426" s="25" t="s">
        <v>5467</v>
      </c>
      <c r="K426" s="25" t="s">
        <v>101</v>
      </c>
      <c r="L426" s="25" t="s">
        <v>5523</v>
      </c>
      <c r="M426" s="25" t="s">
        <v>5483</v>
      </c>
      <c r="N426" s="25" t="s">
        <v>5484</v>
      </c>
      <c r="O426" s="28">
        <v>45853.2497337963</v>
      </c>
      <c r="P426" s="25" t="s">
        <v>5485</v>
      </c>
      <c r="Q426" s="25"/>
      <c r="R426" s="26" t="e">
        <f>_xlfn.XLOOKUP(Table4[[#This Row],[Location]],[6]!TableData[u_display_name],[6]!TableData[country])</f>
        <v>#REF!</v>
      </c>
    </row>
    <row r="427" spans="1:18" ht="43.5" x14ac:dyDescent="0.35">
      <c r="A427" s="25" t="s">
        <v>2384</v>
      </c>
      <c r="B427" s="25" t="s">
        <v>2383</v>
      </c>
      <c r="C427" s="25" t="s">
        <v>4744</v>
      </c>
      <c r="D427" s="25" t="s">
        <v>6781</v>
      </c>
      <c r="E427" s="25" t="s">
        <v>6782</v>
      </c>
      <c r="F427" s="25" t="s">
        <v>57</v>
      </c>
      <c r="G427" s="25" t="s">
        <v>232</v>
      </c>
      <c r="H427" s="25" t="s">
        <v>63</v>
      </c>
      <c r="I427" s="25" t="s">
        <v>2384</v>
      </c>
      <c r="J427" s="25" t="s">
        <v>5467</v>
      </c>
      <c r="K427" s="25" t="s">
        <v>66</v>
      </c>
      <c r="L427" s="25" t="s">
        <v>5599</v>
      </c>
      <c r="M427" s="25" t="s">
        <v>5495</v>
      </c>
      <c r="N427" s="25" t="s">
        <v>5496</v>
      </c>
      <c r="O427" s="28">
        <v>45853.2497337963</v>
      </c>
      <c r="P427" s="25" t="s">
        <v>5471</v>
      </c>
      <c r="Q427" s="25"/>
      <c r="R427" s="26" t="e">
        <f>_xlfn.XLOOKUP(Table4[[#This Row],[Location]],[6]!TableData[u_display_name],[6]!TableData[country])</f>
        <v>#REF!</v>
      </c>
    </row>
    <row r="428" spans="1:18" ht="58" x14ac:dyDescent="0.35">
      <c r="A428" s="25" t="s">
        <v>1867</v>
      </c>
      <c r="B428" s="25" t="s">
        <v>1866</v>
      </c>
      <c r="C428" s="25" t="s">
        <v>6783</v>
      </c>
      <c r="D428" s="25" t="s">
        <v>6784</v>
      </c>
      <c r="E428" s="25" t="s">
        <v>6785</v>
      </c>
      <c r="F428" s="25" t="s">
        <v>57</v>
      </c>
      <c r="G428" s="25" t="s">
        <v>109</v>
      </c>
      <c r="H428" s="25" t="s">
        <v>63</v>
      </c>
      <c r="I428" s="25" t="s">
        <v>1867</v>
      </c>
      <c r="J428" s="25" t="s">
        <v>5467</v>
      </c>
      <c r="K428" s="25" t="s">
        <v>49</v>
      </c>
      <c r="L428" s="25" t="s">
        <v>6786</v>
      </c>
      <c r="M428" s="25" t="s">
        <v>5709</v>
      </c>
      <c r="N428" s="25" t="s">
        <v>5992</v>
      </c>
      <c r="O428" s="28">
        <v>45853.2497337963</v>
      </c>
      <c r="P428" s="25" t="s">
        <v>5471</v>
      </c>
      <c r="Q428" s="25"/>
      <c r="R428" s="26" t="e">
        <f>_xlfn.XLOOKUP(Table4[[#This Row],[Location]],[6]!TableData[u_display_name],[6]!TableData[country])</f>
        <v>#REF!</v>
      </c>
    </row>
    <row r="429" spans="1:18" ht="43.5" x14ac:dyDescent="0.35">
      <c r="A429" s="25" t="s">
        <v>1069</v>
      </c>
      <c r="B429" s="25" t="s">
        <v>1068</v>
      </c>
      <c r="C429" s="25" t="s">
        <v>6787</v>
      </c>
      <c r="D429" s="25" t="s">
        <v>6788</v>
      </c>
      <c r="E429" s="25" t="s">
        <v>6789</v>
      </c>
      <c r="F429" s="25" t="s">
        <v>57</v>
      </c>
      <c r="G429" s="25" t="s">
        <v>232</v>
      </c>
      <c r="H429" s="25" t="s">
        <v>4950</v>
      </c>
      <c r="I429" s="25" t="s">
        <v>1069</v>
      </c>
      <c r="J429" s="25" t="s">
        <v>5467</v>
      </c>
      <c r="K429" s="25" t="s">
        <v>66</v>
      </c>
      <c r="L429" s="25" t="s">
        <v>4691</v>
      </c>
      <c r="M429" s="25" t="s">
        <v>5495</v>
      </c>
      <c r="N429" s="25" t="s">
        <v>5496</v>
      </c>
      <c r="O429" s="28">
        <v>45853.2497337963</v>
      </c>
      <c r="P429" s="25" t="s">
        <v>5499</v>
      </c>
      <c r="Q429" s="25"/>
      <c r="R429" s="26" t="e">
        <f>_xlfn.XLOOKUP(Table4[[#This Row],[Location]],[6]!TableData[u_display_name],[6]!TableData[country])</f>
        <v>#REF!</v>
      </c>
    </row>
    <row r="430" spans="1:18" ht="58" x14ac:dyDescent="0.35">
      <c r="A430" s="25" t="s">
        <v>1533</v>
      </c>
      <c r="B430" s="25" t="s">
        <v>1532</v>
      </c>
      <c r="C430" s="25" t="s">
        <v>4840</v>
      </c>
      <c r="D430" s="25" t="s">
        <v>6790</v>
      </c>
      <c r="E430" s="25" t="s">
        <v>6791</v>
      </c>
      <c r="F430" s="25" t="s">
        <v>57</v>
      </c>
      <c r="G430" s="25" t="s">
        <v>56</v>
      </c>
      <c r="H430" s="25" t="s">
        <v>63</v>
      </c>
      <c r="I430" s="25" t="s">
        <v>1533</v>
      </c>
      <c r="J430" s="25" t="s">
        <v>5467</v>
      </c>
      <c r="K430" s="25" t="s">
        <v>66</v>
      </c>
      <c r="L430" s="25" t="s">
        <v>4691</v>
      </c>
      <c r="M430" s="25" t="s">
        <v>5774</v>
      </c>
      <c r="N430" s="25" t="s">
        <v>5476</v>
      </c>
      <c r="O430" s="28">
        <v>45853.2497337963</v>
      </c>
      <c r="P430" s="25" t="s">
        <v>5471</v>
      </c>
      <c r="Q430" s="25"/>
      <c r="R430" s="26" t="e">
        <f>_xlfn.XLOOKUP(Table4[[#This Row],[Location]],[6]!TableData[u_display_name],[6]!TableData[country])</f>
        <v>#REF!</v>
      </c>
    </row>
    <row r="431" spans="1:18" ht="43.5" x14ac:dyDescent="0.35">
      <c r="A431" s="25" t="s">
        <v>1328</v>
      </c>
      <c r="B431" s="25" t="s">
        <v>6792</v>
      </c>
      <c r="C431" s="25" t="s">
        <v>4605</v>
      </c>
      <c r="D431" s="25" t="s">
        <v>6793</v>
      </c>
      <c r="E431" s="25" t="s">
        <v>6794</v>
      </c>
      <c r="F431" s="25" t="s">
        <v>57</v>
      </c>
      <c r="G431" s="25" t="s">
        <v>56</v>
      </c>
      <c r="H431" s="25" t="s">
        <v>63</v>
      </c>
      <c r="I431" s="25" t="s">
        <v>1328</v>
      </c>
      <c r="J431" s="25" t="s">
        <v>5467</v>
      </c>
      <c r="K431" s="25" t="s">
        <v>141</v>
      </c>
      <c r="L431" s="25" t="s">
        <v>4691</v>
      </c>
      <c r="M431" s="25" t="s">
        <v>5713</v>
      </c>
      <c r="N431" s="25" t="s">
        <v>6183</v>
      </c>
      <c r="O431" s="28">
        <v>45853.2497337963</v>
      </c>
      <c r="P431" s="25" t="s">
        <v>5471</v>
      </c>
      <c r="Q431" s="25"/>
      <c r="R431" s="26" t="e">
        <f>_xlfn.XLOOKUP(Table4[[#This Row],[Location]],[6]!TableData[u_display_name],[6]!TableData[country])</f>
        <v>#REF!</v>
      </c>
    </row>
    <row r="432" spans="1:18" ht="72.5" x14ac:dyDescent="0.35">
      <c r="A432" s="25" t="s">
        <v>2617</v>
      </c>
      <c r="B432" s="25" t="s">
        <v>2616</v>
      </c>
      <c r="C432" s="25" t="s">
        <v>6795</v>
      </c>
      <c r="D432" s="25" t="s">
        <v>6796</v>
      </c>
      <c r="E432" s="25" t="s">
        <v>6797</v>
      </c>
      <c r="F432" s="25" t="s">
        <v>57</v>
      </c>
      <c r="G432" s="25" t="s">
        <v>948</v>
      </c>
      <c r="H432" s="25" t="s">
        <v>297</v>
      </c>
      <c r="I432" s="25" t="s">
        <v>2617</v>
      </c>
      <c r="J432" s="25" t="s">
        <v>5467</v>
      </c>
      <c r="K432" s="25" t="s">
        <v>114</v>
      </c>
      <c r="L432" s="25" t="s">
        <v>4691</v>
      </c>
      <c r="M432" s="25" t="s">
        <v>4691</v>
      </c>
      <c r="N432" s="25" t="s">
        <v>5623</v>
      </c>
      <c r="O432" s="28">
        <v>45853.2497337963</v>
      </c>
      <c r="P432" s="25" t="s">
        <v>5471</v>
      </c>
      <c r="Q432" s="25"/>
      <c r="R432" s="26" t="e">
        <f>_xlfn.XLOOKUP(Table4[[#This Row],[Location]],[6]!TableData[u_display_name],[6]!TableData[country])</f>
        <v>#REF!</v>
      </c>
    </row>
    <row r="433" spans="1:18" ht="43.5" x14ac:dyDescent="0.35">
      <c r="A433" s="25" t="s">
        <v>3679</v>
      </c>
      <c r="B433" s="25" t="s">
        <v>3678</v>
      </c>
      <c r="C433" s="25" t="s">
        <v>778</v>
      </c>
      <c r="D433" s="25" t="s">
        <v>6798</v>
      </c>
      <c r="E433" s="25" t="s">
        <v>6799</v>
      </c>
      <c r="F433" s="25" t="s">
        <v>57</v>
      </c>
      <c r="G433" s="25" t="s">
        <v>56</v>
      </c>
      <c r="H433" s="25" t="s">
        <v>71</v>
      </c>
      <c r="I433" s="25" t="s">
        <v>4691</v>
      </c>
      <c r="J433" s="25" t="s">
        <v>5467</v>
      </c>
      <c r="K433" s="25" t="s">
        <v>66</v>
      </c>
      <c r="L433" s="25" t="s">
        <v>5858</v>
      </c>
      <c r="M433" s="25" t="s">
        <v>5495</v>
      </c>
      <c r="N433" s="25" t="s">
        <v>5526</v>
      </c>
      <c r="O433" s="28">
        <v>45853.2497337963</v>
      </c>
      <c r="P433" s="25" t="s">
        <v>5499</v>
      </c>
      <c r="Q433" s="25"/>
      <c r="R433" s="26" t="e">
        <f>_xlfn.XLOOKUP(Table4[[#This Row],[Location]],[6]!TableData[u_display_name],[6]!TableData[country])</f>
        <v>#REF!</v>
      </c>
    </row>
    <row r="434" spans="1:18" ht="58" x14ac:dyDescent="0.35">
      <c r="A434" s="25" t="s">
        <v>573</v>
      </c>
      <c r="B434" s="25" t="s">
        <v>572</v>
      </c>
      <c r="C434" s="25" t="s">
        <v>574</v>
      </c>
      <c r="D434" s="25" t="s">
        <v>6800</v>
      </c>
      <c r="E434" s="25" t="s">
        <v>6801</v>
      </c>
      <c r="F434" s="25" t="s">
        <v>57</v>
      </c>
      <c r="G434" s="25" t="s">
        <v>56</v>
      </c>
      <c r="H434" s="25" t="s">
        <v>63</v>
      </c>
      <c r="I434" s="25" t="s">
        <v>573</v>
      </c>
      <c r="J434" s="25" t="s">
        <v>5467</v>
      </c>
      <c r="K434" s="25" t="s">
        <v>141</v>
      </c>
      <c r="L434" s="25" t="s">
        <v>5712</v>
      </c>
      <c r="M434" s="25" t="s">
        <v>5713</v>
      </c>
      <c r="N434" s="25" t="s">
        <v>6183</v>
      </c>
      <c r="O434" s="28">
        <v>45853.2497337963</v>
      </c>
      <c r="P434" s="25" t="s">
        <v>5471</v>
      </c>
      <c r="Q434" s="25"/>
      <c r="R434" s="26" t="e">
        <f>_xlfn.XLOOKUP(Table4[[#This Row],[Location]],[6]!TableData[u_display_name],[6]!TableData[country])</f>
        <v>#REF!</v>
      </c>
    </row>
    <row r="435" spans="1:18" ht="58" x14ac:dyDescent="0.35">
      <c r="A435" s="25" t="s">
        <v>6802</v>
      </c>
      <c r="B435" s="25" t="s">
        <v>415</v>
      </c>
      <c r="C435" s="25" t="s">
        <v>417</v>
      </c>
      <c r="D435" s="25" t="s">
        <v>6803</v>
      </c>
      <c r="E435" s="25" t="s">
        <v>6804</v>
      </c>
      <c r="F435" s="25" t="s">
        <v>57</v>
      </c>
      <c r="G435" s="25" t="s">
        <v>56</v>
      </c>
      <c r="H435" s="25" t="s">
        <v>63</v>
      </c>
      <c r="I435" s="25" t="s">
        <v>416</v>
      </c>
      <c r="J435" s="25" t="s">
        <v>5467</v>
      </c>
      <c r="K435" s="25" t="s">
        <v>66</v>
      </c>
      <c r="L435" s="25" t="s">
        <v>5468</v>
      </c>
      <c r="M435" s="25" t="s">
        <v>5585</v>
      </c>
      <c r="N435" s="25" t="s">
        <v>5470</v>
      </c>
      <c r="O435" s="28">
        <v>45853.2497337963</v>
      </c>
      <c r="P435" s="25" t="s">
        <v>5471</v>
      </c>
      <c r="Q435" s="25"/>
      <c r="R435" s="26" t="e">
        <f>_xlfn.XLOOKUP(Table4[[#This Row],[Location]],[6]!TableData[u_display_name],[6]!TableData[country])</f>
        <v>#REF!</v>
      </c>
    </row>
    <row r="436" spans="1:18" ht="43.5" x14ac:dyDescent="0.35">
      <c r="A436" s="25" t="s">
        <v>2476</v>
      </c>
      <c r="B436" s="25" t="s">
        <v>2475</v>
      </c>
      <c r="C436" s="25" t="s">
        <v>6805</v>
      </c>
      <c r="D436" s="25" t="s">
        <v>6806</v>
      </c>
      <c r="E436" s="25" t="s">
        <v>6807</v>
      </c>
      <c r="F436" s="25" t="s">
        <v>57</v>
      </c>
      <c r="G436" s="25" t="s">
        <v>56</v>
      </c>
      <c r="H436" s="25" t="s">
        <v>5223</v>
      </c>
      <c r="I436" s="25" t="s">
        <v>4691</v>
      </c>
      <c r="J436" s="25" t="s">
        <v>5467</v>
      </c>
      <c r="K436" s="25" t="s">
        <v>101</v>
      </c>
      <c r="L436" s="25" t="s">
        <v>4691</v>
      </c>
      <c r="M436" s="25" t="s">
        <v>6190</v>
      </c>
      <c r="N436" s="25" t="s">
        <v>5526</v>
      </c>
      <c r="O436" s="28">
        <v>45853.2497337963</v>
      </c>
      <c r="P436" s="25" t="s">
        <v>5471</v>
      </c>
      <c r="Q436" s="25"/>
      <c r="R436" s="26" t="e">
        <f>_xlfn.XLOOKUP(Table4[[#This Row],[Location]],[6]!TableData[u_display_name],[6]!TableData[country])</f>
        <v>#REF!</v>
      </c>
    </row>
    <row r="437" spans="1:18" ht="58" x14ac:dyDescent="0.35">
      <c r="A437" s="25" t="s">
        <v>1688</v>
      </c>
      <c r="B437" s="25" t="s">
        <v>1687</v>
      </c>
      <c r="C437" s="25" t="s">
        <v>4394</v>
      </c>
      <c r="D437" s="25" t="s">
        <v>6808</v>
      </c>
      <c r="E437" s="25" t="s">
        <v>6809</v>
      </c>
      <c r="F437" s="25" t="s">
        <v>57</v>
      </c>
      <c r="G437" s="25" t="s">
        <v>56</v>
      </c>
      <c r="H437" s="25" t="s">
        <v>63</v>
      </c>
      <c r="I437" s="25" t="s">
        <v>1688</v>
      </c>
      <c r="J437" s="25" t="s">
        <v>5467</v>
      </c>
      <c r="K437" s="25" t="s">
        <v>141</v>
      </c>
      <c r="L437" s="25" t="s">
        <v>5712</v>
      </c>
      <c r="M437" s="25" t="s">
        <v>5475</v>
      </c>
      <c r="N437" s="25" t="s">
        <v>5672</v>
      </c>
      <c r="O437" s="28">
        <v>45853.2497337963</v>
      </c>
      <c r="P437" s="25" t="s">
        <v>5471</v>
      </c>
      <c r="Q437" s="25"/>
      <c r="R437" s="26" t="e">
        <f>_xlfn.XLOOKUP(Table4[[#This Row],[Location]],[6]!TableData[u_display_name],[6]!TableData[country])</f>
        <v>#REF!</v>
      </c>
    </row>
    <row r="438" spans="1:18" ht="72.5" x14ac:dyDescent="0.35">
      <c r="A438" s="25" t="s">
        <v>1319</v>
      </c>
      <c r="B438" s="25" t="s">
        <v>1318</v>
      </c>
      <c r="C438" s="25" t="s">
        <v>6810</v>
      </c>
      <c r="D438" s="25" t="s">
        <v>6811</v>
      </c>
      <c r="E438" s="25" t="s">
        <v>6812</v>
      </c>
      <c r="F438" s="25" t="s">
        <v>57</v>
      </c>
      <c r="G438" s="25" t="s">
        <v>109</v>
      </c>
      <c r="H438" s="25" t="s">
        <v>297</v>
      </c>
      <c r="I438" s="25" t="s">
        <v>1319</v>
      </c>
      <c r="J438" s="25" t="s">
        <v>5467</v>
      </c>
      <c r="K438" s="25" t="s">
        <v>66</v>
      </c>
      <c r="L438" s="25" t="s">
        <v>6813</v>
      </c>
      <c r="M438" s="25" t="s">
        <v>5530</v>
      </c>
      <c r="N438" s="25" t="s">
        <v>5627</v>
      </c>
      <c r="O438" s="28">
        <v>45853.2497337963</v>
      </c>
      <c r="P438" s="25" t="s">
        <v>5485</v>
      </c>
      <c r="Q438" s="25"/>
      <c r="R438" s="26" t="e">
        <f>_xlfn.XLOOKUP(Table4[[#This Row],[Location]],[6]!TableData[u_display_name],[6]!TableData[country])</f>
        <v>#REF!</v>
      </c>
    </row>
    <row r="439" spans="1:18" ht="58" x14ac:dyDescent="0.35">
      <c r="A439" s="25" t="s">
        <v>2017</v>
      </c>
      <c r="B439" s="25" t="s">
        <v>2016</v>
      </c>
      <c r="C439" s="25" t="s">
        <v>4969</v>
      </c>
      <c r="D439" s="25" t="s">
        <v>6814</v>
      </c>
      <c r="E439" s="25" t="s">
        <v>6815</v>
      </c>
      <c r="F439" s="25" t="s">
        <v>57</v>
      </c>
      <c r="G439" s="25" t="s">
        <v>56</v>
      </c>
      <c r="H439" s="25" t="s">
        <v>63</v>
      </c>
      <c r="I439" s="25" t="s">
        <v>2017</v>
      </c>
      <c r="J439" s="25" t="s">
        <v>5467</v>
      </c>
      <c r="K439" s="25" t="s">
        <v>66</v>
      </c>
      <c r="L439" s="25" t="s">
        <v>4691</v>
      </c>
      <c r="M439" s="25" t="s">
        <v>6139</v>
      </c>
      <c r="N439" s="25" t="s">
        <v>5694</v>
      </c>
      <c r="O439" s="28">
        <v>45853.2497337963</v>
      </c>
      <c r="P439" s="25" t="s">
        <v>5471</v>
      </c>
      <c r="Q439" s="25"/>
      <c r="R439" s="26" t="e">
        <f>_xlfn.XLOOKUP(Table4[[#This Row],[Location]],[6]!TableData[u_display_name],[6]!TableData[country])</f>
        <v>#REF!</v>
      </c>
    </row>
    <row r="440" spans="1:18" ht="58" x14ac:dyDescent="0.35">
      <c r="A440" s="25" t="s">
        <v>1147</v>
      </c>
      <c r="B440" s="25" t="s">
        <v>1146</v>
      </c>
      <c r="C440" s="25" t="s">
        <v>4680</v>
      </c>
      <c r="D440" s="25" t="s">
        <v>6816</v>
      </c>
      <c r="E440" s="25" t="s">
        <v>6817</v>
      </c>
      <c r="F440" s="25" t="s">
        <v>57</v>
      </c>
      <c r="G440" s="25" t="s">
        <v>56</v>
      </c>
      <c r="H440" s="25" t="s">
        <v>63</v>
      </c>
      <c r="I440" s="25" t="s">
        <v>1147</v>
      </c>
      <c r="J440" s="25" t="s">
        <v>5467</v>
      </c>
      <c r="K440" s="25" t="s">
        <v>141</v>
      </c>
      <c r="L440" s="25" t="s">
        <v>5763</v>
      </c>
      <c r="M440" s="25" t="s">
        <v>5495</v>
      </c>
      <c r="N440" s="25" t="s">
        <v>5714</v>
      </c>
      <c r="O440" s="28">
        <v>45853.2497337963</v>
      </c>
      <c r="P440" s="25" t="s">
        <v>5471</v>
      </c>
      <c r="Q440" s="25"/>
      <c r="R440" s="26" t="e">
        <f>_xlfn.XLOOKUP(Table4[[#This Row],[Location]],[6]!TableData[u_display_name],[6]!TableData[country])</f>
        <v>#REF!</v>
      </c>
    </row>
    <row r="441" spans="1:18" ht="43.5" x14ac:dyDescent="0.35">
      <c r="A441" s="25" t="s">
        <v>2221</v>
      </c>
      <c r="B441" s="25" t="s">
        <v>2220</v>
      </c>
      <c r="C441" s="25" t="s">
        <v>6818</v>
      </c>
      <c r="D441" s="25" t="s">
        <v>6819</v>
      </c>
      <c r="E441" s="25" t="s">
        <v>6820</v>
      </c>
      <c r="F441" s="25" t="s">
        <v>57</v>
      </c>
      <c r="G441" s="25" t="s">
        <v>56</v>
      </c>
      <c r="H441" s="25" t="s">
        <v>5275</v>
      </c>
      <c r="I441" s="25" t="s">
        <v>2221</v>
      </c>
      <c r="J441" s="25" t="s">
        <v>5467</v>
      </c>
      <c r="K441" s="25" t="s">
        <v>66</v>
      </c>
      <c r="L441" s="25" t="s">
        <v>4691</v>
      </c>
      <c r="M441" s="25" t="s">
        <v>5495</v>
      </c>
      <c r="N441" s="25" t="s">
        <v>5526</v>
      </c>
      <c r="O441" s="28">
        <v>45853.2497337963</v>
      </c>
      <c r="P441" s="25" t="s">
        <v>5499</v>
      </c>
      <c r="Q441" s="25"/>
      <c r="R441" s="26" t="e">
        <f>_xlfn.XLOOKUP(Table4[[#This Row],[Location]],[6]!TableData[u_display_name],[6]!TableData[country])</f>
        <v>#REF!</v>
      </c>
    </row>
    <row r="442" spans="1:18" ht="58" x14ac:dyDescent="0.35">
      <c r="A442" s="25" t="s">
        <v>1934</v>
      </c>
      <c r="B442" s="25" t="s">
        <v>1933</v>
      </c>
      <c r="C442" s="25" t="s">
        <v>6821</v>
      </c>
      <c r="D442" s="25" t="s">
        <v>6822</v>
      </c>
      <c r="E442" s="25" t="s">
        <v>6823</v>
      </c>
      <c r="F442" s="25" t="s">
        <v>57</v>
      </c>
      <c r="G442" s="25" t="s">
        <v>56</v>
      </c>
      <c r="H442" s="25" t="s">
        <v>63</v>
      </c>
      <c r="I442" s="25" t="s">
        <v>3496</v>
      </c>
      <c r="J442" s="25" t="s">
        <v>5467</v>
      </c>
      <c r="K442" s="25" t="s">
        <v>114</v>
      </c>
      <c r="L442" s="25" t="s">
        <v>6824</v>
      </c>
      <c r="M442" s="25" t="s">
        <v>5884</v>
      </c>
      <c r="N442" s="25" t="s">
        <v>5714</v>
      </c>
      <c r="O442" s="28">
        <v>45853.2497337963</v>
      </c>
      <c r="P442" s="25" t="s">
        <v>5471</v>
      </c>
      <c r="Q442" s="25"/>
      <c r="R442" s="26" t="e">
        <f>_xlfn.XLOOKUP(Table4[[#This Row],[Location]],[6]!TableData[u_display_name],[6]!TableData[country])</f>
        <v>#REF!</v>
      </c>
    </row>
    <row r="443" spans="1:18" ht="58" x14ac:dyDescent="0.35">
      <c r="A443" s="25" t="s">
        <v>1646</v>
      </c>
      <c r="B443" s="25" t="s">
        <v>6825</v>
      </c>
      <c r="C443" s="25" t="s">
        <v>4488</v>
      </c>
      <c r="D443" s="25" t="s">
        <v>6826</v>
      </c>
      <c r="E443" s="25" t="s">
        <v>6827</v>
      </c>
      <c r="F443" s="25" t="s">
        <v>57</v>
      </c>
      <c r="G443" s="25" t="s">
        <v>56</v>
      </c>
      <c r="H443" s="25" t="s">
        <v>4426</v>
      </c>
      <c r="I443" s="25" t="s">
        <v>4691</v>
      </c>
      <c r="J443" s="25" t="s">
        <v>5467</v>
      </c>
      <c r="K443" s="25" t="s">
        <v>66</v>
      </c>
      <c r="L443" s="25" t="s">
        <v>4691</v>
      </c>
      <c r="M443" s="25" t="s">
        <v>6828</v>
      </c>
      <c r="N443" s="25" t="s">
        <v>5694</v>
      </c>
      <c r="O443" s="28">
        <v>45853.2497337963</v>
      </c>
      <c r="P443" s="25" t="s">
        <v>5485</v>
      </c>
      <c r="Q443" s="25"/>
      <c r="R443" s="26" t="e">
        <f>_xlfn.XLOOKUP(Table4[[#This Row],[Location]],[6]!TableData[u_display_name],[6]!TableData[country])</f>
        <v>#REF!</v>
      </c>
    </row>
    <row r="444" spans="1:18" ht="58" x14ac:dyDescent="0.35">
      <c r="A444" s="25" t="s">
        <v>2367</v>
      </c>
      <c r="B444" s="25" t="s">
        <v>2366</v>
      </c>
      <c r="C444" s="25" t="s">
        <v>6829</v>
      </c>
      <c r="D444" s="25" t="s">
        <v>6830</v>
      </c>
      <c r="E444" s="25" t="s">
        <v>6831</v>
      </c>
      <c r="F444" s="25" t="s">
        <v>57</v>
      </c>
      <c r="G444" s="25" t="s">
        <v>56</v>
      </c>
      <c r="H444" s="25" t="s">
        <v>2083</v>
      </c>
      <c r="I444" s="25" t="s">
        <v>3945</v>
      </c>
      <c r="J444" s="25" t="s">
        <v>5467</v>
      </c>
      <c r="K444" s="25" t="s">
        <v>101</v>
      </c>
      <c r="L444" s="25" t="s">
        <v>5893</v>
      </c>
      <c r="M444" s="25" t="s">
        <v>5894</v>
      </c>
      <c r="N444" s="25" t="s">
        <v>5575</v>
      </c>
      <c r="O444" s="28">
        <v>45853.2497337963</v>
      </c>
      <c r="P444" s="25" t="s">
        <v>5471</v>
      </c>
      <c r="Q444" s="25"/>
      <c r="R444" s="26" t="e">
        <f>_xlfn.XLOOKUP(Table4[[#This Row],[Location]],[6]!TableData[u_display_name],[6]!TableData[country])</f>
        <v>#REF!</v>
      </c>
    </row>
    <row r="445" spans="1:18" ht="58" x14ac:dyDescent="0.35">
      <c r="A445" s="25" t="s">
        <v>1965</v>
      </c>
      <c r="B445" s="25" t="s">
        <v>6832</v>
      </c>
      <c r="C445" s="25" t="s">
        <v>6833</v>
      </c>
      <c r="D445" s="25" t="s">
        <v>6834</v>
      </c>
      <c r="E445" s="25" t="s">
        <v>6835</v>
      </c>
      <c r="F445" s="25" t="s">
        <v>57</v>
      </c>
      <c r="G445" s="25" t="s">
        <v>56</v>
      </c>
      <c r="H445" s="25" t="s">
        <v>811</v>
      </c>
      <c r="I445" s="25" t="s">
        <v>1965</v>
      </c>
      <c r="J445" s="25" t="s">
        <v>5467</v>
      </c>
      <c r="K445" s="25" t="s">
        <v>66</v>
      </c>
      <c r="L445" s="25" t="s">
        <v>6104</v>
      </c>
      <c r="M445" s="25" t="s">
        <v>5483</v>
      </c>
      <c r="N445" s="25" t="s">
        <v>5512</v>
      </c>
      <c r="O445" s="28">
        <v>45853.2497337963</v>
      </c>
      <c r="P445" s="25" t="s">
        <v>5485</v>
      </c>
      <c r="Q445" s="25"/>
      <c r="R445" s="26" t="e">
        <f>_xlfn.XLOOKUP(Table4[[#This Row],[Location]],[6]!TableData[u_display_name],[6]!TableData[country])</f>
        <v>#REF!</v>
      </c>
    </row>
    <row r="446" spans="1:18" ht="43.5" x14ac:dyDescent="0.35">
      <c r="A446" s="25" t="s">
        <v>1519</v>
      </c>
      <c r="B446" s="25" t="s">
        <v>1518</v>
      </c>
      <c r="C446" s="25" t="s">
        <v>4516</v>
      </c>
      <c r="D446" s="25" t="s">
        <v>6836</v>
      </c>
      <c r="E446" s="25" t="s">
        <v>6837</v>
      </c>
      <c r="F446" s="25" t="s">
        <v>57</v>
      </c>
      <c r="G446" s="25" t="s">
        <v>56</v>
      </c>
      <c r="H446" s="25" t="s">
        <v>63</v>
      </c>
      <c r="I446" s="25" t="s">
        <v>1519</v>
      </c>
      <c r="J446" s="25" t="s">
        <v>5467</v>
      </c>
      <c r="K446" s="25" t="s">
        <v>114</v>
      </c>
      <c r="L446" s="25" t="s">
        <v>5684</v>
      </c>
      <c r="M446" s="25" t="s">
        <v>6838</v>
      </c>
      <c r="N446" s="25" t="s">
        <v>5690</v>
      </c>
      <c r="O446" s="28">
        <v>45853.2497337963</v>
      </c>
      <c r="P446" s="25" t="s">
        <v>5471</v>
      </c>
      <c r="Q446" s="25"/>
      <c r="R446" s="26" t="e">
        <f>_xlfn.XLOOKUP(Table4[[#This Row],[Location]],[6]!TableData[u_display_name],[6]!TableData[country])</f>
        <v>#REF!</v>
      </c>
    </row>
    <row r="447" spans="1:18" ht="43.5" x14ac:dyDescent="0.35">
      <c r="A447" s="25" t="s">
        <v>181</v>
      </c>
      <c r="B447" s="25" t="s">
        <v>180</v>
      </c>
      <c r="C447" s="25" t="s">
        <v>182</v>
      </c>
      <c r="D447" s="25" t="s">
        <v>6839</v>
      </c>
      <c r="E447" s="25" t="s">
        <v>6840</v>
      </c>
      <c r="F447" s="25" t="s">
        <v>57</v>
      </c>
      <c r="G447" s="25" t="s">
        <v>109</v>
      </c>
      <c r="H447" s="25" t="s">
        <v>152</v>
      </c>
      <c r="I447" s="25" t="s">
        <v>181</v>
      </c>
      <c r="J447" s="25" t="s">
        <v>5467</v>
      </c>
      <c r="K447" s="25" t="s">
        <v>49</v>
      </c>
      <c r="L447" s="25" t="s">
        <v>5506</v>
      </c>
      <c r="M447" s="25" t="s">
        <v>5495</v>
      </c>
      <c r="N447" s="25" t="s">
        <v>5496</v>
      </c>
      <c r="O447" s="28">
        <v>45853.2497337963</v>
      </c>
      <c r="P447" s="25" t="s">
        <v>5499</v>
      </c>
      <c r="Q447" s="25"/>
      <c r="R447" s="26" t="e">
        <f>_xlfn.XLOOKUP(Table4[[#This Row],[Location]],[6]!TableData[u_display_name],[6]!TableData[country])</f>
        <v>#REF!</v>
      </c>
    </row>
    <row r="448" spans="1:18" ht="58" x14ac:dyDescent="0.35">
      <c r="A448" s="25" t="s">
        <v>2523</v>
      </c>
      <c r="B448" s="25" t="s">
        <v>6841</v>
      </c>
      <c r="C448" s="25" t="s">
        <v>6842</v>
      </c>
      <c r="D448" s="25" t="s">
        <v>6843</v>
      </c>
      <c r="E448" s="25" t="s">
        <v>6844</v>
      </c>
      <c r="F448" s="25" t="s">
        <v>57</v>
      </c>
      <c r="G448" s="25" t="s">
        <v>56</v>
      </c>
      <c r="H448" s="25" t="s">
        <v>5064</v>
      </c>
      <c r="I448" s="25" t="s">
        <v>4691</v>
      </c>
      <c r="J448" s="25" t="s">
        <v>5467</v>
      </c>
      <c r="K448" s="25" t="s">
        <v>49</v>
      </c>
      <c r="L448" s="25" t="s">
        <v>6845</v>
      </c>
      <c r="M448" s="25" t="s">
        <v>5912</v>
      </c>
      <c r="N448" s="25" t="s">
        <v>5623</v>
      </c>
      <c r="O448" s="28">
        <v>45853.2497337963</v>
      </c>
      <c r="P448" s="25" t="s">
        <v>5499</v>
      </c>
      <c r="Q448" s="25"/>
      <c r="R448" s="26" t="e">
        <f>_xlfn.XLOOKUP(Table4[[#This Row],[Location]],[6]!TableData[u_display_name],[6]!TableData[country])</f>
        <v>#REF!</v>
      </c>
    </row>
    <row r="449" spans="1:18" ht="58" x14ac:dyDescent="0.35">
      <c r="A449" s="25" t="s">
        <v>1046</v>
      </c>
      <c r="B449" s="25" t="s">
        <v>6846</v>
      </c>
      <c r="C449" s="25" t="s">
        <v>6847</v>
      </c>
      <c r="D449" s="25" t="s">
        <v>6848</v>
      </c>
      <c r="E449" s="25" t="s">
        <v>6849</v>
      </c>
      <c r="F449" s="25" t="s">
        <v>57</v>
      </c>
      <c r="G449" s="25" t="s">
        <v>109</v>
      </c>
      <c r="H449" s="25" t="s">
        <v>2005</v>
      </c>
      <c r="I449" s="25" t="s">
        <v>4691</v>
      </c>
      <c r="J449" s="25" t="s">
        <v>5467</v>
      </c>
      <c r="K449" s="25" t="s">
        <v>101</v>
      </c>
      <c r="L449" s="25" t="s">
        <v>4691</v>
      </c>
      <c r="M449" s="25" t="s">
        <v>5495</v>
      </c>
      <c r="N449" s="25" t="s">
        <v>5496</v>
      </c>
      <c r="O449" s="28">
        <v>45853.2497337963</v>
      </c>
      <c r="P449" s="25" t="s">
        <v>5471</v>
      </c>
      <c r="Q449" s="25"/>
      <c r="R449" s="26" t="e">
        <f>_xlfn.XLOOKUP(Table4[[#This Row],[Location]],[6]!TableData[u_display_name],[6]!TableData[country])</f>
        <v>#REF!</v>
      </c>
    </row>
    <row r="450" spans="1:18" ht="43.5" x14ac:dyDescent="0.35">
      <c r="A450" s="25" t="s">
        <v>65</v>
      </c>
      <c r="B450" s="25" t="s">
        <v>3690</v>
      </c>
      <c r="C450" s="25" t="s">
        <v>68</v>
      </c>
      <c r="D450" s="25" t="s">
        <v>6850</v>
      </c>
      <c r="E450" s="25" t="s">
        <v>6851</v>
      </c>
      <c r="F450" s="25" t="s">
        <v>57</v>
      </c>
      <c r="G450" s="25" t="s">
        <v>56</v>
      </c>
      <c r="H450" s="25" t="s">
        <v>71</v>
      </c>
      <c r="I450" s="25" t="s">
        <v>4691</v>
      </c>
      <c r="J450" s="25" t="s">
        <v>5467</v>
      </c>
      <c r="K450" s="25" t="s">
        <v>66</v>
      </c>
      <c r="L450" s="25" t="s">
        <v>5858</v>
      </c>
      <c r="M450" s="25" t="s">
        <v>5495</v>
      </c>
      <c r="N450" s="25" t="s">
        <v>5526</v>
      </c>
      <c r="O450" s="28">
        <v>45853.2497337963</v>
      </c>
      <c r="P450" s="25" t="s">
        <v>5499</v>
      </c>
      <c r="Q450" s="25"/>
      <c r="R450" s="26" t="e">
        <f>_xlfn.XLOOKUP(Table4[[#This Row],[Location]],[6]!TableData[u_display_name],[6]!TableData[country])</f>
        <v>#REF!</v>
      </c>
    </row>
    <row r="451" spans="1:18" ht="58" x14ac:dyDescent="0.35">
      <c r="A451" s="25" t="s">
        <v>6852</v>
      </c>
      <c r="B451" s="25" t="s">
        <v>1053</v>
      </c>
      <c r="C451" s="25" t="s">
        <v>1055</v>
      </c>
      <c r="D451" s="25" t="s">
        <v>6853</v>
      </c>
      <c r="E451" s="25" t="s">
        <v>6854</v>
      </c>
      <c r="F451" s="25" t="s">
        <v>57</v>
      </c>
      <c r="G451" s="25" t="s">
        <v>56</v>
      </c>
      <c r="H451" s="25" t="s">
        <v>333</v>
      </c>
      <c r="I451" s="25" t="s">
        <v>6852</v>
      </c>
      <c r="J451" s="25" t="s">
        <v>5467</v>
      </c>
      <c r="K451" s="25" t="s">
        <v>141</v>
      </c>
      <c r="L451" s="25" t="s">
        <v>4691</v>
      </c>
      <c r="M451" s="25" t="s">
        <v>6855</v>
      </c>
      <c r="N451" s="25" t="s">
        <v>5503</v>
      </c>
      <c r="O451" s="28">
        <v>45853.2497337963</v>
      </c>
      <c r="P451" s="25" t="s">
        <v>5485</v>
      </c>
      <c r="Q451" s="25"/>
      <c r="R451" s="26" t="e">
        <f>_xlfn.XLOOKUP(Table4[[#This Row],[Location]],[6]!TableData[u_display_name],[6]!TableData[country])</f>
        <v>#REF!</v>
      </c>
    </row>
    <row r="452" spans="1:18" ht="58" x14ac:dyDescent="0.35">
      <c r="A452" s="25" t="s">
        <v>6856</v>
      </c>
      <c r="B452" s="25" t="s">
        <v>346</v>
      </c>
      <c r="C452" s="25" t="s">
        <v>348</v>
      </c>
      <c r="D452" s="25" t="s">
        <v>6857</v>
      </c>
      <c r="E452" s="25" t="s">
        <v>6858</v>
      </c>
      <c r="F452" s="25" t="s">
        <v>57</v>
      </c>
      <c r="G452" s="25" t="s">
        <v>56</v>
      </c>
      <c r="H452" s="25" t="s">
        <v>63</v>
      </c>
      <c r="I452" s="25" t="s">
        <v>6856</v>
      </c>
      <c r="J452" s="25" t="s">
        <v>5467</v>
      </c>
      <c r="K452" s="25" t="s">
        <v>114</v>
      </c>
      <c r="L452" s="25" t="s">
        <v>5468</v>
      </c>
      <c r="M452" s="25" t="s">
        <v>6859</v>
      </c>
      <c r="N452" s="25" t="s">
        <v>5731</v>
      </c>
      <c r="O452" s="28">
        <v>45853.2497337963</v>
      </c>
      <c r="P452" s="25" t="s">
        <v>5471</v>
      </c>
      <c r="Q452" s="25"/>
      <c r="R452" s="26" t="e">
        <f>_xlfn.XLOOKUP(Table4[[#This Row],[Location]],[6]!TableData[u_display_name],[6]!TableData[country])</f>
        <v>#REF!</v>
      </c>
    </row>
    <row r="453" spans="1:18" ht="58" x14ac:dyDescent="0.35">
      <c r="A453" s="25" t="s">
        <v>6860</v>
      </c>
      <c r="B453" s="25" t="s">
        <v>1036</v>
      </c>
      <c r="C453" s="25" t="s">
        <v>1038</v>
      </c>
      <c r="D453" s="25" t="s">
        <v>6861</v>
      </c>
      <c r="E453" s="25" t="s">
        <v>6862</v>
      </c>
      <c r="F453" s="25" t="s">
        <v>94</v>
      </c>
      <c r="G453" s="25" t="s">
        <v>56</v>
      </c>
      <c r="H453" s="25" t="s">
        <v>333</v>
      </c>
      <c r="I453" s="25" t="s">
        <v>6860</v>
      </c>
      <c r="J453" s="25" t="s">
        <v>5467</v>
      </c>
      <c r="K453" s="25" t="s">
        <v>141</v>
      </c>
      <c r="L453" s="25" t="s">
        <v>5626</v>
      </c>
      <c r="M453" s="25" t="s">
        <v>5502</v>
      </c>
      <c r="N453" s="25" t="s">
        <v>5809</v>
      </c>
      <c r="O453" s="28">
        <v>45853.2497337963</v>
      </c>
      <c r="P453" s="25" t="s">
        <v>5485</v>
      </c>
      <c r="Q453" s="25"/>
      <c r="R453" s="26" t="e">
        <f>_xlfn.XLOOKUP(Table4[[#This Row],[Location]],[6]!TableData[u_display_name],[6]!TableData[country])</f>
        <v>#REF!</v>
      </c>
    </row>
    <row r="454" spans="1:18" ht="43.5" x14ac:dyDescent="0.35">
      <c r="A454" s="25" t="s">
        <v>2497</v>
      </c>
      <c r="B454" s="25" t="s">
        <v>2496</v>
      </c>
      <c r="C454" s="25" t="s">
        <v>6863</v>
      </c>
      <c r="D454" s="25" t="s">
        <v>6864</v>
      </c>
      <c r="E454" s="25" t="s">
        <v>6865</v>
      </c>
      <c r="F454" s="25" t="s">
        <v>57</v>
      </c>
      <c r="G454" s="25" t="s">
        <v>56</v>
      </c>
      <c r="H454" s="25" t="s">
        <v>63</v>
      </c>
      <c r="I454" s="25" t="s">
        <v>2497</v>
      </c>
      <c r="J454" s="25" t="s">
        <v>5467</v>
      </c>
      <c r="K454" s="25" t="s">
        <v>49</v>
      </c>
      <c r="L454" s="25" t="s">
        <v>6866</v>
      </c>
      <c r="M454" s="25" t="s">
        <v>5709</v>
      </c>
      <c r="N454" s="25" t="s">
        <v>5526</v>
      </c>
      <c r="O454" s="28">
        <v>45853.2497337963</v>
      </c>
      <c r="P454" s="25" t="s">
        <v>5471</v>
      </c>
      <c r="Q454" s="25"/>
      <c r="R454" s="26" t="e">
        <f>_xlfn.XLOOKUP(Table4[[#This Row],[Location]],[6]!TableData[u_display_name],[6]!TableData[country])</f>
        <v>#REF!</v>
      </c>
    </row>
    <row r="455" spans="1:18" ht="43.5" x14ac:dyDescent="0.35">
      <c r="A455" s="25" t="s">
        <v>1126</v>
      </c>
      <c r="B455" s="25" t="s">
        <v>1125</v>
      </c>
      <c r="C455" s="25" t="s">
        <v>4846</v>
      </c>
      <c r="D455" s="25" t="s">
        <v>6867</v>
      </c>
      <c r="E455" s="25" t="s">
        <v>6868</v>
      </c>
      <c r="F455" s="25" t="s">
        <v>514</v>
      </c>
      <c r="G455" s="25" t="s">
        <v>109</v>
      </c>
      <c r="H455" s="25" t="s">
        <v>63</v>
      </c>
      <c r="I455" s="25" t="s">
        <v>1126</v>
      </c>
      <c r="J455" s="25" t="s">
        <v>5467</v>
      </c>
      <c r="K455" s="25" t="s">
        <v>49</v>
      </c>
      <c r="L455" s="25" t="s">
        <v>6869</v>
      </c>
      <c r="M455" s="25" t="s">
        <v>5495</v>
      </c>
      <c r="N455" s="25" t="s">
        <v>5496</v>
      </c>
      <c r="O455" s="28">
        <v>45853.2497337963</v>
      </c>
      <c r="P455" s="25" t="s">
        <v>5471</v>
      </c>
      <c r="Q455" s="25"/>
      <c r="R455" s="26" t="e">
        <f>_xlfn.XLOOKUP(Table4[[#This Row],[Location]],[6]!TableData[u_display_name],[6]!TableData[country])</f>
        <v>#REF!</v>
      </c>
    </row>
    <row r="456" spans="1:18" ht="58" x14ac:dyDescent="0.35">
      <c r="A456" s="25" t="s">
        <v>970</v>
      </c>
      <c r="B456" s="25" t="s">
        <v>969</v>
      </c>
      <c r="C456" s="25" t="s">
        <v>6870</v>
      </c>
      <c r="D456" s="25" t="s">
        <v>6871</v>
      </c>
      <c r="E456" s="25" t="s">
        <v>6872</v>
      </c>
      <c r="F456" s="25" t="s">
        <v>57</v>
      </c>
      <c r="G456" s="25" t="s">
        <v>56</v>
      </c>
      <c r="H456" s="25" t="s">
        <v>63</v>
      </c>
      <c r="I456" s="25" t="s">
        <v>970</v>
      </c>
      <c r="J456" s="25" t="s">
        <v>5467</v>
      </c>
      <c r="K456" s="25" t="s">
        <v>114</v>
      </c>
      <c r="L456" s="25" t="s">
        <v>5684</v>
      </c>
      <c r="M456" s="25" t="s">
        <v>5685</v>
      </c>
      <c r="N456" s="25" t="s">
        <v>5575</v>
      </c>
      <c r="O456" s="28">
        <v>45853.2497337963</v>
      </c>
      <c r="P456" s="25" t="s">
        <v>5471</v>
      </c>
      <c r="Q456" s="25"/>
      <c r="R456" s="26" t="e">
        <f>_xlfn.XLOOKUP(Table4[[#This Row],[Location]],[6]!TableData[u_display_name],[6]!TableData[country])</f>
        <v>#REF!</v>
      </c>
    </row>
    <row r="457" spans="1:18" ht="43.5" x14ac:dyDescent="0.35">
      <c r="A457" s="25" t="s">
        <v>2128</v>
      </c>
      <c r="B457" s="25" t="s">
        <v>2127</v>
      </c>
      <c r="C457" s="25" t="s">
        <v>6873</v>
      </c>
      <c r="D457" s="25" t="s">
        <v>6874</v>
      </c>
      <c r="E457" s="25" t="s">
        <v>6875</v>
      </c>
      <c r="F457" s="25" t="s">
        <v>57</v>
      </c>
      <c r="G457" s="25" t="s">
        <v>232</v>
      </c>
      <c r="H457" s="25" t="s">
        <v>5275</v>
      </c>
      <c r="I457" s="25" t="s">
        <v>2128</v>
      </c>
      <c r="J457" s="25" t="s">
        <v>5467</v>
      </c>
      <c r="K457" s="25" t="s">
        <v>66</v>
      </c>
      <c r="L457" s="25" t="s">
        <v>4691</v>
      </c>
      <c r="M457" s="25" t="s">
        <v>5495</v>
      </c>
      <c r="N457" s="25" t="s">
        <v>5623</v>
      </c>
      <c r="O457" s="28">
        <v>45853.2497337963</v>
      </c>
      <c r="P457" s="25" t="s">
        <v>5499</v>
      </c>
      <c r="Q457" s="25"/>
      <c r="R457" s="26" t="e">
        <f>_xlfn.XLOOKUP(Table4[[#This Row],[Location]],[6]!TableData[u_display_name],[6]!TableData[country])</f>
        <v>#REF!</v>
      </c>
    </row>
    <row r="458" spans="1:18" ht="43.5" x14ac:dyDescent="0.35">
      <c r="A458" s="25" t="s">
        <v>2239</v>
      </c>
      <c r="B458" s="25" t="s">
        <v>2238</v>
      </c>
      <c r="C458" s="25" t="s">
        <v>4937</v>
      </c>
      <c r="D458" s="25" t="s">
        <v>6876</v>
      </c>
      <c r="E458" s="25" t="s">
        <v>6877</v>
      </c>
      <c r="F458" s="25" t="s">
        <v>57</v>
      </c>
      <c r="G458" s="25" t="s">
        <v>232</v>
      </c>
      <c r="H458" s="25" t="s">
        <v>4940</v>
      </c>
      <c r="I458" s="25" t="s">
        <v>2239</v>
      </c>
      <c r="J458" s="25" t="s">
        <v>5467</v>
      </c>
      <c r="K458" s="25" t="s">
        <v>101</v>
      </c>
      <c r="L458" s="25" t="s">
        <v>5534</v>
      </c>
      <c r="M458" s="25" t="s">
        <v>5495</v>
      </c>
      <c r="N458" s="25" t="s">
        <v>5496</v>
      </c>
      <c r="O458" s="28">
        <v>45853.2497337963</v>
      </c>
      <c r="P458" s="25" t="s">
        <v>5499</v>
      </c>
      <c r="Q458" s="25"/>
      <c r="R458" s="26" t="e">
        <f>_xlfn.XLOOKUP(Table4[[#This Row],[Location]],[6]!TableData[u_display_name],[6]!TableData[country])</f>
        <v>#REF!</v>
      </c>
    </row>
    <row r="459" spans="1:18" ht="58" x14ac:dyDescent="0.35">
      <c r="A459" s="25" t="s">
        <v>2842</v>
      </c>
      <c r="B459" s="25" t="s">
        <v>2841</v>
      </c>
      <c r="C459" s="25" t="s">
        <v>6878</v>
      </c>
      <c r="D459" s="25" t="s">
        <v>6879</v>
      </c>
      <c r="E459" s="25" t="s">
        <v>6880</v>
      </c>
      <c r="F459" s="25" t="s">
        <v>57</v>
      </c>
      <c r="G459" s="25" t="s">
        <v>56</v>
      </c>
      <c r="H459" s="25" t="s">
        <v>333</v>
      </c>
      <c r="I459" s="25" t="s">
        <v>2842</v>
      </c>
      <c r="J459" s="25" t="s">
        <v>5467</v>
      </c>
      <c r="K459" s="25" t="s">
        <v>141</v>
      </c>
      <c r="L459" s="25" t="s">
        <v>5626</v>
      </c>
      <c r="M459" s="25" t="s">
        <v>5949</v>
      </c>
      <c r="N459" s="25" t="s">
        <v>5672</v>
      </c>
      <c r="O459" s="28">
        <v>45853.2497337963</v>
      </c>
      <c r="P459" s="25" t="s">
        <v>5485</v>
      </c>
      <c r="Q459" s="25"/>
      <c r="R459" s="26" t="e">
        <f>_xlfn.XLOOKUP(Table4[[#This Row],[Location]],[6]!TableData[u_display_name],[6]!TableData[country])</f>
        <v>#REF!</v>
      </c>
    </row>
    <row r="460" spans="1:18" ht="43.5" x14ac:dyDescent="0.35">
      <c r="A460" s="25" t="s">
        <v>1218</v>
      </c>
      <c r="B460" s="25" t="s">
        <v>1217</v>
      </c>
      <c r="C460" s="25" t="s">
        <v>4497</v>
      </c>
      <c r="D460" s="25" t="s">
        <v>6881</v>
      </c>
      <c r="E460" s="25" t="s">
        <v>6882</v>
      </c>
      <c r="F460" s="25" t="s">
        <v>57</v>
      </c>
      <c r="G460" s="25" t="s">
        <v>56</v>
      </c>
      <c r="H460" s="25" t="s">
        <v>4500</v>
      </c>
      <c r="I460" s="25" t="s">
        <v>4691</v>
      </c>
      <c r="J460" s="25" t="s">
        <v>5467</v>
      </c>
      <c r="K460" s="25" t="s">
        <v>49</v>
      </c>
      <c r="L460" s="25" t="s">
        <v>4691</v>
      </c>
      <c r="M460" s="25" t="s">
        <v>5495</v>
      </c>
      <c r="N460" s="25" t="s">
        <v>5526</v>
      </c>
      <c r="O460" s="28">
        <v>45853.2497337963</v>
      </c>
      <c r="P460" s="25" t="s">
        <v>5471</v>
      </c>
      <c r="Q460" s="25"/>
      <c r="R460" s="26" t="e">
        <f>_xlfn.XLOOKUP(Table4[[#This Row],[Location]],[6]!TableData[u_display_name],[6]!TableData[country])</f>
        <v>#REF!</v>
      </c>
    </row>
    <row r="461" spans="1:18" ht="43.5" x14ac:dyDescent="0.35">
      <c r="A461" s="25" t="s">
        <v>687</v>
      </c>
      <c r="B461" s="25" t="s">
        <v>686</v>
      </c>
      <c r="C461" s="25" t="s">
        <v>688</v>
      </c>
      <c r="D461" s="25" t="s">
        <v>6883</v>
      </c>
      <c r="E461" s="25" t="s">
        <v>6884</v>
      </c>
      <c r="F461" s="25" t="s">
        <v>57</v>
      </c>
      <c r="G461" s="25" t="s">
        <v>109</v>
      </c>
      <c r="H461" s="25" t="s">
        <v>152</v>
      </c>
      <c r="I461" s="25" t="s">
        <v>687</v>
      </c>
      <c r="J461" s="25" t="s">
        <v>5467</v>
      </c>
      <c r="K461" s="25" t="s">
        <v>49</v>
      </c>
      <c r="L461" s="25" t="s">
        <v>5506</v>
      </c>
      <c r="M461" s="25" t="s">
        <v>5495</v>
      </c>
      <c r="N461" s="25" t="s">
        <v>5496</v>
      </c>
      <c r="O461" s="28">
        <v>45853.2497337963</v>
      </c>
      <c r="P461" s="25" t="s">
        <v>5499</v>
      </c>
      <c r="Q461" s="25"/>
      <c r="R461" s="26" t="e">
        <f>_xlfn.XLOOKUP(Table4[[#This Row],[Location]],[6]!TableData[u_display_name],[6]!TableData[country])</f>
        <v>#REF!</v>
      </c>
    </row>
    <row r="462" spans="1:18" ht="58" x14ac:dyDescent="0.35">
      <c r="A462" s="25" t="s">
        <v>1448</v>
      </c>
      <c r="B462" s="25" t="s">
        <v>1447</v>
      </c>
      <c r="C462" s="25" t="s">
        <v>4540</v>
      </c>
      <c r="D462" s="25" t="s">
        <v>6885</v>
      </c>
      <c r="E462" s="25" t="s">
        <v>6886</v>
      </c>
      <c r="F462" s="25" t="s">
        <v>57</v>
      </c>
      <c r="G462" s="25" t="s">
        <v>109</v>
      </c>
      <c r="H462" s="25" t="s">
        <v>63</v>
      </c>
      <c r="I462" s="25" t="s">
        <v>1448</v>
      </c>
      <c r="J462" s="25" t="s">
        <v>5467</v>
      </c>
      <c r="K462" s="25" t="s">
        <v>49</v>
      </c>
      <c r="L462" s="25" t="s">
        <v>5705</v>
      </c>
      <c r="M462" s="25" t="s">
        <v>5495</v>
      </c>
      <c r="N462" s="25" t="s">
        <v>5531</v>
      </c>
      <c r="O462" s="28">
        <v>45853.2497337963</v>
      </c>
      <c r="P462" s="25" t="s">
        <v>5471</v>
      </c>
      <c r="Q462" s="25"/>
      <c r="R462" s="26" t="e">
        <f>_xlfn.XLOOKUP(Table4[[#This Row],[Location]],[6]!TableData[u_display_name],[6]!TableData[country])</f>
        <v>#REF!</v>
      </c>
    </row>
    <row r="463" spans="1:18" ht="43.5" x14ac:dyDescent="0.35">
      <c r="A463" s="25" t="s">
        <v>1891</v>
      </c>
      <c r="B463" s="25" t="s">
        <v>1890</v>
      </c>
      <c r="C463" s="25" t="s">
        <v>4766</v>
      </c>
      <c r="D463" s="25" t="s">
        <v>6887</v>
      </c>
      <c r="E463" s="25" t="s">
        <v>6888</v>
      </c>
      <c r="F463" s="25" t="s">
        <v>57</v>
      </c>
      <c r="G463" s="25" t="s">
        <v>56</v>
      </c>
      <c r="H463" s="25" t="s">
        <v>63</v>
      </c>
      <c r="I463" s="25" t="s">
        <v>1891</v>
      </c>
      <c r="J463" s="25" t="s">
        <v>5467</v>
      </c>
      <c r="K463" s="25" t="s">
        <v>49</v>
      </c>
      <c r="L463" s="25" t="s">
        <v>5757</v>
      </c>
      <c r="M463" s="25" t="s">
        <v>5519</v>
      </c>
      <c r="N463" s="25" t="s">
        <v>5672</v>
      </c>
      <c r="O463" s="28">
        <v>45853.2497337963</v>
      </c>
      <c r="P463" s="25" t="s">
        <v>5471</v>
      </c>
      <c r="Q463" s="25"/>
      <c r="R463" s="26" t="e">
        <f>_xlfn.XLOOKUP(Table4[[#This Row],[Location]],[6]!TableData[u_display_name],[6]!TableData[country])</f>
        <v>#REF!</v>
      </c>
    </row>
    <row r="464" spans="1:18" ht="58" x14ac:dyDescent="0.35">
      <c r="A464" s="25" t="s">
        <v>840</v>
      </c>
      <c r="B464" s="25" t="s">
        <v>839</v>
      </c>
      <c r="C464" s="25" t="s">
        <v>841</v>
      </c>
      <c r="D464" s="25" t="s">
        <v>6889</v>
      </c>
      <c r="E464" s="25" t="s">
        <v>6890</v>
      </c>
      <c r="F464" s="25" t="s">
        <v>57</v>
      </c>
      <c r="G464" s="25" t="s">
        <v>56</v>
      </c>
      <c r="H464" s="25" t="s">
        <v>63</v>
      </c>
      <c r="I464" s="25" t="s">
        <v>840</v>
      </c>
      <c r="J464" s="25" t="s">
        <v>5467</v>
      </c>
      <c r="K464" s="25" t="s">
        <v>49</v>
      </c>
      <c r="L464" s="25" t="s">
        <v>5964</v>
      </c>
      <c r="M464" s="25" t="s">
        <v>5495</v>
      </c>
      <c r="N464" s="25" t="s">
        <v>5965</v>
      </c>
      <c r="O464" s="28">
        <v>45853.2497337963</v>
      </c>
      <c r="P464" s="25" t="s">
        <v>5471</v>
      </c>
      <c r="Q464" s="25"/>
      <c r="R464" s="26" t="e">
        <f>_xlfn.XLOOKUP(Table4[[#This Row],[Location]],[6]!TableData[u_display_name],[6]!TableData[country])</f>
        <v>#REF!</v>
      </c>
    </row>
    <row r="465" spans="1:18" ht="43.5" x14ac:dyDescent="0.35">
      <c r="A465" s="25" t="s">
        <v>2573</v>
      </c>
      <c r="B465" s="25" t="s">
        <v>2572</v>
      </c>
      <c r="C465" s="25" t="s">
        <v>6891</v>
      </c>
      <c r="D465" s="25" t="s">
        <v>6892</v>
      </c>
      <c r="E465" s="25" t="s">
        <v>6893</v>
      </c>
      <c r="F465" s="25" t="s">
        <v>514</v>
      </c>
      <c r="G465" s="25" t="s">
        <v>4691</v>
      </c>
      <c r="H465" s="25" t="s">
        <v>5067</v>
      </c>
      <c r="I465" s="25" t="s">
        <v>4691</v>
      </c>
      <c r="J465" s="25" t="s">
        <v>5463</v>
      </c>
      <c r="K465" s="25" t="s">
        <v>66</v>
      </c>
      <c r="L465" s="25" t="s">
        <v>4691</v>
      </c>
      <c r="M465" s="25" t="s">
        <v>4691</v>
      </c>
      <c r="N465" s="25" t="s">
        <v>4691</v>
      </c>
      <c r="O465" s="28">
        <v>45853.2497337963</v>
      </c>
      <c r="P465" s="25" t="s">
        <v>4691</v>
      </c>
      <c r="Q465" s="25"/>
      <c r="R465" s="26" t="e">
        <f>_xlfn.XLOOKUP(Table4[[#This Row],[Location]],[6]!TableData[u_display_name],[6]!TableData[country])</f>
        <v>#REF!</v>
      </c>
    </row>
    <row r="466" spans="1:18" ht="58" x14ac:dyDescent="0.35">
      <c r="A466" s="25" t="s">
        <v>1789</v>
      </c>
      <c r="B466" s="25" t="s">
        <v>1788</v>
      </c>
      <c r="C466" s="25" t="s">
        <v>6894</v>
      </c>
      <c r="D466" s="25" t="s">
        <v>6895</v>
      </c>
      <c r="E466" s="25" t="s">
        <v>6896</v>
      </c>
      <c r="F466" s="25" t="s">
        <v>57</v>
      </c>
      <c r="G466" s="25" t="s">
        <v>56</v>
      </c>
      <c r="H466" s="25" t="s">
        <v>63</v>
      </c>
      <c r="I466" s="25" t="s">
        <v>1789</v>
      </c>
      <c r="J466" s="25" t="s">
        <v>5467</v>
      </c>
      <c r="K466" s="25" t="s">
        <v>49</v>
      </c>
      <c r="L466" s="25" t="s">
        <v>6165</v>
      </c>
      <c r="M466" s="25" t="s">
        <v>5495</v>
      </c>
      <c r="N466" s="25" t="s">
        <v>5627</v>
      </c>
      <c r="O466" s="28">
        <v>45853.2497337963</v>
      </c>
      <c r="P466" s="25" t="s">
        <v>5471</v>
      </c>
      <c r="Q466" s="25"/>
      <c r="R466" s="26" t="e">
        <f>_xlfn.XLOOKUP(Table4[[#This Row],[Location]],[6]!TableData[u_display_name],[6]!TableData[country])</f>
        <v>#REF!</v>
      </c>
    </row>
    <row r="467" spans="1:18" ht="43.5" x14ac:dyDescent="0.35">
      <c r="A467" s="25" t="s">
        <v>2064</v>
      </c>
      <c r="B467" s="25" t="s">
        <v>3698</v>
      </c>
      <c r="C467" s="25" t="s">
        <v>4826</v>
      </c>
      <c r="D467" s="25" t="s">
        <v>6897</v>
      </c>
      <c r="E467" s="25" t="s">
        <v>6898</v>
      </c>
      <c r="F467" s="25" t="s">
        <v>57</v>
      </c>
      <c r="G467" s="25" t="s">
        <v>56</v>
      </c>
      <c r="H467" s="25" t="s">
        <v>71</v>
      </c>
      <c r="I467" s="25" t="s">
        <v>4691</v>
      </c>
      <c r="J467" s="25" t="s">
        <v>5467</v>
      </c>
      <c r="K467" s="25" t="s">
        <v>66</v>
      </c>
      <c r="L467" s="25" t="s">
        <v>5858</v>
      </c>
      <c r="M467" s="25" t="s">
        <v>5495</v>
      </c>
      <c r="N467" s="25" t="s">
        <v>5526</v>
      </c>
      <c r="O467" s="28">
        <v>45853.2497337963</v>
      </c>
      <c r="P467" s="25" t="s">
        <v>5499</v>
      </c>
      <c r="Q467" s="25"/>
      <c r="R467" s="26" t="e">
        <f>_xlfn.XLOOKUP(Table4[[#This Row],[Location]],[6]!TableData[u_display_name],[6]!TableData[country])</f>
        <v>#REF!</v>
      </c>
    </row>
    <row r="468" spans="1:18" ht="58" x14ac:dyDescent="0.35">
      <c r="A468" s="25" t="s">
        <v>471</v>
      </c>
      <c r="B468" s="25" t="s">
        <v>470</v>
      </c>
      <c r="C468" s="25" t="s">
        <v>472</v>
      </c>
      <c r="D468" s="25" t="s">
        <v>6899</v>
      </c>
      <c r="E468" s="25" t="s">
        <v>6900</v>
      </c>
      <c r="F468" s="25" t="s">
        <v>57</v>
      </c>
      <c r="G468" s="25" t="s">
        <v>56</v>
      </c>
      <c r="H468" s="25" t="s">
        <v>63</v>
      </c>
      <c r="I468" s="25" t="s">
        <v>471</v>
      </c>
      <c r="J468" s="25" t="s">
        <v>5467</v>
      </c>
      <c r="K468" s="25" t="s">
        <v>114</v>
      </c>
      <c r="L468" s="25" t="s">
        <v>5468</v>
      </c>
      <c r="M468" s="25" t="s">
        <v>6901</v>
      </c>
      <c r="N468" s="25" t="s">
        <v>5731</v>
      </c>
      <c r="O468" s="28">
        <v>45853.2497337963</v>
      </c>
      <c r="P468" s="25" t="s">
        <v>5471</v>
      </c>
      <c r="Q468" s="25"/>
      <c r="R468" s="26" t="e">
        <f>_xlfn.XLOOKUP(Table4[[#This Row],[Location]],[6]!TableData[u_display_name],[6]!TableData[country])</f>
        <v>#REF!</v>
      </c>
    </row>
    <row r="469" spans="1:18" ht="43.5" x14ac:dyDescent="0.35">
      <c r="A469" s="25" t="s">
        <v>1781</v>
      </c>
      <c r="B469" s="25" t="s">
        <v>1780</v>
      </c>
      <c r="C469" s="25" t="s">
        <v>4380</v>
      </c>
      <c r="D469" s="25" t="s">
        <v>6902</v>
      </c>
      <c r="E469" s="25" t="s">
        <v>6903</v>
      </c>
      <c r="F469" s="25" t="s">
        <v>57</v>
      </c>
      <c r="G469" s="25" t="s">
        <v>56</v>
      </c>
      <c r="H469" s="25" t="s">
        <v>63</v>
      </c>
      <c r="I469" s="25" t="s">
        <v>1781</v>
      </c>
      <c r="J469" s="25" t="s">
        <v>5467</v>
      </c>
      <c r="K469" s="25" t="s">
        <v>49</v>
      </c>
      <c r="L469" s="25" t="s">
        <v>6603</v>
      </c>
      <c r="M469" s="25" t="s">
        <v>5709</v>
      </c>
      <c r="N469" s="25" t="s">
        <v>5526</v>
      </c>
      <c r="O469" s="28">
        <v>45853.2497337963</v>
      </c>
      <c r="P469" s="25" t="s">
        <v>5471</v>
      </c>
      <c r="Q469" s="25"/>
      <c r="R469" s="26" t="e">
        <f>_xlfn.XLOOKUP(Table4[[#This Row],[Location]],[6]!TableData[u_display_name],[6]!TableData[country])</f>
        <v>#REF!</v>
      </c>
    </row>
    <row r="470" spans="1:18" ht="58" x14ac:dyDescent="0.35">
      <c r="A470" s="25" t="s">
        <v>1469</v>
      </c>
      <c r="B470" s="25" t="s">
        <v>1468</v>
      </c>
      <c r="C470" s="25" t="s">
        <v>4886</v>
      </c>
      <c r="D470" s="25" t="s">
        <v>6904</v>
      </c>
      <c r="E470" s="25" t="s">
        <v>6905</v>
      </c>
      <c r="F470" s="25" t="s">
        <v>57</v>
      </c>
      <c r="G470" s="25" t="s">
        <v>56</v>
      </c>
      <c r="H470" s="25" t="s">
        <v>63</v>
      </c>
      <c r="I470" s="25" t="s">
        <v>1469</v>
      </c>
      <c r="J470" s="25" t="s">
        <v>5467</v>
      </c>
      <c r="K470" s="25" t="s">
        <v>141</v>
      </c>
      <c r="L470" s="25" t="s">
        <v>5780</v>
      </c>
      <c r="M470" s="25" t="s">
        <v>5502</v>
      </c>
      <c r="N470" s="25" t="s">
        <v>6183</v>
      </c>
      <c r="O470" s="28">
        <v>45853.2497337963</v>
      </c>
      <c r="P470" s="25" t="s">
        <v>5471</v>
      </c>
      <c r="Q470" s="25"/>
      <c r="R470" s="26" t="e">
        <f>_xlfn.XLOOKUP(Table4[[#This Row],[Location]],[6]!TableData[u_display_name],[6]!TableData[country])</f>
        <v>#REF!</v>
      </c>
    </row>
    <row r="471" spans="1:18" ht="43.5" x14ac:dyDescent="0.35">
      <c r="A471" s="25" t="s">
        <v>959</v>
      </c>
      <c r="B471" s="25" t="s">
        <v>958</v>
      </c>
      <c r="C471" s="25" t="s">
        <v>6906</v>
      </c>
      <c r="D471" s="25" t="s">
        <v>6907</v>
      </c>
      <c r="E471" s="25" t="s">
        <v>6908</v>
      </c>
      <c r="F471" s="25" t="s">
        <v>57</v>
      </c>
      <c r="G471" s="25" t="s">
        <v>109</v>
      </c>
      <c r="H471" s="25" t="s">
        <v>63</v>
      </c>
      <c r="I471" s="25" t="s">
        <v>959</v>
      </c>
      <c r="J471" s="25" t="s">
        <v>5467</v>
      </c>
      <c r="K471" s="25" t="s">
        <v>66</v>
      </c>
      <c r="L471" s="25" t="s">
        <v>5599</v>
      </c>
      <c r="M471" s="25" t="s">
        <v>5495</v>
      </c>
      <c r="N471" s="25" t="s">
        <v>5496</v>
      </c>
      <c r="O471" s="28">
        <v>45853.2497337963</v>
      </c>
      <c r="P471" s="25" t="s">
        <v>5471</v>
      </c>
      <c r="Q471" s="25"/>
      <c r="R471" s="26" t="e">
        <f>_xlfn.XLOOKUP(Table4[[#This Row],[Location]],[6]!TableData[u_display_name],[6]!TableData[country])</f>
        <v>#REF!</v>
      </c>
    </row>
    <row r="472" spans="1:18" ht="58" x14ac:dyDescent="0.35">
      <c r="A472" s="25" t="s">
        <v>2023</v>
      </c>
      <c r="B472" s="25" t="s">
        <v>2022</v>
      </c>
      <c r="C472" s="25" t="s">
        <v>4659</v>
      </c>
      <c r="D472" s="25" t="s">
        <v>6909</v>
      </c>
      <c r="E472" s="25" t="s">
        <v>6910</v>
      </c>
      <c r="F472" s="25" t="s">
        <v>57</v>
      </c>
      <c r="G472" s="25" t="s">
        <v>56</v>
      </c>
      <c r="H472" s="25" t="s">
        <v>63</v>
      </c>
      <c r="I472" s="25" t="s">
        <v>2023</v>
      </c>
      <c r="J472" s="25" t="s">
        <v>5467</v>
      </c>
      <c r="K472" s="25" t="s">
        <v>114</v>
      </c>
      <c r="L472" s="25" t="s">
        <v>5684</v>
      </c>
      <c r="M472" s="25" t="s">
        <v>5685</v>
      </c>
      <c r="N472" s="25" t="s">
        <v>5575</v>
      </c>
      <c r="O472" s="28">
        <v>45853.2497337963</v>
      </c>
      <c r="P472" s="25" t="s">
        <v>5471</v>
      </c>
      <c r="Q472" s="25"/>
      <c r="R472" s="26" t="e">
        <f>_xlfn.XLOOKUP(Table4[[#This Row],[Location]],[6]!TableData[u_display_name],[6]!TableData[country])</f>
        <v>#REF!</v>
      </c>
    </row>
    <row r="473" spans="1:18" ht="58" x14ac:dyDescent="0.35">
      <c r="A473" s="25" t="s">
        <v>564</v>
      </c>
      <c r="B473" s="25" t="s">
        <v>563</v>
      </c>
      <c r="C473" s="25" t="s">
        <v>565</v>
      </c>
      <c r="D473" s="25" t="s">
        <v>6911</v>
      </c>
      <c r="E473" s="25" t="s">
        <v>6912</v>
      </c>
      <c r="F473" s="25" t="s">
        <v>57</v>
      </c>
      <c r="G473" s="25" t="s">
        <v>56</v>
      </c>
      <c r="H473" s="25" t="s">
        <v>63</v>
      </c>
      <c r="I473" s="25" t="s">
        <v>564</v>
      </c>
      <c r="J473" s="25" t="s">
        <v>5467</v>
      </c>
      <c r="K473" s="25" t="s">
        <v>49</v>
      </c>
      <c r="L473" s="25" t="s">
        <v>5626</v>
      </c>
      <c r="M473" s="25" t="s">
        <v>5495</v>
      </c>
      <c r="N473" s="25" t="s">
        <v>5775</v>
      </c>
      <c r="O473" s="28">
        <v>45853.2497337963</v>
      </c>
      <c r="P473" s="25" t="s">
        <v>5485</v>
      </c>
      <c r="Q473" s="25"/>
      <c r="R473" s="26" t="e">
        <f>_xlfn.XLOOKUP(Table4[[#This Row],[Location]],[6]!TableData[u_display_name],[6]!TableData[country])</f>
        <v>#REF!</v>
      </c>
    </row>
    <row r="474" spans="1:18" ht="43.5" x14ac:dyDescent="0.35">
      <c r="A474" s="25" t="s">
        <v>2138</v>
      </c>
      <c r="B474" s="25" t="s">
        <v>2137</v>
      </c>
      <c r="C474" s="25" t="s">
        <v>6913</v>
      </c>
      <c r="D474" s="25" t="s">
        <v>6914</v>
      </c>
      <c r="E474" s="25" t="s">
        <v>6915</v>
      </c>
      <c r="F474" s="25" t="s">
        <v>57</v>
      </c>
      <c r="G474" s="25" t="s">
        <v>56</v>
      </c>
      <c r="H474" s="25" t="s">
        <v>5275</v>
      </c>
      <c r="I474" s="25" t="s">
        <v>4691</v>
      </c>
      <c r="J474" s="25" t="s">
        <v>5467</v>
      </c>
      <c r="K474" s="25" t="s">
        <v>66</v>
      </c>
      <c r="L474" s="25" t="s">
        <v>4691</v>
      </c>
      <c r="M474" s="25" t="s">
        <v>5495</v>
      </c>
      <c r="N474" s="25" t="s">
        <v>5526</v>
      </c>
      <c r="O474" s="28">
        <v>45853.2497337963</v>
      </c>
      <c r="P474" s="25" t="s">
        <v>5499</v>
      </c>
      <c r="Q474" s="25"/>
      <c r="R474" s="26" t="e">
        <f>_xlfn.XLOOKUP(Table4[[#This Row],[Location]],[6]!TableData[u_display_name],[6]!TableData[country])</f>
        <v>#REF!</v>
      </c>
    </row>
    <row r="475" spans="1:18" ht="58" x14ac:dyDescent="0.35">
      <c r="A475" s="25" t="s">
        <v>772</v>
      </c>
      <c r="B475" s="25" t="s">
        <v>771</v>
      </c>
      <c r="C475" s="25" t="s">
        <v>774</v>
      </c>
      <c r="D475" s="25" t="s">
        <v>6916</v>
      </c>
      <c r="E475" s="25" t="s">
        <v>6917</v>
      </c>
      <c r="F475" s="25" t="s">
        <v>57</v>
      </c>
      <c r="G475" s="25" t="s">
        <v>109</v>
      </c>
      <c r="H475" s="25" t="s">
        <v>63</v>
      </c>
      <c r="I475" s="25" t="s">
        <v>4159</v>
      </c>
      <c r="J475" s="25" t="s">
        <v>5467</v>
      </c>
      <c r="K475" s="25" t="s">
        <v>49</v>
      </c>
      <c r="L475" s="25" t="s">
        <v>5883</v>
      </c>
      <c r="M475" s="25" t="s">
        <v>5884</v>
      </c>
      <c r="N475" s="25" t="s">
        <v>5992</v>
      </c>
      <c r="O475" s="28">
        <v>45853.2497337963</v>
      </c>
      <c r="P475" s="25" t="s">
        <v>5471</v>
      </c>
      <c r="Q475" s="25"/>
      <c r="R475" s="26" t="e">
        <f>_xlfn.XLOOKUP(Table4[[#This Row],[Location]],[6]!TableData[u_display_name],[6]!TableData[country])</f>
        <v>#REF!</v>
      </c>
    </row>
    <row r="476" spans="1:18" ht="58" x14ac:dyDescent="0.35">
      <c r="A476" s="25" t="s">
        <v>2203</v>
      </c>
      <c r="B476" s="25" t="s">
        <v>2202</v>
      </c>
      <c r="C476" s="25" t="s">
        <v>6918</v>
      </c>
      <c r="D476" s="25" t="s">
        <v>6919</v>
      </c>
      <c r="E476" s="25" t="s">
        <v>6920</v>
      </c>
      <c r="F476" s="25" t="s">
        <v>57</v>
      </c>
      <c r="G476" s="25" t="s">
        <v>56</v>
      </c>
      <c r="H476" s="25" t="s">
        <v>2083</v>
      </c>
      <c r="I476" s="25" t="s">
        <v>3735</v>
      </c>
      <c r="J476" s="25" t="s">
        <v>5467</v>
      </c>
      <c r="K476" s="25" t="s">
        <v>49</v>
      </c>
      <c r="L476" s="25" t="s">
        <v>5574</v>
      </c>
      <c r="M476" s="25" t="s">
        <v>5894</v>
      </c>
      <c r="N476" s="25" t="s">
        <v>5575</v>
      </c>
      <c r="O476" s="28">
        <v>45853.2497337963</v>
      </c>
      <c r="P476" s="25" t="s">
        <v>5485</v>
      </c>
      <c r="Q476" s="25"/>
      <c r="R476" s="26" t="e">
        <f>_xlfn.XLOOKUP(Table4[[#This Row],[Location]],[6]!TableData[u_display_name],[6]!TableData[country])</f>
        <v>#REF!</v>
      </c>
    </row>
    <row r="477" spans="1:18" ht="43.5" x14ac:dyDescent="0.35">
      <c r="A477" s="25" t="s">
        <v>2255</v>
      </c>
      <c r="B477" s="25" t="s">
        <v>2254</v>
      </c>
      <c r="C477" s="25" t="s">
        <v>4976</v>
      </c>
      <c r="D477" s="25" t="s">
        <v>6921</v>
      </c>
      <c r="E477" s="25" t="s">
        <v>6922</v>
      </c>
      <c r="F477" s="25" t="s">
        <v>57</v>
      </c>
      <c r="G477" s="25" t="s">
        <v>56</v>
      </c>
      <c r="H477" s="25" t="s">
        <v>4975</v>
      </c>
      <c r="I477" s="25" t="s">
        <v>4691</v>
      </c>
      <c r="J477" s="25" t="s">
        <v>5467</v>
      </c>
      <c r="K477" s="25" t="s">
        <v>66</v>
      </c>
      <c r="L477" s="25" t="s">
        <v>4691</v>
      </c>
      <c r="M477" s="25" t="s">
        <v>5495</v>
      </c>
      <c r="N477" s="25" t="s">
        <v>5526</v>
      </c>
      <c r="O477" s="28">
        <v>45853.2497337963</v>
      </c>
      <c r="P477" s="25" t="s">
        <v>5499</v>
      </c>
      <c r="Q477" s="25"/>
      <c r="R477" s="26" t="e">
        <f>_xlfn.XLOOKUP(Table4[[#This Row],[Location]],[6]!TableData[u_display_name],[6]!TableData[country])</f>
        <v>#REF!</v>
      </c>
    </row>
    <row r="478" spans="1:18" ht="43.5" x14ac:dyDescent="0.35">
      <c r="A478" s="25" t="s">
        <v>1023</v>
      </c>
      <c r="B478" s="25" t="s">
        <v>1022</v>
      </c>
      <c r="C478" s="25" t="s">
        <v>6923</v>
      </c>
      <c r="D478" s="25" t="s">
        <v>6924</v>
      </c>
      <c r="E478" s="25" t="s">
        <v>6925</v>
      </c>
      <c r="F478" s="25" t="s">
        <v>57</v>
      </c>
      <c r="G478" s="25" t="s">
        <v>232</v>
      </c>
      <c r="H478" s="25" t="s">
        <v>5306</v>
      </c>
      <c r="I478" s="25" t="s">
        <v>1023</v>
      </c>
      <c r="J478" s="25" t="s">
        <v>5467</v>
      </c>
      <c r="K478" s="25" t="s">
        <v>66</v>
      </c>
      <c r="L478" s="25" t="s">
        <v>4691</v>
      </c>
      <c r="M478" s="25" t="s">
        <v>5709</v>
      </c>
      <c r="N478" s="25" t="s">
        <v>5694</v>
      </c>
      <c r="O478" s="28">
        <v>45853.2497337963</v>
      </c>
      <c r="P478" s="25" t="s">
        <v>5499</v>
      </c>
      <c r="Q478" s="25"/>
      <c r="R478" s="26" t="e">
        <f>_xlfn.XLOOKUP(Table4[[#This Row],[Location]],[6]!TableData[u_display_name],[6]!TableData[country])</f>
        <v>#REF!</v>
      </c>
    </row>
    <row r="479" spans="1:18" ht="43.5" x14ac:dyDescent="0.35">
      <c r="A479" s="25" t="s">
        <v>274</v>
      </c>
      <c r="B479" s="25" t="s">
        <v>273</v>
      </c>
      <c r="C479" s="25" t="s">
        <v>275</v>
      </c>
      <c r="D479" s="25" t="s">
        <v>6926</v>
      </c>
      <c r="E479" s="25" t="s">
        <v>6927</v>
      </c>
      <c r="F479" s="25" t="s">
        <v>57</v>
      </c>
      <c r="G479" s="25" t="s">
        <v>56</v>
      </c>
      <c r="H479" s="25" t="s">
        <v>63</v>
      </c>
      <c r="I479" s="25" t="s">
        <v>274</v>
      </c>
      <c r="J479" s="25" t="s">
        <v>5467</v>
      </c>
      <c r="K479" s="25" t="s">
        <v>66</v>
      </c>
      <c r="L479" s="25" t="s">
        <v>6928</v>
      </c>
      <c r="M479" s="25" t="s">
        <v>5540</v>
      </c>
      <c r="N479" s="25" t="s">
        <v>5526</v>
      </c>
      <c r="O479" s="28">
        <v>45853.2497337963</v>
      </c>
      <c r="P479" s="25" t="s">
        <v>5471</v>
      </c>
      <c r="Q479" s="25"/>
      <c r="R479" s="26" t="e">
        <f>_xlfn.XLOOKUP(Table4[[#This Row],[Location]],[6]!TableData[u_display_name],[6]!TableData[country])</f>
        <v>#REF!</v>
      </c>
    </row>
    <row r="480" spans="1:18" ht="58" x14ac:dyDescent="0.35">
      <c r="A480" s="25" t="s">
        <v>668</v>
      </c>
      <c r="B480" s="25" t="s">
        <v>667</v>
      </c>
      <c r="C480" s="25" t="s">
        <v>669</v>
      </c>
      <c r="D480" s="25" t="s">
        <v>6929</v>
      </c>
      <c r="E480" s="25" t="s">
        <v>6930</v>
      </c>
      <c r="F480" s="25" t="s">
        <v>57</v>
      </c>
      <c r="G480" s="25" t="s">
        <v>56</v>
      </c>
      <c r="H480" s="25" t="s">
        <v>63</v>
      </c>
      <c r="I480" s="25" t="s">
        <v>668</v>
      </c>
      <c r="J480" s="25" t="s">
        <v>5467</v>
      </c>
      <c r="K480" s="25" t="s">
        <v>49</v>
      </c>
      <c r="L480" s="25" t="s">
        <v>5964</v>
      </c>
      <c r="M480" s="25" t="s">
        <v>5495</v>
      </c>
      <c r="N480" s="25" t="s">
        <v>5965</v>
      </c>
      <c r="O480" s="28">
        <v>45853.2497337963</v>
      </c>
      <c r="P480" s="25" t="s">
        <v>5471</v>
      </c>
      <c r="Q480" s="25"/>
      <c r="R480" s="26" t="e">
        <f>_xlfn.XLOOKUP(Table4[[#This Row],[Location]],[6]!TableData[u_display_name],[6]!TableData[country])</f>
        <v>#REF!</v>
      </c>
    </row>
    <row r="481" spans="1:18" ht="58" x14ac:dyDescent="0.35">
      <c r="A481" s="25" t="s">
        <v>1738</v>
      </c>
      <c r="B481" s="25" t="s">
        <v>1737</v>
      </c>
      <c r="C481" s="25" t="s">
        <v>4608</v>
      </c>
      <c r="D481" s="25" t="s">
        <v>6931</v>
      </c>
      <c r="E481" s="25" t="s">
        <v>6932</v>
      </c>
      <c r="F481" s="25" t="s">
        <v>57</v>
      </c>
      <c r="G481" s="25" t="s">
        <v>56</v>
      </c>
      <c r="H481" s="25" t="s">
        <v>4950</v>
      </c>
      <c r="I481" s="25" t="s">
        <v>1738</v>
      </c>
      <c r="J481" s="25" t="s">
        <v>5467</v>
      </c>
      <c r="K481" s="25" t="s">
        <v>49</v>
      </c>
      <c r="L481" s="25" t="s">
        <v>4691</v>
      </c>
      <c r="M481" s="25" t="s">
        <v>5495</v>
      </c>
      <c r="N481" s="25" t="s">
        <v>5627</v>
      </c>
      <c r="O481" s="28">
        <v>45853.2497337963</v>
      </c>
      <c r="P481" s="25" t="s">
        <v>5471</v>
      </c>
      <c r="Q481" s="25"/>
      <c r="R481" s="26" t="e">
        <f>_xlfn.XLOOKUP(Table4[[#This Row],[Location]],[6]!TableData[u_display_name],[6]!TableData[country])</f>
        <v>#REF!</v>
      </c>
    </row>
    <row r="482" spans="1:18" ht="58" x14ac:dyDescent="0.35">
      <c r="A482" s="25" t="s">
        <v>2424</v>
      </c>
      <c r="B482" s="25" t="s">
        <v>2423</v>
      </c>
      <c r="C482" s="25" t="s">
        <v>6933</v>
      </c>
      <c r="D482" s="25" t="s">
        <v>6934</v>
      </c>
      <c r="E482" s="25" t="s">
        <v>6935</v>
      </c>
      <c r="F482" s="25" t="s">
        <v>57</v>
      </c>
      <c r="G482" s="25" t="s">
        <v>232</v>
      </c>
      <c r="H482" s="25" t="s">
        <v>5002</v>
      </c>
      <c r="I482" s="25" t="s">
        <v>2424</v>
      </c>
      <c r="J482" s="25" t="s">
        <v>5467</v>
      </c>
      <c r="K482" s="25" t="s">
        <v>49</v>
      </c>
      <c r="L482" s="25" t="s">
        <v>6130</v>
      </c>
      <c r="M482" s="25" t="s">
        <v>5519</v>
      </c>
      <c r="N482" s="25" t="s">
        <v>5496</v>
      </c>
      <c r="O482" s="28">
        <v>45853.2497337963</v>
      </c>
      <c r="P482" s="25" t="s">
        <v>5471</v>
      </c>
      <c r="Q482" s="25"/>
      <c r="R482" s="26" t="e">
        <f>_xlfn.XLOOKUP(Table4[[#This Row],[Location]],[6]!TableData[u_display_name],[6]!TableData[country])</f>
        <v>#REF!</v>
      </c>
    </row>
    <row r="483" spans="1:18" ht="43.5" x14ac:dyDescent="0.35">
      <c r="A483" s="25" t="s">
        <v>1330</v>
      </c>
      <c r="B483" s="25" t="s">
        <v>1329</v>
      </c>
      <c r="C483" s="25" t="s">
        <v>4622</v>
      </c>
      <c r="D483" s="25" t="s">
        <v>6936</v>
      </c>
      <c r="E483" s="25" t="s">
        <v>6937</v>
      </c>
      <c r="F483" s="25" t="s">
        <v>57</v>
      </c>
      <c r="G483" s="25" t="s">
        <v>56</v>
      </c>
      <c r="H483" s="25" t="s">
        <v>63</v>
      </c>
      <c r="I483" s="25" t="s">
        <v>1330</v>
      </c>
      <c r="J483" s="25" t="s">
        <v>5467</v>
      </c>
      <c r="K483" s="25" t="s">
        <v>114</v>
      </c>
      <c r="L483" s="25" t="s">
        <v>4691</v>
      </c>
      <c r="M483" s="25" t="s">
        <v>6258</v>
      </c>
      <c r="N483" s="25" t="s">
        <v>5627</v>
      </c>
      <c r="O483" s="28">
        <v>45853.2497337963</v>
      </c>
      <c r="P483" s="25" t="s">
        <v>5471</v>
      </c>
      <c r="Q483" s="25"/>
      <c r="R483" s="26" t="e">
        <f>_xlfn.XLOOKUP(Table4[[#This Row],[Location]],[6]!TableData[u_display_name],[6]!TableData[country])</f>
        <v>#REF!</v>
      </c>
    </row>
    <row r="484" spans="1:18" ht="58" x14ac:dyDescent="0.35">
      <c r="A484" s="25" t="s">
        <v>455</v>
      </c>
      <c r="B484" s="25" t="s">
        <v>454</v>
      </c>
      <c r="C484" s="25" t="s">
        <v>456</v>
      </c>
      <c r="D484" s="25" t="s">
        <v>6938</v>
      </c>
      <c r="E484" s="25" t="s">
        <v>6939</v>
      </c>
      <c r="F484" s="25" t="s">
        <v>57</v>
      </c>
      <c r="G484" s="25" t="s">
        <v>56</v>
      </c>
      <c r="H484" s="25" t="s">
        <v>63</v>
      </c>
      <c r="I484" s="25" t="s">
        <v>455</v>
      </c>
      <c r="J484" s="25" t="s">
        <v>5467</v>
      </c>
      <c r="K484" s="25" t="s">
        <v>114</v>
      </c>
      <c r="L484" s="25" t="s">
        <v>5468</v>
      </c>
      <c r="M484" s="25" t="s">
        <v>5570</v>
      </c>
      <c r="N484" s="25" t="s">
        <v>5470</v>
      </c>
      <c r="O484" s="28">
        <v>45853.2497337963</v>
      </c>
      <c r="P484" s="25" t="s">
        <v>5471</v>
      </c>
      <c r="Q484" s="25"/>
      <c r="R484" s="26" t="e">
        <f>_xlfn.XLOOKUP(Table4[[#This Row],[Location]],[6]!TableData[u_display_name],[6]!TableData[country])</f>
        <v>#REF!</v>
      </c>
    </row>
    <row r="485" spans="1:18" ht="43.5" x14ac:dyDescent="0.35">
      <c r="A485" s="25" t="s">
        <v>2312</v>
      </c>
      <c r="B485" s="25" t="s">
        <v>2311</v>
      </c>
      <c r="C485" s="25" t="s">
        <v>4409</v>
      </c>
      <c r="D485" s="25" t="s">
        <v>6940</v>
      </c>
      <c r="E485" s="25" t="s">
        <v>6941</v>
      </c>
      <c r="F485" s="25" t="s">
        <v>57</v>
      </c>
      <c r="G485" s="25" t="s">
        <v>109</v>
      </c>
      <c r="H485" s="25" t="s">
        <v>63</v>
      </c>
      <c r="I485" s="25" t="s">
        <v>2312</v>
      </c>
      <c r="J485" s="25" t="s">
        <v>5467</v>
      </c>
      <c r="K485" s="25" t="s">
        <v>66</v>
      </c>
      <c r="L485" s="25" t="s">
        <v>5599</v>
      </c>
      <c r="M485" s="25" t="s">
        <v>5495</v>
      </c>
      <c r="N485" s="25" t="s">
        <v>5496</v>
      </c>
      <c r="O485" s="28">
        <v>45853.2497337963</v>
      </c>
      <c r="P485" s="25" t="s">
        <v>5471</v>
      </c>
      <c r="Q485" s="25"/>
      <c r="R485" s="26" t="e">
        <f>_xlfn.XLOOKUP(Table4[[#This Row],[Location]],[6]!TableData[u_display_name],[6]!TableData[country])</f>
        <v>#REF!</v>
      </c>
    </row>
    <row r="486" spans="1:18" ht="43.5" x14ac:dyDescent="0.35">
      <c r="A486" s="25" t="s">
        <v>2540</v>
      </c>
      <c r="B486" s="25" t="s">
        <v>2539</v>
      </c>
      <c r="C486" s="25" t="s">
        <v>4479</v>
      </c>
      <c r="D486" s="25" t="s">
        <v>6942</v>
      </c>
      <c r="E486" s="25" t="s">
        <v>6943</v>
      </c>
      <c r="F486" s="25" t="s">
        <v>57</v>
      </c>
      <c r="G486" s="25" t="s">
        <v>56</v>
      </c>
      <c r="H486" s="25" t="s">
        <v>63</v>
      </c>
      <c r="I486" s="25" t="s">
        <v>2540</v>
      </c>
      <c r="J486" s="25" t="s">
        <v>5467</v>
      </c>
      <c r="K486" s="25" t="s">
        <v>49</v>
      </c>
      <c r="L486" s="25" t="s">
        <v>4691</v>
      </c>
      <c r="M486" s="25" t="s">
        <v>5495</v>
      </c>
      <c r="N486" s="25" t="s">
        <v>5526</v>
      </c>
      <c r="O486" s="28">
        <v>45853.2497337963</v>
      </c>
      <c r="P486" s="25" t="s">
        <v>5471</v>
      </c>
      <c r="Q486" s="25"/>
      <c r="R486" s="26" t="e">
        <f>_xlfn.XLOOKUP(Table4[[#This Row],[Location]],[6]!TableData[u_display_name],[6]!TableData[country])</f>
        <v>#REF!</v>
      </c>
    </row>
    <row r="487" spans="1:18" ht="43.5" x14ac:dyDescent="0.35">
      <c r="A487" s="25" t="s">
        <v>2320</v>
      </c>
      <c r="B487" s="25" t="s">
        <v>6944</v>
      </c>
      <c r="C487" s="25" t="s">
        <v>4982</v>
      </c>
      <c r="D487" s="25" t="s">
        <v>6945</v>
      </c>
      <c r="E487" s="25" t="s">
        <v>6946</v>
      </c>
      <c r="F487" s="25" t="s">
        <v>57</v>
      </c>
      <c r="G487" s="25" t="s">
        <v>56</v>
      </c>
      <c r="H487" s="25" t="s">
        <v>4975</v>
      </c>
      <c r="I487" s="25" t="s">
        <v>4691</v>
      </c>
      <c r="J487" s="25" t="s">
        <v>5467</v>
      </c>
      <c r="K487" s="25" t="s">
        <v>101</v>
      </c>
      <c r="L487" s="25" t="s">
        <v>4691</v>
      </c>
      <c r="M487" s="25" t="s">
        <v>5495</v>
      </c>
      <c r="N487" s="25" t="s">
        <v>5526</v>
      </c>
      <c r="O487" s="28">
        <v>45853.2497337963</v>
      </c>
      <c r="P487" s="25" t="s">
        <v>5499</v>
      </c>
      <c r="Q487" s="25"/>
      <c r="R487" s="26" t="e">
        <f>_xlfn.XLOOKUP(Table4[[#This Row],[Location]],[6]!TableData[u_display_name],[6]!TableData[country])</f>
        <v>#REF!</v>
      </c>
    </row>
    <row r="488" spans="1:18" ht="58" x14ac:dyDescent="0.35">
      <c r="A488" s="25" t="s">
        <v>697</v>
      </c>
      <c r="B488" s="25" t="s">
        <v>696</v>
      </c>
      <c r="C488" s="25" t="s">
        <v>698</v>
      </c>
      <c r="D488" s="25" t="s">
        <v>6947</v>
      </c>
      <c r="E488" s="25" t="s">
        <v>6948</v>
      </c>
      <c r="F488" s="25" t="s">
        <v>57</v>
      </c>
      <c r="G488" s="25" t="s">
        <v>56</v>
      </c>
      <c r="H488" s="25" t="s">
        <v>152</v>
      </c>
      <c r="I488" s="25" t="s">
        <v>697</v>
      </c>
      <c r="J488" s="25" t="s">
        <v>5467</v>
      </c>
      <c r="K488" s="25" t="s">
        <v>114</v>
      </c>
      <c r="L488" s="25" t="s">
        <v>5506</v>
      </c>
      <c r="M488" s="25" t="s">
        <v>5702</v>
      </c>
      <c r="N488" s="25" t="s">
        <v>5623</v>
      </c>
      <c r="O488" s="28">
        <v>45853.2497337963</v>
      </c>
      <c r="P488" s="25" t="s">
        <v>5499</v>
      </c>
      <c r="Q488" s="25"/>
      <c r="R488" s="26" t="e">
        <f>_xlfn.XLOOKUP(Table4[[#This Row],[Location]],[6]!TableData[u_display_name],[6]!TableData[country])</f>
        <v>#REF!</v>
      </c>
    </row>
    <row r="489" spans="1:18" ht="43.5" x14ac:dyDescent="0.35">
      <c r="A489" s="25" t="s">
        <v>1884</v>
      </c>
      <c r="B489" s="25" t="s">
        <v>1883</v>
      </c>
      <c r="C489" s="25" t="s">
        <v>6949</v>
      </c>
      <c r="D489" s="25" t="s">
        <v>6950</v>
      </c>
      <c r="E489" s="25" t="s">
        <v>6951</v>
      </c>
      <c r="F489" s="25" t="s">
        <v>57</v>
      </c>
      <c r="G489" s="25" t="s">
        <v>109</v>
      </c>
      <c r="H489" s="25" t="s">
        <v>63</v>
      </c>
      <c r="I489" s="25" t="s">
        <v>1884</v>
      </c>
      <c r="J489" s="25" t="s">
        <v>5467</v>
      </c>
      <c r="K489" s="25" t="s">
        <v>49</v>
      </c>
      <c r="L489" s="25" t="s">
        <v>4691</v>
      </c>
      <c r="M489" s="25" t="s">
        <v>5495</v>
      </c>
      <c r="N489" s="25" t="s">
        <v>5496</v>
      </c>
      <c r="O489" s="28">
        <v>45853.2497337963</v>
      </c>
      <c r="P489" s="25" t="s">
        <v>5471</v>
      </c>
      <c r="Q489" s="25"/>
      <c r="R489" s="26" t="e">
        <f>_xlfn.XLOOKUP(Table4[[#This Row],[Location]],[6]!TableData[u_display_name],[6]!TableData[country])</f>
        <v>#REF!</v>
      </c>
    </row>
    <row r="490" spans="1:18" ht="43.5" x14ac:dyDescent="0.35">
      <c r="A490" s="25" t="s">
        <v>1771</v>
      </c>
      <c r="B490" s="25" t="s">
        <v>1770</v>
      </c>
      <c r="C490" s="25" t="s">
        <v>4528</v>
      </c>
      <c r="D490" s="25" t="s">
        <v>6952</v>
      </c>
      <c r="E490" s="25" t="s">
        <v>6953</v>
      </c>
      <c r="F490" s="25" t="s">
        <v>57</v>
      </c>
      <c r="G490" s="25" t="s">
        <v>56</v>
      </c>
      <c r="H490" s="25" t="s">
        <v>63</v>
      </c>
      <c r="I490" s="25" t="s">
        <v>1771</v>
      </c>
      <c r="J490" s="25" t="s">
        <v>5467</v>
      </c>
      <c r="K490" s="25" t="s">
        <v>66</v>
      </c>
      <c r="L490" s="25" t="s">
        <v>4691</v>
      </c>
      <c r="M490" s="25" t="s">
        <v>6954</v>
      </c>
      <c r="N490" s="25" t="s">
        <v>5526</v>
      </c>
      <c r="O490" s="28">
        <v>45853.2497337963</v>
      </c>
      <c r="P490" s="25" t="s">
        <v>5471</v>
      </c>
      <c r="Q490" s="25"/>
      <c r="R490" s="26" t="e">
        <f>_xlfn.XLOOKUP(Table4[[#This Row],[Location]],[6]!TableData[u_display_name],[6]!TableData[country])</f>
        <v>#REF!</v>
      </c>
    </row>
    <row r="491" spans="1:18" ht="58" x14ac:dyDescent="0.35">
      <c r="A491" s="25" t="s">
        <v>2444</v>
      </c>
      <c r="B491" s="25" t="s">
        <v>2443</v>
      </c>
      <c r="C491" s="25" t="s">
        <v>6955</v>
      </c>
      <c r="D491" s="25" t="s">
        <v>6956</v>
      </c>
      <c r="E491" s="25" t="s">
        <v>6957</v>
      </c>
      <c r="F491" s="25" t="s">
        <v>57</v>
      </c>
      <c r="G491" s="25" t="s">
        <v>56</v>
      </c>
      <c r="H491" s="25" t="s">
        <v>5621</v>
      </c>
      <c r="I491" s="25" t="s">
        <v>2444</v>
      </c>
      <c r="J491" s="25" t="s">
        <v>5467</v>
      </c>
      <c r="K491" s="25" t="s">
        <v>975</v>
      </c>
      <c r="L491" s="25" t="s">
        <v>4691</v>
      </c>
      <c r="M491" s="25" t="s">
        <v>5622</v>
      </c>
      <c r="N491" s="25" t="s">
        <v>5623</v>
      </c>
      <c r="O491" s="28">
        <v>45853.2497337963</v>
      </c>
      <c r="P491" s="25" t="s">
        <v>5485</v>
      </c>
      <c r="Q491" s="25"/>
      <c r="R491" s="26" t="e">
        <f>_xlfn.XLOOKUP(Table4[[#This Row],[Location]],[6]!TableData[u_display_name],[6]!TableData[country])</f>
        <v>#REF!</v>
      </c>
    </row>
    <row r="492" spans="1:18" ht="58" x14ac:dyDescent="0.35">
      <c r="A492" s="25" t="s">
        <v>1648</v>
      </c>
      <c r="B492" s="25" t="s">
        <v>1647</v>
      </c>
      <c r="C492" s="25" t="s">
        <v>6958</v>
      </c>
      <c r="D492" s="25" t="s">
        <v>6959</v>
      </c>
      <c r="E492" s="25" t="s">
        <v>6960</v>
      </c>
      <c r="F492" s="25" t="s">
        <v>514</v>
      </c>
      <c r="G492" s="25" t="s">
        <v>232</v>
      </c>
      <c r="H492" s="25" t="s">
        <v>63</v>
      </c>
      <c r="I492" s="25" t="s">
        <v>1648</v>
      </c>
      <c r="J492" s="25" t="s">
        <v>5467</v>
      </c>
      <c r="K492" s="25" t="s">
        <v>49</v>
      </c>
      <c r="L492" s="25" t="s">
        <v>4691</v>
      </c>
      <c r="M492" s="25" t="s">
        <v>5631</v>
      </c>
      <c r="N492" s="25" t="s">
        <v>5531</v>
      </c>
      <c r="O492" s="28">
        <v>45853.2497337963</v>
      </c>
      <c r="P492" s="25" t="s">
        <v>5471</v>
      </c>
      <c r="Q492" s="25"/>
      <c r="R492" s="26" t="e">
        <f>_xlfn.XLOOKUP(Table4[[#This Row],[Location]],[6]!TableData[u_display_name],[6]!TableData[country])</f>
        <v>#REF!</v>
      </c>
    </row>
    <row r="493" spans="1:18" ht="58" x14ac:dyDescent="0.35">
      <c r="A493" s="25" t="s">
        <v>1511</v>
      </c>
      <c r="B493" s="25" t="s">
        <v>1510</v>
      </c>
      <c r="C493" s="25" t="s">
        <v>6961</v>
      </c>
      <c r="D493" s="25" t="s">
        <v>6962</v>
      </c>
      <c r="E493" s="25" t="s">
        <v>6963</v>
      </c>
      <c r="F493" s="25" t="s">
        <v>57</v>
      </c>
      <c r="G493" s="25" t="s">
        <v>56</v>
      </c>
      <c r="H493" s="25" t="s">
        <v>5361</v>
      </c>
      <c r="I493" s="25" t="s">
        <v>1511</v>
      </c>
      <c r="J493" s="25" t="s">
        <v>5467</v>
      </c>
      <c r="K493" s="25" t="s">
        <v>114</v>
      </c>
      <c r="L493" s="25" t="s">
        <v>5667</v>
      </c>
      <c r="M493" s="25" t="s">
        <v>6679</v>
      </c>
      <c r="N493" s="25" t="s">
        <v>6183</v>
      </c>
      <c r="O493" s="28">
        <v>45853.2497337963</v>
      </c>
      <c r="P493" s="25" t="s">
        <v>5471</v>
      </c>
      <c r="Q493" s="25"/>
      <c r="R493" s="26" t="e">
        <f>_xlfn.XLOOKUP(Table4[[#This Row],[Location]],[6]!TableData[u_display_name],[6]!TableData[country])</f>
        <v>#REF!</v>
      </c>
    </row>
    <row r="494" spans="1:18" ht="58" x14ac:dyDescent="0.35">
      <c r="A494" s="25" t="s">
        <v>656</v>
      </c>
      <c r="B494" s="25" t="s">
        <v>6964</v>
      </c>
      <c r="C494" s="25" t="s">
        <v>657</v>
      </c>
      <c r="D494" s="25" t="s">
        <v>6965</v>
      </c>
      <c r="E494" s="25" t="s">
        <v>6966</v>
      </c>
      <c r="F494" s="25" t="s">
        <v>57</v>
      </c>
      <c r="G494" s="25" t="s">
        <v>56</v>
      </c>
      <c r="H494" s="25" t="s">
        <v>63</v>
      </c>
      <c r="I494" s="25" t="s">
        <v>656</v>
      </c>
      <c r="J494" s="25" t="s">
        <v>5467</v>
      </c>
      <c r="K494" s="25" t="s">
        <v>49</v>
      </c>
      <c r="L494" s="25" t="s">
        <v>5964</v>
      </c>
      <c r="M494" s="25" t="s">
        <v>5495</v>
      </c>
      <c r="N494" s="25" t="s">
        <v>5965</v>
      </c>
      <c r="O494" s="28">
        <v>45853.2497337963</v>
      </c>
      <c r="P494" s="25" t="s">
        <v>5471</v>
      </c>
      <c r="Q494" s="25"/>
      <c r="R494" s="26" t="e">
        <f>_xlfn.XLOOKUP(Table4[[#This Row],[Location]],[6]!TableData[u_display_name],[6]!TableData[country])</f>
        <v>#REF!</v>
      </c>
    </row>
    <row r="495" spans="1:18" ht="43.5" x14ac:dyDescent="0.35">
      <c r="A495" s="25" t="s">
        <v>783</v>
      </c>
      <c r="B495" s="25" t="s">
        <v>782</v>
      </c>
      <c r="C495" s="25" t="s">
        <v>784</v>
      </c>
      <c r="D495" s="25" t="s">
        <v>6967</v>
      </c>
      <c r="E495" s="25" t="s">
        <v>6968</v>
      </c>
      <c r="F495" s="25" t="s">
        <v>94</v>
      </c>
      <c r="G495" s="25" t="s">
        <v>56</v>
      </c>
      <c r="H495" s="25" t="s">
        <v>63</v>
      </c>
      <c r="I495" s="25" t="s">
        <v>783</v>
      </c>
      <c r="J495" s="25" t="s">
        <v>5467</v>
      </c>
      <c r="K495" s="25" t="s">
        <v>49</v>
      </c>
      <c r="L495" s="25" t="s">
        <v>4691</v>
      </c>
      <c r="M495" s="25" t="s">
        <v>5495</v>
      </c>
      <c r="N495" s="25" t="s">
        <v>5526</v>
      </c>
      <c r="O495" s="28">
        <v>45853.2497337963</v>
      </c>
      <c r="P495" s="25" t="s">
        <v>5471</v>
      </c>
      <c r="Q495" s="25"/>
      <c r="R495" s="26" t="e">
        <f>_xlfn.XLOOKUP(Table4[[#This Row],[Location]],[6]!TableData[u_display_name],[6]!TableData[country])</f>
        <v>#REF!</v>
      </c>
    </row>
    <row r="496" spans="1:18" ht="58" x14ac:dyDescent="0.35">
      <c r="A496" s="25" t="s">
        <v>1098</v>
      </c>
      <c r="B496" s="25" t="s">
        <v>1097</v>
      </c>
      <c r="C496" s="25" t="s">
        <v>4593</v>
      </c>
      <c r="D496" s="25" t="s">
        <v>6969</v>
      </c>
      <c r="E496" s="25" t="s">
        <v>6970</v>
      </c>
      <c r="F496" s="25" t="s">
        <v>57</v>
      </c>
      <c r="G496" s="25" t="s">
        <v>109</v>
      </c>
      <c r="H496" s="25" t="s">
        <v>63</v>
      </c>
      <c r="I496" s="25" t="s">
        <v>1098</v>
      </c>
      <c r="J496" s="25" t="s">
        <v>5467</v>
      </c>
      <c r="K496" s="25" t="s">
        <v>66</v>
      </c>
      <c r="L496" s="25" t="s">
        <v>5494</v>
      </c>
      <c r="M496" s="25" t="s">
        <v>5631</v>
      </c>
      <c r="N496" s="25" t="s">
        <v>6364</v>
      </c>
      <c r="O496" s="28">
        <v>45853.2497337963</v>
      </c>
      <c r="P496" s="25" t="s">
        <v>5471</v>
      </c>
      <c r="Q496" s="25"/>
      <c r="R496" s="26" t="e">
        <f>_xlfn.XLOOKUP(Table4[[#This Row],[Location]],[6]!TableData[u_display_name],[6]!TableData[country])</f>
        <v>#REF!</v>
      </c>
    </row>
    <row r="497" spans="1:18" ht="58" x14ac:dyDescent="0.35">
      <c r="A497" s="25" t="s">
        <v>1109</v>
      </c>
      <c r="B497" s="25" t="s">
        <v>1108</v>
      </c>
      <c r="C497" s="25" t="s">
        <v>4626</v>
      </c>
      <c r="D497" s="25" t="s">
        <v>6971</v>
      </c>
      <c r="E497" s="25" t="s">
        <v>6972</v>
      </c>
      <c r="F497" s="25" t="s">
        <v>57</v>
      </c>
      <c r="G497" s="25" t="s">
        <v>56</v>
      </c>
      <c r="H497" s="25" t="s">
        <v>63</v>
      </c>
      <c r="I497" s="25" t="s">
        <v>1109</v>
      </c>
      <c r="J497" s="25" t="s">
        <v>5467</v>
      </c>
      <c r="K497" s="25" t="s">
        <v>66</v>
      </c>
      <c r="L497" s="25" t="s">
        <v>4691</v>
      </c>
      <c r="M497" s="25" t="s">
        <v>5495</v>
      </c>
      <c r="N497" s="25" t="s">
        <v>5503</v>
      </c>
      <c r="O497" s="28">
        <v>45853.2497337963</v>
      </c>
      <c r="P497" s="25" t="s">
        <v>5471</v>
      </c>
      <c r="Q497" s="25"/>
      <c r="R497" s="26" t="e">
        <f>_xlfn.XLOOKUP(Table4[[#This Row],[Location]],[6]!TableData[u_display_name],[6]!TableData[country])</f>
        <v>#REF!</v>
      </c>
    </row>
    <row r="498" spans="1:18" ht="43.5" x14ac:dyDescent="0.35">
      <c r="A498" s="25" t="s">
        <v>1354</v>
      </c>
      <c r="B498" s="25" t="s">
        <v>1353</v>
      </c>
      <c r="C498" s="25" t="s">
        <v>4832</v>
      </c>
      <c r="D498" s="25" t="s">
        <v>6973</v>
      </c>
      <c r="E498" s="25" t="s">
        <v>6974</v>
      </c>
      <c r="F498" s="25" t="s">
        <v>57</v>
      </c>
      <c r="G498" s="25" t="s">
        <v>56</v>
      </c>
      <c r="H498" s="25" t="s">
        <v>63</v>
      </c>
      <c r="I498" s="25" t="s">
        <v>1354</v>
      </c>
      <c r="J498" s="25" t="s">
        <v>5467</v>
      </c>
      <c r="K498" s="25" t="s">
        <v>49</v>
      </c>
      <c r="L498" s="25" t="s">
        <v>6384</v>
      </c>
      <c r="M498" s="25" t="s">
        <v>5709</v>
      </c>
      <c r="N498" s="25" t="s">
        <v>5526</v>
      </c>
      <c r="O498" s="28">
        <v>45853.2497337963</v>
      </c>
      <c r="P498" s="25" t="s">
        <v>5471</v>
      </c>
      <c r="Q498" s="25"/>
      <c r="R498" s="26" t="e">
        <f>_xlfn.XLOOKUP(Table4[[#This Row],[Location]],[6]!TableData[u_display_name],[6]!TableData[country])</f>
        <v>#REF!</v>
      </c>
    </row>
    <row r="499" spans="1:18" ht="58" x14ac:dyDescent="0.35">
      <c r="A499" s="25" t="s">
        <v>880</v>
      </c>
      <c r="B499" s="25" t="s">
        <v>879</v>
      </c>
      <c r="C499" s="25" t="s">
        <v>881</v>
      </c>
      <c r="D499" s="25" t="s">
        <v>6975</v>
      </c>
      <c r="E499" s="25" t="s">
        <v>6976</v>
      </c>
      <c r="F499" s="25" t="s">
        <v>57</v>
      </c>
      <c r="G499" s="25" t="s">
        <v>56</v>
      </c>
      <c r="H499" s="25" t="s">
        <v>63</v>
      </c>
      <c r="I499" s="25" t="s">
        <v>880</v>
      </c>
      <c r="J499" s="25" t="s">
        <v>5467</v>
      </c>
      <c r="K499" s="25" t="s">
        <v>114</v>
      </c>
      <c r="L499" s="25" t="s">
        <v>5468</v>
      </c>
      <c r="M499" s="25" t="s">
        <v>6977</v>
      </c>
      <c r="N499" s="25" t="s">
        <v>5731</v>
      </c>
      <c r="O499" s="28">
        <v>45853.2497337963</v>
      </c>
      <c r="P499" s="25" t="s">
        <v>5471</v>
      </c>
      <c r="Q499" s="25"/>
      <c r="R499" s="26" t="e">
        <f>_xlfn.XLOOKUP(Table4[[#This Row],[Location]],[6]!TableData[u_display_name],[6]!TableData[country])</f>
        <v>#REF!</v>
      </c>
    </row>
    <row r="500" spans="1:18" ht="58" x14ac:dyDescent="0.35">
      <c r="A500" s="25" t="s">
        <v>1120</v>
      </c>
      <c r="B500" s="25" t="s">
        <v>1119</v>
      </c>
      <c r="C500" s="25" t="s">
        <v>4390</v>
      </c>
      <c r="D500" s="25" t="s">
        <v>6978</v>
      </c>
      <c r="E500" s="25" t="s">
        <v>6979</v>
      </c>
      <c r="F500" s="25" t="s">
        <v>57</v>
      </c>
      <c r="G500" s="25" t="s">
        <v>56</v>
      </c>
      <c r="H500" s="25" t="s">
        <v>63</v>
      </c>
      <c r="I500" s="25" t="s">
        <v>1120</v>
      </c>
      <c r="J500" s="25" t="s">
        <v>5467</v>
      </c>
      <c r="K500" s="25" t="s">
        <v>114</v>
      </c>
      <c r="L500" s="25" t="s">
        <v>5763</v>
      </c>
      <c r="M500" s="25" t="s">
        <v>6090</v>
      </c>
      <c r="N500" s="25" t="s">
        <v>5694</v>
      </c>
      <c r="O500" s="28">
        <v>45853.2497337963</v>
      </c>
      <c r="P500" s="25" t="s">
        <v>5471</v>
      </c>
      <c r="Q500" s="25"/>
      <c r="R500" s="26" t="e">
        <f>_xlfn.XLOOKUP(Table4[[#This Row],[Location]],[6]!TableData[u_display_name],[6]!TableData[country])</f>
        <v>#REF!</v>
      </c>
    </row>
    <row r="501" spans="1:18" ht="58" x14ac:dyDescent="0.35">
      <c r="A501" s="25" t="s">
        <v>2625</v>
      </c>
      <c r="B501" s="25" t="s">
        <v>2624</v>
      </c>
      <c r="C501" s="25" t="s">
        <v>6980</v>
      </c>
      <c r="D501" s="25" t="s">
        <v>6981</v>
      </c>
      <c r="E501" s="25" t="s">
        <v>6982</v>
      </c>
      <c r="F501" s="25" t="s">
        <v>57</v>
      </c>
      <c r="G501" s="25" t="s">
        <v>56</v>
      </c>
      <c r="H501" s="25" t="s">
        <v>63</v>
      </c>
      <c r="I501" s="25" t="s">
        <v>2625</v>
      </c>
      <c r="J501" s="25" t="s">
        <v>5467</v>
      </c>
      <c r="K501" s="25" t="s">
        <v>141</v>
      </c>
      <c r="L501" s="25" t="s">
        <v>6983</v>
      </c>
      <c r="M501" s="25" t="s">
        <v>5502</v>
      </c>
      <c r="N501" s="25" t="s">
        <v>5694</v>
      </c>
      <c r="O501" s="28">
        <v>45853.2497337963</v>
      </c>
      <c r="P501" s="25" t="s">
        <v>5471</v>
      </c>
      <c r="Q501" s="25"/>
      <c r="R501" s="26" t="e">
        <f>_xlfn.XLOOKUP(Table4[[#This Row],[Location]],[6]!TableData[u_display_name],[6]!TableData[country])</f>
        <v>#REF!</v>
      </c>
    </row>
    <row r="502" spans="1:18" ht="58" x14ac:dyDescent="0.35">
      <c r="A502" s="25" t="s">
        <v>1133</v>
      </c>
      <c r="B502" s="25" t="s">
        <v>1132</v>
      </c>
      <c r="C502" s="25" t="s">
        <v>4416</v>
      </c>
      <c r="D502" s="25" t="s">
        <v>6984</v>
      </c>
      <c r="E502" s="25" t="s">
        <v>6985</v>
      </c>
      <c r="F502" s="25" t="s">
        <v>57</v>
      </c>
      <c r="G502" s="25" t="s">
        <v>109</v>
      </c>
      <c r="H502" s="25" t="s">
        <v>63</v>
      </c>
      <c r="I502" s="25" t="s">
        <v>1133</v>
      </c>
      <c r="J502" s="25" t="s">
        <v>5467</v>
      </c>
      <c r="K502" s="25" t="s">
        <v>114</v>
      </c>
      <c r="L502" s="25" t="s">
        <v>5763</v>
      </c>
      <c r="M502" s="25" t="s">
        <v>5495</v>
      </c>
      <c r="N502" s="25" t="s">
        <v>5668</v>
      </c>
      <c r="O502" s="28">
        <v>45853.2497337963</v>
      </c>
      <c r="P502" s="25" t="s">
        <v>5471</v>
      </c>
      <c r="Q502" s="25"/>
      <c r="R502" s="26" t="e">
        <f>_xlfn.XLOOKUP(Table4[[#This Row],[Location]],[6]!TableData[u_display_name],[6]!TableData[country])</f>
        <v>#REF!</v>
      </c>
    </row>
    <row r="503" spans="1:18" ht="43.5" x14ac:dyDescent="0.35">
      <c r="A503" s="25" t="s">
        <v>1874</v>
      </c>
      <c r="B503" s="25" t="s">
        <v>1873</v>
      </c>
      <c r="C503" s="25" t="s">
        <v>6986</v>
      </c>
      <c r="D503" s="25" t="s">
        <v>6987</v>
      </c>
      <c r="E503" s="25" t="s">
        <v>6988</v>
      </c>
      <c r="F503" s="25" t="s">
        <v>57</v>
      </c>
      <c r="G503" s="25" t="s">
        <v>56</v>
      </c>
      <c r="H503" s="25" t="s">
        <v>6402</v>
      </c>
      <c r="I503" s="25" t="s">
        <v>1874</v>
      </c>
      <c r="J503" s="25" t="s">
        <v>5467</v>
      </c>
      <c r="K503" s="25" t="s">
        <v>66</v>
      </c>
      <c r="L503" s="25" t="s">
        <v>4691</v>
      </c>
      <c r="M503" s="25" t="s">
        <v>5495</v>
      </c>
      <c r="N503" s="25" t="s">
        <v>5526</v>
      </c>
      <c r="O503" s="28">
        <v>45853.2497337963</v>
      </c>
      <c r="P503" s="25" t="s">
        <v>5471</v>
      </c>
      <c r="Q503" s="25"/>
      <c r="R503" s="26" t="e">
        <f>_xlfn.XLOOKUP(Table4[[#This Row],[Location]],[6]!TableData[u_display_name],[6]!TableData[country])</f>
        <v>#REF!</v>
      </c>
    </row>
    <row r="504" spans="1:18" ht="43.5" x14ac:dyDescent="0.35">
      <c r="A504" s="25" t="s">
        <v>1565</v>
      </c>
      <c r="B504" s="25" t="s">
        <v>1564</v>
      </c>
      <c r="C504" s="25" t="s">
        <v>6989</v>
      </c>
      <c r="D504" s="25" t="s">
        <v>6990</v>
      </c>
      <c r="E504" s="25" t="s">
        <v>6991</v>
      </c>
      <c r="F504" s="25" t="s">
        <v>57</v>
      </c>
      <c r="G504" s="25" t="s">
        <v>56</v>
      </c>
      <c r="H504" s="25" t="s">
        <v>63</v>
      </c>
      <c r="I504" s="25" t="s">
        <v>1565</v>
      </c>
      <c r="J504" s="25" t="s">
        <v>5467</v>
      </c>
      <c r="K504" s="25" t="s">
        <v>49</v>
      </c>
      <c r="L504" s="25" t="s">
        <v>6713</v>
      </c>
      <c r="M504" s="25" t="s">
        <v>5495</v>
      </c>
      <c r="N504" s="25" t="s">
        <v>5526</v>
      </c>
      <c r="O504" s="28">
        <v>45853.2497337963</v>
      </c>
      <c r="P504" s="25" t="s">
        <v>5471</v>
      </c>
      <c r="Q504" s="25"/>
      <c r="R504" s="26" t="e">
        <f>_xlfn.XLOOKUP(Table4[[#This Row],[Location]],[6]!TableData[u_display_name],[6]!TableData[country])</f>
        <v>#REF!</v>
      </c>
    </row>
    <row r="505" spans="1:18" ht="58" x14ac:dyDescent="0.35">
      <c r="A505" s="25" t="s">
        <v>1981</v>
      </c>
      <c r="B505" s="25" t="s">
        <v>1980</v>
      </c>
      <c r="C505" s="25" t="s">
        <v>6992</v>
      </c>
      <c r="D505" s="25" t="s">
        <v>6993</v>
      </c>
      <c r="E505" s="25" t="s">
        <v>6994</v>
      </c>
      <c r="F505" s="25" t="s">
        <v>57</v>
      </c>
      <c r="G505" s="25" t="s">
        <v>56</v>
      </c>
      <c r="H505" s="25" t="s">
        <v>2083</v>
      </c>
      <c r="I505" s="25" t="s">
        <v>1981</v>
      </c>
      <c r="J505" s="25" t="s">
        <v>5467</v>
      </c>
      <c r="K505" s="25" t="s">
        <v>49</v>
      </c>
      <c r="L505" s="25" t="s">
        <v>6049</v>
      </c>
      <c r="M505" s="25" t="s">
        <v>5894</v>
      </c>
      <c r="N505" s="25" t="s">
        <v>5575</v>
      </c>
      <c r="O505" s="28">
        <v>45853.2497337963</v>
      </c>
      <c r="P505" s="25" t="s">
        <v>5485</v>
      </c>
      <c r="Q505" s="25"/>
      <c r="R505" s="26" t="e">
        <f>_xlfn.XLOOKUP(Table4[[#This Row],[Location]],[6]!TableData[u_display_name],[6]!TableData[country])</f>
        <v>#REF!</v>
      </c>
    </row>
    <row r="506" spans="1:18" ht="58" x14ac:dyDescent="0.35">
      <c r="A506" s="25" t="s">
        <v>388</v>
      </c>
      <c r="B506" s="25" t="s">
        <v>387</v>
      </c>
      <c r="C506" s="25" t="s">
        <v>389</v>
      </c>
      <c r="D506" s="25" t="s">
        <v>6995</v>
      </c>
      <c r="E506" s="25" t="s">
        <v>6996</v>
      </c>
      <c r="F506" s="25" t="s">
        <v>94</v>
      </c>
      <c r="G506" s="25" t="s">
        <v>56</v>
      </c>
      <c r="H506" s="25" t="s">
        <v>333</v>
      </c>
      <c r="I506" s="25" t="s">
        <v>388</v>
      </c>
      <c r="J506" s="25" t="s">
        <v>5467</v>
      </c>
      <c r="K506" s="25" t="s">
        <v>114</v>
      </c>
      <c r="L506" s="25" t="s">
        <v>6997</v>
      </c>
      <c r="M506" s="25" t="s">
        <v>6998</v>
      </c>
      <c r="N506" s="25" t="s">
        <v>5775</v>
      </c>
      <c r="O506" s="28">
        <v>45853.2497337963</v>
      </c>
      <c r="P506" s="25" t="s">
        <v>5485</v>
      </c>
      <c r="Q506" s="25"/>
      <c r="R506" s="26" t="e">
        <f>_xlfn.XLOOKUP(Table4[[#This Row],[Location]],[6]!TableData[u_display_name],[6]!TableData[country])</f>
        <v>#REF!</v>
      </c>
    </row>
    <row r="507" spans="1:18" ht="43.5" x14ac:dyDescent="0.35">
      <c r="A507" s="25" t="s">
        <v>1002</v>
      </c>
      <c r="B507" s="25" t="s">
        <v>1001</v>
      </c>
      <c r="C507" s="25" t="s">
        <v>6999</v>
      </c>
      <c r="D507" s="25" t="s">
        <v>7000</v>
      </c>
      <c r="E507" s="25" t="s">
        <v>7001</v>
      </c>
      <c r="F507" s="25" t="s">
        <v>57</v>
      </c>
      <c r="G507" s="25" t="s">
        <v>232</v>
      </c>
      <c r="H507" s="25" t="s">
        <v>63</v>
      </c>
      <c r="I507" s="25" t="s">
        <v>1002</v>
      </c>
      <c r="J507" s="25" t="s">
        <v>5467</v>
      </c>
      <c r="K507" s="25" t="s">
        <v>66</v>
      </c>
      <c r="L507" s="25" t="s">
        <v>5599</v>
      </c>
      <c r="M507" s="25" t="s">
        <v>5495</v>
      </c>
      <c r="N507" s="25" t="s">
        <v>5496</v>
      </c>
      <c r="O507" s="28">
        <v>45853.2497337963</v>
      </c>
      <c r="P507" s="25" t="s">
        <v>5471</v>
      </c>
      <c r="Q507" s="25"/>
      <c r="R507" s="26" t="e">
        <f>_xlfn.XLOOKUP(Table4[[#This Row],[Location]],[6]!TableData[u_display_name],[6]!TableData[country])</f>
        <v>#REF!</v>
      </c>
    </row>
    <row r="508" spans="1:18" ht="43.5" x14ac:dyDescent="0.35">
      <c r="A508" s="25" t="s">
        <v>722</v>
      </c>
      <c r="B508" s="25" t="s">
        <v>721</v>
      </c>
      <c r="C508" s="25" t="s">
        <v>723</v>
      </c>
      <c r="D508" s="25" t="s">
        <v>7002</v>
      </c>
      <c r="E508" s="25" t="s">
        <v>7003</v>
      </c>
      <c r="F508" s="25" t="s">
        <v>57</v>
      </c>
      <c r="G508" s="25" t="s">
        <v>149</v>
      </c>
      <c r="H508" s="25" t="s">
        <v>724</v>
      </c>
      <c r="I508" s="25" t="s">
        <v>722</v>
      </c>
      <c r="J508" s="25" t="s">
        <v>5467</v>
      </c>
      <c r="K508" s="25" t="s">
        <v>49</v>
      </c>
      <c r="L508" s="25" t="s">
        <v>4691</v>
      </c>
      <c r="M508" s="25" t="s">
        <v>5495</v>
      </c>
      <c r="N508" s="25" t="s">
        <v>5496</v>
      </c>
      <c r="O508" s="28">
        <v>45853.2497337963</v>
      </c>
      <c r="P508" s="25" t="s">
        <v>5499</v>
      </c>
      <c r="Q508" s="25"/>
      <c r="R508" s="26" t="e">
        <f>_xlfn.XLOOKUP(Table4[[#This Row],[Location]],[6]!TableData[u_display_name],[6]!TableData[country])</f>
        <v>#REF!</v>
      </c>
    </row>
    <row r="509" spans="1:18" ht="58" x14ac:dyDescent="0.35">
      <c r="A509" s="25" t="s">
        <v>2664</v>
      </c>
      <c r="B509" s="25" t="s">
        <v>2663</v>
      </c>
      <c r="C509" s="25" t="s">
        <v>7004</v>
      </c>
      <c r="D509" s="25" t="s">
        <v>7005</v>
      </c>
      <c r="E509" s="25" t="s">
        <v>7006</v>
      </c>
      <c r="F509" s="25" t="s">
        <v>57</v>
      </c>
      <c r="G509" s="25" t="s">
        <v>232</v>
      </c>
      <c r="H509" s="25" t="s">
        <v>63</v>
      </c>
      <c r="I509" s="25" t="s">
        <v>2664</v>
      </c>
      <c r="J509" s="25" t="s">
        <v>5467</v>
      </c>
      <c r="K509" s="25" t="s">
        <v>114</v>
      </c>
      <c r="L509" s="25" t="s">
        <v>5883</v>
      </c>
      <c r="M509" s="25" t="s">
        <v>6670</v>
      </c>
      <c r="N509" s="25" t="s">
        <v>5992</v>
      </c>
      <c r="O509" s="28">
        <v>45853.2497337963</v>
      </c>
      <c r="P509" s="25" t="s">
        <v>5485</v>
      </c>
      <c r="Q509" s="25"/>
      <c r="R509" s="26" t="e">
        <f>_xlfn.XLOOKUP(Table4[[#This Row],[Location]],[6]!TableData[u_display_name],[6]!TableData[country])</f>
        <v>#REF!</v>
      </c>
    </row>
    <row r="510" spans="1:18" ht="58" x14ac:dyDescent="0.35">
      <c r="A510" s="25" t="s">
        <v>2639</v>
      </c>
      <c r="B510" s="25" t="s">
        <v>2638</v>
      </c>
      <c r="C510" s="25" t="s">
        <v>7007</v>
      </c>
      <c r="D510" s="25" t="s">
        <v>7008</v>
      </c>
      <c r="E510" s="25" t="s">
        <v>7009</v>
      </c>
      <c r="F510" s="25" t="s">
        <v>57</v>
      </c>
      <c r="G510" s="25" t="s">
        <v>56</v>
      </c>
      <c r="H510" s="25" t="s">
        <v>5134</v>
      </c>
      <c r="I510" s="25" t="s">
        <v>2639</v>
      </c>
      <c r="J510" s="25" t="s">
        <v>5467</v>
      </c>
      <c r="K510" s="25" t="s">
        <v>101</v>
      </c>
      <c r="L510" s="25" t="s">
        <v>4691</v>
      </c>
      <c r="M510" s="25" t="s">
        <v>5495</v>
      </c>
      <c r="N510" s="25" t="s">
        <v>5526</v>
      </c>
      <c r="O510" s="28">
        <v>45853.2497337963</v>
      </c>
      <c r="P510" s="25" t="s">
        <v>5499</v>
      </c>
      <c r="Q510" s="25"/>
      <c r="R510" s="26" t="e">
        <f>_xlfn.XLOOKUP(Table4[[#This Row],[Location]],[6]!TableData[u_display_name],[6]!TableData[country])</f>
        <v>#REF!</v>
      </c>
    </row>
    <row r="511" spans="1:18" ht="43.5" x14ac:dyDescent="0.35">
      <c r="A511" s="25" t="s">
        <v>855</v>
      </c>
      <c r="B511" s="25" t="s">
        <v>854</v>
      </c>
      <c r="C511" s="25" t="s">
        <v>856</v>
      </c>
      <c r="D511" s="25" t="s">
        <v>7010</v>
      </c>
      <c r="E511" s="25" t="s">
        <v>7011</v>
      </c>
      <c r="F511" s="25" t="s">
        <v>57</v>
      </c>
      <c r="G511" s="25" t="s">
        <v>232</v>
      </c>
      <c r="H511" s="25" t="s">
        <v>152</v>
      </c>
      <c r="I511" s="25" t="s">
        <v>855</v>
      </c>
      <c r="J511" s="25" t="s">
        <v>5467</v>
      </c>
      <c r="K511" s="25" t="s">
        <v>49</v>
      </c>
      <c r="L511" s="25" t="s">
        <v>4691</v>
      </c>
      <c r="M511" s="25" t="s">
        <v>5495</v>
      </c>
      <c r="N511" s="25" t="s">
        <v>5496</v>
      </c>
      <c r="O511" s="28">
        <v>45853.2497337963</v>
      </c>
      <c r="P511" s="25" t="s">
        <v>5499</v>
      </c>
      <c r="Q511" s="25"/>
      <c r="R511" s="26" t="e">
        <f>_xlfn.XLOOKUP(Table4[[#This Row],[Location]],[6]!TableData[u_display_name],[6]!TableData[country])</f>
        <v>#REF!</v>
      </c>
    </row>
    <row r="512" spans="1:18" ht="43.5" x14ac:dyDescent="0.35">
      <c r="A512" s="25" t="s">
        <v>1852</v>
      </c>
      <c r="B512" s="25" t="s">
        <v>1851</v>
      </c>
      <c r="C512" s="25" t="s">
        <v>7012</v>
      </c>
      <c r="D512" s="25" t="s">
        <v>7013</v>
      </c>
      <c r="E512" s="25" t="s">
        <v>7014</v>
      </c>
      <c r="F512" s="25" t="s">
        <v>57</v>
      </c>
      <c r="G512" s="25" t="s">
        <v>56</v>
      </c>
      <c r="H512" s="25" t="s">
        <v>63</v>
      </c>
      <c r="I512" s="25" t="s">
        <v>1852</v>
      </c>
      <c r="J512" s="25" t="s">
        <v>5467</v>
      </c>
      <c r="K512" s="25" t="s">
        <v>49</v>
      </c>
      <c r="L512" s="25" t="s">
        <v>7015</v>
      </c>
      <c r="M512" s="25" t="s">
        <v>5519</v>
      </c>
      <c r="N512" s="25" t="s">
        <v>5775</v>
      </c>
      <c r="O512" s="28">
        <v>45853.2497337963</v>
      </c>
      <c r="P512" s="25" t="s">
        <v>5471</v>
      </c>
      <c r="Q512" s="25"/>
      <c r="R512" s="26" t="e">
        <f>_xlfn.XLOOKUP(Table4[[#This Row],[Location]],[6]!TableData[u_display_name],[6]!TableData[country])</f>
        <v>#REF!</v>
      </c>
    </row>
    <row r="513" spans="1:18" ht="58" x14ac:dyDescent="0.35">
      <c r="A513" s="25" t="s">
        <v>7016</v>
      </c>
      <c r="B513" s="25" t="s">
        <v>1051</v>
      </c>
      <c r="C513" s="25" t="s">
        <v>7017</v>
      </c>
      <c r="D513" s="25" t="s">
        <v>7018</v>
      </c>
      <c r="E513" s="25" t="s">
        <v>7019</v>
      </c>
      <c r="F513" s="25" t="s">
        <v>94</v>
      </c>
      <c r="G513" s="25" t="s">
        <v>56</v>
      </c>
      <c r="H513" s="25" t="s">
        <v>333</v>
      </c>
      <c r="I513" s="25" t="s">
        <v>7016</v>
      </c>
      <c r="J513" s="25" t="s">
        <v>5467</v>
      </c>
      <c r="K513" s="25" t="s">
        <v>141</v>
      </c>
      <c r="L513" s="25" t="s">
        <v>5626</v>
      </c>
      <c r="M513" s="25" t="s">
        <v>6737</v>
      </c>
      <c r="N513" s="25" t="s">
        <v>5775</v>
      </c>
      <c r="O513" s="28">
        <v>45853.2497337963</v>
      </c>
      <c r="P513" s="25" t="s">
        <v>5485</v>
      </c>
      <c r="Q513" s="25"/>
      <c r="R513" s="26" t="e">
        <f>_xlfn.XLOOKUP(Table4[[#This Row],[Location]],[6]!TableData[u_display_name],[6]!TableData[country])</f>
        <v>#REF!</v>
      </c>
    </row>
    <row r="514" spans="1:18" ht="58" x14ac:dyDescent="0.35">
      <c r="A514" s="25" t="s">
        <v>2162</v>
      </c>
      <c r="B514" s="25" t="s">
        <v>2161</v>
      </c>
      <c r="C514" s="25" t="s">
        <v>4792</v>
      </c>
      <c r="D514" s="25" t="s">
        <v>7020</v>
      </c>
      <c r="E514" s="25" t="s">
        <v>7021</v>
      </c>
      <c r="F514" s="25" t="s">
        <v>57</v>
      </c>
      <c r="G514" s="25" t="s">
        <v>56</v>
      </c>
      <c r="H514" s="25" t="s">
        <v>63</v>
      </c>
      <c r="I514" s="25" t="s">
        <v>2162</v>
      </c>
      <c r="J514" s="25" t="s">
        <v>5467</v>
      </c>
      <c r="K514" s="25" t="s">
        <v>49</v>
      </c>
      <c r="L514" s="25" t="s">
        <v>7022</v>
      </c>
      <c r="M514" s="25" t="s">
        <v>5735</v>
      </c>
      <c r="N514" s="25" t="s">
        <v>5775</v>
      </c>
      <c r="O514" s="28">
        <v>45853.2497337963</v>
      </c>
      <c r="P514" s="25" t="s">
        <v>5471</v>
      </c>
      <c r="Q514" s="25"/>
      <c r="R514" s="26" t="e">
        <f>_xlfn.XLOOKUP(Table4[[#This Row],[Location]],[6]!TableData[u_display_name],[6]!TableData[country])</f>
        <v>#REF!</v>
      </c>
    </row>
    <row r="515" spans="1:18" ht="43.5" x14ac:dyDescent="0.35">
      <c r="A515" s="25" t="s">
        <v>2049</v>
      </c>
      <c r="B515" s="25" t="s">
        <v>3661</v>
      </c>
      <c r="C515" s="25" t="s">
        <v>4820</v>
      </c>
      <c r="D515" s="25" t="s">
        <v>7023</v>
      </c>
      <c r="E515" s="25" t="s">
        <v>7024</v>
      </c>
      <c r="F515" s="25" t="s">
        <v>57</v>
      </c>
      <c r="G515" s="25" t="s">
        <v>56</v>
      </c>
      <c r="H515" s="25" t="s">
        <v>71</v>
      </c>
      <c r="I515" s="25" t="s">
        <v>4691</v>
      </c>
      <c r="J515" s="25" t="s">
        <v>5467</v>
      </c>
      <c r="K515" s="25" t="s">
        <v>49</v>
      </c>
      <c r="L515" s="25" t="s">
        <v>5858</v>
      </c>
      <c r="M515" s="25" t="s">
        <v>5495</v>
      </c>
      <c r="N515" s="25" t="s">
        <v>5526</v>
      </c>
      <c r="O515" s="28">
        <v>45853.2497337963</v>
      </c>
      <c r="P515" s="25" t="s">
        <v>5499</v>
      </c>
      <c r="Q515" s="25"/>
      <c r="R515" s="26" t="e">
        <f>_xlfn.XLOOKUP(Table4[[#This Row],[Location]],[6]!TableData[u_display_name],[6]!TableData[country])</f>
        <v>#REF!</v>
      </c>
    </row>
    <row r="516" spans="1:18" ht="58" x14ac:dyDescent="0.35">
      <c r="A516" s="25" t="s">
        <v>1420</v>
      </c>
      <c r="B516" s="25" t="s">
        <v>1419</v>
      </c>
      <c r="C516" s="25" t="s">
        <v>4878</v>
      </c>
      <c r="D516" s="25" t="s">
        <v>7025</v>
      </c>
      <c r="E516" s="25" t="s">
        <v>7026</v>
      </c>
      <c r="F516" s="25" t="s">
        <v>57</v>
      </c>
      <c r="G516" s="25" t="s">
        <v>56</v>
      </c>
      <c r="H516" s="25" t="s">
        <v>63</v>
      </c>
      <c r="I516" s="25" t="s">
        <v>1420</v>
      </c>
      <c r="J516" s="25" t="s">
        <v>5467</v>
      </c>
      <c r="K516" s="25" t="s">
        <v>141</v>
      </c>
      <c r="L516" s="25" t="s">
        <v>5780</v>
      </c>
      <c r="M516" s="25" t="s">
        <v>5495</v>
      </c>
      <c r="N516" s="25" t="s">
        <v>5714</v>
      </c>
      <c r="O516" s="28">
        <v>45853.2497337963</v>
      </c>
      <c r="P516" s="25" t="s">
        <v>5471</v>
      </c>
      <c r="Q516" s="25"/>
      <c r="R516" s="26" t="e">
        <f>_xlfn.XLOOKUP(Table4[[#This Row],[Location]],[6]!TableData[u_display_name],[6]!TableData[country])</f>
        <v>#REF!</v>
      </c>
    </row>
    <row r="517" spans="1:18" ht="58" x14ac:dyDescent="0.35">
      <c r="A517" s="25" t="s">
        <v>7027</v>
      </c>
      <c r="B517" s="25" t="s">
        <v>433</v>
      </c>
      <c r="C517" s="25" t="s">
        <v>435</v>
      </c>
      <c r="D517" s="25" t="s">
        <v>7028</v>
      </c>
      <c r="E517" s="25" t="s">
        <v>7029</v>
      </c>
      <c r="F517" s="25" t="s">
        <v>57</v>
      </c>
      <c r="G517" s="25" t="s">
        <v>56</v>
      </c>
      <c r="H517" s="25" t="s">
        <v>63</v>
      </c>
      <c r="I517" s="25" t="s">
        <v>434</v>
      </c>
      <c r="J517" s="25" t="s">
        <v>5467</v>
      </c>
      <c r="K517" s="25" t="s">
        <v>66</v>
      </c>
      <c r="L517" s="25" t="s">
        <v>5468</v>
      </c>
      <c r="M517" s="25" t="s">
        <v>6761</v>
      </c>
      <c r="N517" s="25" t="s">
        <v>5470</v>
      </c>
      <c r="O517" s="28">
        <v>45853.2497337963</v>
      </c>
      <c r="P517" s="25" t="s">
        <v>5471</v>
      </c>
      <c r="Q517" s="25"/>
      <c r="R517" s="26" t="e">
        <f>_xlfn.XLOOKUP(Table4[[#This Row],[Location]],[6]!TableData[u_display_name],[6]!TableData[country])</f>
        <v>#REF!</v>
      </c>
    </row>
    <row r="518" spans="1:18" ht="58" x14ac:dyDescent="0.35">
      <c r="A518" s="25" t="s">
        <v>2172</v>
      </c>
      <c r="B518" s="25" t="s">
        <v>2171</v>
      </c>
      <c r="C518" s="25" t="s">
        <v>4921</v>
      </c>
      <c r="D518" s="25" t="s">
        <v>7030</v>
      </c>
      <c r="E518" s="25" t="s">
        <v>7031</v>
      </c>
      <c r="F518" s="25" t="s">
        <v>57</v>
      </c>
      <c r="G518" s="25" t="s">
        <v>56</v>
      </c>
      <c r="H518" s="25" t="s">
        <v>63</v>
      </c>
      <c r="I518" s="25" t="s">
        <v>2172</v>
      </c>
      <c r="J518" s="25" t="s">
        <v>5467</v>
      </c>
      <c r="K518" s="25" t="s">
        <v>49</v>
      </c>
      <c r="L518" s="25" t="s">
        <v>6221</v>
      </c>
      <c r="M518" s="25" t="s">
        <v>6090</v>
      </c>
      <c r="N518" s="25" t="s">
        <v>5668</v>
      </c>
      <c r="O518" s="28">
        <v>45853.2497337963</v>
      </c>
      <c r="P518" s="25" t="s">
        <v>5471</v>
      </c>
      <c r="Q518" s="25"/>
      <c r="R518" s="26" t="e">
        <f>_xlfn.XLOOKUP(Table4[[#This Row],[Location]],[6]!TableData[u_display_name],[6]!TableData[country])</f>
        <v>#REF!</v>
      </c>
    </row>
    <row r="519" spans="1:18" ht="58" x14ac:dyDescent="0.35">
      <c r="A519" s="25" t="s">
        <v>7032</v>
      </c>
      <c r="B519" s="25" t="s">
        <v>1024</v>
      </c>
      <c r="C519" s="25" t="s">
        <v>1026</v>
      </c>
      <c r="D519" s="25" t="s">
        <v>7033</v>
      </c>
      <c r="E519" s="25" t="s">
        <v>7034</v>
      </c>
      <c r="F519" s="25" t="s">
        <v>57</v>
      </c>
      <c r="G519" s="25" t="s">
        <v>56</v>
      </c>
      <c r="H519" s="25" t="s">
        <v>333</v>
      </c>
      <c r="I519" s="25" t="s">
        <v>7032</v>
      </c>
      <c r="J519" s="25" t="s">
        <v>5467</v>
      </c>
      <c r="K519" s="25" t="s">
        <v>141</v>
      </c>
      <c r="L519" s="25" t="s">
        <v>5626</v>
      </c>
      <c r="M519" s="25" t="s">
        <v>7035</v>
      </c>
      <c r="N519" s="25" t="s">
        <v>5627</v>
      </c>
      <c r="O519" s="28">
        <v>45853.2497337963</v>
      </c>
      <c r="P519" s="25" t="s">
        <v>5485</v>
      </c>
      <c r="Q519" s="25"/>
      <c r="R519" s="26" t="e">
        <f>_xlfn.XLOOKUP(Table4[[#This Row],[Location]],[6]!TableData[u_display_name],[6]!TableData[country])</f>
        <v>#REF!</v>
      </c>
    </row>
    <row r="520" spans="1:18" ht="58" x14ac:dyDescent="0.35">
      <c r="A520" s="25" t="s">
        <v>2007</v>
      </c>
      <c r="B520" s="25" t="s">
        <v>7036</v>
      </c>
      <c r="C520" s="25" t="s">
        <v>4963</v>
      </c>
      <c r="D520" s="25" t="s">
        <v>7037</v>
      </c>
      <c r="E520" s="25" t="s">
        <v>7038</v>
      </c>
      <c r="F520" s="25" t="s">
        <v>57</v>
      </c>
      <c r="G520" s="25" t="s">
        <v>56</v>
      </c>
      <c r="H520" s="25" t="s">
        <v>63</v>
      </c>
      <c r="I520" s="25" t="s">
        <v>3245</v>
      </c>
      <c r="J520" s="25" t="s">
        <v>5467</v>
      </c>
      <c r="K520" s="25" t="s">
        <v>49</v>
      </c>
      <c r="L520" s="25" t="s">
        <v>6138</v>
      </c>
      <c r="M520" s="25" t="s">
        <v>6139</v>
      </c>
      <c r="N520" s="25" t="s">
        <v>5874</v>
      </c>
      <c r="O520" s="28">
        <v>45853.2497337963</v>
      </c>
      <c r="P520" s="25" t="s">
        <v>5471</v>
      </c>
      <c r="Q520" s="25"/>
      <c r="R520" s="26" t="e">
        <f>_xlfn.XLOOKUP(Table4[[#This Row],[Location]],[6]!TableData[u_display_name],[6]!TableData[country])</f>
        <v>#REF!</v>
      </c>
    </row>
    <row r="521" spans="1:18" ht="58" x14ac:dyDescent="0.35">
      <c r="A521" s="25" t="s">
        <v>113</v>
      </c>
      <c r="B521" s="25" t="s">
        <v>112</v>
      </c>
      <c r="C521" s="25" t="s">
        <v>116</v>
      </c>
      <c r="D521" s="25" t="s">
        <v>7039</v>
      </c>
      <c r="E521" s="25" t="s">
        <v>7040</v>
      </c>
      <c r="F521" s="25" t="s">
        <v>57</v>
      </c>
      <c r="G521" s="25" t="s">
        <v>56</v>
      </c>
      <c r="H521" s="25" t="s">
        <v>63</v>
      </c>
      <c r="I521" s="25" t="s">
        <v>113</v>
      </c>
      <c r="J521" s="25" t="s">
        <v>5467</v>
      </c>
      <c r="K521" s="25" t="s">
        <v>114</v>
      </c>
      <c r="L521" s="25" t="s">
        <v>5712</v>
      </c>
      <c r="M521" s="25" t="s">
        <v>5495</v>
      </c>
      <c r="N521" s="25" t="s">
        <v>5714</v>
      </c>
      <c r="O521" s="28">
        <v>45853.2497337963</v>
      </c>
      <c r="P521" s="25" t="s">
        <v>5471</v>
      </c>
      <c r="Q521" s="25"/>
      <c r="R521" s="26" t="e">
        <f>_xlfn.XLOOKUP(Table4[[#This Row],[Location]],[6]!TableData[u_display_name],[6]!TableData[country])</f>
        <v>#REF!</v>
      </c>
    </row>
    <row r="522" spans="1:18" ht="58" x14ac:dyDescent="0.35">
      <c r="A522" s="25" t="s">
        <v>7041</v>
      </c>
      <c r="B522" s="25" t="s">
        <v>1238</v>
      </c>
      <c r="C522" s="25" t="s">
        <v>4452</v>
      </c>
      <c r="D522" s="25" t="s">
        <v>7042</v>
      </c>
      <c r="E522" s="25" t="s">
        <v>7043</v>
      </c>
      <c r="F522" s="25" t="s">
        <v>57</v>
      </c>
      <c r="G522" s="25" t="s">
        <v>109</v>
      </c>
      <c r="H522" s="25" t="s">
        <v>63</v>
      </c>
      <c r="I522" s="25" t="s">
        <v>1239</v>
      </c>
      <c r="J522" s="25" t="s">
        <v>5467</v>
      </c>
      <c r="K522" s="25" t="s">
        <v>49</v>
      </c>
      <c r="L522" s="25" t="s">
        <v>7044</v>
      </c>
      <c r="M522" s="25" t="s">
        <v>7045</v>
      </c>
      <c r="N522" s="25" t="s">
        <v>5531</v>
      </c>
      <c r="O522" s="28">
        <v>45853.2497337963</v>
      </c>
      <c r="P522" s="25" t="s">
        <v>5471</v>
      </c>
      <c r="Q522" s="25"/>
      <c r="R522" s="26" t="e">
        <f>_xlfn.XLOOKUP(Table4[[#This Row],[Location]],[6]!TableData[u_display_name],[6]!TableData[country])</f>
        <v>#REF!</v>
      </c>
    </row>
    <row r="523" spans="1:18" ht="43.5" x14ac:dyDescent="0.35">
      <c r="A523" s="25" t="s">
        <v>2084</v>
      </c>
      <c r="B523" s="25" t="s">
        <v>2084</v>
      </c>
      <c r="C523" s="25" t="s">
        <v>4690</v>
      </c>
      <c r="D523" s="25" t="s">
        <v>7046</v>
      </c>
      <c r="E523" s="25" t="s">
        <v>7047</v>
      </c>
      <c r="F523" s="25" t="s">
        <v>57</v>
      </c>
      <c r="G523" s="25" t="s">
        <v>4691</v>
      </c>
      <c r="H523" s="25" t="s">
        <v>1334</v>
      </c>
      <c r="I523" s="25" t="s">
        <v>4691</v>
      </c>
      <c r="J523" s="25" t="s">
        <v>5467</v>
      </c>
      <c r="K523" s="25" t="s">
        <v>101</v>
      </c>
      <c r="L523" s="25" t="s">
        <v>4691</v>
      </c>
      <c r="M523" s="25" t="s">
        <v>4691</v>
      </c>
      <c r="N523" s="25" t="s">
        <v>4691</v>
      </c>
      <c r="O523" s="28">
        <v>45853.2497337963</v>
      </c>
      <c r="P523" s="25" t="s">
        <v>4691</v>
      </c>
      <c r="Q523" s="25"/>
      <c r="R523" s="26" t="e">
        <f>_xlfn.XLOOKUP(Table4[[#This Row],[Location]],[6]!TableData[u_display_name],[6]!TableData[country])</f>
        <v>#REF!</v>
      </c>
    </row>
    <row r="524" spans="1:18" ht="58" x14ac:dyDescent="0.35">
      <c r="A524" s="25" t="s">
        <v>1325</v>
      </c>
      <c r="B524" s="25" t="s">
        <v>4273</v>
      </c>
      <c r="C524" s="25" t="s">
        <v>7048</v>
      </c>
      <c r="D524" s="25" t="s">
        <v>7049</v>
      </c>
      <c r="E524" s="25" t="s">
        <v>7050</v>
      </c>
      <c r="F524" s="25" t="s">
        <v>57</v>
      </c>
      <c r="G524" s="25" t="s">
        <v>56</v>
      </c>
      <c r="H524" s="25" t="s">
        <v>5621</v>
      </c>
      <c r="I524" s="25" t="s">
        <v>1325</v>
      </c>
      <c r="J524" s="25" t="s">
        <v>5463</v>
      </c>
      <c r="K524" s="25" t="s">
        <v>975</v>
      </c>
      <c r="L524" s="25" t="s">
        <v>4691</v>
      </c>
      <c r="M524" s="25" t="s">
        <v>5622</v>
      </c>
      <c r="N524" s="25" t="s">
        <v>5623</v>
      </c>
      <c r="O524" s="28">
        <v>45853.2497337963</v>
      </c>
      <c r="P524" s="25" t="s">
        <v>5485</v>
      </c>
      <c r="Q524" s="25"/>
      <c r="R524" s="26" t="e">
        <f>_xlfn.XLOOKUP(Table4[[#This Row],[Location]],[6]!TableData[u_display_name],[6]!TableData[country])</f>
        <v>#REF!</v>
      </c>
    </row>
    <row r="525" spans="1:18" ht="43.5" x14ac:dyDescent="0.35">
      <c r="A525" s="25" t="s">
        <v>1915</v>
      </c>
      <c r="B525" s="25" t="s">
        <v>1914</v>
      </c>
      <c r="C525" s="25" t="s">
        <v>7051</v>
      </c>
      <c r="D525" s="25" t="s">
        <v>7052</v>
      </c>
      <c r="E525" s="25" t="s">
        <v>7053</v>
      </c>
      <c r="F525" s="25" t="s">
        <v>57</v>
      </c>
      <c r="G525" s="25" t="s">
        <v>56</v>
      </c>
      <c r="H525" s="25" t="s">
        <v>63</v>
      </c>
      <c r="I525" s="25" t="s">
        <v>1915</v>
      </c>
      <c r="J525" s="25" t="s">
        <v>5467</v>
      </c>
      <c r="K525" s="25" t="s">
        <v>49</v>
      </c>
      <c r="L525" s="25" t="s">
        <v>5489</v>
      </c>
      <c r="M525" s="25" t="s">
        <v>5495</v>
      </c>
      <c r="N525" s="25" t="s">
        <v>5526</v>
      </c>
      <c r="O525" s="28">
        <v>45853.2497337963</v>
      </c>
      <c r="P525" s="25" t="s">
        <v>5471</v>
      </c>
      <c r="Q525" s="25"/>
      <c r="R525" s="26" t="e">
        <f>_xlfn.XLOOKUP(Table4[[#This Row],[Location]],[6]!TableData[u_display_name],[6]!TableData[country])</f>
        <v>#REF!</v>
      </c>
    </row>
    <row r="526" spans="1:18" ht="43.5" x14ac:dyDescent="0.35">
      <c r="A526" s="25" t="s">
        <v>1434</v>
      </c>
      <c r="B526" s="25" t="s">
        <v>1434</v>
      </c>
      <c r="C526" s="25" t="s">
        <v>7054</v>
      </c>
      <c r="D526" s="25" t="s">
        <v>7055</v>
      </c>
      <c r="E526" s="25" t="s">
        <v>7056</v>
      </c>
      <c r="F526" s="25" t="s">
        <v>57</v>
      </c>
      <c r="G526" s="25" t="s">
        <v>232</v>
      </c>
      <c r="H526" s="25" t="s">
        <v>4999</v>
      </c>
      <c r="I526" s="25" t="s">
        <v>1434</v>
      </c>
      <c r="J526" s="25" t="s">
        <v>5467</v>
      </c>
      <c r="K526" s="25" t="s">
        <v>66</v>
      </c>
      <c r="L526" s="25" t="s">
        <v>5659</v>
      </c>
      <c r="M526" s="25" t="s">
        <v>5495</v>
      </c>
      <c r="N526" s="25" t="s">
        <v>5496</v>
      </c>
      <c r="O526" s="28">
        <v>45853.2497337963</v>
      </c>
      <c r="P526" s="25" t="s">
        <v>5471</v>
      </c>
      <c r="Q526" s="25"/>
      <c r="R526" s="26" t="e">
        <f>_xlfn.XLOOKUP(Table4[[#This Row],[Location]],[6]!TableData[u_display_name],[6]!TableData[country])</f>
        <v>#REF!</v>
      </c>
    </row>
    <row r="527" spans="1:18" ht="43.5" x14ac:dyDescent="0.35">
      <c r="A527" s="25" t="s">
        <v>1745</v>
      </c>
      <c r="B527" s="25" t="s">
        <v>7057</v>
      </c>
      <c r="C527" s="25" t="s">
        <v>7058</v>
      </c>
      <c r="D527" s="25" t="s">
        <v>7059</v>
      </c>
      <c r="E527" s="25" t="s">
        <v>7060</v>
      </c>
      <c r="F527" s="25" t="s">
        <v>57</v>
      </c>
      <c r="G527" s="25" t="s">
        <v>56</v>
      </c>
      <c r="H527" s="25" t="s">
        <v>63</v>
      </c>
      <c r="I527" s="25" t="s">
        <v>1745</v>
      </c>
      <c r="J527" s="25" t="s">
        <v>5467</v>
      </c>
      <c r="K527" s="25" t="s">
        <v>49</v>
      </c>
      <c r="L527" s="25" t="s">
        <v>7061</v>
      </c>
      <c r="M527" s="25" t="s">
        <v>5495</v>
      </c>
      <c r="N527" s="25" t="s">
        <v>5526</v>
      </c>
      <c r="O527" s="28">
        <v>45853.2497337963</v>
      </c>
      <c r="P527" s="25" t="s">
        <v>5471</v>
      </c>
      <c r="Q527" s="25"/>
      <c r="R527" s="26" t="e">
        <f>_xlfn.XLOOKUP(Table4[[#This Row],[Location]],[6]!TableData[u_display_name],[6]!TableData[country])</f>
        <v>#REF!</v>
      </c>
    </row>
    <row r="528" spans="1:18" ht="43.5" x14ac:dyDescent="0.35">
      <c r="A528" s="25" t="s">
        <v>2108</v>
      </c>
      <c r="B528" s="25" t="s">
        <v>2107</v>
      </c>
      <c r="C528" s="25" t="s">
        <v>7062</v>
      </c>
      <c r="D528" s="25" t="s">
        <v>7063</v>
      </c>
      <c r="E528" s="25" t="s">
        <v>7064</v>
      </c>
      <c r="F528" s="25" t="s">
        <v>57</v>
      </c>
      <c r="G528" s="25" t="s">
        <v>232</v>
      </c>
      <c r="H528" s="25" t="s">
        <v>5325</v>
      </c>
      <c r="I528" s="25" t="s">
        <v>4691</v>
      </c>
      <c r="J528" s="25" t="s">
        <v>5467</v>
      </c>
      <c r="K528" s="25" t="s">
        <v>66</v>
      </c>
      <c r="L528" s="25" t="s">
        <v>4691</v>
      </c>
      <c r="M528" s="25" t="s">
        <v>5495</v>
      </c>
      <c r="N528" s="25" t="s">
        <v>5496</v>
      </c>
      <c r="O528" s="28">
        <v>45853.2497337963</v>
      </c>
      <c r="P528" s="25" t="s">
        <v>5499</v>
      </c>
      <c r="Q528" s="25"/>
      <c r="R528" s="26" t="e">
        <f>_xlfn.XLOOKUP(Table4[[#This Row],[Location]],[6]!TableData[u_display_name],[6]!TableData[country])</f>
        <v>#REF!</v>
      </c>
    </row>
    <row r="529" spans="1:18" ht="43.5" x14ac:dyDescent="0.35">
      <c r="A529" s="25" t="s">
        <v>628</v>
      </c>
      <c r="B529" s="25" t="s">
        <v>627</v>
      </c>
      <c r="C529" s="25" t="s">
        <v>629</v>
      </c>
      <c r="D529" s="25" t="s">
        <v>7065</v>
      </c>
      <c r="E529" s="25" t="s">
        <v>7066</v>
      </c>
      <c r="F529" s="25" t="s">
        <v>57</v>
      </c>
      <c r="G529" s="25" t="s">
        <v>149</v>
      </c>
      <c r="H529" s="25" t="s">
        <v>152</v>
      </c>
      <c r="I529" s="25" t="s">
        <v>628</v>
      </c>
      <c r="J529" s="25" t="s">
        <v>5467</v>
      </c>
      <c r="K529" s="25" t="s">
        <v>49</v>
      </c>
      <c r="L529" s="25" t="s">
        <v>5506</v>
      </c>
      <c r="M529" s="25" t="s">
        <v>5495</v>
      </c>
      <c r="N529" s="25" t="s">
        <v>5496</v>
      </c>
      <c r="O529" s="28">
        <v>45853.2497337963</v>
      </c>
      <c r="P529" s="25" t="s">
        <v>5499</v>
      </c>
      <c r="Q529" s="25"/>
      <c r="R529" s="26" t="e">
        <f>_xlfn.XLOOKUP(Table4[[#This Row],[Location]],[6]!TableData[u_display_name],[6]!TableData[country])</f>
        <v>#REF!</v>
      </c>
    </row>
    <row r="530" spans="1:18" ht="58" x14ac:dyDescent="0.35">
      <c r="A530" s="25" t="s">
        <v>2671</v>
      </c>
      <c r="B530" s="25" t="s">
        <v>2670</v>
      </c>
      <c r="C530" s="25" t="s">
        <v>7067</v>
      </c>
      <c r="D530" s="25" t="s">
        <v>7068</v>
      </c>
      <c r="E530" s="25" t="s">
        <v>7069</v>
      </c>
      <c r="F530" s="25" t="s">
        <v>57</v>
      </c>
      <c r="G530" s="25" t="s">
        <v>109</v>
      </c>
      <c r="H530" s="25" t="s">
        <v>63</v>
      </c>
      <c r="I530" s="25" t="s">
        <v>2671</v>
      </c>
      <c r="J530" s="25" t="s">
        <v>5467</v>
      </c>
      <c r="K530" s="25" t="s">
        <v>49</v>
      </c>
      <c r="L530" s="25" t="s">
        <v>6656</v>
      </c>
      <c r="M530" s="25" t="s">
        <v>5735</v>
      </c>
      <c r="N530" s="25" t="s">
        <v>5531</v>
      </c>
      <c r="O530" s="28">
        <v>45853.2497337963</v>
      </c>
      <c r="P530" s="25" t="s">
        <v>5471</v>
      </c>
      <c r="Q530" s="25"/>
      <c r="R530" s="26" t="e">
        <f>_xlfn.XLOOKUP(Table4[[#This Row],[Location]],[6]!TableData[u_display_name],[6]!TableData[country])</f>
        <v>#REF!</v>
      </c>
    </row>
    <row r="531" spans="1:18" ht="43.5" x14ac:dyDescent="0.35">
      <c r="A531" s="25" t="s">
        <v>3675</v>
      </c>
      <c r="B531" s="25" t="s">
        <v>3674</v>
      </c>
      <c r="C531" s="25" t="s">
        <v>83</v>
      </c>
      <c r="D531" s="25" t="s">
        <v>7070</v>
      </c>
      <c r="E531" s="25" t="s">
        <v>7071</v>
      </c>
      <c r="F531" s="25" t="s">
        <v>57</v>
      </c>
      <c r="G531" s="25" t="s">
        <v>56</v>
      </c>
      <c r="H531" s="25" t="s">
        <v>71</v>
      </c>
      <c r="I531" s="25" t="s">
        <v>4691</v>
      </c>
      <c r="J531" s="25" t="s">
        <v>5467</v>
      </c>
      <c r="K531" s="25" t="s">
        <v>66</v>
      </c>
      <c r="L531" s="25" t="s">
        <v>5858</v>
      </c>
      <c r="M531" s="25" t="s">
        <v>5495</v>
      </c>
      <c r="N531" s="25" t="s">
        <v>5526</v>
      </c>
      <c r="O531" s="28">
        <v>45853.2497337963</v>
      </c>
      <c r="P531" s="25" t="s">
        <v>5499</v>
      </c>
      <c r="Q531" s="25"/>
      <c r="R531" s="26" t="e">
        <f>_xlfn.XLOOKUP(Table4[[#This Row],[Location]],[6]!TableData[u_display_name],[6]!TableData[country])</f>
        <v>#REF!</v>
      </c>
    </row>
    <row r="532" spans="1:18" ht="58" x14ac:dyDescent="0.35">
      <c r="A532" s="25" t="s">
        <v>1708</v>
      </c>
      <c r="B532" s="25" t="s">
        <v>1707</v>
      </c>
      <c r="C532" s="25" t="s">
        <v>4644</v>
      </c>
      <c r="D532" s="25" t="s">
        <v>7072</v>
      </c>
      <c r="E532" s="25" t="s">
        <v>7073</v>
      </c>
      <c r="F532" s="25" t="s">
        <v>57</v>
      </c>
      <c r="G532" s="25" t="s">
        <v>56</v>
      </c>
      <c r="H532" s="25" t="s">
        <v>63</v>
      </c>
      <c r="I532" s="25" t="s">
        <v>1708</v>
      </c>
      <c r="J532" s="25" t="s">
        <v>5467</v>
      </c>
      <c r="K532" s="25" t="s">
        <v>141</v>
      </c>
      <c r="L532" s="25" t="s">
        <v>5712</v>
      </c>
      <c r="M532" s="25" t="s">
        <v>5713</v>
      </c>
      <c r="N532" s="25" t="s">
        <v>5714</v>
      </c>
      <c r="O532" s="28">
        <v>45853.2497337963</v>
      </c>
      <c r="P532" s="25" t="s">
        <v>5471</v>
      </c>
      <c r="Q532" s="25"/>
      <c r="R532" s="26" t="e">
        <f>_xlfn.XLOOKUP(Table4[[#This Row],[Location]],[6]!TableData[u_display_name],[6]!TableData[country])</f>
        <v>#REF!</v>
      </c>
    </row>
    <row r="533" spans="1:18" ht="58" x14ac:dyDescent="0.35">
      <c r="A533" s="25" t="s">
        <v>877</v>
      </c>
      <c r="B533" s="25" t="s">
        <v>876</v>
      </c>
      <c r="C533" s="25" t="s">
        <v>878</v>
      </c>
      <c r="D533" s="25" t="s">
        <v>7074</v>
      </c>
      <c r="E533" s="25" t="s">
        <v>7075</v>
      </c>
      <c r="F533" s="25" t="s">
        <v>57</v>
      </c>
      <c r="G533" s="25" t="s">
        <v>56</v>
      </c>
      <c r="H533" s="25" t="s">
        <v>63</v>
      </c>
      <c r="I533" s="25" t="s">
        <v>877</v>
      </c>
      <c r="J533" s="25" t="s">
        <v>5467</v>
      </c>
      <c r="K533" s="25" t="s">
        <v>114</v>
      </c>
      <c r="L533" s="25" t="s">
        <v>5468</v>
      </c>
      <c r="M533" s="25" t="s">
        <v>7076</v>
      </c>
      <c r="N533" s="25" t="s">
        <v>5731</v>
      </c>
      <c r="O533" s="28">
        <v>45853.2497337963</v>
      </c>
      <c r="P533" s="25" t="s">
        <v>5471</v>
      </c>
      <c r="Q533" s="25"/>
      <c r="R533" s="26" t="e">
        <f>_xlfn.XLOOKUP(Table4[[#This Row],[Location]],[6]!TableData[u_display_name],[6]!TableData[country])</f>
        <v>#REF!</v>
      </c>
    </row>
    <row r="534" spans="1:18" ht="43.5" x14ac:dyDescent="0.35">
      <c r="A534" s="25" t="s">
        <v>2474</v>
      </c>
      <c r="B534" s="25" t="s">
        <v>2473</v>
      </c>
      <c r="C534" s="25" t="s">
        <v>7077</v>
      </c>
      <c r="D534" s="25" t="s">
        <v>7078</v>
      </c>
      <c r="E534" s="25" t="s">
        <v>7079</v>
      </c>
      <c r="F534" s="25" t="s">
        <v>57</v>
      </c>
      <c r="G534" s="25" t="s">
        <v>56</v>
      </c>
      <c r="H534" s="25" t="s">
        <v>5223</v>
      </c>
      <c r="I534" s="25" t="s">
        <v>2474</v>
      </c>
      <c r="J534" s="25" t="s">
        <v>5467</v>
      </c>
      <c r="K534" s="25" t="s">
        <v>49</v>
      </c>
      <c r="L534" s="25" t="s">
        <v>4691</v>
      </c>
      <c r="M534" s="25" t="s">
        <v>5519</v>
      </c>
      <c r="N534" s="25" t="s">
        <v>5526</v>
      </c>
      <c r="O534" s="28">
        <v>45853.2497337963</v>
      </c>
      <c r="P534" s="25" t="s">
        <v>5471</v>
      </c>
      <c r="Q534" s="25"/>
      <c r="R534" s="26" t="e">
        <f>_xlfn.XLOOKUP(Table4[[#This Row],[Location]],[6]!TableData[u_display_name],[6]!TableData[country])</f>
        <v>#REF!</v>
      </c>
    </row>
    <row r="535" spans="1:18" ht="43.5" x14ac:dyDescent="0.35">
      <c r="A535" s="25" t="s">
        <v>465</v>
      </c>
      <c r="B535" s="25" t="s">
        <v>2969</v>
      </c>
      <c r="C535" s="25" t="s">
        <v>466</v>
      </c>
      <c r="D535" s="25" t="s">
        <v>7080</v>
      </c>
      <c r="E535" s="25" t="s">
        <v>7081</v>
      </c>
      <c r="F535" s="25" t="s">
        <v>57</v>
      </c>
      <c r="G535" s="25" t="s">
        <v>109</v>
      </c>
      <c r="H535" s="25" t="s">
        <v>63</v>
      </c>
      <c r="I535" s="25" t="s">
        <v>4691</v>
      </c>
      <c r="J535" s="25" t="s">
        <v>5467</v>
      </c>
      <c r="K535" s="25" t="s">
        <v>101</v>
      </c>
      <c r="L535" s="25" t="s">
        <v>4691</v>
      </c>
      <c r="M535" s="25" t="s">
        <v>5495</v>
      </c>
      <c r="N535" s="25" t="s">
        <v>5496</v>
      </c>
      <c r="O535" s="28">
        <v>45853.2497337963</v>
      </c>
      <c r="P535" s="25" t="s">
        <v>5471</v>
      </c>
      <c r="Q535" s="25"/>
      <c r="R535" s="26" t="e">
        <f>_xlfn.XLOOKUP(Table4[[#This Row],[Location]],[6]!TableData[u_display_name],[6]!TableData[country])</f>
        <v>#REF!</v>
      </c>
    </row>
    <row r="536" spans="1:18" ht="58" x14ac:dyDescent="0.35">
      <c r="A536" s="25" t="s">
        <v>1143</v>
      </c>
      <c r="B536" s="25" t="s">
        <v>1142</v>
      </c>
      <c r="C536" s="25" t="s">
        <v>4678</v>
      </c>
      <c r="D536" s="25" t="s">
        <v>7082</v>
      </c>
      <c r="E536" s="25" t="s">
        <v>7083</v>
      </c>
      <c r="F536" s="25" t="s">
        <v>57</v>
      </c>
      <c r="G536" s="25" t="s">
        <v>56</v>
      </c>
      <c r="H536" s="25" t="s">
        <v>63</v>
      </c>
      <c r="I536" s="25" t="s">
        <v>1143</v>
      </c>
      <c r="J536" s="25" t="s">
        <v>5467</v>
      </c>
      <c r="K536" s="25" t="s">
        <v>114</v>
      </c>
      <c r="L536" s="25" t="s">
        <v>5763</v>
      </c>
      <c r="M536" s="25" t="s">
        <v>5495</v>
      </c>
      <c r="N536" s="25" t="s">
        <v>5714</v>
      </c>
      <c r="O536" s="28">
        <v>45853.2497337963</v>
      </c>
      <c r="P536" s="25" t="s">
        <v>5471</v>
      </c>
      <c r="Q536" s="25"/>
      <c r="R536" s="26" t="e">
        <f>_xlfn.XLOOKUP(Table4[[#This Row],[Location]],[6]!TableData[u_display_name],[6]!TableData[country])</f>
        <v>#REF!</v>
      </c>
    </row>
    <row r="537" spans="1:18" ht="43.5" x14ac:dyDescent="0.35">
      <c r="A537" s="25" t="s">
        <v>2217</v>
      </c>
      <c r="B537" s="25" t="s">
        <v>2216</v>
      </c>
      <c r="C537" s="25" t="s">
        <v>7084</v>
      </c>
      <c r="D537" s="25" t="s">
        <v>7085</v>
      </c>
      <c r="E537" s="25" t="s">
        <v>7086</v>
      </c>
      <c r="F537" s="25" t="s">
        <v>57</v>
      </c>
      <c r="G537" s="25" t="s">
        <v>56</v>
      </c>
      <c r="H537" s="25" t="s">
        <v>5275</v>
      </c>
      <c r="I537" s="25" t="s">
        <v>2217</v>
      </c>
      <c r="J537" s="25" t="s">
        <v>5467</v>
      </c>
      <c r="K537" s="25" t="s">
        <v>66</v>
      </c>
      <c r="L537" s="25" t="s">
        <v>4691</v>
      </c>
      <c r="M537" s="25" t="s">
        <v>5495</v>
      </c>
      <c r="N537" s="25" t="s">
        <v>5623</v>
      </c>
      <c r="O537" s="28">
        <v>45853.2497337963</v>
      </c>
      <c r="P537" s="25" t="s">
        <v>5499</v>
      </c>
      <c r="Q537" s="25"/>
      <c r="R537" s="26" t="e">
        <f>_xlfn.XLOOKUP(Table4[[#This Row],[Location]],[6]!TableData[u_display_name],[6]!TableData[country])</f>
        <v>#REF!</v>
      </c>
    </row>
    <row r="538" spans="1:18" ht="58" x14ac:dyDescent="0.35">
      <c r="A538" s="25" t="s">
        <v>7087</v>
      </c>
      <c r="B538" s="25" t="s">
        <v>7088</v>
      </c>
      <c r="C538" s="25" t="s">
        <v>4861</v>
      </c>
      <c r="D538" s="25" t="s">
        <v>7089</v>
      </c>
      <c r="E538" s="25" t="s">
        <v>7090</v>
      </c>
      <c r="F538" s="25" t="s">
        <v>57</v>
      </c>
      <c r="G538" s="25" t="s">
        <v>56</v>
      </c>
      <c r="H538" s="25" t="s">
        <v>63</v>
      </c>
      <c r="I538" s="25" t="s">
        <v>7087</v>
      </c>
      <c r="J538" s="25" t="s">
        <v>5467</v>
      </c>
      <c r="K538" s="25" t="s">
        <v>141</v>
      </c>
      <c r="L538" s="25" t="s">
        <v>5769</v>
      </c>
      <c r="M538" s="25" t="s">
        <v>5671</v>
      </c>
      <c r="N538" s="25" t="s">
        <v>5714</v>
      </c>
      <c r="O538" s="28">
        <v>45853.2497337963</v>
      </c>
      <c r="P538" s="25" t="s">
        <v>5471</v>
      </c>
      <c r="Q538" s="25"/>
      <c r="R538" s="26" t="e">
        <f>_xlfn.XLOOKUP(Table4[[#This Row],[Location]],[6]!TableData[u_display_name],[6]!TableData[country])</f>
        <v>#REF!</v>
      </c>
    </row>
    <row r="539" spans="1:18" ht="58" x14ac:dyDescent="0.35">
      <c r="A539" s="25" t="s">
        <v>1952</v>
      </c>
      <c r="B539" s="25" t="s">
        <v>1951</v>
      </c>
      <c r="C539" s="25" t="s">
        <v>7091</v>
      </c>
      <c r="D539" s="25" t="s">
        <v>7092</v>
      </c>
      <c r="E539" s="25" t="s">
        <v>7093</v>
      </c>
      <c r="F539" s="25" t="s">
        <v>57</v>
      </c>
      <c r="G539" s="25" t="s">
        <v>56</v>
      </c>
      <c r="H539" s="25" t="s">
        <v>2083</v>
      </c>
      <c r="I539" s="25" t="s">
        <v>3741</v>
      </c>
      <c r="J539" s="25" t="s">
        <v>5467</v>
      </c>
      <c r="K539" s="25" t="s">
        <v>66</v>
      </c>
      <c r="L539" s="25" t="s">
        <v>7094</v>
      </c>
      <c r="M539" s="25" t="s">
        <v>5894</v>
      </c>
      <c r="N539" s="25" t="s">
        <v>5575</v>
      </c>
      <c r="O539" s="28">
        <v>45853.2497337963</v>
      </c>
      <c r="P539" s="25" t="s">
        <v>5485</v>
      </c>
      <c r="Q539" s="25"/>
      <c r="R539" s="26" t="e">
        <f>_xlfn.XLOOKUP(Table4[[#This Row],[Location]],[6]!TableData[u_display_name],[6]!TableData[country])</f>
        <v>#REF!</v>
      </c>
    </row>
    <row r="540" spans="1:18" ht="58" x14ac:dyDescent="0.35">
      <c r="A540" s="25" t="s">
        <v>2182</v>
      </c>
      <c r="B540" s="25" t="s">
        <v>2181</v>
      </c>
      <c r="C540" s="25" t="s">
        <v>4926</v>
      </c>
      <c r="D540" s="25" t="s">
        <v>7095</v>
      </c>
      <c r="E540" s="25" t="s">
        <v>7096</v>
      </c>
      <c r="F540" s="25" t="s">
        <v>57</v>
      </c>
      <c r="G540" s="25" t="s">
        <v>56</v>
      </c>
      <c r="H540" s="25" t="s">
        <v>63</v>
      </c>
      <c r="I540" s="25" t="s">
        <v>2182</v>
      </c>
      <c r="J540" s="25" t="s">
        <v>5467</v>
      </c>
      <c r="K540" s="25" t="s">
        <v>141</v>
      </c>
      <c r="L540" s="25" t="s">
        <v>6221</v>
      </c>
      <c r="M540" s="25" t="s">
        <v>5743</v>
      </c>
      <c r="N540" s="25" t="s">
        <v>5575</v>
      </c>
      <c r="O540" s="28">
        <v>45853.2497337963</v>
      </c>
      <c r="P540" s="25" t="s">
        <v>5471</v>
      </c>
      <c r="Q540" s="25"/>
      <c r="R540" s="26" t="e">
        <f>_xlfn.XLOOKUP(Table4[[#This Row],[Location]],[6]!TableData[u_display_name],[6]!TableData[country])</f>
        <v>#REF!</v>
      </c>
    </row>
    <row r="541" spans="1:18" ht="58" x14ac:dyDescent="0.35">
      <c r="A541" s="25" t="s">
        <v>1575</v>
      </c>
      <c r="B541" s="25" t="s">
        <v>1574</v>
      </c>
      <c r="C541" s="25" t="s">
        <v>4535</v>
      </c>
      <c r="D541" s="25" t="s">
        <v>7097</v>
      </c>
      <c r="E541" s="25" t="s">
        <v>7098</v>
      </c>
      <c r="F541" s="25" t="s">
        <v>57</v>
      </c>
      <c r="G541" s="25" t="s">
        <v>56</v>
      </c>
      <c r="H541" s="25" t="s">
        <v>63</v>
      </c>
      <c r="I541" s="25" t="s">
        <v>3972</v>
      </c>
      <c r="J541" s="25" t="s">
        <v>5467</v>
      </c>
      <c r="K541" s="25" t="s">
        <v>114</v>
      </c>
      <c r="L541" s="25" t="s">
        <v>5684</v>
      </c>
      <c r="M541" s="25" t="s">
        <v>7099</v>
      </c>
      <c r="N541" s="25" t="s">
        <v>5575</v>
      </c>
      <c r="O541" s="28">
        <v>45853.2497337963</v>
      </c>
      <c r="P541" s="25" t="s">
        <v>5471</v>
      </c>
      <c r="Q541" s="25"/>
      <c r="R541" s="26" t="e">
        <f>_xlfn.XLOOKUP(Table4[[#This Row],[Location]],[6]!TableData[u_display_name],[6]!TableData[country])</f>
        <v>#REF!</v>
      </c>
    </row>
    <row r="542" spans="1:18" ht="43.5" x14ac:dyDescent="0.35">
      <c r="A542" s="25" t="s">
        <v>2398</v>
      </c>
      <c r="B542" s="25" t="s">
        <v>2397</v>
      </c>
      <c r="C542" s="25" t="s">
        <v>7100</v>
      </c>
      <c r="D542" s="25" t="s">
        <v>7101</v>
      </c>
      <c r="E542" s="25" t="s">
        <v>7102</v>
      </c>
      <c r="F542" s="25" t="s">
        <v>57</v>
      </c>
      <c r="G542" s="25" t="s">
        <v>109</v>
      </c>
      <c r="H542" s="25" t="s">
        <v>5331</v>
      </c>
      <c r="I542" s="25" t="s">
        <v>2398</v>
      </c>
      <c r="J542" s="25" t="s">
        <v>5467</v>
      </c>
      <c r="K542" s="25" t="s">
        <v>66</v>
      </c>
      <c r="L542" s="25" t="s">
        <v>6233</v>
      </c>
      <c r="M542" s="25" t="s">
        <v>5519</v>
      </c>
      <c r="N542" s="25" t="s">
        <v>5496</v>
      </c>
      <c r="O542" s="28">
        <v>45853.2497337963</v>
      </c>
      <c r="P542" s="25" t="s">
        <v>5471</v>
      </c>
      <c r="Q542" s="25"/>
      <c r="R542" s="26" t="e">
        <f>_xlfn.XLOOKUP(Table4[[#This Row],[Location]],[6]!TableData[u_display_name],[6]!TableData[country])</f>
        <v>#REF!</v>
      </c>
    </row>
    <row r="543" spans="1:18" ht="43.5" x14ac:dyDescent="0.35">
      <c r="A543" s="25" t="s">
        <v>1262</v>
      </c>
      <c r="B543" s="25" t="s">
        <v>1261</v>
      </c>
      <c r="C543" s="25" t="s">
        <v>4577</v>
      </c>
      <c r="D543" s="25" t="s">
        <v>7103</v>
      </c>
      <c r="E543" s="25" t="s">
        <v>7104</v>
      </c>
      <c r="F543" s="25" t="s">
        <v>57</v>
      </c>
      <c r="G543" s="25" t="s">
        <v>56</v>
      </c>
      <c r="H543" s="25" t="s">
        <v>4691</v>
      </c>
      <c r="I543" s="25" t="s">
        <v>1262</v>
      </c>
      <c r="J543" s="25" t="s">
        <v>5467</v>
      </c>
      <c r="K543" s="25" t="s">
        <v>114</v>
      </c>
      <c r="L543" s="25" t="s">
        <v>6384</v>
      </c>
      <c r="M543" s="25" t="s">
        <v>5735</v>
      </c>
      <c r="N543" s="25" t="s">
        <v>5476</v>
      </c>
      <c r="O543" s="28">
        <v>45853.2497337963</v>
      </c>
      <c r="P543" s="25" t="s">
        <v>5471</v>
      </c>
      <c r="Q543" s="25"/>
      <c r="R543" s="26" t="e">
        <f>_xlfn.XLOOKUP(Table4[[#This Row],[Location]],[6]!TableData[u_display_name],[6]!TableData[country])</f>
        <v>#REF!</v>
      </c>
    </row>
    <row r="544" spans="1:18" ht="58" x14ac:dyDescent="0.35">
      <c r="A544" s="25" t="s">
        <v>1378</v>
      </c>
      <c r="B544" s="25" t="s">
        <v>1377</v>
      </c>
      <c r="C544" s="25" t="s">
        <v>4634</v>
      </c>
      <c r="D544" s="25" t="s">
        <v>7105</v>
      </c>
      <c r="E544" s="25" t="s">
        <v>7106</v>
      </c>
      <c r="F544" s="25" t="s">
        <v>57</v>
      </c>
      <c r="G544" s="25" t="s">
        <v>56</v>
      </c>
      <c r="H544" s="25" t="s">
        <v>63</v>
      </c>
      <c r="I544" s="25" t="s">
        <v>1378</v>
      </c>
      <c r="J544" s="25" t="s">
        <v>5467</v>
      </c>
      <c r="K544" s="25" t="s">
        <v>49</v>
      </c>
      <c r="L544" s="25" t="s">
        <v>7107</v>
      </c>
      <c r="M544" s="25" t="s">
        <v>5519</v>
      </c>
      <c r="N544" s="25" t="s">
        <v>5627</v>
      </c>
      <c r="O544" s="28">
        <v>45853.2497337963</v>
      </c>
      <c r="P544" s="25" t="s">
        <v>5471</v>
      </c>
      <c r="Q544" s="25"/>
      <c r="R544" s="26" t="e">
        <f>_xlfn.XLOOKUP(Table4[[#This Row],[Location]],[6]!TableData[u_display_name],[6]!TableData[country])</f>
        <v>#REF!</v>
      </c>
    </row>
    <row r="545" spans="1:18" ht="43.5" x14ac:dyDescent="0.35">
      <c r="A545" s="25" t="s">
        <v>76</v>
      </c>
      <c r="B545" s="25" t="s">
        <v>3686</v>
      </c>
      <c r="C545" s="25" t="s">
        <v>77</v>
      </c>
      <c r="D545" s="25" t="s">
        <v>7108</v>
      </c>
      <c r="E545" s="25" t="s">
        <v>7109</v>
      </c>
      <c r="F545" s="25" t="s">
        <v>57</v>
      </c>
      <c r="G545" s="25" t="s">
        <v>56</v>
      </c>
      <c r="H545" s="25" t="s">
        <v>71</v>
      </c>
      <c r="I545" s="25" t="s">
        <v>4691</v>
      </c>
      <c r="J545" s="25" t="s">
        <v>5467</v>
      </c>
      <c r="K545" s="25" t="s">
        <v>66</v>
      </c>
      <c r="L545" s="25" t="s">
        <v>5858</v>
      </c>
      <c r="M545" s="25" t="s">
        <v>5495</v>
      </c>
      <c r="N545" s="25" t="s">
        <v>5526</v>
      </c>
      <c r="O545" s="28">
        <v>45853.2497337963</v>
      </c>
      <c r="P545" s="25" t="s">
        <v>5499</v>
      </c>
      <c r="Q545" s="25"/>
      <c r="R545" s="26" t="e">
        <f>_xlfn.XLOOKUP(Table4[[#This Row],[Location]],[6]!TableData[u_display_name],[6]!TableData[country])</f>
        <v>#REF!</v>
      </c>
    </row>
    <row r="546" spans="1:18" ht="58" x14ac:dyDescent="0.35">
      <c r="A546" s="25" t="s">
        <v>1714</v>
      </c>
      <c r="B546" s="25" t="s">
        <v>1713</v>
      </c>
      <c r="C546" s="25" t="s">
        <v>4647</v>
      </c>
      <c r="D546" s="25" t="s">
        <v>7110</v>
      </c>
      <c r="E546" s="25" t="s">
        <v>7111</v>
      </c>
      <c r="F546" s="25" t="s">
        <v>57</v>
      </c>
      <c r="G546" s="25" t="s">
        <v>56</v>
      </c>
      <c r="H546" s="25" t="s">
        <v>63</v>
      </c>
      <c r="I546" s="25" t="s">
        <v>1714</v>
      </c>
      <c r="J546" s="25" t="s">
        <v>5467</v>
      </c>
      <c r="K546" s="25" t="s">
        <v>141</v>
      </c>
      <c r="L546" s="25" t="s">
        <v>5712</v>
      </c>
      <c r="M546" s="25" t="s">
        <v>5713</v>
      </c>
      <c r="N546" s="25" t="s">
        <v>6183</v>
      </c>
      <c r="O546" s="28">
        <v>45853.2497337963</v>
      </c>
      <c r="P546" s="25" t="s">
        <v>5471</v>
      </c>
      <c r="Q546" s="25"/>
      <c r="R546" s="26" t="e">
        <f>_xlfn.XLOOKUP(Table4[[#This Row],[Location]],[6]!TableData[u_display_name],[6]!TableData[country])</f>
        <v>#REF!</v>
      </c>
    </row>
    <row r="547" spans="1:18" ht="58" x14ac:dyDescent="0.35">
      <c r="A547" s="25" t="s">
        <v>719</v>
      </c>
      <c r="B547" s="25" t="s">
        <v>718</v>
      </c>
      <c r="C547" s="25" t="s">
        <v>720</v>
      </c>
      <c r="D547" s="25" t="s">
        <v>7112</v>
      </c>
      <c r="E547" s="25" t="s">
        <v>7113</v>
      </c>
      <c r="F547" s="25" t="s">
        <v>57</v>
      </c>
      <c r="G547" s="25" t="s">
        <v>56</v>
      </c>
      <c r="H547" s="25" t="s">
        <v>333</v>
      </c>
      <c r="I547" s="25" t="s">
        <v>719</v>
      </c>
      <c r="J547" s="25" t="s">
        <v>5467</v>
      </c>
      <c r="K547" s="25" t="s">
        <v>66</v>
      </c>
      <c r="L547" s="25" t="s">
        <v>5626</v>
      </c>
      <c r="M547" s="25" t="s">
        <v>6509</v>
      </c>
      <c r="N547" s="25" t="s">
        <v>5503</v>
      </c>
      <c r="O547" s="28">
        <v>45853.2497337963</v>
      </c>
      <c r="P547" s="25" t="s">
        <v>5485</v>
      </c>
      <c r="Q547" s="25"/>
      <c r="R547" s="26" t="e">
        <f>_xlfn.XLOOKUP(Table4[[#This Row],[Location]],[6]!TableData[u_display_name],[6]!TableData[country])</f>
        <v>#REF!</v>
      </c>
    </row>
    <row r="548" spans="1:18" ht="58" x14ac:dyDescent="0.35">
      <c r="A548" s="25" t="s">
        <v>7114</v>
      </c>
      <c r="B548" s="25" t="s">
        <v>492</v>
      </c>
      <c r="C548" s="25" t="s">
        <v>494</v>
      </c>
      <c r="D548" s="25" t="s">
        <v>7115</v>
      </c>
      <c r="E548" s="25" t="s">
        <v>7116</v>
      </c>
      <c r="F548" s="25" t="s">
        <v>57</v>
      </c>
      <c r="G548" s="25" t="s">
        <v>56</v>
      </c>
      <c r="H548" s="25" t="s">
        <v>63</v>
      </c>
      <c r="I548" s="25" t="s">
        <v>7114</v>
      </c>
      <c r="J548" s="25" t="s">
        <v>5467</v>
      </c>
      <c r="K548" s="25" t="s">
        <v>114</v>
      </c>
      <c r="L548" s="25" t="s">
        <v>7117</v>
      </c>
      <c r="M548" s="25" t="s">
        <v>6346</v>
      </c>
      <c r="N548" s="25" t="s">
        <v>5491</v>
      </c>
      <c r="O548" s="28">
        <v>45853.2497337963</v>
      </c>
      <c r="P548" s="25" t="s">
        <v>5471</v>
      </c>
      <c r="Q548" s="25"/>
      <c r="R548" s="26" t="e">
        <f>_xlfn.XLOOKUP(Table4[[#This Row],[Location]],[6]!TableData[u_display_name],[6]!TableData[country])</f>
        <v>#REF!</v>
      </c>
    </row>
    <row r="549" spans="1:18" ht="58" x14ac:dyDescent="0.35">
      <c r="A549" s="25" t="s">
        <v>7118</v>
      </c>
      <c r="B549" s="25" t="s">
        <v>406</v>
      </c>
      <c r="C549" s="25" t="s">
        <v>408</v>
      </c>
      <c r="D549" s="25" t="s">
        <v>7119</v>
      </c>
      <c r="E549" s="25" t="s">
        <v>7120</v>
      </c>
      <c r="F549" s="25" t="s">
        <v>57</v>
      </c>
      <c r="G549" s="25" t="s">
        <v>56</v>
      </c>
      <c r="H549" s="25" t="s">
        <v>63</v>
      </c>
      <c r="I549" s="25" t="s">
        <v>7118</v>
      </c>
      <c r="J549" s="25" t="s">
        <v>5467</v>
      </c>
      <c r="K549" s="25" t="s">
        <v>114</v>
      </c>
      <c r="L549" s="25" t="s">
        <v>5468</v>
      </c>
      <c r="M549" s="25" t="s">
        <v>7121</v>
      </c>
      <c r="N549" s="25" t="s">
        <v>5731</v>
      </c>
      <c r="O549" s="28">
        <v>45853.2497337963</v>
      </c>
      <c r="P549" s="25" t="s">
        <v>5471</v>
      </c>
      <c r="Q549" s="25"/>
      <c r="R549" s="26" t="e">
        <f>_xlfn.XLOOKUP(Table4[[#This Row],[Location]],[6]!TableData[u_display_name],[6]!TableData[country])</f>
        <v>#REF!</v>
      </c>
    </row>
    <row r="550" spans="1:18" ht="43.5" x14ac:dyDescent="0.35">
      <c r="A550" s="25" t="s">
        <v>2489</v>
      </c>
      <c r="B550" s="25" t="s">
        <v>2488</v>
      </c>
      <c r="C550" s="25" t="s">
        <v>7122</v>
      </c>
      <c r="D550" s="25" t="s">
        <v>7123</v>
      </c>
      <c r="E550" s="25" t="s">
        <v>7124</v>
      </c>
      <c r="F550" s="25" t="s">
        <v>514</v>
      </c>
      <c r="G550" s="25" t="s">
        <v>232</v>
      </c>
      <c r="H550" s="25" t="s">
        <v>5223</v>
      </c>
      <c r="I550" s="25" t="s">
        <v>4691</v>
      </c>
      <c r="J550" s="25" t="s">
        <v>5467</v>
      </c>
      <c r="K550" s="25" t="s">
        <v>49</v>
      </c>
      <c r="L550" s="25" t="s">
        <v>4691</v>
      </c>
      <c r="M550" s="25" t="s">
        <v>5602</v>
      </c>
      <c r="N550" s="25" t="s">
        <v>5496</v>
      </c>
      <c r="O550" s="28">
        <v>45853.2497337963</v>
      </c>
      <c r="P550" s="25" t="s">
        <v>5471</v>
      </c>
      <c r="Q550" s="25"/>
      <c r="R550" s="26" t="e">
        <f>_xlfn.XLOOKUP(Table4[[#This Row],[Location]],[6]!TableData[u_display_name],[6]!TableData[country])</f>
        <v>#REF!</v>
      </c>
    </row>
    <row r="551" spans="1:18" ht="43.5" x14ac:dyDescent="0.35">
      <c r="A551" s="25" t="s">
        <v>2491</v>
      </c>
      <c r="B551" s="25" t="s">
        <v>2490</v>
      </c>
      <c r="C551" s="25" t="s">
        <v>7125</v>
      </c>
      <c r="D551" s="25" t="s">
        <v>7126</v>
      </c>
      <c r="E551" s="25" t="s">
        <v>7127</v>
      </c>
      <c r="F551" s="25" t="s">
        <v>57</v>
      </c>
      <c r="G551" s="25" t="s">
        <v>56</v>
      </c>
      <c r="H551" s="25" t="s">
        <v>63</v>
      </c>
      <c r="I551" s="25" t="s">
        <v>2491</v>
      </c>
      <c r="J551" s="25" t="s">
        <v>5467</v>
      </c>
      <c r="K551" s="25" t="s">
        <v>49</v>
      </c>
      <c r="L551" s="25" t="s">
        <v>6866</v>
      </c>
      <c r="M551" s="25" t="s">
        <v>5709</v>
      </c>
      <c r="N551" s="25" t="s">
        <v>5526</v>
      </c>
      <c r="O551" s="28">
        <v>45853.2497337963</v>
      </c>
      <c r="P551" s="25" t="s">
        <v>5471</v>
      </c>
      <c r="Q551" s="25"/>
      <c r="R551" s="26" t="e">
        <f>_xlfn.XLOOKUP(Table4[[#This Row],[Location]],[6]!TableData[u_display_name],[6]!TableData[country])</f>
        <v>#REF!</v>
      </c>
    </row>
    <row r="552" spans="1:18" ht="43.5" x14ac:dyDescent="0.35">
      <c r="A552" s="25" t="s">
        <v>792</v>
      </c>
      <c r="B552" s="25" t="s">
        <v>791</v>
      </c>
      <c r="C552" s="25" t="s">
        <v>793</v>
      </c>
      <c r="D552" s="25" t="s">
        <v>7128</v>
      </c>
      <c r="E552" s="25" t="s">
        <v>7129</v>
      </c>
      <c r="F552" s="25" t="s">
        <v>57</v>
      </c>
      <c r="G552" s="25" t="s">
        <v>109</v>
      </c>
      <c r="H552" s="25" t="s">
        <v>796</v>
      </c>
      <c r="I552" s="25" t="s">
        <v>4691</v>
      </c>
      <c r="J552" s="25" t="s">
        <v>5467</v>
      </c>
      <c r="K552" s="25" t="s">
        <v>66</v>
      </c>
      <c r="L552" s="25" t="s">
        <v>5750</v>
      </c>
      <c r="M552" s="25" t="s">
        <v>5495</v>
      </c>
      <c r="N552" s="25" t="s">
        <v>5496</v>
      </c>
      <c r="O552" s="28">
        <v>45853.2497337963</v>
      </c>
      <c r="P552" s="25" t="s">
        <v>5471</v>
      </c>
      <c r="Q552" s="25"/>
      <c r="R552" s="26" t="e">
        <f>_xlfn.XLOOKUP(Table4[[#This Row],[Location]],[6]!TableData[u_display_name],[6]!TableData[country])</f>
        <v>#REF!</v>
      </c>
    </row>
    <row r="553" spans="1:18" ht="43.5" x14ac:dyDescent="0.35">
      <c r="A553" s="25" t="s">
        <v>2651</v>
      </c>
      <c r="B553" s="25" t="s">
        <v>2650</v>
      </c>
      <c r="C553" s="25" t="s">
        <v>4418</v>
      </c>
      <c r="D553" s="25" t="s">
        <v>7130</v>
      </c>
      <c r="E553" s="25" t="s">
        <v>7131</v>
      </c>
      <c r="F553" s="25" t="s">
        <v>57</v>
      </c>
      <c r="G553" s="25" t="s">
        <v>56</v>
      </c>
      <c r="H553" s="25" t="s">
        <v>7132</v>
      </c>
      <c r="I553" s="25" t="s">
        <v>2651</v>
      </c>
      <c r="J553" s="25" t="s">
        <v>5467</v>
      </c>
      <c r="K553" s="25" t="s">
        <v>66</v>
      </c>
      <c r="L553" s="25" t="s">
        <v>7133</v>
      </c>
      <c r="M553" s="25" t="s">
        <v>5495</v>
      </c>
      <c r="N553" s="25" t="s">
        <v>5526</v>
      </c>
      <c r="O553" s="28">
        <v>45853.2497337963</v>
      </c>
      <c r="P553" s="25" t="s">
        <v>5471</v>
      </c>
      <c r="Q553" s="25"/>
      <c r="R553" s="26" t="e">
        <f>_xlfn.XLOOKUP(Table4[[#This Row],[Location]],[6]!TableData[u_display_name],[6]!TableData[country])</f>
        <v>#REF!</v>
      </c>
    </row>
    <row r="554" spans="1:18" ht="58" x14ac:dyDescent="0.35">
      <c r="A554" s="25" t="s">
        <v>1155</v>
      </c>
      <c r="B554" s="25" t="s">
        <v>1154</v>
      </c>
      <c r="C554" s="25" t="s">
        <v>4683</v>
      </c>
      <c r="D554" s="25" t="s">
        <v>7134</v>
      </c>
      <c r="E554" s="25" t="s">
        <v>7135</v>
      </c>
      <c r="F554" s="25" t="s">
        <v>57</v>
      </c>
      <c r="G554" s="25" t="s">
        <v>56</v>
      </c>
      <c r="H554" s="25" t="s">
        <v>63</v>
      </c>
      <c r="I554" s="25" t="s">
        <v>1155</v>
      </c>
      <c r="J554" s="25" t="s">
        <v>5467</v>
      </c>
      <c r="K554" s="25" t="s">
        <v>141</v>
      </c>
      <c r="L554" s="25" t="s">
        <v>5763</v>
      </c>
      <c r="M554" s="25" t="s">
        <v>5495</v>
      </c>
      <c r="N554" s="25" t="s">
        <v>6183</v>
      </c>
      <c r="O554" s="28">
        <v>45853.2497337963</v>
      </c>
      <c r="P554" s="25" t="s">
        <v>5471</v>
      </c>
      <c r="Q554" s="25"/>
      <c r="R554" s="26" t="e">
        <f>_xlfn.XLOOKUP(Table4[[#This Row],[Location]],[6]!TableData[u_display_name],[6]!TableData[country])</f>
        <v>#REF!</v>
      </c>
    </row>
    <row r="555" spans="1:18" ht="43.5" x14ac:dyDescent="0.35">
      <c r="A555" s="25" t="s">
        <v>2227</v>
      </c>
      <c r="B555" s="25" t="s">
        <v>2226</v>
      </c>
      <c r="C555" s="25" t="s">
        <v>7136</v>
      </c>
      <c r="D555" s="25" t="s">
        <v>7137</v>
      </c>
      <c r="E555" s="25" t="s">
        <v>7138</v>
      </c>
      <c r="F555" s="25" t="s">
        <v>57</v>
      </c>
      <c r="G555" s="25" t="s">
        <v>56</v>
      </c>
      <c r="H555" s="25" t="s">
        <v>5275</v>
      </c>
      <c r="I555" s="25" t="s">
        <v>2227</v>
      </c>
      <c r="J555" s="25" t="s">
        <v>5467</v>
      </c>
      <c r="K555" s="25" t="s">
        <v>49</v>
      </c>
      <c r="L555" s="25" t="s">
        <v>4691</v>
      </c>
      <c r="M555" s="25" t="s">
        <v>5495</v>
      </c>
      <c r="N555" s="25" t="s">
        <v>5623</v>
      </c>
      <c r="O555" s="28">
        <v>45853.2497337963</v>
      </c>
      <c r="P555" s="25" t="s">
        <v>5499</v>
      </c>
      <c r="Q555" s="25"/>
      <c r="R555" s="26" t="e">
        <f>_xlfn.XLOOKUP(Table4[[#This Row],[Location]],[6]!TableData[u_display_name],[6]!TableData[country])</f>
        <v>#REF!</v>
      </c>
    </row>
    <row r="556" spans="1:18" ht="43.5" x14ac:dyDescent="0.35">
      <c r="A556" s="25" t="s">
        <v>1006</v>
      </c>
      <c r="B556" s="25" t="s">
        <v>1005</v>
      </c>
      <c r="C556" s="25" t="s">
        <v>7139</v>
      </c>
      <c r="D556" s="25" t="s">
        <v>7140</v>
      </c>
      <c r="E556" s="25" t="s">
        <v>7141</v>
      </c>
      <c r="F556" s="25" t="s">
        <v>57</v>
      </c>
      <c r="G556" s="25" t="s">
        <v>109</v>
      </c>
      <c r="H556" s="25" t="s">
        <v>7142</v>
      </c>
      <c r="I556" s="25" t="s">
        <v>1006</v>
      </c>
      <c r="J556" s="25" t="s">
        <v>5467</v>
      </c>
      <c r="K556" s="25" t="s">
        <v>101</v>
      </c>
      <c r="L556" s="25" t="s">
        <v>4691</v>
      </c>
      <c r="M556" s="25" t="s">
        <v>5495</v>
      </c>
      <c r="N556" s="25" t="s">
        <v>5496</v>
      </c>
      <c r="O556" s="28">
        <v>45853.2497337963</v>
      </c>
      <c r="P556" s="25" t="s">
        <v>5471</v>
      </c>
      <c r="Q556" s="25"/>
      <c r="R556" s="26" t="e">
        <f>_xlfn.XLOOKUP(Table4[[#This Row],[Location]],[6]!TableData[u_display_name],[6]!TableData[country])</f>
        <v>#REF!</v>
      </c>
    </row>
    <row r="557" spans="1:18" ht="58" x14ac:dyDescent="0.35">
      <c r="A557" s="25" t="s">
        <v>1388</v>
      </c>
      <c r="B557" s="25" t="s">
        <v>1387</v>
      </c>
      <c r="C557" s="25" t="s">
        <v>4862</v>
      </c>
      <c r="D557" s="25" t="s">
        <v>7143</v>
      </c>
      <c r="E557" s="25" t="s">
        <v>7144</v>
      </c>
      <c r="F557" s="25" t="s">
        <v>57</v>
      </c>
      <c r="G557" s="25" t="s">
        <v>109</v>
      </c>
      <c r="H557" s="25" t="s">
        <v>63</v>
      </c>
      <c r="I557" s="25" t="s">
        <v>1388</v>
      </c>
      <c r="J557" s="25" t="s">
        <v>5467</v>
      </c>
      <c r="K557" s="25" t="s">
        <v>49</v>
      </c>
      <c r="L557" s="25" t="s">
        <v>5780</v>
      </c>
      <c r="M557" s="25" t="s">
        <v>5495</v>
      </c>
      <c r="N557" s="25" t="s">
        <v>5531</v>
      </c>
      <c r="O557" s="28">
        <v>45853.2497337963</v>
      </c>
      <c r="P557" s="25" t="s">
        <v>5471</v>
      </c>
      <c r="Q557" s="25"/>
      <c r="R557" s="26" t="e">
        <f>_xlfn.XLOOKUP(Table4[[#This Row],[Location]],[6]!TableData[u_display_name],[6]!TableData[country])</f>
        <v>#REF!</v>
      </c>
    </row>
    <row r="558" spans="1:18" ht="58" x14ac:dyDescent="0.35">
      <c r="A558" s="25" t="s">
        <v>1674</v>
      </c>
      <c r="B558" s="25" t="s">
        <v>3433</v>
      </c>
      <c r="C558" s="25" t="s">
        <v>4716</v>
      </c>
      <c r="D558" s="25" t="s">
        <v>7145</v>
      </c>
      <c r="E558" s="25" t="s">
        <v>7146</v>
      </c>
      <c r="F558" s="25" t="s">
        <v>57</v>
      </c>
      <c r="G558" s="25" t="s">
        <v>56</v>
      </c>
      <c r="H558" s="25" t="s">
        <v>63</v>
      </c>
      <c r="I558" s="25" t="s">
        <v>1674</v>
      </c>
      <c r="J558" s="25" t="s">
        <v>5467</v>
      </c>
      <c r="K558" s="25" t="s">
        <v>66</v>
      </c>
      <c r="L558" s="25" t="s">
        <v>5626</v>
      </c>
      <c r="M558" s="25" t="s">
        <v>6527</v>
      </c>
      <c r="N558" s="25" t="s">
        <v>5503</v>
      </c>
      <c r="O558" s="28">
        <v>45853.2497337963</v>
      </c>
      <c r="P558" s="25" t="s">
        <v>5471</v>
      </c>
      <c r="Q558" s="25"/>
      <c r="R558" s="26" t="e">
        <f>_xlfn.XLOOKUP(Table4[[#This Row],[Location]],[6]!TableData[u_display_name],[6]!TableData[country])</f>
        <v>#REF!</v>
      </c>
    </row>
    <row r="559" spans="1:18" ht="43.5" x14ac:dyDescent="0.35">
      <c r="A559" s="25" t="s">
        <v>931</v>
      </c>
      <c r="B559" s="25" t="s">
        <v>930</v>
      </c>
      <c r="C559" s="25" t="s">
        <v>932</v>
      </c>
      <c r="D559" s="25" t="s">
        <v>7147</v>
      </c>
      <c r="E559" s="25" t="s">
        <v>7148</v>
      </c>
      <c r="F559" s="25" t="s">
        <v>57</v>
      </c>
      <c r="G559" s="25" t="s">
        <v>56</v>
      </c>
      <c r="H559" s="25" t="s">
        <v>105</v>
      </c>
      <c r="I559" s="25" t="s">
        <v>4691</v>
      </c>
      <c r="J559" s="25" t="s">
        <v>5467</v>
      </c>
      <c r="K559" s="25" t="s">
        <v>101</v>
      </c>
      <c r="L559" s="25" t="s">
        <v>4691</v>
      </c>
      <c r="M559" s="25" t="s">
        <v>5495</v>
      </c>
      <c r="N559" s="25" t="s">
        <v>5526</v>
      </c>
      <c r="O559" s="28">
        <v>45853.2497337963</v>
      </c>
      <c r="P559" s="25" t="s">
        <v>5499</v>
      </c>
      <c r="Q559" s="25"/>
      <c r="R559" s="26" t="e">
        <f>_xlfn.XLOOKUP(Table4[[#This Row],[Location]],[6]!TableData[u_display_name],[6]!TableData[country])</f>
        <v>#REF!</v>
      </c>
    </row>
    <row r="560" spans="1:18" ht="58" x14ac:dyDescent="0.35">
      <c r="A560" s="25" t="s">
        <v>1656</v>
      </c>
      <c r="B560" s="25" t="s">
        <v>1655</v>
      </c>
      <c r="C560" s="25" t="s">
        <v>4518</v>
      </c>
      <c r="D560" s="25" t="s">
        <v>7149</v>
      </c>
      <c r="E560" s="25" t="s">
        <v>7150</v>
      </c>
      <c r="F560" s="25" t="s">
        <v>57</v>
      </c>
      <c r="G560" s="25" t="s">
        <v>56</v>
      </c>
      <c r="H560" s="25" t="s">
        <v>63</v>
      </c>
      <c r="I560" s="25" t="s">
        <v>1656</v>
      </c>
      <c r="J560" s="25" t="s">
        <v>5467</v>
      </c>
      <c r="K560" s="25" t="s">
        <v>49</v>
      </c>
      <c r="L560" s="25" t="s">
        <v>5742</v>
      </c>
      <c r="M560" s="25" t="s">
        <v>6294</v>
      </c>
      <c r="N560" s="25" t="s">
        <v>7151</v>
      </c>
      <c r="O560" s="28">
        <v>45853.2497337963</v>
      </c>
      <c r="P560" s="25" t="s">
        <v>5471</v>
      </c>
      <c r="Q560" s="25"/>
      <c r="R560" s="26" t="e">
        <f>_xlfn.XLOOKUP(Table4[[#This Row],[Location]],[6]!TableData[u_display_name],[6]!TableData[country])</f>
        <v>#REF!</v>
      </c>
    </row>
    <row r="561" spans="1:18" ht="43.5" x14ac:dyDescent="0.35">
      <c r="A561" s="25" t="s">
        <v>172</v>
      </c>
      <c r="B561" s="25" t="s">
        <v>171</v>
      </c>
      <c r="C561" s="25" t="s">
        <v>173</v>
      </c>
      <c r="D561" s="25" t="s">
        <v>7152</v>
      </c>
      <c r="E561" s="25" t="s">
        <v>7153</v>
      </c>
      <c r="F561" s="25" t="s">
        <v>57</v>
      </c>
      <c r="G561" s="25" t="s">
        <v>109</v>
      </c>
      <c r="H561" s="25" t="s">
        <v>152</v>
      </c>
      <c r="I561" s="25" t="s">
        <v>172</v>
      </c>
      <c r="J561" s="25" t="s">
        <v>5467</v>
      </c>
      <c r="K561" s="25" t="s">
        <v>49</v>
      </c>
      <c r="L561" s="25" t="s">
        <v>5506</v>
      </c>
      <c r="M561" s="25" t="s">
        <v>5602</v>
      </c>
      <c r="N561" s="25" t="s">
        <v>5496</v>
      </c>
      <c r="O561" s="28">
        <v>45853.2497337963</v>
      </c>
      <c r="P561" s="25" t="s">
        <v>5499</v>
      </c>
      <c r="Q561" s="25"/>
      <c r="R561" s="26" t="e">
        <f>_xlfn.XLOOKUP(Table4[[#This Row],[Location]],[6]!TableData[u_display_name],[6]!TableData[country])</f>
        <v>#REF!</v>
      </c>
    </row>
    <row r="562" spans="1:18" ht="58" x14ac:dyDescent="0.35">
      <c r="A562" s="25" t="s">
        <v>1406</v>
      </c>
      <c r="B562" s="25" t="s">
        <v>1405</v>
      </c>
      <c r="C562" s="25" t="s">
        <v>4871</v>
      </c>
      <c r="D562" s="25" t="s">
        <v>7154</v>
      </c>
      <c r="E562" s="25" t="s">
        <v>7155</v>
      </c>
      <c r="F562" s="25" t="s">
        <v>57</v>
      </c>
      <c r="G562" s="25" t="s">
        <v>56</v>
      </c>
      <c r="H562" s="25" t="s">
        <v>63</v>
      </c>
      <c r="I562" s="25" t="s">
        <v>1406</v>
      </c>
      <c r="J562" s="25" t="s">
        <v>5467</v>
      </c>
      <c r="K562" s="25" t="s">
        <v>49</v>
      </c>
      <c r="L562" s="25" t="s">
        <v>7156</v>
      </c>
      <c r="M562" s="25" t="s">
        <v>5540</v>
      </c>
      <c r="N562" s="25" t="s">
        <v>5503</v>
      </c>
      <c r="O562" s="28">
        <v>45853.2497337963</v>
      </c>
      <c r="P562" s="25" t="s">
        <v>5471</v>
      </c>
      <c r="Q562" s="25"/>
      <c r="R562" s="26" t="e">
        <f>_xlfn.XLOOKUP(Table4[[#This Row],[Location]],[6]!TableData[u_display_name],[6]!TableData[country])</f>
        <v>#REF!</v>
      </c>
    </row>
    <row r="563" spans="1:18" ht="58" x14ac:dyDescent="0.35">
      <c r="A563" s="25" t="s">
        <v>2744</v>
      </c>
      <c r="B563" s="25" t="s">
        <v>2743</v>
      </c>
      <c r="C563" s="25" t="s">
        <v>7157</v>
      </c>
      <c r="D563" s="25" t="s">
        <v>7158</v>
      </c>
      <c r="E563" s="25" t="s">
        <v>7159</v>
      </c>
      <c r="F563" s="25" t="s">
        <v>57</v>
      </c>
      <c r="G563" s="25" t="s">
        <v>56</v>
      </c>
      <c r="H563" s="25" t="s">
        <v>63</v>
      </c>
      <c r="I563" s="25" t="s">
        <v>2744</v>
      </c>
      <c r="J563" s="25" t="s">
        <v>5467</v>
      </c>
      <c r="K563" s="25" t="s">
        <v>114</v>
      </c>
      <c r="L563" s="25" t="s">
        <v>5757</v>
      </c>
      <c r="M563" s="25" t="s">
        <v>5933</v>
      </c>
      <c r="N563" s="25" t="s">
        <v>5672</v>
      </c>
      <c r="O563" s="28">
        <v>45853.2497337963</v>
      </c>
      <c r="P563" s="25" t="s">
        <v>5471</v>
      </c>
      <c r="Q563" s="25"/>
      <c r="R563" s="26" t="e">
        <f>_xlfn.XLOOKUP(Table4[[#This Row],[Location]],[6]!TableData[u_display_name],[6]!TableData[country])</f>
        <v>#REF!</v>
      </c>
    </row>
    <row r="564" spans="1:18" ht="58" x14ac:dyDescent="0.35">
      <c r="A564" s="25" t="s">
        <v>2546</v>
      </c>
      <c r="B564" s="25" t="s">
        <v>2545</v>
      </c>
      <c r="C564" s="25" t="s">
        <v>7160</v>
      </c>
      <c r="D564" s="25" t="s">
        <v>7161</v>
      </c>
      <c r="E564" s="25" t="s">
        <v>7162</v>
      </c>
      <c r="F564" s="25" t="s">
        <v>57</v>
      </c>
      <c r="G564" s="25" t="s">
        <v>56</v>
      </c>
      <c r="H564" s="25" t="s">
        <v>63</v>
      </c>
      <c r="I564" s="25" t="s">
        <v>2546</v>
      </c>
      <c r="J564" s="25" t="s">
        <v>5467</v>
      </c>
      <c r="K564" s="25" t="s">
        <v>49</v>
      </c>
      <c r="L564" s="25" t="s">
        <v>7163</v>
      </c>
      <c r="M564" s="25" t="s">
        <v>5602</v>
      </c>
      <c r="N564" s="25" t="s">
        <v>5484</v>
      </c>
      <c r="O564" s="28">
        <v>45853.2497337963</v>
      </c>
      <c r="P564" s="25" t="s">
        <v>5471</v>
      </c>
      <c r="Q564" s="25"/>
      <c r="R564" s="26" t="e">
        <f>_xlfn.XLOOKUP(Table4[[#This Row],[Location]],[6]!TableData[u_display_name],[6]!TableData[country])</f>
        <v>#REF!</v>
      </c>
    </row>
    <row r="565" spans="1:18" ht="43.5" x14ac:dyDescent="0.35">
      <c r="A565" s="25" t="s">
        <v>2569</v>
      </c>
      <c r="B565" s="25" t="s">
        <v>2568</v>
      </c>
      <c r="C565" s="25" t="s">
        <v>7164</v>
      </c>
      <c r="D565" s="25" t="s">
        <v>7165</v>
      </c>
      <c r="E565" s="25" t="s">
        <v>7166</v>
      </c>
      <c r="F565" s="25" t="s">
        <v>514</v>
      </c>
      <c r="G565" s="25" t="s">
        <v>4691</v>
      </c>
      <c r="H565" s="25" t="s">
        <v>5067</v>
      </c>
      <c r="I565" s="25" t="s">
        <v>4691</v>
      </c>
      <c r="J565" s="25" t="s">
        <v>5463</v>
      </c>
      <c r="K565" s="25" t="s">
        <v>66</v>
      </c>
      <c r="L565" s="25" t="s">
        <v>4691</v>
      </c>
      <c r="M565" s="25" t="s">
        <v>4691</v>
      </c>
      <c r="N565" s="25" t="s">
        <v>4691</v>
      </c>
      <c r="O565" s="28">
        <v>45853.2497337963</v>
      </c>
      <c r="P565" s="25" t="s">
        <v>4691</v>
      </c>
      <c r="Q565" s="25"/>
      <c r="R565" s="26" t="e">
        <f>_xlfn.XLOOKUP(Table4[[#This Row],[Location]],[6]!TableData[u_display_name],[6]!TableData[country])</f>
        <v>#REF!</v>
      </c>
    </row>
    <row r="566" spans="1:18" ht="58" x14ac:dyDescent="0.35">
      <c r="A566" s="25" t="s">
        <v>2358</v>
      </c>
      <c r="B566" s="25" t="s">
        <v>2357</v>
      </c>
      <c r="C566" s="25" t="s">
        <v>7167</v>
      </c>
      <c r="D566" s="25" t="s">
        <v>7168</v>
      </c>
      <c r="E566" s="25" t="s">
        <v>7169</v>
      </c>
      <c r="F566" s="25" t="s">
        <v>57</v>
      </c>
      <c r="G566" s="25" t="s">
        <v>109</v>
      </c>
      <c r="H566" s="25" t="s">
        <v>5192</v>
      </c>
      <c r="I566" s="25" t="s">
        <v>2358</v>
      </c>
      <c r="J566" s="25" t="s">
        <v>5467</v>
      </c>
      <c r="K566" s="25" t="s">
        <v>49</v>
      </c>
      <c r="L566" s="25" t="s">
        <v>6130</v>
      </c>
      <c r="M566" s="25" t="s">
        <v>5495</v>
      </c>
      <c r="N566" s="25" t="s">
        <v>5496</v>
      </c>
      <c r="O566" s="28">
        <v>45853.2497337963</v>
      </c>
      <c r="P566" s="25" t="s">
        <v>5471</v>
      </c>
      <c r="Q566" s="25"/>
      <c r="R566" s="26" t="e">
        <f>_xlfn.XLOOKUP(Table4[[#This Row],[Location]],[6]!TableData[u_display_name],[6]!TableData[country])</f>
        <v>#REF!</v>
      </c>
    </row>
    <row r="567" spans="1:18" ht="58" x14ac:dyDescent="0.35">
      <c r="A567" s="25" t="s">
        <v>1843</v>
      </c>
      <c r="B567" s="25" t="s">
        <v>1842</v>
      </c>
      <c r="C567" s="25" t="s">
        <v>7170</v>
      </c>
      <c r="D567" s="25" t="s">
        <v>7171</v>
      </c>
      <c r="E567" s="25" t="s">
        <v>7172</v>
      </c>
      <c r="F567" s="25" t="s">
        <v>57</v>
      </c>
      <c r="G567" s="25" t="s">
        <v>56</v>
      </c>
      <c r="H567" s="25" t="s">
        <v>63</v>
      </c>
      <c r="I567" s="25" t="s">
        <v>1843</v>
      </c>
      <c r="J567" s="25" t="s">
        <v>5467</v>
      </c>
      <c r="K567" s="25" t="s">
        <v>49</v>
      </c>
      <c r="L567" s="25" t="s">
        <v>7173</v>
      </c>
      <c r="M567" s="25" t="s">
        <v>5735</v>
      </c>
      <c r="N567" s="25" t="s">
        <v>5672</v>
      </c>
      <c r="O567" s="28">
        <v>45853.2497337963</v>
      </c>
      <c r="P567" s="25" t="s">
        <v>5471</v>
      </c>
      <c r="Q567" s="25"/>
      <c r="R567" s="26" t="e">
        <f>_xlfn.XLOOKUP(Table4[[#This Row],[Location]],[6]!TableData[u_display_name],[6]!TableData[country])</f>
        <v>#REF!</v>
      </c>
    </row>
    <row r="568" spans="1:18" ht="43.5" x14ac:dyDescent="0.35">
      <c r="A568" s="25" t="s">
        <v>2060</v>
      </c>
      <c r="B568" s="25" t="s">
        <v>3696</v>
      </c>
      <c r="C568" s="25" t="s">
        <v>4824</v>
      </c>
      <c r="D568" s="25" t="s">
        <v>7174</v>
      </c>
      <c r="E568" s="25" t="s">
        <v>7175</v>
      </c>
      <c r="F568" s="25" t="s">
        <v>57</v>
      </c>
      <c r="G568" s="25" t="s">
        <v>56</v>
      </c>
      <c r="H568" s="25" t="s">
        <v>71</v>
      </c>
      <c r="I568" s="25" t="s">
        <v>4691</v>
      </c>
      <c r="J568" s="25" t="s">
        <v>5467</v>
      </c>
      <c r="K568" s="25" t="s">
        <v>66</v>
      </c>
      <c r="L568" s="25" t="s">
        <v>5858</v>
      </c>
      <c r="M568" s="25" t="s">
        <v>5495</v>
      </c>
      <c r="N568" s="25" t="s">
        <v>5526</v>
      </c>
      <c r="O568" s="28">
        <v>45853.2497337963</v>
      </c>
      <c r="P568" s="25" t="s">
        <v>5499</v>
      </c>
      <c r="Q568" s="25"/>
      <c r="R568" s="26" t="e">
        <f>_xlfn.XLOOKUP(Table4[[#This Row],[Location]],[6]!TableData[u_display_name],[6]!TableData[country])</f>
        <v>#REF!</v>
      </c>
    </row>
    <row r="569" spans="1:18" ht="58" x14ac:dyDescent="0.35">
      <c r="A569" s="25" t="s">
        <v>7176</v>
      </c>
      <c r="B569" s="25" t="s">
        <v>476</v>
      </c>
      <c r="C569" s="25" t="s">
        <v>478</v>
      </c>
      <c r="D569" s="25" t="s">
        <v>7177</v>
      </c>
      <c r="E569" s="25" t="s">
        <v>7178</v>
      </c>
      <c r="F569" s="25" t="s">
        <v>57</v>
      </c>
      <c r="G569" s="25" t="s">
        <v>56</v>
      </c>
      <c r="H569" s="25" t="s">
        <v>63</v>
      </c>
      <c r="I569" s="25" t="s">
        <v>477</v>
      </c>
      <c r="J569" s="25" t="s">
        <v>5467</v>
      </c>
      <c r="K569" s="25" t="s">
        <v>114</v>
      </c>
      <c r="L569" s="25" t="s">
        <v>5468</v>
      </c>
      <c r="M569" s="25" t="s">
        <v>6270</v>
      </c>
      <c r="N569" s="25" t="s">
        <v>5470</v>
      </c>
      <c r="O569" s="28">
        <v>45853.2497337963</v>
      </c>
      <c r="P569" s="25" t="s">
        <v>5471</v>
      </c>
      <c r="Q569" s="25"/>
      <c r="R569" s="26" t="e">
        <f>_xlfn.XLOOKUP(Table4[[#This Row],[Location]],[6]!TableData[u_display_name],[6]!TableData[country])</f>
        <v>#REF!</v>
      </c>
    </row>
    <row r="570" spans="1:18" ht="58" x14ac:dyDescent="0.35">
      <c r="A570" s="25" t="s">
        <v>1465</v>
      </c>
      <c r="B570" s="25" t="s">
        <v>1464</v>
      </c>
      <c r="C570" s="25" t="s">
        <v>4884</v>
      </c>
      <c r="D570" s="25" t="s">
        <v>7179</v>
      </c>
      <c r="E570" s="25" t="s">
        <v>7180</v>
      </c>
      <c r="F570" s="25" t="s">
        <v>57</v>
      </c>
      <c r="G570" s="25" t="s">
        <v>56</v>
      </c>
      <c r="H570" s="25" t="s">
        <v>63</v>
      </c>
      <c r="I570" s="25" t="s">
        <v>1465</v>
      </c>
      <c r="J570" s="25" t="s">
        <v>5467</v>
      </c>
      <c r="K570" s="25" t="s">
        <v>141</v>
      </c>
      <c r="L570" s="25" t="s">
        <v>5780</v>
      </c>
      <c r="M570" s="25" t="s">
        <v>5502</v>
      </c>
      <c r="N570" s="25" t="s">
        <v>5714</v>
      </c>
      <c r="O570" s="28">
        <v>45853.2497337963</v>
      </c>
      <c r="P570" s="25" t="s">
        <v>5471</v>
      </c>
      <c r="Q570" s="25"/>
      <c r="R570" s="26" t="e">
        <f>_xlfn.XLOOKUP(Table4[[#This Row],[Location]],[6]!TableData[u_display_name],[6]!TableData[country])</f>
        <v>#REF!</v>
      </c>
    </row>
    <row r="571" spans="1:18" ht="43.5" x14ac:dyDescent="0.35">
      <c r="A571" s="25" t="s">
        <v>2146</v>
      </c>
      <c r="B571" s="25" t="s">
        <v>2145</v>
      </c>
      <c r="C571" s="25" t="s">
        <v>7181</v>
      </c>
      <c r="D571" s="25" t="s">
        <v>7182</v>
      </c>
      <c r="E571" s="25" t="s">
        <v>7183</v>
      </c>
      <c r="F571" s="25" t="s">
        <v>514</v>
      </c>
      <c r="G571" s="25" t="s">
        <v>149</v>
      </c>
      <c r="H571" s="25" t="s">
        <v>796</v>
      </c>
      <c r="I571" s="25" t="s">
        <v>4691</v>
      </c>
      <c r="J571" s="25" t="s">
        <v>5467</v>
      </c>
      <c r="K571" s="25" t="s">
        <v>66</v>
      </c>
      <c r="L571" s="25" t="s">
        <v>5750</v>
      </c>
      <c r="M571" s="25" t="s">
        <v>5495</v>
      </c>
      <c r="N571" s="25" t="s">
        <v>5496</v>
      </c>
      <c r="O571" s="28">
        <v>45853.2497337963</v>
      </c>
      <c r="P571" s="25" t="s">
        <v>5471</v>
      </c>
      <c r="Q571" s="25"/>
      <c r="R571" s="26" t="e">
        <f>_xlfn.XLOOKUP(Table4[[#This Row],[Location]],[6]!TableData[u_display_name],[6]!TableData[country])</f>
        <v>#REF!</v>
      </c>
    </row>
    <row r="572" spans="1:18" ht="58" x14ac:dyDescent="0.35">
      <c r="A572" s="25" t="s">
        <v>3364</v>
      </c>
      <c r="B572" s="25" t="s">
        <v>7184</v>
      </c>
      <c r="C572" s="25" t="s">
        <v>7185</v>
      </c>
      <c r="D572" s="25" t="s">
        <v>7186</v>
      </c>
      <c r="E572" s="25" t="s">
        <v>7187</v>
      </c>
      <c r="F572" s="25" t="s">
        <v>57</v>
      </c>
      <c r="G572" s="25" t="s">
        <v>56</v>
      </c>
      <c r="H572" s="25" t="s">
        <v>5020</v>
      </c>
      <c r="I572" s="25" t="s">
        <v>1850</v>
      </c>
      <c r="J572" s="25" t="s">
        <v>5467</v>
      </c>
      <c r="K572" s="25" t="s">
        <v>141</v>
      </c>
      <c r="L572" s="25" t="s">
        <v>4691</v>
      </c>
      <c r="M572" s="25" t="s">
        <v>7188</v>
      </c>
      <c r="N572" s="25" t="s">
        <v>5623</v>
      </c>
      <c r="O572" s="28">
        <v>45853.2497337963</v>
      </c>
      <c r="P572" s="25" t="s">
        <v>5471</v>
      </c>
      <c r="Q572" s="25"/>
      <c r="R572" s="26" t="e">
        <f>_xlfn.XLOOKUP(Table4[[#This Row],[Location]],[6]!TableData[u_display_name],[6]!TableData[country])</f>
        <v>#REF!</v>
      </c>
    </row>
    <row r="573" spans="1:18" ht="58" x14ac:dyDescent="0.35">
      <c r="A573" s="25" t="s">
        <v>7189</v>
      </c>
      <c r="B573" s="25" t="s">
        <v>966</v>
      </c>
      <c r="C573" s="25" t="s">
        <v>7190</v>
      </c>
      <c r="D573" s="25" t="s">
        <v>7191</v>
      </c>
      <c r="E573" s="25" t="s">
        <v>7192</v>
      </c>
      <c r="F573" s="25" t="s">
        <v>57</v>
      </c>
      <c r="G573" s="25" t="s">
        <v>56</v>
      </c>
      <c r="H573" s="25" t="s">
        <v>63</v>
      </c>
      <c r="I573" s="25" t="s">
        <v>967</v>
      </c>
      <c r="J573" s="25" t="s">
        <v>5467</v>
      </c>
      <c r="K573" s="25" t="s">
        <v>114</v>
      </c>
      <c r="L573" s="25" t="s">
        <v>5684</v>
      </c>
      <c r="M573" s="25" t="s">
        <v>7193</v>
      </c>
      <c r="N573" s="25" t="s">
        <v>5690</v>
      </c>
      <c r="O573" s="28">
        <v>45853.2497337963</v>
      </c>
      <c r="P573" s="25" t="s">
        <v>5471</v>
      </c>
      <c r="Q573" s="25"/>
      <c r="R573" s="26" t="e">
        <f>_xlfn.XLOOKUP(Table4[[#This Row],[Location]],[6]!TableData[u_display_name],[6]!TableData[country])</f>
        <v>#REF!</v>
      </c>
    </row>
    <row r="574" spans="1:18" ht="58" x14ac:dyDescent="0.35">
      <c r="A574" s="25" t="s">
        <v>561</v>
      </c>
      <c r="B574" s="25" t="s">
        <v>560</v>
      </c>
      <c r="C574" s="25" t="s">
        <v>562</v>
      </c>
      <c r="D574" s="25" t="s">
        <v>7194</v>
      </c>
      <c r="E574" s="25" t="s">
        <v>7195</v>
      </c>
      <c r="F574" s="25" t="s">
        <v>57</v>
      </c>
      <c r="G574" s="25" t="s">
        <v>56</v>
      </c>
      <c r="H574" s="25" t="s">
        <v>333</v>
      </c>
      <c r="I574" s="25" t="s">
        <v>561</v>
      </c>
      <c r="J574" s="25" t="s">
        <v>5467</v>
      </c>
      <c r="K574" s="25" t="s">
        <v>49</v>
      </c>
      <c r="L574" s="25" t="s">
        <v>5626</v>
      </c>
      <c r="M574" s="25" t="s">
        <v>5735</v>
      </c>
      <c r="N574" s="25" t="s">
        <v>5775</v>
      </c>
      <c r="O574" s="28">
        <v>45853.2497337963</v>
      </c>
      <c r="P574" s="25" t="s">
        <v>5485</v>
      </c>
      <c r="Q574" s="25"/>
      <c r="R574" s="26" t="e">
        <f>_xlfn.XLOOKUP(Table4[[#This Row],[Location]],[6]!TableData[u_display_name],[6]!TableData[country])</f>
        <v>#REF!</v>
      </c>
    </row>
    <row r="575" spans="1:18" ht="43.5" x14ac:dyDescent="0.35">
      <c r="A575" s="25" t="s">
        <v>2134</v>
      </c>
      <c r="B575" s="25" t="s">
        <v>2133</v>
      </c>
      <c r="C575" s="25" t="s">
        <v>7196</v>
      </c>
      <c r="D575" s="25" t="s">
        <v>7197</v>
      </c>
      <c r="E575" s="25" t="s">
        <v>7198</v>
      </c>
      <c r="F575" s="25" t="s">
        <v>57</v>
      </c>
      <c r="G575" s="25" t="s">
        <v>232</v>
      </c>
      <c r="H575" s="25" t="s">
        <v>5275</v>
      </c>
      <c r="I575" s="25" t="s">
        <v>2134</v>
      </c>
      <c r="J575" s="25" t="s">
        <v>5467</v>
      </c>
      <c r="K575" s="25" t="s">
        <v>66</v>
      </c>
      <c r="L575" s="25" t="s">
        <v>4691</v>
      </c>
      <c r="M575" s="25" t="s">
        <v>5495</v>
      </c>
      <c r="N575" s="25" t="s">
        <v>5623</v>
      </c>
      <c r="O575" s="28">
        <v>45853.2497337963</v>
      </c>
      <c r="P575" s="25" t="s">
        <v>5499</v>
      </c>
      <c r="Q575" s="25"/>
      <c r="R575" s="26" t="e">
        <f>_xlfn.XLOOKUP(Table4[[#This Row],[Location]],[6]!TableData[u_display_name],[6]!TableData[country])</f>
        <v>#REF!</v>
      </c>
    </row>
    <row r="576" spans="1:18" ht="43.5" x14ac:dyDescent="0.35">
      <c r="A576" s="25" t="s">
        <v>2245</v>
      </c>
      <c r="B576" s="25" t="s">
        <v>2244</v>
      </c>
      <c r="C576" s="25" t="s">
        <v>4945</v>
      </c>
      <c r="D576" s="25" t="s">
        <v>7199</v>
      </c>
      <c r="E576" s="25" t="s">
        <v>7200</v>
      </c>
      <c r="F576" s="25" t="s">
        <v>514</v>
      </c>
      <c r="G576" s="25" t="s">
        <v>232</v>
      </c>
      <c r="H576" s="25" t="s">
        <v>4940</v>
      </c>
      <c r="I576" s="25" t="s">
        <v>2245</v>
      </c>
      <c r="J576" s="25" t="s">
        <v>5467</v>
      </c>
      <c r="K576" s="25" t="s">
        <v>49</v>
      </c>
      <c r="L576" s="25" t="s">
        <v>4691</v>
      </c>
      <c r="M576" s="25" t="s">
        <v>5519</v>
      </c>
      <c r="N576" s="25" t="s">
        <v>5496</v>
      </c>
      <c r="O576" s="28">
        <v>45853.2497337963</v>
      </c>
      <c r="P576" s="25" t="s">
        <v>5471</v>
      </c>
      <c r="Q576" s="25"/>
      <c r="R576" s="26" t="e">
        <f>_xlfn.XLOOKUP(Table4[[#This Row],[Location]],[6]!TableData[u_display_name],[6]!TableData[country])</f>
        <v>#REF!</v>
      </c>
    </row>
    <row r="577" spans="1:18" ht="58" x14ac:dyDescent="0.35">
      <c r="A577" s="25" t="s">
        <v>757</v>
      </c>
      <c r="B577" s="25" t="s">
        <v>756</v>
      </c>
      <c r="C577" s="25" t="s">
        <v>758</v>
      </c>
      <c r="D577" s="25" t="s">
        <v>7201</v>
      </c>
      <c r="E577" s="25" t="s">
        <v>7202</v>
      </c>
      <c r="F577" s="25" t="s">
        <v>57</v>
      </c>
      <c r="G577" s="25" t="s">
        <v>109</v>
      </c>
      <c r="H577" s="25" t="s">
        <v>63</v>
      </c>
      <c r="I577" s="25" t="s">
        <v>757</v>
      </c>
      <c r="J577" s="25" t="s">
        <v>5467</v>
      </c>
      <c r="K577" s="25" t="s">
        <v>114</v>
      </c>
      <c r="L577" s="25" t="s">
        <v>5897</v>
      </c>
      <c r="M577" s="25" t="s">
        <v>5916</v>
      </c>
      <c r="N577" s="25" t="s">
        <v>5668</v>
      </c>
      <c r="O577" s="28">
        <v>45853.2497337963</v>
      </c>
      <c r="P577" s="25" t="s">
        <v>5471</v>
      </c>
      <c r="Q577" s="25"/>
      <c r="R577" s="26" t="e">
        <f>_xlfn.XLOOKUP(Table4[[#This Row],[Location]],[6]!TableData[u_display_name],[6]!TableData[country])</f>
        <v>#REF!</v>
      </c>
    </row>
    <row r="578" spans="1:18" ht="58" x14ac:dyDescent="0.35">
      <c r="A578" s="25" t="s">
        <v>2124</v>
      </c>
      <c r="B578" s="25" t="s">
        <v>2123</v>
      </c>
      <c r="C578" s="25" t="s">
        <v>7203</v>
      </c>
      <c r="D578" s="25" t="s">
        <v>7204</v>
      </c>
      <c r="E578" s="25" t="s">
        <v>7205</v>
      </c>
      <c r="F578" s="25" t="s">
        <v>57</v>
      </c>
      <c r="G578" s="25" t="s">
        <v>56</v>
      </c>
      <c r="H578" s="25" t="s">
        <v>63</v>
      </c>
      <c r="I578" s="25" t="s">
        <v>2124</v>
      </c>
      <c r="J578" s="25" t="s">
        <v>5467</v>
      </c>
      <c r="K578" s="25" t="s">
        <v>49</v>
      </c>
      <c r="L578" s="25" t="s">
        <v>6540</v>
      </c>
      <c r="M578" s="25" t="s">
        <v>5495</v>
      </c>
      <c r="N578" s="25" t="s">
        <v>5672</v>
      </c>
      <c r="O578" s="28">
        <v>45853.2497337963</v>
      </c>
      <c r="P578" s="25" t="s">
        <v>5471</v>
      </c>
      <c r="Q578" s="25"/>
      <c r="R578" s="26" t="e">
        <f>_xlfn.XLOOKUP(Table4[[#This Row],[Location]],[6]!TableData[u_display_name],[6]!TableData[country])</f>
        <v>#REF!</v>
      </c>
    </row>
    <row r="579" spans="1:18" ht="58" x14ac:dyDescent="0.35">
      <c r="A579" s="25" t="s">
        <v>671</v>
      </c>
      <c r="B579" s="25" t="s">
        <v>670</v>
      </c>
      <c r="C579" s="25" t="s">
        <v>672</v>
      </c>
      <c r="D579" s="25" t="s">
        <v>7206</v>
      </c>
      <c r="E579" s="25" t="s">
        <v>7207</v>
      </c>
      <c r="F579" s="25" t="s">
        <v>57</v>
      </c>
      <c r="G579" s="25" t="s">
        <v>56</v>
      </c>
      <c r="H579" s="25" t="s">
        <v>63</v>
      </c>
      <c r="I579" s="25" t="s">
        <v>671</v>
      </c>
      <c r="J579" s="25" t="s">
        <v>5467</v>
      </c>
      <c r="K579" s="25" t="s">
        <v>49</v>
      </c>
      <c r="L579" s="25" t="s">
        <v>5964</v>
      </c>
      <c r="M579" s="25" t="s">
        <v>5495</v>
      </c>
      <c r="N579" s="25" t="s">
        <v>5965</v>
      </c>
      <c r="O579" s="28">
        <v>45853.2497337963</v>
      </c>
      <c r="P579" s="25" t="s">
        <v>5471</v>
      </c>
      <c r="Q579" s="25"/>
      <c r="R579" s="26" t="e">
        <f>_xlfn.XLOOKUP(Table4[[#This Row],[Location]],[6]!TableData[u_display_name],[6]!TableData[country])</f>
        <v>#REF!</v>
      </c>
    </row>
    <row r="580" spans="1:18" ht="58" x14ac:dyDescent="0.35">
      <c r="A580" s="25" t="s">
        <v>1408</v>
      </c>
      <c r="B580" s="25" t="s">
        <v>1407</v>
      </c>
      <c r="C580" s="25" t="s">
        <v>4872</v>
      </c>
      <c r="D580" s="25" t="s">
        <v>7208</v>
      </c>
      <c r="E580" s="25" t="s">
        <v>7209</v>
      </c>
      <c r="F580" s="25" t="s">
        <v>57</v>
      </c>
      <c r="G580" s="25" t="s">
        <v>109</v>
      </c>
      <c r="H580" s="25" t="s">
        <v>63</v>
      </c>
      <c r="I580" s="25" t="s">
        <v>1408</v>
      </c>
      <c r="J580" s="25" t="s">
        <v>5467</v>
      </c>
      <c r="K580" s="25" t="s">
        <v>49</v>
      </c>
      <c r="L580" s="25" t="s">
        <v>5780</v>
      </c>
      <c r="M580" s="25" t="s">
        <v>5495</v>
      </c>
      <c r="N580" s="25" t="s">
        <v>5531</v>
      </c>
      <c r="O580" s="28">
        <v>45853.2497337963</v>
      </c>
      <c r="P580" s="25" t="s">
        <v>5471</v>
      </c>
      <c r="Q580" s="25"/>
      <c r="R580" s="26" t="e">
        <f>_xlfn.XLOOKUP(Table4[[#This Row],[Location]],[6]!TableData[u_display_name],[6]!TableData[country])</f>
        <v>#REF!</v>
      </c>
    </row>
    <row r="581" spans="1:18" ht="43.5" x14ac:dyDescent="0.35">
      <c r="A581" s="25" t="s">
        <v>2579</v>
      </c>
      <c r="B581" s="25" t="s">
        <v>2578</v>
      </c>
      <c r="C581" s="25" t="s">
        <v>7210</v>
      </c>
      <c r="D581" s="25" t="s">
        <v>7211</v>
      </c>
      <c r="E581" s="25" t="s">
        <v>7212</v>
      </c>
      <c r="F581" s="25" t="s">
        <v>57</v>
      </c>
      <c r="G581" s="25" t="s">
        <v>56</v>
      </c>
      <c r="H581" s="25" t="s">
        <v>5067</v>
      </c>
      <c r="I581" s="25" t="s">
        <v>4691</v>
      </c>
      <c r="J581" s="25" t="s">
        <v>5467</v>
      </c>
      <c r="K581" s="25" t="s">
        <v>66</v>
      </c>
      <c r="L581" s="25" t="s">
        <v>5544</v>
      </c>
      <c r="M581" s="25" t="s">
        <v>7213</v>
      </c>
      <c r="N581" s="25" t="s">
        <v>5512</v>
      </c>
      <c r="O581" s="28">
        <v>45853.2497337963</v>
      </c>
      <c r="P581" s="25" t="s">
        <v>5499</v>
      </c>
      <c r="Q581" s="25"/>
      <c r="R581" s="26" t="e">
        <f>_xlfn.XLOOKUP(Table4[[#This Row],[Location]],[6]!TableData[u_display_name],[6]!TableData[country])</f>
        <v>#REF!</v>
      </c>
    </row>
    <row r="582" spans="1:18" ht="58" x14ac:dyDescent="0.35">
      <c r="A582" s="25" t="s">
        <v>1410</v>
      </c>
      <c r="B582" s="25" t="s">
        <v>7214</v>
      </c>
      <c r="C582" s="25" t="s">
        <v>4873</v>
      </c>
      <c r="D582" s="25" t="s">
        <v>7215</v>
      </c>
      <c r="E582" s="25" t="s">
        <v>7216</v>
      </c>
      <c r="F582" s="25" t="s">
        <v>57</v>
      </c>
      <c r="G582" s="25" t="s">
        <v>56</v>
      </c>
      <c r="H582" s="25" t="s">
        <v>63</v>
      </c>
      <c r="I582" s="25" t="s">
        <v>1410</v>
      </c>
      <c r="J582" s="25" t="s">
        <v>5467</v>
      </c>
      <c r="K582" s="25" t="s">
        <v>49</v>
      </c>
      <c r="L582" s="25" t="s">
        <v>5780</v>
      </c>
      <c r="M582" s="25" t="s">
        <v>5796</v>
      </c>
      <c r="N582" s="25" t="s">
        <v>5971</v>
      </c>
      <c r="O582" s="28">
        <v>45853.2497337963</v>
      </c>
      <c r="P582" s="25" t="s">
        <v>5471</v>
      </c>
      <c r="Q582" s="25"/>
      <c r="R582" s="26" t="e">
        <f>_xlfn.XLOOKUP(Table4[[#This Row],[Location]],[6]!TableData[u_display_name],[6]!TableData[country])</f>
        <v>#REF!</v>
      </c>
    </row>
    <row r="583" spans="1:18" ht="43.5" x14ac:dyDescent="0.35">
      <c r="A583" s="25" t="s">
        <v>2067</v>
      </c>
      <c r="B583" s="25" t="s">
        <v>5695</v>
      </c>
      <c r="C583" s="25" t="s">
        <v>4828</v>
      </c>
      <c r="D583" s="25" t="s">
        <v>7217</v>
      </c>
      <c r="E583" s="25" t="s">
        <v>7218</v>
      </c>
      <c r="F583" s="25" t="s">
        <v>57</v>
      </c>
      <c r="G583" s="25" t="s">
        <v>56</v>
      </c>
      <c r="H583" s="25" t="s">
        <v>71</v>
      </c>
      <c r="I583" s="25" t="s">
        <v>4691</v>
      </c>
      <c r="J583" s="25" t="s">
        <v>5467</v>
      </c>
      <c r="K583" s="25" t="s">
        <v>66</v>
      </c>
      <c r="L583" s="25" t="s">
        <v>5858</v>
      </c>
      <c r="M583" s="25" t="s">
        <v>5495</v>
      </c>
      <c r="N583" s="25" t="s">
        <v>5526</v>
      </c>
      <c r="O583" s="28">
        <v>45853.2497337963</v>
      </c>
      <c r="P583" s="25" t="s">
        <v>5499</v>
      </c>
      <c r="Q583" s="25"/>
      <c r="R583" s="26" t="e">
        <f>_xlfn.XLOOKUP(Table4[[#This Row],[Location]],[6]!TableData[u_display_name],[6]!TableData[country])</f>
        <v>#REF!</v>
      </c>
    </row>
    <row r="584" spans="1:18" ht="58" x14ac:dyDescent="0.35">
      <c r="A584" s="25" t="s">
        <v>911</v>
      </c>
      <c r="B584" s="25" t="s">
        <v>910</v>
      </c>
      <c r="C584" s="25" t="s">
        <v>912</v>
      </c>
      <c r="D584" s="25" t="s">
        <v>7219</v>
      </c>
      <c r="E584" s="25" t="s">
        <v>7220</v>
      </c>
      <c r="F584" s="25" t="s">
        <v>514</v>
      </c>
      <c r="G584" s="25" t="s">
        <v>56</v>
      </c>
      <c r="H584" s="25" t="s">
        <v>63</v>
      </c>
      <c r="I584" s="25" t="s">
        <v>911</v>
      </c>
      <c r="J584" s="25" t="s">
        <v>5467</v>
      </c>
      <c r="K584" s="25" t="s">
        <v>114</v>
      </c>
      <c r="L584" s="25" t="s">
        <v>4691</v>
      </c>
      <c r="M584" s="25" t="s">
        <v>6343</v>
      </c>
      <c r="N584" s="25" t="s">
        <v>5470</v>
      </c>
      <c r="O584" s="28">
        <v>45853.2497337963</v>
      </c>
      <c r="P584" s="25" t="s">
        <v>5471</v>
      </c>
      <c r="Q584" s="25"/>
      <c r="R584" s="26" t="e">
        <f>_xlfn.XLOOKUP(Table4[[#This Row],[Location]],[6]!TableData[u_display_name],[6]!TableData[country])</f>
        <v>#REF!</v>
      </c>
    </row>
    <row r="585" spans="1:18" ht="58" x14ac:dyDescent="0.35">
      <c r="A585" s="25" t="s">
        <v>862</v>
      </c>
      <c r="B585" s="25" t="s">
        <v>861</v>
      </c>
      <c r="C585" s="25" t="s">
        <v>863</v>
      </c>
      <c r="D585" s="25" t="s">
        <v>7221</v>
      </c>
      <c r="E585" s="25" t="s">
        <v>7222</v>
      </c>
      <c r="F585" s="25" t="s">
        <v>57</v>
      </c>
      <c r="G585" s="25" t="s">
        <v>109</v>
      </c>
      <c r="H585" s="25" t="s">
        <v>63</v>
      </c>
      <c r="I585" s="25" t="s">
        <v>862</v>
      </c>
      <c r="J585" s="25" t="s">
        <v>5467</v>
      </c>
      <c r="K585" s="25" t="s">
        <v>114</v>
      </c>
      <c r="L585" s="25" t="s">
        <v>5468</v>
      </c>
      <c r="M585" s="25" t="s">
        <v>5685</v>
      </c>
      <c r="N585" s="25" t="s">
        <v>5992</v>
      </c>
      <c r="O585" s="28">
        <v>45853.2497337963</v>
      </c>
      <c r="P585" s="25" t="s">
        <v>5471</v>
      </c>
      <c r="Q585" s="25"/>
      <c r="R585" s="26" t="e">
        <f>_xlfn.XLOOKUP(Table4[[#This Row],[Location]],[6]!TableData[u_display_name],[6]!TableData[country])</f>
        <v>#REF!</v>
      </c>
    </row>
    <row r="586" spans="1:18" ht="58" x14ac:dyDescent="0.35">
      <c r="A586" s="25" t="s">
        <v>7223</v>
      </c>
      <c r="B586" s="25" t="s">
        <v>384</v>
      </c>
      <c r="C586" s="25" t="s">
        <v>386</v>
      </c>
      <c r="D586" s="25" t="s">
        <v>7224</v>
      </c>
      <c r="E586" s="25" t="s">
        <v>7225</v>
      </c>
      <c r="F586" s="25" t="s">
        <v>57</v>
      </c>
      <c r="G586" s="25" t="s">
        <v>56</v>
      </c>
      <c r="H586" s="25" t="s">
        <v>63</v>
      </c>
      <c r="I586" s="25" t="s">
        <v>385</v>
      </c>
      <c r="J586" s="25" t="s">
        <v>5467</v>
      </c>
      <c r="K586" s="25" t="s">
        <v>66</v>
      </c>
      <c r="L586" s="25" t="s">
        <v>5468</v>
      </c>
      <c r="M586" s="25" t="s">
        <v>6761</v>
      </c>
      <c r="N586" s="25" t="s">
        <v>5470</v>
      </c>
      <c r="O586" s="28">
        <v>45853.2497337963</v>
      </c>
      <c r="P586" s="25" t="s">
        <v>5471</v>
      </c>
      <c r="Q586" s="25"/>
      <c r="R586" s="26" t="e">
        <f>_xlfn.XLOOKUP(Table4[[#This Row],[Location]],[6]!TableData[u_display_name],[6]!TableData[country])</f>
        <v>#REF!</v>
      </c>
    </row>
    <row r="587" spans="1:18" ht="58" x14ac:dyDescent="0.35">
      <c r="A587" s="25" t="s">
        <v>2797</v>
      </c>
      <c r="B587" s="25" t="s">
        <v>2796</v>
      </c>
      <c r="C587" s="25" t="s">
        <v>7226</v>
      </c>
      <c r="D587" s="25" t="s">
        <v>7227</v>
      </c>
      <c r="E587" s="25" t="s">
        <v>7228</v>
      </c>
      <c r="F587" s="25" t="s">
        <v>57</v>
      </c>
      <c r="G587" s="25" t="s">
        <v>56</v>
      </c>
      <c r="H587" s="25" t="s">
        <v>63</v>
      </c>
      <c r="I587" s="25" t="s">
        <v>2797</v>
      </c>
      <c r="J587" s="25" t="s">
        <v>5467</v>
      </c>
      <c r="K587" s="25" t="s">
        <v>66</v>
      </c>
      <c r="L587" s="25" t="s">
        <v>4691</v>
      </c>
      <c r="M587" s="25" t="s">
        <v>5502</v>
      </c>
      <c r="N587" s="25" t="s">
        <v>5627</v>
      </c>
      <c r="O587" s="28">
        <v>45853.2497337963</v>
      </c>
      <c r="P587" s="25" t="s">
        <v>5471</v>
      </c>
      <c r="Q587" s="25"/>
      <c r="R587" s="26" t="e">
        <f>_xlfn.XLOOKUP(Table4[[#This Row],[Location]],[6]!TableData[u_display_name],[6]!TableData[country])</f>
        <v>#REF!</v>
      </c>
    </row>
    <row r="588" spans="1:18" ht="58" x14ac:dyDescent="0.35">
      <c r="A588" s="25" t="s">
        <v>2029</v>
      </c>
      <c r="B588" s="25" t="s">
        <v>2028</v>
      </c>
      <c r="C588" s="25" t="s">
        <v>4662</v>
      </c>
      <c r="D588" s="25" t="s">
        <v>7229</v>
      </c>
      <c r="E588" s="25" t="s">
        <v>7230</v>
      </c>
      <c r="F588" s="25" t="s">
        <v>57</v>
      </c>
      <c r="G588" s="25" t="s">
        <v>109</v>
      </c>
      <c r="H588" s="25" t="s">
        <v>63</v>
      </c>
      <c r="I588" s="25" t="s">
        <v>2029</v>
      </c>
      <c r="J588" s="25" t="s">
        <v>5467</v>
      </c>
      <c r="K588" s="25" t="s">
        <v>114</v>
      </c>
      <c r="L588" s="25" t="s">
        <v>5684</v>
      </c>
      <c r="M588" s="25" t="s">
        <v>5685</v>
      </c>
      <c r="N588" s="25" t="s">
        <v>5992</v>
      </c>
      <c r="O588" s="28">
        <v>45853.2497337963</v>
      </c>
      <c r="P588" s="25" t="s">
        <v>5471</v>
      </c>
      <c r="Q588" s="25"/>
      <c r="R588" s="26" t="e">
        <f>_xlfn.XLOOKUP(Table4[[#This Row],[Location]],[6]!TableData[u_display_name],[6]!TableData[country])</f>
        <v>#REF!</v>
      </c>
    </row>
    <row r="589" spans="1:18" ht="58" x14ac:dyDescent="0.35">
      <c r="A589" s="25" t="s">
        <v>1245</v>
      </c>
      <c r="B589" s="25" t="s">
        <v>1244</v>
      </c>
      <c r="C589" s="25" t="s">
        <v>4440</v>
      </c>
      <c r="D589" s="25" t="s">
        <v>7231</v>
      </c>
      <c r="E589" s="25" t="s">
        <v>7232</v>
      </c>
      <c r="F589" s="25" t="s">
        <v>57</v>
      </c>
      <c r="G589" s="25" t="s">
        <v>56</v>
      </c>
      <c r="H589" s="25" t="s">
        <v>63</v>
      </c>
      <c r="I589" s="25" t="s">
        <v>1245</v>
      </c>
      <c r="J589" s="25" t="s">
        <v>5467</v>
      </c>
      <c r="K589" s="25" t="s">
        <v>49</v>
      </c>
      <c r="L589" s="25" t="s">
        <v>5684</v>
      </c>
      <c r="M589" s="25" t="s">
        <v>7233</v>
      </c>
      <c r="N589" s="25" t="s">
        <v>5960</v>
      </c>
      <c r="O589" s="28">
        <v>45853.2497337963</v>
      </c>
      <c r="P589" s="25" t="s">
        <v>5471</v>
      </c>
      <c r="Q589" s="25"/>
      <c r="R589" s="26" t="e">
        <f>_xlfn.XLOOKUP(Table4[[#This Row],[Location]],[6]!TableData[u_display_name],[6]!TableData[country])</f>
        <v>#REF!</v>
      </c>
    </row>
    <row r="590" spans="1:18" ht="43.5" x14ac:dyDescent="0.35">
      <c r="A590" s="25" t="s">
        <v>1742</v>
      </c>
      <c r="B590" s="25" t="s">
        <v>1741</v>
      </c>
      <c r="C590" s="25" t="s">
        <v>7234</v>
      </c>
      <c r="D590" s="25" t="s">
        <v>7235</v>
      </c>
      <c r="E590" s="25" t="s">
        <v>7236</v>
      </c>
      <c r="F590" s="25" t="s">
        <v>57</v>
      </c>
      <c r="G590" s="25" t="s">
        <v>109</v>
      </c>
      <c r="H590" s="25" t="s">
        <v>5075</v>
      </c>
      <c r="I590" s="25" t="s">
        <v>1742</v>
      </c>
      <c r="J590" s="25" t="s">
        <v>5467</v>
      </c>
      <c r="K590" s="25" t="s">
        <v>49</v>
      </c>
      <c r="L590" s="25" t="s">
        <v>7237</v>
      </c>
      <c r="M590" s="25" t="s">
        <v>5495</v>
      </c>
      <c r="N590" s="25" t="s">
        <v>5496</v>
      </c>
      <c r="O590" s="28">
        <v>45853.2497337963</v>
      </c>
      <c r="P590" s="25" t="s">
        <v>5471</v>
      </c>
      <c r="Q590" s="25"/>
      <c r="R590" s="26" t="e">
        <f>_xlfn.XLOOKUP(Table4[[#This Row],[Location]],[6]!TableData[u_display_name],[6]!TableData[country])</f>
        <v>#REF!</v>
      </c>
    </row>
    <row r="591" spans="1:18" ht="58" x14ac:dyDescent="0.35">
      <c r="A591" s="25" t="s">
        <v>2211</v>
      </c>
      <c r="B591" s="25" t="s">
        <v>2210</v>
      </c>
      <c r="C591" s="25" t="s">
        <v>7238</v>
      </c>
      <c r="D591" s="25" t="s">
        <v>7239</v>
      </c>
      <c r="E591" s="25" t="s">
        <v>7240</v>
      </c>
      <c r="F591" s="25" t="s">
        <v>57</v>
      </c>
      <c r="G591" s="25" t="s">
        <v>56</v>
      </c>
      <c r="H591" s="25" t="s">
        <v>2083</v>
      </c>
      <c r="I591" s="25" t="s">
        <v>2211</v>
      </c>
      <c r="J591" s="25" t="s">
        <v>5467</v>
      </c>
      <c r="K591" s="25" t="s">
        <v>49</v>
      </c>
      <c r="L591" s="25" t="s">
        <v>5574</v>
      </c>
      <c r="M591" s="25" t="s">
        <v>4691</v>
      </c>
      <c r="N591" s="25" t="s">
        <v>5575</v>
      </c>
      <c r="O591" s="28">
        <v>45853.2497337963</v>
      </c>
      <c r="P591" s="25" t="s">
        <v>5485</v>
      </c>
      <c r="Q591" s="25"/>
      <c r="R591" s="26" t="e">
        <f>_xlfn.XLOOKUP(Table4[[#This Row],[Location]],[6]!TableData[u_display_name],[6]!TableData[country])</f>
        <v>#REF!</v>
      </c>
    </row>
    <row r="592" spans="1:18" ht="43.5" x14ac:dyDescent="0.35">
      <c r="A592" s="25" t="s">
        <v>2265</v>
      </c>
      <c r="B592" s="25" t="s">
        <v>2264</v>
      </c>
      <c r="C592" s="25" t="s">
        <v>4980</v>
      </c>
      <c r="D592" s="25" t="s">
        <v>7241</v>
      </c>
      <c r="E592" s="25" t="s">
        <v>7242</v>
      </c>
      <c r="F592" s="25" t="s">
        <v>57</v>
      </c>
      <c r="G592" s="25" t="s">
        <v>56</v>
      </c>
      <c r="H592" s="25" t="s">
        <v>4975</v>
      </c>
      <c r="I592" s="25" t="s">
        <v>4691</v>
      </c>
      <c r="J592" s="25" t="s">
        <v>5467</v>
      </c>
      <c r="K592" s="25" t="s">
        <v>66</v>
      </c>
      <c r="L592" s="25" t="s">
        <v>4691</v>
      </c>
      <c r="M592" s="25" t="s">
        <v>5495</v>
      </c>
      <c r="N592" s="25" t="s">
        <v>5526</v>
      </c>
      <c r="O592" s="28">
        <v>45853.2497337963</v>
      </c>
      <c r="P592" s="25" t="s">
        <v>5499</v>
      </c>
      <c r="Q592" s="25"/>
      <c r="R592" s="26" t="e">
        <f>_xlfn.XLOOKUP(Table4[[#This Row],[Location]],[6]!TableData[u_display_name],[6]!TableData[country])</f>
        <v>#REF!</v>
      </c>
    </row>
    <row r="593" spans="1:18" ht="43.5" x14ac:dyDescent="0.35">
      <c r="A593" s="25" t="s">
        <v>744</v>
      </c>
      <c r="B593" s="25" t="s">
        <v>743</v>
      </c>
      <c r="C593" s="25" t="s">
        <v>745</v>
      </c>
      <c r="D593" s="25" t="s">
        <v>7243</v>
      </c>
      <c r="E593" s="25" t="s">
        <v>7244</v>
      </c>
      <c r="F593" s="25" t="s">
        <v>57</v>
      </c>
      <c r="G593" s="25" t="s">
        <v>56</v>
      </c>
      <c r="H593" s="25" t="s">
        <v>626</v>
      </c>
      <c r="I593" s="25" t="s">
        <v>744</v>
      </c>
      <c r="J593" s="25" t="s">
        <v>5467</v>
      </c>
      <c r="K593" s="25" t="s">
        <v>49</v>
      </c>
      <c r="L593" s="25" t="s">
        <v>4691</v>
      </c>
      <c r="M593" s="25" t="s">
        <v>5602</v>
      </c>
      <c r="N593" s="25" t="s">
        <v>5526</v>
      </c>
      <c r="O593" s="28">
        <v>45853.2497337963</v>
      </c>
      <c r="P593" s="25" t="s">
        <v>5471</v>
      </c>
      <c r="Q593" s="25"/>
      <c r="R593" s="26" t="e">
        <f>_xlfn.XLOOKUP(Table4[[#This Row],[Location]],[6]!TableData[u_display_name],[6]!TableData[country])</f>
        <v>#REF!</v>
      </c>
    </row>
    <row r="594" spans="1:18" ht="43.5" x14ac:dyDescent="0.35">
      <c r="A594" s="25" t="s">
        <v>1088</v>
      </c>
      <c r="B594" s="25" t="s">
        <v>7245</v>
      </c>
      <c r="C594" s="25" t="s">
        <v>4751</v>
      </c>
      <c r="D594" s="25" t="s">
        <v>7246</v>
      </c>
      <c r="E594" s="25" t="s">
        <v>7247</v>
      </c>
      <c r="F594" s="25" t="s">
        <v>57</v>
      </c>
      <c r="G594" s="25" t="s">
        <v>149</v>
      </c>
      <c r="H594" s="25" t="s">
        <v>4401</v>
      </c>
      <c r="I594" s="25" t="s">
        <v>4691</v>
      </c>
      <c r="J594" s="25" t="s">
        <v>5467</v>
      </c>
      <c r="K594" s="25" t="s">
        <v>66</v>
      </c>
      <c r="L594" s="25" t="s">
        <v>4691</v>
      </c>
      <c r="M594" s="25" t="s">
        <v>5916</v>
      </c>
      <c r="N594" s="25" t="s">
        <v>5496</v>
      </c>
      <c r="O594" s="28">
        <v>45853.2497337963</v>
      </c>
      <c r="P594" s="25" t="s">
        <v>5499</v>
      </c>
      <c r="Q594" s="25"/>
      <c r="R594" s="26" t="e">
        <f>_xlfn.XLOOKUP(Table4[[#This Row],[Location]],[6]!TableData[u_display_name],[6]!TableData[country])</f>
        <v>#REF!</v>
      </c>
    </row>
    <row r="595" spans="1:18" ht="58" x14ac:dyDescent="0.35">
      <c r="A595" s="25" t="s">
        <v>1791</v>
      </c>
      <c r="B595" s="25" t="s">
        <v>1790</v>
      </c>
      <c r="C595" s="25" t="s">
        <v>4526</v>
      </c>
      <c r="D595" s="25" t="s">
        <v>7248</v>
      </c>
      <c r="E595" s="25" t="s">
        <v>7249</v>
      </c>
      <c r="F595" s="25" t="s">
        <v>57</v>
      </c>
      <c r="G595" s="25" t="s">
        <v>56</v>
      </c>
      <c r="H595" s="25" t="s">
        <v>4379</v>
      </c>
      <c r="I595" s="25" t="s">
        <v>1791</v>
      </c>
      <c r="J595" s="25" t="s">
        <v>5467</v>
      </c>
      <c r="K595" s="25" t="s">
        <v>49</v>
      </c>
      <c r="L595" s="25" t="s">
        <v>4691</v>
      </c>
      <c r="M595" s="25" t="s">
        <v>5495</v>
      </c>
      <c r="N595" s="25" t="s">
        <v>5526</v>
      </c>
      <c r="O595" s="28">
        <v>45853.2497337963</v>
      </c>
      <c r="P595" s="25" t="s">
        <v>5471</v>
      </c>
      <c r="Q595" s="25"/>
      <c r="R595" s="26" t="e">
        <f>_xlfn.XLOOKUP(Table4[[#This Row],[Location]],[6]!TableData[u_display_name],[6]!TableData[country])</f>
        <v>#REF!</v>
      </c>
    </row>
    <row r="596" spans="1:18" ht="58" x14ac:dyDescent="0.35">
      <c r="A596" s="25" t="s">
        <v>2440</v>
      </c>
      <c r="B596" s="25" t="s">
        <v>2439</v>
      </c>
      <c r="C596" s="25" t="s">
        <v>7250</v>
      </c>
      <c r="D596" s="25" t="s">
        <v>7251</v>
      </c>
      <c r="E596" s="25" t="s">
        <v>7252</v>
      </c>
      <c r="F596" s="25" t="s">
        <v>57</v>
      </c>
      <c r="G596" s="25" t="s">
        <v>109</v>
      </c>
      <c r="H596" s="25" t="s">
        <v>5621</v>
      </c>
      <c r="I596" s="25" t="s">
        <v>2440</v>
      </c>
      <c r="J596" s="25" t="s">
        <v>5467</v>
      </c>
      <c r="K596" s="25" t="s">
        <v>141</v>
      </c>
      <c r="L596" s="25" t="s">
        <v>4691</v>
      </c>
      <c r="M596" s="25" t="s">
        <v>5622</v>
      </c>
      <c r="N596" s="25" t="s">
        <v>5623</v>
      </c>
      <c r="O596" s="28">
        <v>45853.2497337963</v>
      </c>
      <c r="P596" s="25" t="s">
        <v>5485</v>
      </c>
      <c r="Q596" s="25"/>
      <c r="R596" s="26" t="e">
        <f>_xlfn.XLOOKUP(Table4[[#This Row],[Location]],[6]!TableData[u_display_name],[6]!TableData[country])</f>
        <v>#REF!</v>
      </c>
    </row>
    <row r="597" spans="1:18" ht="58" x14ac:dyDescent="0.35">
      <c r="A597" s="25" t="s">
        <v>659</v>
      </c>
      <c r="B597" s="25" t="s">
        <v>658</v>
      </c>
      <c r="C597" s="25" t="s">
        <v>660</v>
      </c>
      <c r="D597" s="25" t="s">
        <v>7253</v>
      </c>
      <c r="E597" s="25" t="s">
        <v>7254</v>
      </c>
      <c r="F597" s="25" t="s">
        <v>57</v>
      </c>
      <c r="G597" s="25" t="s">
        <v>56</v>
      </c>
      <c r="H597" s="25" t="s">
        <v>63</v>
      </c>
      <c r="I597" s="25" t="s">
        <v>659</v>
      </c>
      <c r="J597" s="25" t="s">
        <v>5467</v>
      </c>
      <c r="K597" s="25" t="s">
        <v>49</v>
      </c>
      <c r="L597" s="25" t="s">
        <v>5964</v>
      </c>
      <c r="M597" s="25" t="s">
        <v>5495</v>
      </c>
      <c r="N597" s="25" t="s">
        <v>5965</v>
      </c>
      <c r="O597" s="28">
        <v>45853.2497337963</v>
      </c>
      <c r="P597" s="25" t="s">
        <v>5471</v>
      </c>
      <c r="Q597" s="25"/>
      <c r="R597" s="26" t="e">
        <f>_xlfn.XLOOKUP(Table4[[#This Row],[Location]],[6]!TableData[u_display_name],[6]!TableData[country])</f>
        <v>#REF!</v>
      </c>
    </row>
    <row r="598" spans="1:18" ht="58" x14ac:dyDescent="0.35">
      <c r="A598" s="25" t="s">
        <v>540</v>
      </c>
      <c r="B598" s="25" t="s">
        <v>7255</v>
      </c>
      <c r="C598" s="25" t="s">
        <v>541</v>
      </c>
      <c r="D598" s="25" t="s">
        <v>7256</v>
      </c>
      <c r="E598" s="25" t="s">
        <v>7257</v>
      </c>
      <c r="F598" s="25" t="s">
        <v>57</v>
      </c>
      <c r="G598" s="25" t="s">
        <v>232</v>
      </c>
      <c r="H598" s="25" t="s">
        <v>543</v>
      </c>
      <c r="I598" s="25" t="s">
        <v>540</v>
      </c>
      <c r="J598" s="25" t="s">
        <v>5467</v>
      </c>
      <c r="K598" s="25" t="s">
        <v>101</v>
      </c>
      <c r="L598" s="25" t="s">
        <v>7258</v>
      </c>
      <c r="M598" s="25" t="s">
        <v>5495</v>
      </c>
      <c r="N598" s="25" t="s">
        <v>5694</v>
      </c>
      <c r="O598" s="28">
        <v>45853.2497337963</v>
      </c>
      <c r="P598" s="25" t="s">
        <v>5485</v>
      </c>
      <c r="Q598" s="25"/>
      <c r="R598" s="26" t="e">
        <f>_xlfn.XLOOKUP(Table4[[#This Row],[Location]],[6]!TableData[u_display_name],[6]!TableData[country])</f>
        <v>#REF!</v>
      </c>
    </row>
    <row r="599" spans="1:18" ht="43.5" x14ac:dyDescent="0.35">
      <c r="A599" s="25" t="s">
        <v>2641</v>
      </c>
      <c r="B599" s="25" t="s">
        <v>2640</v>
      </c>
      <c r="C599" s="25" t="s">
        <v>4802</v>
      </c>
      <c r="D599" s="25" t="s">
        <v>7259</v>
      </c>
      <c r="E599" s="25" t="s">
        <v>7260</v>
      </c>
      <c r="F599" s="25" t="s">
        <v>514</v>
      </c>
      <c r="G599" s="25" t="s">
        <v>109</v>
      </c>
      <c r="H599" s="25" t="s">
        <v>4585</v>
      </c>
      <c r="I599" s="25" t="s">
        <v>2641</v>
      </c>
      <c r="J599" s="25" t="s">
        <v>5467</v>
      </c>
      <c r="K599" s="25" t="s">
        <v>49</v>
      </c>
      <c r="L599" s="25" t="s">
        <v>4691</v>
      </c>
      <c r="M599" s="25" t="s">
        <v>5495</v>
      </c>
      <c r="N599" s="25" t="s">
        <v>5496</v>
      </c>
      <c r="O599" s="28">
        <v>45853.2497337963</v>
      </c>
      <c r="P599" s="25" t="s">
        <v>5471</v>
      </c>
      <c r="Q599" s="25"/>
      <c r="R599" s="26" t="e">
        <f>_xlfn.XLOOKUP(Table4[[#This Row],[Location]],[6]!TableData[u_display_name],[6]!TableData[country])</f>
        <v>#REF!</v>
      </c>
    </row>
    <row r="600" spans="1:18" ht="58" x14ac:dyDescent="0.35">
      <c r="A600" s="25" t="s">
        <v>1105</v>
      </c>
      <c r="B600" s="25" t="s">
        <v>1104</v>
      </c>
      <c r="C600" s="25" t="s">
        <v>4624</v>
      </c>
      <c r="D600" s="25" t="s">
        <v>7261</v>
      </c>
      <c r="E600" s="25" t="s">
        <v>7262</v>
      </c>
      <c r="F600" s="25" t="s">
        <v>57</v>
      </c>
      <c r="G600" s="25" t="s">
        <v>109</v>
      </c>
      <c r="H600" s="25" t="s">
        <v>63</v>
      </c>
      <c r="I600" s="25" t="s">
        <v>1105</v>
      </c>
      <c r="J600" s="25" t="s">
        <v>5467</v>
      </c>
      <c r="K600" s="25" t="s">
        <v>66</v>
      </c>
      <c r="L600" s="25" t="s">
        <v>4691</v>
      </c>
      <c r="M600" s="25" t="s">
        <v>5495</v>
      </c>
      <c r="N600" s="25" t="s">
        <v>5531</v>
      </c>
      <c r="O600" s="28">
        <v>45853.2497337963</v>
      </c>
      <c r="P600" s="25" t="s">
        <v>5471</v>
      </c>
      <c r="Q600" s="25"/>
      <c r="R600" s="26" t="e">
        <f>_xlfn.XLOOKUP(Table4[[#This Row],[Location]],[6]!TableData[u_display_name],[6]!TableData[country])</f>
        <v>#REF!</v>
      </c>
    </row>
    <row r="601" spans="1:18" ht="43.5" x14ac:dyDescent="0.35">
      <c r="A601" s="25" t="s">
        <v>1535</v>
      </c>
      <c r="B601" s="25" t="s">
        <v>1534</v>
      </c>
      <c r="C601" s="25" t="s">
        <v>4844</v>
      </c>
      <c r="D601" s="25" t="s">
        <v>7263</v>
      </c>
      <c r="E601" s="25" t="s">
        <v>7264</v>
      </c>
      <c r="F601" s="25" t="s">
        <v>514</v>
      </c>
      <c r="G601" s="25" t="s">
        <v>109</v>
      </c>
      <c r="H601" s="25" t="s">
        <v>4843</v>
      </c>
      <c r="I601" s="25" t="s">
        <v>1535</v>
      </c>
      <c r="J601" s="25" t="s">
        <v>5467</v>
      </c>
      <c r="K601" s="25" t="s">
        <v>66</v>
      </c>
      <c r="L601" s="25" t="s">
        <v>7265</v>
      </c>
      <c r="M601" s="25" t="s">
        <v>5495</v>
      </c>
      <c r="N601" s="25" t="s">
        <v>5496</v>
      </c>
      <c r="O601" s="28">
        <v>45853.2497337963</v>
      </c>
      <c r="P601" s="25" t="s">
        <v>5471</v>
      </c>
      <c r="Q601" s="25"/>
      <c r="R601" s="26" t="e">
        <f>_xlfn.XLOOKUP(Table4[[#This Row],[Location]],[6]!TableData[u_display_name],[6]!TableData[country])</f>
        <v>#REF!</v>
      </c>
    </row>
    <row r="602" spans="1:18" ht="43.5" x14ac:dyDescent="0.35">
      <c r="A602" s="25" t="s">
        <v>1856</v>
      </c>
      <c r="B602" s="25" t="s">
        <v>1855</v>
      </c>
      <c r="C602" s="25" t="s">
        <v>4641</v>
      </c>
      <c r="D602" s="25" t="s">
        <v>7266</v>
      </c>
      <c r="E602" s="25" t="s">
        <v>7267</v>
      </c>
      <c r="F602" s="25" t="s">
        <v>57</v>
      </c>
      <c r="G602" s="25" t="s">
        <v>56</v>
      </c>
      <c r="H602" s="25" t="s">
        <v>63</v>
      </c>
      <c r="I602" s="25" t="s">
        <v>3830</v>
      </c>
      <c r="J602" s="25" t="s">
        <v>5467</v>
      </c>
      <c r="K602" s="25" t="s">
        <v>114</v>
      </c>
      <c r="L602" s="25" t="s">
        <v>5688</v>
      </c>
      <c r="M602" s="25" t="s">
        <v>7268</v>
      </c>
      <c r="N602" s="25" t="s">
        <v>5690</v>
      </c>
      <c r="O602" s="28">
        <v>45853.2497337963</v>
      </c>
      <c r="P602" s="25" t="s">
        <v>5471</v>
      </c>
      <c r="Q602" s="25"/>
      <c r="R602" s="26" t="e">
        <f>_xlfn.XLOOKUP(Table4[[#This Row],[Location]],[6]!TableData[u_display_name],[6]!TableData[country])</f>
        <v>#REF!</v>
      </c>
    </row>
    <row r="603" spans="1:18" ht="58" x14ac:dyDescent="0.35">
      <c r="A603" s="25" t="s">
        <v>883</v>
      </c>
      <c r="B603" s="25" t="s">
        <v>882</v>
      </c>
      <c r="C603" s="25" t="s">
        <v>884</v>
      </c>
      <c r="D603" s="25" t="s">
        <v>7269</v>
      </c>
      <c r="E603" s="25" t="s">
        <v>7270</v>
      </c>
      <c r="F603" s="25" t="s">
        <v>57</v>
      </c>
      <c r="G603" s="25" t="s">
        <v>109</v>
      </c>
      <c r="H603" s="25" t="s">
        <v>63</v>
      </c>
      <c r="I603" s="25" t="s">
        <v>883</v>
      </c>
      <c r="J603" s="25" t="s">
        <v>5467</v>
      </c>
      <c r="K603" s="25" t="s">
        <v>114</v>
      </c>
      <c r="L603" s="25" t="s">
        <v>5468</v>
      </c>
      <c r="M603" s="25" t="s">
        <v>5685</v>
      </c>
      <c r="N603" s="25" t="s">
        <v>5992</v>
      </c>
      <c r="O603" s="28">
        <v>45853.2497337963</v>
      </c>
      <c r="P603" s="25" t="s">
        <v>5471</v>
      </c>
      <c r="Q603" s="25"/>
      <c r="R603" s="26" t="e">
        <f>_xlfn.XLOOKUP(Table4[[#This Row],[Location]],[6]!TableData[u_display_name],[6]!TableData[country])</f>
        <v>#REF!</v>
      </c>
    </row>
    <row r="604" spans="1:18" ht="58" x14ac:dyDescent="0.35">
      <c r="A604" s="25" t="s">
        <v>865</v>
      </c>
      <c r="B604" s="25" t="s">
        <v>864</v>
      </c>
      <c r="C604" s="25" t="s">
        <v>866</v>
      </c>
      <c r="D604" s="25" t="s">
        <v>7271</v>
      </c>
      <c r="E604" s="25" t="s">
        <v>7272</v>
      </c>
      <c r="F604" s="25" t="s">
        <v>57</v>
      </c>
      <c r="G604" s="25" t="s">
        <v>109</v>
      </c>
      <c r="H604" s="25" t="s">
        <v>63</v>
      </c>
      <c r="I604" s="25" t="s">
        <v>865</v>
      </c>
      <c r="J604" s="25" t="s">
        <v>5467</v>
      </c>
      <c r="K604" s="25" t="s">
        <v>114</v>
      </c>
      <c r="L604" s="25" t="s">
        <v>4691</v>
      </c>
      <c r="M604" s="25" t="s">
        <v>5685</v>
      </c>
      <c r="N604" s="25" t="s">
        <v>5992</v>
      </c>
      <c r="O604" s="28">
        <v>45853.2497337963</v>
      </c>
      <c r="P604" s="25" t="s">
        <v>5471</v>
      </c>
      <c r="Q604" s="25"/>
      <c r="R604" s="26" t="e">
        <f>_xlfn.XLOOKUP(Table4[[#This Row],[Location]],[6]!TableData[u_display_name],[6]!TableData[country])</f>
        <v>#REF!</v>
      </c>
    </row>
    <row r="605" spans="1:18" ht="58" x14ac:dyDescent="0.35">
      <c r="A605" s="25" t="s">
        <v>2808</v>
      </c>
      <c r="B605" s="25" t="s">
        <v>2807</v>
      </c>
      <c r="C605" s="25" t="s">
        <v>7273</v>
      </c>
      <c r="D605" s="25" t="s">
        <v>7274</v>
      </c>
      <c r="E605" s="25" t="s">
        <v>7275</v>
      </c>
      <c r="F605" s="25" t="s">
        <v>94</v>
      </c>
      <c r="G605" s="25" t="s">
        <v>56</v>
      </c>
      <c r="H605" s="25" t="s">
        <v>333</v>
      </c>
      <c r="I605" s="25" t="s">
        <v>2808</v>
      </c>
      <c r="J605" s="25" t="s">
        <v>5467</v>
      </c>
      <c r="K605" s="25" t="s">
        <v>141</v>
      </c>
      <c r="L605" s="25" t="s">
        <v>5626</v>
      </c>
      <c r="M605" s="25" t="s">
        <v>6090</v>
      </c>
      <c r="N605" s="25" t="s">
        <v>5775</v>
      </c>
      <c r="O605" s="28">
        <v>45853.2497337963</v>
      </c>
      <c r="P605" s="25" t="s">
        <v>5485</v>
      </c>
      <c r="Q605" s="25"/>
      <c r="R605" s="26" t="e">
        <f>_xlfn.XLOOKUP(Table4[[#This Row],[Location]],[6]!TableData[u_display_name],[6]!TableData[country])</f>
        <v>#REF!</v>
      </c>
    </row>
    <row r="606" spans="1:18" ht="58" x14ac:dyDescent="0.35">
      <c r="A606" s="25" t="s">
        <v>2727</v>
      </c>
      <c r="B606" s="25" t="s">
        <v>2726</v>
      </c>
      <c r="C606" s="25" t="s">
        <v>4653</v>
      </c>
      <c r="D606" s="25" t="s">
        <v>7276</v>
      </c>
      <c r="E606" s="25" t="s">
        <v>7277</v>
      </c>
      <c r="F606" s="25" t="s">
        <v>57</v>
      </c>
      <c r="G606" s="25" t="s">
        <v>56</v>
      </c>
      <c r="H606" s="25" t="s">
        <v>63</v>
      </c>
      <c r="I606" s="25" t="s">
        <v>2727</v>
      </c>
      <c r="J606" s="25" t="s">
        <v>5467</v>
      </c>
      <c r="K606" s="25" t="s">
        <v>114</v>
      </c>
      <c r="L606" s="25" t="s">
        <v>5712</v>
      </c>
      <c r="M606" s="25" t="s">
        <v>5502</v>
      </c>
      <c r="N606" s="25" t="s">
        <v>5575</v>
      </c>
      <c r="O606" s="28">
        <v>45853.2497337963</v>
      </c>
      <c r="P606" s="25" t="s">
        <v>5471</v>
      </c>
      <c r="Q606" s="25"/>
      <c r="R606" s="26" t="e">
        <f>_xlfn.XLOOKUP(Table4[[#This Row],[Location]],[6]!TableData[u_display_name],[6]!TableData[country])</f>
        <v>#REF!</v>
      </c>
    </row>
    <row r="607" spans="1:18" ht="58" x14ac:dyDescent="0.35">
      <c r="A607" s="25" t="s">
        <v>1210</v>
      </c>
      <c r="B607" s="25" t="s">
        <v>1209</v>
      </c>
      <c r="C607" s="25" t="s">
        <v>4427</v>
      </c>
      <c r="D607" s="25" t="s">
        <v>7278</v>
      </c>
      <c r="E607" s="25" t="s">
        <v>7279</v>
      </c>
      <c r="F607" s="25" t="s">
        <v>57</v>
      </c>
      <c r="G607" s="25" t="s">
        <v>56</v>
      </c>
      <c r="H607" s="25" t="s">
        <v>63</v>
      </c>
      <c r="I607" s="25" t="s">
        <v>1210</v>
      </c>
      <c r="J607" s="25" t="s">
        <v>5467</v>
      </c>
      <c r="K607" s="25" t="s">
        <v>114</v>
      </c>
      <c r="L607" s="25" t="s">
        <v>7280</v>
      </c>
      <c r="M607" s="25" t="s">
        <v>5820</v>
      </c>
      <c r="N607" s="25" t="s">
        <v>5575</v>
      </c>
      <c r="O607" s="28">
        <v>45853.2497337963</v>
      </c>
      <c r="P607" s="25" t="s">
        <v>5471</v>
      </c>
      <c r="Q607" s="25"/>
      <c r="R607" s="26" t="e">
        <f>_xlfn.XLOOKUP(Table4[[#This Row],[Location]],[6]!TableData[u_display_name],[6]!TableData[country])</f>
        <v>#REF!</v>
      </c>
    </row>
    <row r="608" spans="1:18" ht="43.5" x14ac:dyDescent="0.35">
      <c r="A608" s="25" t="s">
        <v>2093</v>
      </c>
      <c r="B608" s="25" t="s">
        <v>2092</v>
      </c>
      <c r="C608" s="25" t="s">
        <v>7281</v>
      </c>
      <c r="D608" s="25" t="s">
        <v>7282</v>
      </c>
      <c r="E608" s="25" t="s">
        <v>7283</v>
      </c>
      <c r="F608" s="25" t="s">
        <v>57</v>
      </c>
      <c r="G608" s="25" t="s">
        <v>232</v>
      </c>
      <c r="H608" s="25" t="s">
        <v>4999</v>
      </c>
      <c r="I608" s="25" t="s">
        <v>2093</v>
      </c>
      <c r="J608" s="25" t="s">
        <v>5467</v>
      </c>
      <c r="K608" s="25" t="s">
        <v>49</v>
      </c>
      <c r="L608" s="25" t="s">
        <v>4691</v>
      </c>
      <c r="M608" s="25" t="s">
        <v>5495</v>
      </c>
      <c r="N608" s="25" t="s">
        <v>5496</v>
      </c>
      <c r="O608" s="28">
        <v>45853.2497337963</v>
      </c>
      <c r="P608" s="25" t="s">
        <v>5499</v>
      </c>
      <c r="Q608" s="25"/>
      <c r="R608" s="26" t="e">
        <f>_xlfn.XLOOKUP(Table4[[#This Row],[Location]],[6]!TableData[u_display_name],[6]!TableData[country])</f>
        <v>#REF!</v>
      </c>
    </row>
    <row r="609" spans="1:18" ht="43.5" x14ac:dyDescent="0.35">
      <c r="A609" s="25" t="s">
        <v>2603</v>
      </c>
      <c r="B609" s="25" t="s">
        <v>2602</v>
      </c>
      <c r="C609" s="25" t="s">
        <v>7284</v>
      </c>
      <c r="D609" s="25" t="s">
        <v>7285</v>
      </c>
      <c r="E609" s="25" t="s">
        <v>7286</v>
      </c>
      <c r="F609" s="25" t="s">
        <v>57</v>
      </c>
      <c r="G609" s="25" t="s">
        <v>232</v>
      </c>
      <c r="H609" s="25" t="s">
        <v>5275</v>
      </c>
      <c r="I609" s="25" t="s">
        <v>2603</v>
      </c>
      <c r="J609" s="25" t="s">
        <v>5467</v>
      </c>
      <c r="K609" s="25" t="s">
        <v>66</v>
      </c>
      <c r="L609" s="25" t="s">
        <v>4691</v>
      </c>
      <c r="M609" s="25" t="s">
        <v>5709</v>
      </c>
      <c r="N609" s="25" t="s">
        <v>5623</v>
      </c>
      <c r="O609" s="28">
        <v>45853.2497337963</v>
      </c>
      <c r="P609" s="25" t="s">
        <v>5499</v>
      </c>
      <c r="Q609" s="25"/>
      <c r="R609" s="26" t="e">
        <f>_xlfn.XLOOKUP(Table4[[#This Row],[Location]],[6]!TableData[u_display_name],[6]!TableData[country])</f>
        <v>#REF!</v>
      </c>
    </row>
    <row r="610" spans="1:18" ht="43.5" x14ac:dyDescent="0.35">
      <c r="A610" s="25" t="s">
        <v>2344</v>
      </c>
      <c r="B610" s="25" t="s">
        <v>7287</v>
      </c>
      <c r="C610" s="25" t="s">
        <v>4985</v>
      </c>
      <c r="D610" s="25" t="s">
        <v>7288</v>
      </c>
      <c r="E610" s="25" t="s">
        <v>7289</v>
      </c>
      <c r="F610" s="25" t="s">
        <v>57</v>
      </c>
      <c r="G610" s="25" t="s">
        <v>56</v>
      </c>
      <c r="H610" s="25" t="s">
        <v>4975</v>
      </c>
      <c r="I610" s="25" t="s">
        <v>4691</v>
      </c>
      <c r="J610" s="25" t="s">
        <v>5467</v>
      </c>
      <c r="K610" s="25" t="s">
        <v>101</v>
      </c>
      <c r="L610" s="25" t="s">
        <v>4691</v>
      </c>
      <c r="M610" s="25" t="s">
        <v>5916</v>
      </c>
      <c r="N610" s="25" t="s">
        <v>5526</v>
      </c>
      <c r="O610" s="28">
        <v>45853.2497337963</v>
      </c>
      <c r="P610" s="25" t="s">
        <v>5499</v>
      </c>
      <c r="Q610" s="25"/>
      <c r="R610" s="26" t="e">
        <f>_xlfn.XLOOKUP(Table4[[#This Row],[Location]],[6]!TableData[u_display_name],[6]!TableData[country])</f>
        <v>#REF!</v>
      </c>
    </row>
    <row r="611" spans="1:18" ht="43.5" x14ac:dyDescent="0.35">
      <c r="A611" s="25" t="s">
        <v>2288</v>
      </c>
      <c r="B611" s="25" t="s">
        <v>2287</v>
      </c>
      <c r="C611" s="25" t="s">
        <v>7290</v>
      </c>
      <c r="D611" s="25" t="s">
        <v>7291</v>
      </c>
      <c r="E611" s="25" t="s">
        <v>7292</v>
      </c>
      <c r="F611" s="25" t="s">
        <v>57</v>
      </c>
      <c r="G611" s="25" t="s">
        <v>109</v>
      </c>
      <c r="H611" s="25" t="s">
        <v>63</v>
      </c>
      <c r="I611" s="25" t="s">
        <v>2288</v>
      </c>
      <c r="J611" s="25" t="s">
        <v>5467</v>
      </c>
      <c r="K611" s="25" t="s">
        <v>101</v>
      </c>
      <c r="L611" s="25" t="s">
        <v>6407</v>
      </c>
      <c r="M611" s="25" t="s">
        <v>5495</v>
      </c>
      <c r="N611" s="25" t="s">
        <v>5496</v>
      </c>
      <c r="O611" s="28">
        <v>45853.2497337963</v>
      </c>
      <c r="P611" s="25" t="s">
        <v>5471</v>
      </c>
      <c r="Q611" s="25"/>
      <c r="R611" s="26" t="e">
        <f>_xlfn.XLOOKUP(Table4[[#This Row],[Location]],[6]!TableData[u_display_name],[6]!TableData[country])</f>
        <v>#REF!</v>
      </c>
    </row>
    <row r="612" spans="1:18" ht="43.5" x14ac:dyDescent="0.35">
      <c r="A612" s="25" t="s">
        <v>1000</v>
      </c>
      <c r="B612" s="25" t="s">
        <v>999</v>
      </c>
      <c r="C612" s="25" t="s">
        <v>7293</v>
      </c>
      <c r="D612" s="25" t="s">
        <v>7294</v>
      </c>
      <c r="E612" s="25" t="s">
        <v>7295</v>
      </c>
      <c r="F612" s="25" t="s">
        <v>57</v>
      </c>
      <c r="G612" s="25" t="s">
        <v>56</v>
      </c>
      <c r="H612" s="25" t="s">
        <v>63</v>
      </c>
      <c r="I612" s="25" t="s">
        <v>1000</v>
      </c>
      <c r="J612" s="25" t="s">
        <v>5467</v>
      </c>
      <c r="K612" s="25" t="s">
        <v>66</v>
      </c>
      <c r="L612" s="25" t="s">
        <v>5599</v>
      </c>
      <c r="M612" s="25" t="s">
        <v>5495</v>
      </c>
      <c r="N612" s="25" t="s">
        <v>5526</v>
      </c>
      <c r="O612" s="28">
        <v>45853.2497337963</v>
      </c>
      <c r="P612" s="25" t="s">
        <v>5471</v>
      </c>
      <c r="Q612" s="25"/>
      <c r="R612" s="26" t="e">
        <f>_xlfn.XLOOKUP(Table4[[#This Row],[Location]],[6]!TableData[u_display_name],[6]!TableData[country])</f>
        <v>#REF!</v>
      </c>
    </row>
    <row r="613" spans="1:18" ht="58" x14ac:dyDescent="0.35">
      <c r="A613" s="25" t="s">
        <v>2450</v>
      </c>
      <c r="B613" s="25" t="s">
        <v>2449</v>
      </c>
      <c r="C613" s="25" t="s">
        <v>7296</v>
      </c>
      <c r="D613" s="25" t="s">
        <v>7297</v>
      </c>
      <c r="E613" s="25" t="s">
        <v>7298</v>
      </c>
      <c r="F613" s="25" t="s">
        <v>57</v>
      </c>
      <c r="G613" s="25" t="s">
        <v>56</v>
      </c>
      <c r="H613" s="25" t="s">
        <v>5621</v>
      </c>
      <c r="I613" s="25" t="s">
        <v>2450</v>
      </c>
      <c r="J613" s="25" t="s">
        <v>5467</v>
      </c>
      <c r="K613" s="25" t="s">
        <v>141</v>
      </c>
      <c r="L613" s="25" t="s">
        <v>4691</v>
      </c>
      <c r="M613" s="25" t="s">
        <v>5622</v>
      </c>
      <c r="N613" s="25" t="s">
        <v>5623</v>
      </c>
      <c r="O613" s="28">
        <v>45853.2497337963</v>
      </c>
      <c r="P613" s="25" t="s">
        <v>5485</v>
      </c>
      <c r="Q613" s="25"/>
      <c r="R613" s="26" t="e">
        <f>_xlfn.XLOOKUP(Table4[[#This Row],[Location]],[6]!TableData[u_display_name],[6]!TableData[country])</f>
        <v>#REF!</v>
      </c>
    </row>
    <row r="614" spans="1:18" ht="43.5" x14ac:dyDescent="0.35">
      <c r="A614" s="25" t="s">
        <v>1894</v>
      </c>
      <c r="B614" s="25" t="s">
        <v>7299</v>
      </c>
      <c r="C614" s="25" t="s">
        <v>4781</v>
      </c>
      <c r="D614" s="25" t="s">
        <v>7300</v>
      </c>
      <c r="E614" s="25" t="s">
        <v>7301</v>
      </c>
      <c r="F614" s="25" t="s">
        <v>57</v>
      </c>
      <c r="G614" s="25" t="s">
        <v>948</v>
      </c>
      <c r="H614" s="25" t="s">
        <v>4785</v>
      </c>
      <c r="I614" s="25" t="s">
        <v>4691</v>
      </c>
      <c r="J614" s="25" t="s">
        <v>5467</v>
      </c>
      <c r="K614" s="25" t="s">
        <v>101</v>
      </c>
      <c r="L614" s="25" t="s">
        <v>4691</v>
      </c>
      <c r="M614" s="25" t="s">
        <v>5631</v>
      </c>
      <c r="N614" s="25" t="s">
        <v>5496</v>
      </c>
      <c r="O614" s="28">
        <v>45853.2497337963</v>
      </c>
      <c r="P614" s="25" t="s">
        <v>5471</v>
      </c>
      <c r="Q614" s="25"/>
      <c r="R614" s="26" t="e">
        <f>_xlfn.XLOOKUP(Table4[[#This Row],[Location]],[6]!TableData[u_display_name],[6]!TableData[country])</f>
        <v>#REF!</v>
      </c>
    </row>
    <row r="615" spans="1:18" ht="58" x14ac:dyDescent="0.35">
      <c r="A615" s="25" t="s">
        <v>1374</v>
      </c>
      <c r="B615" s="25" t="s">
        <v>1373</v>
      </c>
      <c r="C615" s="25" t="s">
        <v>4596</v>
      </c>
      <c r="D615" s="25" t="s">
        <v>7302</v>
      </c>
      <c r="E615" s="25" t="s">
        <v>7303</v>
      </c>
      <c r="F615" s="25" t="s">
        <v>57</v>
      </c>
      <c r="G615" s="25" t="s">
        <v>109</v>
      </c>
      <c r="H615" s="25" t="s">
        <v>63</v>
      </c>
      <c r="I615" s="25" t="s">
        <v>1374</v>
      </c>
      <c r="J615" s="25" t="s">
        <v>5467</v>
      </c>
      <c r="K615" s="25" t="s">
        <v>49</v>
      </c>
      <c r="L615" s="25" t="s">
        <v>7107</v>
      </c>
      <c r="M615" s="25" t="s">
        <v>5519</v>
      </c>
      <c r="N615" s="25" t="s">
        <v>5531</v>
      </c>
      <c r="O615" s="28">
        <v>45853.2497337963</v>
      </c>
      <c r="P615" s="25" t="s">
        <v>5471</v>
      </c>
      <c r="Q615" s="25"/>
      <c r="R615" s="26" t="e">
        <f>_xlfn.XLOOKUP(Table4[[#This Row],[Location]],[6]!TableData[u_display_name],[6]!TableData[country])</f>
        <v>#REF!</v>
      </c>
    </row>
    <row r="616" spans="1:18" ht="58" x14ac:dyDescent="0.35">
      <c r="A616" s="25" t="s">
        <v>1847</v>
      </c>
      <c r="B616" s="25" t="s">
        <v>1846</v>
      </c>
      <c r="C616" s="25" t="s">
        <v>7304</v>
      </c>
      <c r="D616" s="25" t="s">
        <v>7305</v>
      </c>
      <c r="E616" s="25" t="s">
        <v>7306</v>
      </c>
      <c r="F616" s="25" t="s">
        <v>57</v>
      </c>
      <c r="G616" s="25" t="s">
        <v>4691</v>
      </c>
      <c r="H616" s="25" t="s">
        <v>4691</v>
      </c>
      <c r="I616" s="25" t="s">
        <v>1847</v>
      </c>
      <c r="J616" s="25" t="s">
        <v>5467</v>
      </c>
      <c r="K616" s="25" t="s">
        <v>101</v>
      </c>
      <c r="L616" s="25" t="s">
        <v>4691</v>
      </c>
      <c r="M616" s="25" t="s">
        <v>4691</v>
      </c>
      <c r="N616" s="25" t="s">
        <v>4691</v>
      </c>
      <c r="O616" s="28">
        <v>45853.2497337963</v>
      </c>
      <c r="P616" s="25" t="s">
        <v>4691</v>
      </c>
      <c r="Q616" s="25"/>
      <c r="R616" s="26" t="e">
        <f>_xlfn.XLOOKUP(Table4[[#This Row],[Location]],[6]!TableData[u_display_name],[6]!TableData[country])</f>
        <v>#REF!</v>
      </c>
    </row>
    <row r="617" spans="1:18" ht="43.5" x14ac:dyDescent="0.35">
      <c r="A617" s="25" t="s">
        <v>2041</v>
      </c>
      <c r="B617" s="25" t="s">
        <v>2040</v>
      </c>
      <c r="C617" s="25" t="s">
        <v>4819</v>
      </c>
      <c r="D617" s="25" t="s">
        <v>7307</v>
      </c>
      <c r="E617" s="25" t="s">
        <v>7308</v>
      </c>
      <c r="F617" s="25" t="s">
        <v>57</v>
      </c>
      <c r="G617" s="25" t="s">
        <v>56</v>
      </c>
      <c r="H617" s="25" t="s">
        <v>71</v>
      </c>
      <c r="I617" s="25" t="s">
        <v>2041</v>
      </c>
      <c r="J617" s="25" t="s">
        <v>5467</v>
      </c>
      <c r="K617" s="25" t="s">
        <v>49</v>
      </c>
      <c r="L617" s="25" t="s">
        <v>7309</v>
      </c>
      <c r="M617" s="25" t="s">
        <v>5495</v>
      </c>
      <c r="N617" s="25" t="s">
        <v>5526</v>
      </c>
      <c r="O617" s="28">
        <v>45853.2497337963</v>
      </c>
      <c r="P617" s="25" t="s">
        <v>5471</v>
      </c>
      <c r="Q617" s="25"/>
      <c r="R617" s="26" t="e">
        <f>_xlfn.XLOOKUP(Table4[[#This Row],[Location]],[6]!TableData[u_display_name],[6]!TableData[country])</f>
        <v>#REF!</v>
      </c>
    </row>
    <row r="618" spans="1:18" ht="58" x14ac:dyDescent="0.35">
      <c r="A618" s="25" t="s">
        <v>1416</v>
      </c>
      <c r="B618" s="25" t="s">
        <v>1415</v>
      </c>
      <c r="C618" s="25" t="s">
        <v>4876</v>
      </c>
      <c r="D618" s="25" t="s">
        <v>7310</v>
      </c>
      <c r="E618" s="25" t="s">
        <v>7311</v>
      </c>
      <c r="F618" s="25" t="s">
        <v>57</v>
      </c>
      <c r="G618" s="25" t="s">
        <v>56</v>
      </c>
      <c r="H618" s="25" t="s">
        <v>63</v>
      </c>
      <c r="I618" s="25" t="s">
        <v>1416</v>
      </c>
      <c r="J618" s="25" t="s">
        <v>5467</v>
      </c>
      <c r="K618" s="25" t="s">
        <v>141</v>
      </c>
      <c r="L618" s="25" t="s">
        <v>5780</v>
      </c>
      <c r="M618" s="25" t="s">
        <v>5495</v>
      </c>
      <c r="N618" s="25" t="s">
        <v>6183</v>
      </c>
      <c r="O618" s="28">
        <v>45853.2497337963</v>
      </c>
      <c r="P618" s="25" t="s">
        <v>5471</v>
      </c>
      <c r="Q618" s="25"/>
      <c r="R618" s="26" t="e">
        <f>_xlfn.XLOOKUP(Table4[[#This Row],[Location]],[6]!TableData[u_display_name],[6]!TableData[country])</f>
        <v>#REF!</v>
      </c>
    </row>
    <row r="619" spans="1:18" ht="58" x14ac:dyDescent="0.35">
      <c r="A619" s="25" t="s">
        <v>2114</v>
      </c>
      <c r="B619" s="25" t="s">
        <v>2113</v>
      </c>
      <c r="C619" s="25" t="s">
        <v>7312</v>
      </c>
      <c r="D619" s="25" t="s">
        <v>7313</v>
      </c>
      <c r="E619" s="25" t="s">
        <v>7314</v>
      </c>
      <c r="F619" s="25" t="s">
        <v>57</v>
      </c>
      <c r="G619" s="25" t="s">
        <v>56</v>
      </c>
      <c r="H619" s="25" t="s">
        <v>63</v>
      </c>
      <c r="I619" s="25" t="s">
        <v>2114</v>
      </c>
      <c r="J619" s="25" t="s">
        <v>5467</v>
      </c>
      <c r="K619" s="25" t="s">
        <v>141</v>
      </c>
      <c r="L619" s="25" t="s">
        <v>7315</v>
      </c>
      <c r="M619" s="25" t="s">
        <v>5933</v>
      </c>
      <c r="N619" s="25" t="s">
        <v>5623</v>
      </c>
      <c r="O619" s="28">
        <v>45853.2497337963</v>
      </c>
      <c r="P619" s="25" t="s">
        <v>5471</v>
      </c>
      <c r="Q619" s="25"/>
      <c r="R619" s="26" t="e">
        <f>_xlfn.XLOOKUP(Table4[[#This Row],[Location]],[6]!TableData[u_display_name],[6]!TableData[country])</f>
        <v>#REF!</v>
      </c>
    </row>
    <row r="620" spans="1:18" ht="43.5" x14ac:dyDescent="0.35">
      <c r="A620" s="25" t="s">
        <v>2509</v>
      </c>
      <c r="B620" s="25" t="s">
        <v>2508</v>
      </c>
      <c r="C620" s="25" t="s">
        <v>7316</v>
      </c>
      <c r="D620" s="25" t="s">
        <v>7317</v>
      </c>
      <c r="E620" s="25" t="s">
        <v>7318</v>
      </c>
      <c r="F620" s="25" t="s">
        <v>57</v>
      </c>
      <c r="G620" s="25" t="s">
        <v>232</v>
      </c>
      <c r="H620" s="25" t="s">
        <v>5220</v>
      </c>
      <c r="I620" s="25" t="s">
        <v>2509</v>
      </c>
      <c r="J620" s="25" t="s">
        <v>5467</v>
      </c>
      <c r="K620" s="25" t="s">
        <v>101</v>
      </c>
      <c r="L620" s="25" t="s">
        <v>4691</v>
      </c>
      <c r="M620" s="25" t="s">
        <v>5495</v>
      </c>
      <c r="N620" s="25" t="s">
        <v>5496</v>
      </c>
      <c r="O620" s="28">
        <v>45853.2497337963</v>
      </c>
      <c r="P620" s="25" t="s">
        <v>5499</v>
      </c>
      <c r="Q620" s="25"/>
      <c r="R620" s="26" t="e">
        <f>_xlfn.XLOOKUP(Table4[[#This Row],[Location]],[6]!TableData[u_display_name],[6]!TableData[country])</f>
        <v>#REF!</v>
      </c>
    </row>
    <row r="621" spans="1:18" ht="58" x14ac:dyDescent="0.35">
      <c r="A621" s="25" t="s">
        <v>1928</v>
      </c>
      <c r="B621" s="25" t="s">
        <v>1927</v>
      </c>
      <c r="C621" s="25" t="s">
        <v>7319</v>
      </c>
      <c r="D621" s="25" t="s">
        <v>7320</v>
      </c>
      <c r="E621" s="25" t="s">
        <v>7321</v>
      </c>
      <c r="F621" s="25" t="s">
        <v>94</v>
      </c>
      <c r="G621" s="25" t="s">
        <v>56</v>
      </c>
      <c r="H621" s="25" t="s">
        <v>63</v>
      </c>
      <c r="I621" s="25" t="s">
        <v>1928</v>
      </c>
      <c r="J621" s="25" t="s">
        <v>5467</v>
      </c>
      <c r="K621" s="25" t="s">
        <v>141</v>
      </c>
      <c r="L621" s="25" t="s">
        <v>5712</v>
      </c>
      <c r="M621" s="25" t="s">
        <v>5502</v>
      </c>
      <c r="N621" s="25" t="s">
        <v>5694</v>
      </c>
      <c r="O621" s="28">
        <v>45853.2497337963</v>
      </c>
      <c r="P621" s="25" t="s">
        <v>5471</v>
      </c>
      <c r="Q621" s="25"/>
      <c r="R621" s="26" t="e">
        <f>_xlfn.XLOOKUP(Table4[[#This Row],[Location]],[6]!TableData[u_display_name],[6]!TableData[country])</f>
        <v>#REF!</v>
      </c>
    </row>
    <row r="622" spans="1:18" ht="43.5" x14ac:dyDescent="0.35">
      <c r="A622" s="25" t="s">
        <v>1187</v>
      </c>
      <c r="B622" s="25" t="s">
        <v>7322</v>
      </c>
      <c r="C622" s="25" t="s">
        <v>7323</v>
      </c>
      <c r="D622" s="25" t="s">
        <v>7324</v>
      </c>
      <c r="E622" s="25" t="s">
        <v>7325</v>
      </c>
      <c r="F622" s="25" t="s">
        <v>57</v>
      </c>
      <c r="G622" s="25" t="s">
        <v>232</v>
      </c>
      <c r="H622" s="25" t="s">
        <v>63</v>
      </c>
      <c r="I622" s="25" t="s">
        <v>1187</v>
      </c>
      <c r="J622" s="25" t="s">
        <v>5467</v>
      </c>
      <c r="K622" s="25" t="s">
        <v>49</v>
      </c>
      <c r="L622" s="25" t="s">
        <v>6165</v>
      </c>
      <c r="M622" s="25" t="s">
        <v>5495</v>
      </c>
      <c r="N622" s="25" t="s">
        <v>5496</v>
      </c>
      <c r="O622" s="28">
        <v>45853.2497337963</v>
      </c>
      <c r="P622" s="25" t="s">
        <v>5471</v>
      </c>
      <c r="Q622" s="25"/>
      <c r="R622" s="26" t="e">
        <f>_xlfn.XLOOKUP(Table4[[#This Row],[Location]],[6]!TableData[u_display_name],[6]!TableData[country])</f>
        <v>#REF!</v>
      </c>
    </row>
    <row r="623" spans="1:18" ht="58" x14ac:dyDescent="0.35">
      <c r="A623" s="25" t="s">
        <v>1010</v>
      </c>
      <c r="B623" s="25" t="s">
        <v>1009</v>
      </c>
      <c r="C623" s="25" t="s">
        <v>7326</v>
      </c>
      <c r="D623" s="25" t="s">
        <v>7327</v>
      </c>
      <c r="E623" s="25" t="s">
        <v>7328</v>
      </c>
      <c r="F623" s="25" t="s">
        <v>57</v>
      </c>
      <c r="G623" s="25" t="s">
        <v>56</v>
      </c>
      <c r="H623" s="25" t="s">
        <v>63</v>
      </c>
      <c r="I623" s="25" t="s">
        <v>1010</v>
      </c>
      <c r="J623" s="25" t="s">
        <v>5467</v>
      </c>
      <c r="K623" s="25" t="s">
        <v>114</v>
      </c>
      <c r="L623" s="25" t="s">
        <v>5712</v>
      </c>
      <c r="M623" s="25" t="s">
        <v>5495</v>
      </c>
      <c r="N623" s="25" t="s">
        <v>5714</v>
      </c>
      <c r="O623" s="28">
        <v>45853.2497337963</v>
      </c>
      <c r="P623" s="25" t="s">
        <v>5471</v>
      </c>
      <c r="Q623" s="25"/>
      <c r="R623" s="26" t="e">
        <f>_xlfn.XLOOKUP(Table4[[#This Row],[Location]],[6]!TableData[u_display_name],[6]!TableData[country])</f>
        <v>#REF!</v>
      </c>
    </row>
    <row r="624" spans="1:18" ht="43.5" x14ac:dyDescent="0.35">
      <c r="A624" s="25" t="s">
        <v>1698</v>
      </c>
      <c r="B624" s="25" t="s">
        <v>1697</v>
      </c>
      <c r="C624" s="25" t="s">
        <v>4688</v>
      </c>
      <c r="D624" s="25" t="s">
        <v>7329</v>
      </c>
      <c r="E624" s="25" t="s">
        <v>7330</v>
      </c>
      <c r="F624" s="25" t="s">
        <v>57</v>
      </c>
      <c r="G624" s="25" t="s">
        <v>56</v>
      </c>
      <c r="H624" s="25" t="s">
        <v>63</v>
      </c>
      <c r="I624" s="25" t="s">
        <v>1698</v>
      </c>
      <c r="J624" s="25" t="s">
        <v>5467</v>
      </c>
      <c r="K624" s="25" t="s">
        <v>49</v>
      </c>
      <c r="L624" s="25" t="s">
        <v>4691</v>
      </c>
      <c r="M624" s="25" t="s">
        <v>5916</v>
      </c>
      <c r="N624" s="25" t="s">
        <v>5526</v>
      </c>
      <c r="O624" s="28">
        <v>45853.2497337963</v>
      </c>
      <c r="P624" s="25" t="s">
        <v>5471</v>
      </c>
      <c r="Q624" s="25"/>
      <c r="R624" s="26" t="e">
        <f>_xlfn.XLOOKUP(Table4[[#This Row],[Location]],[6]!TableData[u_display_name],[6]!TableData[country])</f>
        <v>#REF!</v>
      </c>
    </row>
    <row r="625" spans="1:18" ht="43.5" x14ac:dyDescent="0.35">
      <c r="A625" s="25" t="s">
        <v>2363</v>
      </c>
      <c r="B625" s="25" t="s">
        <v>2363</v>
      </c>
      <c r="C625" s="25" t="s">
        <v>7331</v>
      </c>
      <c r="D625" s="25" t="s">
        <v>7332</v>
      </c>
      <c r="E625" s="25" t="s">
        <v>7333</v>
      </c>
      <c r="F625" s="25" t="s">
        <v>57</v>
      </c>
      <c r="G625" s="25" t="s">
        <v>56</v>
      </c>
      <c r="H625" s="25" t="s">
        <v>4999</v>
      </c>
      <c r="I625" s="25" t="s">
        <v>4691</v>
      </c>
      <c r="J625" s="25" t="s">
        <v>5467</v>
      </c>
      <c r="K625" s="25" t="s">
        <v>66</v>
      </c>
      <c r="L625" s="25" t="s">
        <v>5659</v>
      </c>
      <c r="M625" s="25" t="s">
        <v>5495</v>
      </c>
      <c r="N625" s="25" t="s">
        <v>5526</v>
      </c>
      <c r="O625" s="28">
        <v>45853.2497337963</v>
      </c>
      <c r="P625" s="25" t="s">
        <v>5471</v>
      </c>
      <c r="Q625" s="25"/>
      <c r="R625" s="26" t="e">
        <f>_xlfn.XLOOKUP(Table4[[#This Row],[Location]],[6]!TableData[u_display_name],[6]!TableData[country])</f>
        <v>#REF!</v>
      </c>
    </row>
    <row r="626" spans="1:18" ht="43.5" x14ac:dyDescent="0.35">
      <c r="A626" s="25" t="s">
        <v>714</v>
      </c>
      <c r="B626" s="25" t="s">
        <v>713</v>
      </c>
      <c r="C626" s="25" t="s">
        <v>716</v>
      </c>
      <c r="D626" s="25" t="s">
        <v>7334</v>
      </c>
      <c r="E626" s="25" t="s">
        <v>7335</v>
      </c>
      <c r="F626" s="25" t="s">
        <v>57</v>
      </c>
      <c r="G626" s="25" t="s">
        <v>149</v>
      </c>
      <c r="H626" s="25" t="s">
        <v>152</v>
      </c>
      <c r="I626" s="25" t="s">
        <v>714</v>
      </c>
      <c r="J626" s="25" t="s">
        <v>5467</v>
      </c>
      <c r="K626" s="25" t="s">
        <v>49</v>
      </c>
      <c r="L626" s="25" t="s">
        <v>5506</v>
      </c>
      <c r="M626" s="25" t="s">
        <v>5495</v>
      </c>
      <c r="N626" s="25" t="s">
        <v>5496</v>
      </c>
      <c r="O626" s="28">
        <v>45853.2497337963</v>
      </c>
      <c r="P626" s="25" t="s">
        <v>5499</v>
      </c>
      <c r="Q626" s="25"/>
      <c r="R626" s="26" t="e">
        <f>_xlfn.XLOOKUP(Table4[[#This Row],[Location]],[6]!TableData[u_display_name],[6]!TableData[country])</f>
        <v>#REF!</v>
      </c>
    </row>
    <row r="627" spans="1:18" ht="43.5" x14ac:dyDescent="0.35">
      <c r="A627" s="25" t="s">
        <v>1583</v>
      </c>
      <c r="B627" s="25" t="s">
        <v>1582</v>
      </c>
      <c r="C627" s="25" t="s">
        <v>4899</v>
      </c>
      <c r="D627" s="25" t="s">
        <v>7336</v>
      </c>
      <c r="E627" s="25" t="s">
        <v>7337</v>
      </c>
      <c r="F627" s="25" t="s">
        <v>57</v>
      </c>
      <c r="G627" s="25" t="s">
        <v>109</v>
      </c>
      <c r="H627" s="25" t="s">
        <v>63</v>
      </c>
      <c r="I627" s="25" t="s">
        <v>1583</v>
      </c>
      <c r="J627" s="25" t="s">
        <v>5467</v>
      </c>
      <c r="K627" s="25" t="s">
        <v>49</v>
      </c>
      <c r="L627" s="25" t="s">
        <v>4691</v>
      </c>
      <c r="M627" s="25" t="s">
        <v>5495</v>
      </c>
      <c r="N627" s="25" t="s">
        <v>5531</v>
      </c>
      <c r="O627" s="28">
        <v>45853.2497337963</v>
      </c>
      <c r="P627" s="25" t="s">
        <v>5471</v>
      </c>
      <c r="Q627" s="25"/>
      <c r="R627" s="26" t="e">
        <f>_xlfn.XLOOKUP(Table4[[#This Row],[Location]],[6]!TableData[u_display_name],[6]!TableData[country])</f>
        <v>#REF!</v>
      </c>
    </row>
    <row r="628" spans="1:18" ht="58" x14ac:dyDescent="0.35">
      <c r="A628" s="25" t="s">
        <v>2394</v>
      </c>
      <c r="B628" s="25" t="s">
        <v>2393</v>
      </c>
      <c r="C628" s="25" t="s">
        <v>7338</v>
      </c>
      <c r="D628" s="25" t="s">
        <v>7339</v>
      </c>
      <c r="E628" s="25" t="s">
        <v>7340</v>
      </c>
      <c r="F628" s="25" t="s">
        <v>57</v>
      </c>
      <c r="G628" s="25" t="s">
        <v>56</v>
      </c>
      <c r="H628" s="25" t="s">
        <v>5192</v>
      </c>
      <c r="I628" s="25" t="s">
        <v>4691</v>
      </c>
      <c r="J628" s="25" t="s">
        <v>5467</v>
      </c>
      <c r="K628" s="25" t="s">
        <v>66</v>
      </c>
      <c r="L628" s="25" t="s">
        <v>4691</v>
      </c>
      <c r="M628" s="25" t="s">
        <v>5495</v>
      </c>
      <c r="N628" s="25" t="s">
        <v>5526</v>
      </c>
      <c r="O628" s="28">
        <v>45853.2497337963</v>
      </c>
      <c r="P628" s="25" t="s">
        <v>5499</v>
      </c>
      <c r="Q628" s="25"/>
      <c r="R628" s="26" t="e">
        <f>_xlfn.XLOOKUP(Table4[[#This Row],[Location]],[6]!TableData[u_display_name],[6]!TableData[country])</f>
        <v>#REF!</v>
      </c>
    </row>
    <row r="629" spans="1:18" ht="58" x14ac:dyDescent="0.35">
      <c r="A629" s="25" t="s">
        <v>1553</v>
      </c>
      <c r="B629" s="25" t="s">
        <v>1552</v>
      </c>
      <c r="C629" s="25" t="s">
        <v>4572</v>
      </c>
      <c r="D629" s="25" t="s">
        <v>7341</v>
      </c>
      <c r="E629" s="25" t="s">
        <v>7342</v>
      </c>
      <c r="F629" s="25" t="s">
        <v>57</v>
      </c>
      <c r="G629" s="25" t="s">
        <v>109</v>
      </c>
      <c r="H629" s="25" t="s">
        <v>63</v>
      </c>
      <c r="I629" s="25" t="s">
        <v>1553</v>
      </c>
      <c r="J629" s="25" t="s">
        <v>5467</v>
      </c>
      <c r="K629" s="25" t="s">
        <v>49</v>
      </c>
      <c r="L629" s="25" t="s">
        <v>6066</v>
      </c>
      <c r="M629" s="25" t="s">
        <v>5495</v>
      </c>
      <c r="N629" s="25" t="s">
        <v>5531</v>
      </c>
      <c r="O629" s="28">
        <v>45853.2497337963</v>
      </c>
      <c r="P629" s="25" t="s">
        <v>5471</v>
      </c>
      <c r="Q629" s="25"/>
      <c r="R629" s="26" t="e">
        <f>_xlfn.XLOOKUP(Table4[[#This Row],[Location]],[6]!TableData[u_display_name],[6]!TableData[country])</f>
        <v>#REF!</v>
      </c>
    </row>
    <row r="630" spans="1:18" ht="43.5" x14ac:dyDescent="0.35">
      <c r="A630" s="25" t="s">
        <v>1573</v>
      </c>
      <c r="B630" s="25" t="s">
        <v>1572</v>
      </c>
      <c r="C630" s="25" t="s">
        <v>4892</v>
      </c>
      <c r="D630" s="25" t="s">
        <v>7343</v>
      </c>
      <c r="E630" s="25" t="s">
        <v>7344</v>
      </c>
      <c r="F630" s="25" t="s">
        <v>57</v>
      </c>
      <c r="G630" s="25" t="s">
        <v>109</v>
      </c>
      <c r="H630" s="25" t="s">
        <v>63</v>
      </c>
      <c r="I630" s="25" t="s">
        <v>1573</v>
      </c>
      <c r="J630" s="25" t="s">
        <v>5467</v>
      </c>
      <c r="K630" s="25" t="s">
        <v>49</v>
      </c>
      <c r="L630" s="25" t="s">
        <v>4691</v>
      </c>
      <c r="M630" s="25" t="s">
        <v>5495</v>
      </c>
      <c r="N630" s="25" t="s">
        <v>5496</v>
      </c>
      <c r="O630" s="28">
        <v>45853.2497337963</v>
      </c>
      <c r="P630" s="25" t="s">
        <v>5471</v>
      </c>
      <c r="Q630" s="25"/>
      <c r="R630" s="26" t="e">
        <f>_xlfn.XLOOKUP(Table4[[#This Row],[Location]],[6]!TableData[u_display_name],[6]!TableData[country])</f>
        <v>#REF!</v>
      </c>
    </row>
    <row r="631" spans="1:18" ht="43.5" x14ac:dyDescent="0.35">
      <c r="A631" s="25" t="s">
        <v>2550</v>
      </c>
      <c r="B631" s="25" t="s">
        <v>2549</v>
      </c>
      <c r="C631" s="25" t="s">
        <v>7345</v>
      </c>
      <c r="D631" s="25" t="s">
        <v>7346</v>
      </c>
      <c r="E631" s="25" t="s">
        <v>7347</v>
      </c>
      <c r="F631" s="25" t="s">
        <v>57</v>
      </c>
      <c r="G631" s="25" t="s">
        <v>232</v>
      </c>
      <c r="H631" s="25" t="s">
        <v>63</v>
      </c>
      <c r="I631" s="25" t="s">
        <v>2550</v>
      </c>
      <c r="J631" s="25" t="s">
        <v>5467</v>
      </c>
      <c r="K631" s="25" t="s">
        <v>49</v>
      </c>
      <c r="L631" s="25" t="s">
        <v>6744</v>
      </c>
      <c r="M631" s="25" t="s">
        <v>5495</v>
      </c>
      <c r="N631" s="25" t="s">
        <v>5496</v>
      </c>
      <c r="O631" s="28">
        <v>45853.2497337963</v>
      </c>
      <c r="P631" s="25" t="s">
        <v>5471</v>
      </c>
      <c r="Q631" s="25"/>
      <c r="R631" s="26" t="e">
        <f>_xlfn.XLOOKUP(Table4[[#This Row],[Location]],[6]!TableData[u_display_name],[6]!TableData[country])</f>
        <v>#REF!</v>
      </c>
    </row>
    <row r="632" spans="1:18" ht="43.5" x14ac:dyDescent="0.35">
      <c r="A632" s="25" t="s">
        <v>780</v>
      </c>
      <c r="B632" s="25" t="s">
        <v>3670</v>
      </c>
      <c r="C632" s="25" t="s">
        <v>781</v>
      </c>
      <c r="D632" s="25" t="s">
        <v>7348</v>
      </c>
      <c r="E632" s="25" t="s">
        <v>7349</v>
      </c>
      <c r="F632" s="25" t="s">
        <v>57</v>
      </c>
      <c r="G632" s="25" t="s">
        <v>56</v>
      </c>
      <c r="H632" s="25" t="s">
        <v>71</v>
      </c>
      <c r="I632" s="25" t="s">
        <v>4691</v>
      </c>
      <c r="J632" s="25" t="s">
        <v>5467</v>
      </c>
      <c r="K632" s="25" t="s">
        <v>66</v>
      </c>
      <c r="L632" s="25" t="s">
        <v>5858</v>
      </c>
      <c r="M632" s="25" t="s">
        <v>5495</v>
      </c>
      <c r="N632" s="25" t="s">
        <v>5526</v>
      </c>
      <c r="O632" s="28">
        <v>45853.2497337963</v>
      </c>
      <c r="P632" s="25" t="s">
        <v>5499</v>
      </c>
      <c r="Q632" s="25"/>
      <c r="R632" s="26" t="e">
        <f>_xlfn.XLOOKUP(Table4[[#This Row],[Location]],[6]!TableData[u_display_name],[6]!TableData[country])</f>
        <v>#REF!</v>
      </c>
    </row>
    <row r="633" spans="1:18" ht="43.5" x14ac:dyDescent="0.35">
      <c r="A633" s="25" t="s">
        <v>1428</v>
      </c>
      <c r="B633" s="25" t="s">
        <v>7350</v>
      </c>
      <c r="C633" s="25" t="s">
        <v>7351</v>
      </c>
      <c r="D633" s="25" t="s">
        <v>7352</v>
      </c>
      <c r="E633" s="25" t="s">
        <v>7353</v>
      </c>
      <c r="F633" s="25" t="s">
        <v>57</v>
      </c>
      <c r="G633" s="25" t="s">
        <v>948</v>
      </c>
      <c r="H633" s="25" t="s">
        <v>1429</v>
      </c>
      <c r="I633" s="25" t="s">
        <v>4691</v>
      </c>
      <c r="J633" s="25" t="s">
        <v>5467</v>
      </c>
      <c r="K633" s="25" t="s">
        <v>66</v>
      </c>
      <c r="L633" s="25" t="s">
        <v>4691</v>
      </c>
      <c r="M633" s="25" t="s">
        <v>5631</v>
      </c>
      <c r="N633" s="25" t="s">
        <v>5496</v>
      </c>
      <c r="O633" s="28">
        <v>45853.2497337963</v>
      </c>
      <c r="P633" s="25" t="s">
        <v>4691</v>
      </c>
      <c r="Q633" s="25"/>
      <c r="R633" s="26" t="e">
        <f>_xlfn.XLOOKUP(Table4[[#This Row],[Location]],[6]!TableData[u_display_name],[6]!TableData[country])</f>
        <v>#REF!</v>
      </c>
    </row>
    <row r="634" spans="1:18" ht="58" x14ac:dyDescent="0.35">
      <c r="A634" s="25" t="s">
        <v>1809</v>
      </c>
      <c r="B634" s="25" t="s">
        <v>1808</v>
      </c>
      <c r="C634" s="25" t="s">
        <v>4913</v>
      </c>
      <c r="D634" s="25" t="s">
        <v>7354</v>
      </c>
      <c r="E634" s="25" t="s">
        <v>7355</v>
      </c>
      <c r="F634" s="25" t="s">
        <v>57</v>
      </c>
      <c r="G634" s="25" t="s">
        <v>56</v>
      </c>
      <c r="H634" s="25" t="s">
        <v>63</v>
      </c>
      <c r="I634" s="25" t="s">
        <v>1809</v>
      </c>
      <c r="J634" s="25" t="s">
        <v>5467</v>
      </c>
      <c r="K634" s="25" t="s">
        <v>141</v>
      </c>
      <c r="L634" s="25" t="s">
        <v>4691</v>
      </c>
      <c r="M634" s="25" t="s">
        <v>5502</v>
      </c>
      <c r="N634" s="25" t="s">
        <v>5694</v>
      </c>
      <c r="O634" s="28">
        <v>45853.2497337963</v>
      </c>
      <c r="P634" s="25" t="s">
        <v>5471</v>
      </c>
      <c r="Q634" s="25"/>
      <c r="R634" s="26" t="e">
        <f>_xlfn.XLOOKUP(Table4[[#This Row],[Location]],[6]!TableData[u_display_name],[6]!TableData[country])</f>
        <v>#REF!</v>
      </c>
    </row>
    <row r="635" spans="1:18" ht="58" x14ac:dyDescent="0.35">
      <c r="A635" s="25" t="s">
        <v>1139</v>
      </c>
      <c r="B635" s="25" t="s">
        <v>1138</v>
      </c>
      <c r="C635" s="25" t="s">
        <v>4675</v>
      </c>
      <c r="D635" s="25" t="s">
        <v>7356</v>
      </c>
      <c r="E635" s="25" t="s">
        <v>7357</v>
      </c>
      <c r="F635" s="25" t="s">
        <v>57</v>
      </c>
      <c r="G635" s="25" t="s">
        <v>56</v>
      </c>
      <c r="H635" s="25" t="s">
        <v>63</v>
      </c>
      <c r="I635" s="25" t="s">
        <v>1139</v>
      </c>
      <c r="J635" s="25" t="s">
        <v>5467</v>
      </c>
      <c r="K635" s="25" t="s">
        <v>114</v>
      </c>
      <c r="L635" s="25" t="s">
        <v>5763</v>
      </c>
      <c r="M635" s="25" t="s">
        <v>5495</v>
      </c>
      <c r="N635" s="25" t="s">
        <v>5714</v>
      </c>
      <c r="O635" s="28">
        <v>45853.2497337963</v>
      </c>
      <c r="P635" s="25" t="s">
        <v>5471</v>
      </c>
      <c r="Q635" s="25"/>
      <c r="R635" s="26" t="e">
        <f>_xlfn.XLOOKUP(Table4[[#This Row],[Location]],[6]!TableData[u_display_name],[6]!TableData[country])</f>
        <v>#REF!</v>
      </c>
    </row>
    <row r="636" spans="1:18" ht="43.5" x14ac:dyDescent="0.35">
      <c r="A636" s="25" t="s">
        <v>2213</v>
      </c>
      <c r="B636" s="25" t="s">
        <v>2212</v>
      </c>
      <c r="C636" s="25" t="s">
        <v>7358</v>
      </c>
      <c r="D636" s="25" t="s">
        <v>7359</v>
      </c>
      <c r="E636" s="25" t="s">
        <v>7360</v>
      </c>
      <c r="F636" s="25" t="s">
        <v>57</v>
      </c>
      <c r="G636" s="25" t="s">
        <v>56</v>
      </c>
      <c r="H636" s="25" t="s">
        <v>5275</v>
      </c>
      <c r="I636" s="25" t="s">
        <v>2213</v>
      </c>
      <c r="J636" s="25" t="s">
        <v>5467</v>
      </c>
      <c r="K636" s="25" t="s">
        <v>66</v>
      </c>
      <c r="L636" s="25" t="s">
        <v>4691</v>
      </c>
      <c r="M636" s="25" t="s">
        <v>5495</v>
      </c>
      <c r="N636" s="25" t="s">
        <v>5623</v>
      </c>
      <c r="O636" s="28">
        <v>45853.2497337963</v>
      </c>
      <c r="P636" s="25" t="s">
        <v>5499</v>
      </c>
      <c r="Q636" s="25"/>
      <c r="R636" s="26" t="e">
        <f>_xlfn.XLOOKUP(Table4[[#This Row],[Location]],[6]!TableData[u_display_name],[6]!TableData[country])</f>
        <v>#REF!</v>
      </c>
    </row>
    <row r="637" spans="1:18" ht="58" x14ac:dyDescent="0.35">
      <c r="A637" s="25" t="s">
        <v>1593</v>
      </c>
      <c r="B637" s="25" t="s">
        <v>1592</v>
      </c>
      <c r="C637" s="25" t="s">
        <v>7361</v>
      </c>
      <c r="D637" s="25" t="s">
        <v>7362</v>
      </c>
      <c r="E637" s="25" t="s">
        <v>7363</v>
      </c>
      <c r="F637" s="25" t="s">
        <v>57</v>
      </c>
      <c r="G637" s="25" t="s">
        <v>56</v>
      </c>
      <c r="H637" s="25" t="s">
        <v>2083</v>
      </c>
      <c r="I637" s="25" t="s">
        <v>1593</v>
      </c>
      <c r="J637" s="25" t="s">
        <v>5467</v>
      </c>
      <c r="K637" s="25" t="s">
        <v>49</v>
      </c>
      <c r="L637" s="25" t="s">
        <v>7364</v>
      </c>
      <c r="M637" s="25" t="s">
        <v>5894</v>
      </c>
      <c r="N637" s="25" t="s">
        <v>5575</v>
      </c>
      <c r="O637" s="28">
        <v>45853.2497337963</v>
      </c>
      <c r="P637" s="25" t="s">
        <v>5485</v>
      </c>
      <c r="Q637" s="25"/>
      <c r="R637" s="26" t="e">
        <f>_xlfn.XLOOKUP(Table4[[#This Row],[Location]],[6]!TableData[u_display_name],[6]!TableData[country])</f>
        <v>#REF!</v>
      </c>
    </row>
    <row r="638" spans="1:18" ht="43.5" x14ac:dyDescent="0.35">
      <c r="A638" s="25" t="s">
        <v>1438</v>
      </c>
      <c r="B638" s="25" t="s">
        <v>1437</v>
      </c>
      <c r="C638" s="25" t="s">
        <v>7365</v>
      </c>
      <c r="D638" s="25" t="s">
        <v>7366</v>
      </c>
      <c r="E638" s="25" t="s">
        <v>7367</v>
      </c>
      <c r="F638" s="25" t="s">
        <v>57</v>
      </c>
      <c r="G638" s="25" t="s">
        <v>232</v>
      </c>
      <c r="H638" s="25" t="s">
        <v>5075</v>
      </c>
      <c r="I638" s="25" t="s">
        <v>4691</v>
      </c>
      <c r="J638" s="25" t="s">
        <v>5467</v>
      </c>
      <c r="K638" s="25" t="s">
        <v>49</v>
      </c>
      <c r="L638" s="25" t="s">
        <v>4691</v>
      </c>
      <c r="M638" s="25" t="s">
        <v>5495</v>
      </c>
      <c r="N638" s="25" t="s">
        <v>5496</v>
      </c>
      <c r="O638" s="28">
        <v>45853.2497337963</v>
      </c>
      <c r="P638" s="25" t="s">
        <v>5499</v>
      </c>
      <c r="Q638" s="25"/>
      <c r="R638" s="26" t="e">
        <f>_xlfn.XLOOKUP(Table4[[#This Row],[Location]],[6]!TableData[u_display_name],[6]!TableData[country])</f>
        <v>#REF!</v>
      </c>
    </row>
    <row r="639" spans="1:18" ht="58" x14ac:dyDescent="0.35">
      <c r="A639" s="25" t="s">
        <v>2174</v>
      </c>
      <c r="B639" s="25" t="s">
        <v>2173</v>
      </c>
      <c r="C639" s="25" t="s">
        <v>4924</v>
      </c>
      <c r="D639" s="25" t="s">
        <v>7368</v>
      </c>
      <c r="E639" s="25" t="s">
        <v>7369</v>
      </c>
      <c r="F639" s="25" t="s">
        <v>57</v>
      </c>
      <c r="G639" s="25" t="s">
        <v>56</v>
      </c>
      <c r="H639" s="25" t="s">
        <v>63</v>
      </c>
      <c r="I639" s="25" t="s">
        <v>2174</v>
      </c>
      <c r="J639" s="25" t="s">
        <v>5467</v>
      </c>
      <c r="K639" s="25" t="s">
        <v>141</v>
      </c>
      <c r="L639" s="25" t="s">
        <v>6221</v>
      </c>
      <c r="M639" s="25" t="s">
        <v>5743</v>
      </c>
      <c r="N639" s="25" t="s">
        <v>5575</v>
      </c>
      <c r="O639" s="28">
        <v>45853.2497337963</v>
      </c>
      <c r="P639" s="25" t="s">
        <v>5471</v>
      </c>
      <c r="Q639" s="25"/>
      <c r="R639" s="26" t="e">
        <f>_xlfn.XLOOKUP(Table4[[#This Row],[Location]],[6]!TableData[u_display_name],[6]!TableData[country])</f>
        <v>#REF!</v>
      </c>
    </row>
    <row r="640" spans="1:18" ht="58" x14ac:dyDescent="0.35">
      <c r="A640" s="25" t="s">
        <v>2078</v>
      </c>
      <c r="B640" s="25" t="s">
        <v>7370</v>
      </c>
      <c r="C640" s="25" t="s">
        <v>7371</v>
      </c>
      <c r="D640" s="25" t="s">
        <v>7372</v>
      </c>
      <c r="E640" s="25" t="s">
        <v>7373</v>
      </c>
      <c r="F640" s="25" t="s">
        <v>57</v>
      </c>
      <c r="G640" s="25" t="s">
        <v>56</v>
      </c>
      <c r="H640" s="25" t="s">
        <v>811</v>
      </c>
      <c r="I640" s="25" t="s">
        <v>4691</v>
      </c>
      <c r="J640" s="25" t="s">
        <v>5467</v>
      </c>
      <c r="K640" s="25" t="s">
        <v>114</v>
      </c>
      <c r="L640" s="25" t="s">
        <v>6104</v>
      </c>
      <c r="M640" s="25" t="s">
        <v>5483</v>
      </c>
      <c r="N640" s="25" t="s">
        <v>5484</v>
      </c>
      <c r="O640" s="28">
        <v>45853.2497337963</v>
      </c>
      <c r="P640" s="25" t="s">
        <v>5485</v>
      </c>
      <c r="Q640" s="25"/>
      <c r="R640" s="26" t="e">
        <f>_xlfn.XLOOKUP(Table4[[#This Row],[Location]],[6]!TableData[u_display_name],[6]!TableData[country])</f>
        <v>#REF!</v>
      </c>
    </row>
    <row r="641" spans="1:18" ht="43.5" x14ac:dyDescent="0.35">
      <c r="A641" s="25" t="s">
        <v>2501</v>
      </c>
      <c r="B641" s="25" t="s">
        <v>2500</v>
      </c>
      <c r="C641" s="25" t="s">
        <v>7374</v>
      </c>
      <c r="D641" s="25" t="s">
        <v>7375</v>
      </c>
      <c r="E641" s="25" t="s">
        <v>7376</v>
      </c>
      <c r="F641" s="25" t="s">
        <v>57</v>
      </c>
      <c r="G641" s="25" t="s">
        <v>56</v>
      </c>
      <c r="H641" s="25" t="s">
        <v>63</v>
      </c>
      <c r="I641" s="25" t="s">
        <v>2501</v>
      </c>
      <c r="J641" s="25" t="s">
        <v>5467</v>
      </c>
      <c r="K641" s="25" t="s">
        <v>49</v>
      </c>
      <c r="L641" s="25" t="s">
        <v>6866</v>
      </c>
      <c r="M641" s="25" t="s">
        <v>6190</v>
      </c>
      <c r="N641" s="25" t="s">
        <v>5526</v>
      </c>
      <c r="O641" s="28">
        <v>45853.2497337963</v>
      </c>
      <c r="P641" s="25" t="s">
        <v>5471</v>
      </c>
      <c r="Q641" s="25"/>
      <c r="R641" s="26" t="e">
        <f>_xlfn.XLOOKUP(Table4[[#This Row],[Location]],[6]!TableData[u_display_name],[6]!TableData[country])</f>
        <v>#REF!</v>
      </c>
    </row>
    <row r="642" spans="1:18" ht="58" x14ac:dyDescent="0.35">
      <c r="A642" s="25" t="s">
        <v>118</v>
      </c>
      <c r="B642" s="25" t="s">
        <v>117</v>
      </c>
      <c r="C642" s="25" t="s">
        <v>120</v>
      </c>
      <c r="D642" s="25" t="s">
        <v>7377</v>
      </c>
      <c r="E642" s="25" t="s">
        <v>7378</v>
      </c>
      <c r="F642" s="25" t="s">
        <v>57</v>
      </c>
      <c r="G642" s="25" t="s">
        <v>56</v>
      </c>
      <c r="H642" s="25" t="s">
        <v>124</v>
      </c>
      <c r="I642" s="25" t="s">
        <v>4691</v>
      </c>
      <c r="J642" s="25" t="s">
        <v>5467</v>
      </c>
      <c r="K642" s="25" t="s">
        <v>49</v>
      </c>
      <c r="L642" s="25" t="s">
        <v>5964</v>
      </c>
      <c r="M642" s="25" t="s">
        <v>5495</v>
      </c>
      <c r="N642" s="25" t="s">
        <v>5526</v>
      </c>
      <c r="O642" s="28">
        <v>45853.2497337963</v>
      </c>
      <c r="P642" s="25" t="s">
        <v>5499</v>
      </c>
      <c r="Q642" s="25"/>
      <c r="R642" s="26" t="e">
        <f>_xlfn.XLOOKUP(Table4[[#This Row],[Location]],[6]!TableData[u_display_name],[6]!TableData[country])</f>
        <v>#REF!</v>
      </c>
    </row>
    <row r="643" spans="1:18" ht="43.5" x14ac:dyDescent="0.35">
      <c r="A643" s="25" t="s">
        <v>604</v>
      </c>
      <c r="B643" s="25" t="s">
        <v>603</v>
      </c>
      <c r="C643" s="25" t="s">
        <v>605</v>
      </c>
      <c r="D643" s="25" t="s">
        <v>7379</v>
      </c>
      <c r="E643" s="25" t="s">
        <v>7380</v>
      </c>
      <c r="F643" s="25" t="s">
        <v>57</v>
      </c>
      <c r="G643" s="25" t="s">
        <v>149</v>
      </c>
      <c r="H643" s="25" t="s">
        <v>152</v>
      </c>
      <c r="I643" s="25" t="s">
        <v>604</v>
      </c>
      <c r="J643" s="25" t="s">
        <v>5467</v>
      </c>
      <c r="K643" s="25" t="s">
        <v>49</v>
      </c>
      <c r="L643" s="25" t="s">
        <v>5506</v>
      </c>
      <c r="M643" s="25" t="s">
        <v>5495</v>
      </c>
      <c r="N643" s="25" t="s">
        <v>5496</v>
      </c>
      <c r="O643" s="28">
        <v>45853.2497337963</v>
      </c>
      <c r="P643" s="25" t="s">
        <v>5499</v>
      </c>
      <c r="Q643" s="25"/>
      <c r="R643" s="26" t="e">
        <f>_xlfn.XLOOKUP(Table4[[#This Row],[Location]],[6]!TableData[u_display_name],[6]!TableData[country])</f>
        <v>#REF!</v>
      </c>
    </row>
    <row r="644" spans="1:18" ht="58" x14ac:dyDescent="0.35">
      <c r="A644" s="25" t="s">
        <v>2711</v>
      </c>
      <c r="B644" s="25" t="s">
        <v>2710</v>
      </c>
      <c r="C644" s="25" t="s">
        <v>7381</v>
      </c>
      <c r="D644" s="25" t="s">
        <v>7382</v>
      </c>
      <c r="E644" s="25" t="s">
        <v>7383</v>
      </c>
      <c r="F644" s="25" t="s">
        <v>57</v>
      </c>
      <c r="G644" s="25" t="s">
        <v>56</v>
      </c>
      <c r="H644" s="25" t="s">
        <v>63</v>
      </c>
      <c r="I644" s="25" t="s">
        <v>2711</v>
      </c>
      <c r="J644" s="25" t="s">
        <v>5467</v>
      </c>
      <c r="K644" s="25" t="s">
        <v>114</v>
      </c>
      <c r="L644" s="25" t="s">
        <v>5883</v>
      </c>
      <c r="M644" s="25" t="s">
        <v>6670</v>
      </c>
      <c r="N644" s="25" t="s">
        <v>5672</v>
      </c>
      <c r="O644" s="28">
        <v>45853.210335648146</v>
      </c>
      <c r="P644" s="25" t="s">
        <v>5485</v>
      </c>
      <c r="Q644" s="25"/>
      <c r="R644" s="26" t="e">
        <f>_xlfn.XLOOKUP(Table4[[#This Row],[Location]],[6]!TableData[u_display_name],[6]!TableData[country])</f>
        <v>#REF!</v>
      </c>
    </row>
    <row r="645" spans="1:18" ht="43.5" x14ac:dyDescent="0.35">
      <c r="A645" s="25" t="s">
        <v>1513</v>
      </c>
      <c r="B645" s="25" t="s">
        <v>7384</v>
      </c>
      <c r="C645" s="25" t="s">
        <v>4514</v>
      </c>
      <c r="D645" s="25" t="s">
        <v>7385</v>
      </c>
      <c r="E645" s="25" t="s">
        <v>7386</v>
      </c>
      <c r="F645" s="25" t="s">
        <v>57</v>
      </c>
      <c r="G645" s="25" t="s">
        <v>56</v>
      </c>
      <c r="H645" s="25" t="s">
        <v>63</v>
      </c>
      <c r="I645" s="25" t="s">
        <v>3816</v>
      </c>
      <c r="J645" s="25" t="s">
        <v>5467</v>
      </c>
      <c r="K645" s="25" t="s">
        <v>114</v>
      </c>
      <c r="L645" s="25" t="s">
        <v>5688</v>
      </c>
      <c r="M645" s="25" t="s">
        <v>7387</v>
      </c>
      <c r="N645" s="25" t="s">
        <v>5690</v>
      </c>
      <c r="O645" s="28">
        <v>45853.210335648146</v>
      </c>
      <c r="P645" s="25" t="s">
        <v>5471</v>
      </c>
      <c r="Q645" s="25"/>
      <c r="R645" s="26" t="e">
        <f>_xlfn.XLOOKUP(Table4[[#This Row],[Location]],[6]!TableData[u_display_name],[6]!TableData[country])</f>
        <v>#REF!</v>
      </c>
    </row>
    <row r="646" spans="1:18" ht="43.5" x14ac:dyDescent="0.35">
      <c r="A646" s="25" t="s">
        <v>1889</v>
      </c>
      <c r="B646" s="25" t="s">
        <v>1888</v>
      </c>
      <c r="C646" s="25" t="s">
        <v>4648</v>
      </c>
      <c r="D646" s="25" t="s">
        <v>7388</v>
      </c>
      <c r="E646" s="25" t="s">
        <v>7389</v>
      </c>
      <c r="F646" s="25" t="s">
        <v>57</v>
      </c>
      <c r="G646" s="25" t="s">
        <v>56</v>
      </c>
      <c r="H646" s="25" t="s">
        <v>63</v>
      </c>
      <c r="I646" s="25" t="s">
        <v>3834</v>
      </c>
      <c r="J646" s="25" t="s">
        <v>5467</v>
      </c>
      <c r="K646" s="25" t="s">
        <v>114</v>
      </c>
      <c r="L646" s="25" t="s">
        <v>4691</v>
      </c>
      <c r="M646" s="25" t="s">
        <v>7390</v>
      </c>
      <c r="N646" s="25" t="s">
        <v>5690</v>
      </c>
      <c r="O646" s="28">
        <v>45853.210335648146</v>
      </c>
      <c r="P646" s="25" t="s">
        <v>5471</v>
      </c>
      <c r="Q646" s="25"/>
      <c r="R646" s="26" t="e">
        <f>_xlfn.XLOOKUP(Table4[[#This Row],[Location]],[6]!TableData[u_display_name],[6]!TableData[country])</f>
        <v>#REF!</v>
      </c>
    </row>
    <row r="647" spans="1:18" ht="58" x14ac:dyDescent="0.35">
      <c r="A647" s="25" t="s">
        <v>1400</v>
      </c>
      <c r="B647" s="25" t="s">
        <v>1399</v>
      </c>
      <c r="C647" s="25" t="s">
        <v>4868</v>
      </c>
      <c r="D647" s="25" t="s">
        <v>7391</v>
      </c>
      <c r="E647" s="25" t="s">
        <v>7392</v>
      </c>
      <c r="F647" s="25" t="s">
        <v>57</v>
      </c>
      <c r="G647" s="25" t="s">
        <v>56</v>
      </c>
      <c r="H647" s="25" t="s">
        <v>63</v>
      </c>
      <c r="I647" s="25" t="s">
        <v>1400</v>
      </c>
      <c r="J647" s="25" t="s">
        <v>5467</v>
      </c>
      <c r="K647" s="25" t="s">
        <v>49</v>
      </c>
      <c r="L647" s="25" t="s">
        <v>7156</v>
      </c>
      <c r="M647" s="25" t="s">
        <v>5540</v>
      </c>
      <c r="N647" s="25" t="s">
        <v>5627</v>
      </c>
      <c r="O647" s="28">
        <v>45853.210312499999</v>
      </c>
      <c r="P647" s="25" t="s">
        <v>5471</v>
      </c>
      <c r="Q647" s="25"/>
      <c r="R647" s="26" t="e">
        <f>_xlfn.XLOOKUP(Table4[[#This Row],[Location]],[6]!TableData[u_display_name],[6]!TableData[country])</f>
        <v>#REF!</v>
      </c>
    </row>
    <row r="648" spans="1:18" ht="58" x14ac:dyDescent="0.35">
      <c r="A648" s="25" t="s">
        <v>2410</v>
      </c>
      <c r="B648" s="25" t="s">
        <v>2409</v>
      </c>
      <c r="C648" s="25" t="s">
        <v>4755</v>
      </c>
      <c r="D648" s="25" t="s">
        <v>7393</v>
      </c>
      <c r="E648" s="25" t="s">
        <v>7394</v>
      </c>
      <c r="F648" s="25" t="s">
        <v>57</v>
      </c>
      <c r="G648" s="25" t="s">
        <v>56</v>
      </c>
      <c r="H648" s="25" t="s">
        <v>63</v>
      </c>
      <c r="I648" s="25" t="s">
        <v>2410</v>
      </c>
      <c r="J648" s="25" t="s">
        <v>5467</v>
      </c>
      <c r="K648" s="25" t="s">
        <v>114</v>
      </c>
      <c r="L648" s="25" t="s">
        <v>5684</v>
      </c>
      <c r="M648" s="25" t="s">
        <v>5796</v>
      </c>
      <c r="N648" s="25" t="s">
        <v>5960</v>
      </c>
      <c r="O648" s="28">
        <v>45853.210266203707</v>
      </c>
      <c r="P648" s="25" t="s">
        <v>5471</v>
      </c>
      <c r="Q648" s="25"/>
      <c r="R648" s="26" t="e">
        <f>_xlfn.XLOOKUP(Table4[[#This Row],[Location]],[6]!TableData[u_display_name],[6]!TableData[country])</f>
        <v>#REF!</v>
      </c>
    </row>
    <row r="649" spans="1:18" ht="58" x14ac:dyDescent="0.35">
      <c r="A649" s="25" t="s">
        <v>1640</v>
      </c>
      <c r="B649" s="25" t="s">
        <v>1639</v>
      </c>
      <c r="C649" s="25" t="s">
        <v>7395</v>
      </c>
      <c r="D649" s="25" t="s">
        <v>7396</v>
      </c>
      <c r="E649" s="25" t="s">
        <v>7397</v>
      </c>
      <c r="F649" s="25" t="s">
        <v>57</v>
      </c>
      <c r="G649" s="25" t="s">
        <v>56</v>
      </c>
      <c r="H649" s="25" t="s">
        <v>63</v>
      </c>
      <c r="I649" s="25" t="s">
        <v>1640</v>
      </c>
      <c r="J649" s="25" t="s">
        <v>5467</v>
      </c>
      <c r="K649" s="25" t="s">
        <v>49</v>
      </c>
      <c r="L649" s="25" t="s">
        <v>6165</v>
      </c>
      <c r="M649" s="25" t="s">
        <v>5519</v>
      </c>
      <c r="N649" s="25" t="s">
        <v>5627</v>
      </c>
      <c r="O649" s="28">
        <v>45853.210266203707</v>
      </c>
      <c r="P649" s="25" t="s">
        <v>5471</v>
      </c>
      <c r="Q649" s="25"/>
      <c r="R649" s="26" t="e">
        <f>_xlfn.XLOOKUP(Table4[[#This Row],[Location]],[6]!TableData[u_display_name],[6]!TableData[country])</f>
        <v>#REF!</v>
      </c>
    </row>
    <row r="650" spans="1:18" ht="43.5" x14ac:dyDescent="0.35">
      <c r="A650" s="25" t="s">
        <v>2481</v>
      </c>
      <c r="B650" s="25" t="s">
        <v>7398</v>
      </c>
      <c r="C650" s="25" t="s">
        <v>4770</v>
      </c>
      <c r="D650" s="25" t="s">
        <v>7399</v>
      </c>
      <c r="E650" s="25" t="s">
        <v>7400</v>
      </c>
      <c r="F650" s="25" t="s">
        <v>57</v>
      </c>
      <c r="G650" s="25" t="s">
        <v>56</v>
      </c>
      <c r="H650" s="25" t="s">
        <v>63</v>
      </c>
      <c r="I650" s="25" t="s">
        <v>3878</v>
      </c>
      <c r="J650" s="25" t="s">
        <v>5467</v>
      </c>
      <c r="K650" s="25" t="s">
        <v>114</v>
      </c>
      <c r="L650" s="25" t="s">
        <v>5688</v>
      </c>
      <c r="M650" s="25" t="s">
        <v>7401</v>
      </c>
      <c r="N650" s="25" t="s">
        <v>5690</v>
      </c>
      <c r="O650" s="28">
        <v>45853.210266203707</v>
      </c>
      <c r="P650" s="25" t="s">
        <v>5471</v>
      </c>
      <c r="Q650" s="25"/>
      <c r="R650" s="26" t="e">
        <f>_xlfn.XLOOKUP(Table4[[#This Row],[Location]],[6]!TableData[u_display_name],[6]!TableData[country])</f>
        <v>#REF!</v>
      </c>
    </row>
    <row r="651" spans="1:18" ht="43.5" x14ac:dyDescent="0.35">
      <c r="A651" s="25" t="s">
        <v>1757</v>
      </c>
      <c r="B651" s="25" t="s">
        <v>1756</v>
      </c>
      <c r="C651" s="25" t="s">
        <v>4615</v>
      </c>
      <c r="D651" s="25" t="s">
        <v>7402</v>
      </c>
      <c r="E651" s="25" t="s">
        <v>7403</v>
      </c>
      <c r="F651" s="25" t="s">
        <v>57</v>
      </c>
      <c r="G651" s="25" t="s">
        <v>56</v>
      </c>
      <c r="H651" s="25" t="s">
        <v>63</v>
      </c>
      <c r="I651" s="25" t="s">
        <v>1757</v>
      </c>
      <c r="J651" s="25" t="s">
        <v>5467</v>
      </c>
      <c r="K651" s="25" t="s">
        <v>49</v>
      </c>
      <c r="L651" s="25" t="s">
        <v>6458</v>
      </c>
      <c r="M651" s="25" t="s">
        <v>5495</v>
      </c>
      <c r="N651" s="25" t="s">
        <v>7151</v>
      </c>
      <c r="O651" s="28">
        <v>45853.21025462963</v>
      </c>
      <c r="P651" s="25" t="s">
        <v>5471</v>
      </c>
      <c r="Q651" s="25"/>
      <c r="R651" s="26" t="e">
        <f>_xlfn.XLOOKUP(Table4[[#This Row],[Location]],[6]!TableData[u_display_name],[6]!TableData[country])</f>
        <v>#REF!</v>
      </c>
    </row>
    <row r="652" spans="1:18" ht="58" x14ac:dyDescent="0.35">
      <c r="A652" s="25" t="s">
        <v>7404</v>
      </c>
      <c r="B652" s="25" t="s">
        <v>7405</v>
      </c>
      <c r="C652" s="25" t="s">
        <v>519</v>
      </c>
      <c r="D652" s="25" t="s">
        <v>7406</v>
      </c>
      <c r="E652" s="25" t="s">
        <v>7407</v>
      </c>
      <c r="F652" s="25" t="s">
        <v>57</v>
      </c>
      <c r="G652" s="25" t="s">
        <v>56</v>
      </c>
      <c r="H652" s="25" t="s">
        <v>333</v>
      </c>
      <c r="I652" s="25" t="s">
        <v>7404</v>
      </c>
      <c r="J652" s="25" t="s">
        <v>5467</v>
      </c>
      <c r="K652" s="25" t="s">
        <v>66</v>
      </c>
      <c r="L652" s="25" t="s">
        <v>5626</v>
      </c>
      <c r="M652" s="25" t="s">
        <v>5702</v>
      </c>
      <c r="N652" s="25" t="s">
        <v>5503</v>
      </c>
      <c r="O652" s="28">
        <v>45853.21025462963</v>
      </c>
      <c r="P652" s="25" t="s">
        <v>5485</v>
      </c>
      <c r="Q652" s="25"/>
      <c r="R652" s="26" t="e">
        <f>_xlfn.XLOOKUP(Table4[[#This Row],[Location]],[6]!TableData[u_display_name],[6]!TableData[country])</f>
        <v>#REF!</v>
      </c>
    </row>
    <row r="653" spans="1:18" ht="58" x14ac:dyDescent="0.35">
      <c r="A653" s="25" t="s">
        <v>7408</v>
      </c>
      <c r="B653" s="25" t="s">
        <v>1236</v>
      </c>
      <c r="C653" s="25" t="s">
        <v>4450</v>
      </c>
      <c r="D653" s="25" t="s">
        <v>7409</v>
      </c>
      <c r="E653" s="25" t="s">
        <v>7410</v>
      </c>
      <c r="F653" s="25" t="s">
        <v>57</v>
      </c>
      <c r="G653" s="25" t="s">
        <v>109</v>
      </c>
      <c r="H653" s="25" t="s">
        <v>63</v>
      </c>
      <c r="I653" s="25" t="s">
        <v>1237</v>
      </c>
      <c r="J653" s="25" t="s">
        <v>5467</v>
      </c>
      <c r="K653" s="25" t="s">
        <v>49</v>
      </c>
      <c r="L653" s="25" t="s">
        <v>7044</v>
      </c>
      <c r="M653" s="25" t="s">
        <v>7045</v>
      </c>
      <c r="N653" s="25" t="s">
        <v>5531</v>
      </c>
      <c r="O653" s="28">
        <v>45853.210243055553</v>
      </c>
      <c r="P653" s="25" t="s">
        <v>5471</v>
      </c>
      <c r="Q653" s="25"/>
      <c r="R653" s="26" t="e">
        <f>_xlfn.XLOOKUP(Table4[[#This Row],[Location]],[6]!TableData[u_display_name],[6]!TableData[country])</f>
        <v>#REF!</v>
      </c>
    </row>
    <row r="654" spans="1:18" ht="58" x14ac:dyDescent="0.35">
      <c r="A654" s="25" t="s">
        <v>2209</v>
      </c>
      <c r="B654" s="25" t="s">
        <v>2208</v>
      </c>
      <c r="C654" s="25" t="s">
        <v>7411</v>
      </c>
      <c r="D654" s="25" t="s">
        <v>7412</v>
      </c>
      <c r="E654" s="25" t="s">
        <v>7413</v>
      </c>
      <c r="F654" s="25" t="s">
        <v>57</v>
      </c>
      <c r="G654" s="25" t="s">
        <v>56</v>
      </c>
      <c r="H654" s="25" t="s">
        <v>63</v>
      </c>
      <c r="I654" s="25" t="s">
        <v>2209</v>
      </c>
      <c r="J654" s="25" t="s">
        <v>5467</v>
      </c>
      <c r="K654" s="25" t="s">
        <v>49</v>
      </c>
      <c r="L654" s="25" t="s">
        <v>7414</v>
      </c>
      <c r="M654" s="25" t="s">
        <v>5495</v>
      </c>
      <c r="N654" s="25" t="s">
        <v>5627</v>
      </c>
      <c r="O654" s="28">
        <v>45853.210231481484</v>
      </c>
      <c r="P654" s="25" t="s">
        <v>5471</v>
      </c>
      <c r="Q654" s="25"/>
      <c r="R654" s="26" t="e">
        <f>_xlfn.XLOOKUP(Table4[[#This Row],[Location]],[6]!TableData[u_display_name],[6]!TableData[country])</f>
        <v>#REF!</v>
      </c>
    </row>
    <row r="655" spans="1:18" ht="58" x14ac:dyDescent="0.35">
      <c r="A655" s="25" t="s">
        <v>1704</v>
      </c>
      <c r="B655" s="25" t="s">
        <v>1703</v>
      </c>
      <c r="C655" s="25" t="s">
        <v>4411</v>
      </c>
      <c r="D655" s="25" t="s">
        <v>7415</v>
      </c>
      <c r="E655" s="25" t="s">
        <v>7416</v>
      </c>
      <c r="F655" s="25" t="s">
        <v>57</v>
      </c>
      <c r="G655" s="25" t="s">
        <v>337</v>
      </c>
      <c r="H655" s="25" t="s">
        <v>63</v>
      </c>
      <c r="I655" s="25" t="s">
        <v>1704</v>
      </c>
      <c r="J655" s="25" t="s">
        <v>5467</v>
      </c>
      <c r="K655" s="25" t="s">
        <v>141</v>
      </c>
      <c r="L655" s="25" t="s">
        <v>5712</v>
      </c>
      <c r="M655" s="25" t="s">
        <v>5495</v>
      </c>
      <c r="N655" s="25" t="s">
        <v>5899</v>
      </c>
      <c r="O655" s="28">
        <v>45853.210231481484</v>
      </c>
      <c r="P655" s="25" t="s">
        <v>5471</v>
      </c>
      <c r="Q655" s="25"/>
      <c r="R655" s="26" t="e">
        <f>_xlfn.XLOOKUP(Table4[[#This Row],[Location]],[6]!TableData[u_display_name],[6]!TableData[country])</f>
        <v>#REF!</v>
      </c>
    </row>
    <row r="656" spans="1:18" ht="58" x14ac:dyDescent="0.35">
      <c r="A656" s="25" t="s">
        <v>2635</v>
      </c>
      <c r="B656" s="25" t="s">
        <v>2634</v>
      </c>
      <c r="C656" s="25" t="s">
        <v>7417</v>
      </c>
      <c r="D656" s="25" t="s">
        <v>7418</v>
      </c>
      <c r="E656" s="25" t="s">
        <v>7419</v>
      </c>
      <c r="F656" s="25" t="s">
        <v>7420</v>
      </c>
      <c r="G656" s="25" t="s">
        <v>56</v>
      </c>
      <c r="H656" s="25" t="s">
        <v>63</v>
      </c>
      <c r="I656" s="25" t="s">
        <v>2635</v>
      </c>
      <c r="J656" s="25" t="s">
        <v>5467</v>
      </c>
      <c r="K656" s="25" t="s">
        <v>49</v>
      </c>
      <c r="L656" s="25" t="s">
        <v>7421</v>
      </c>
      <c r="M656" s="25" t="s">
        <v>5495</v>
      </c>
      <c r="N656" s="25" t="s">
        <v>5627</v>
      </c>
      <c r="O656" s="28">
        <v>45853.210231481484</v>
      </c>
      <c r="P656" s="25" t="s">
        <v>5471</v>
      </c>
      <c r="Q656" s="25"/>
      <c r="R656" s="26" t="e">
        <f>_xlfn.XLOOKUP(Table4[[#This Row],[Location]],[6]!TableData[u_display_name],[6]!TableData[country])</f>
        <v>#REF!</v>
      </c>
    </row>
    <row r="657" spans="1:18" ht="43.5" x14ac:dyDescent="0.35">
      <c r="A657" s="25" t="s">
        <v>1767</v>
      </c>
      <c r="B657" s="25" t="s">
        <v>1766</v>
      </c>
      <c r="C657" s="25" t="s">
        <v>4617</v>
      </c>
      <c r="D657" s="25" t="s">
        <v>7422</v>
      </c>
      <c r="E657" s="25" t="s">
        <v>7423</v>
      </c>
      <c r="F657" s="25" t="s">
        <v>57</v>
      </c>
      <c r="G657" s="25" t="s">
        <v>56</v>
      </c>
      <c r="H657" s="25" t="s">
        <v>63</v>
      </c>
      <c r="I657" s="25" t="s">
        <v>1767</v>
      </c>
      <c r="J657" s="25" t="s">
        <v>5467</v>
      </c>
      <c r="K657" s="25" t="s">
        <v>49</v>
      </c>
      <c r="L657" s="25" t="s">
        <v>6458</v>
      </c>
      <c r="M657" s="25" t="s">
        <v>5495</v>
      </c>
      <c r="N657" s="25" t="s">
        <v>7151</v>
      </c>
      <c r="O657" s="28">
        <v>45853.210162037038</v>
      </c>
      <c r="P657" s="25" t="s">
        <v>5471</v>
      </c>
      <c r="Q657" s="25"/>
      <c r="R657" s="26" t="e">
        <f>_xlfn.XLOOKUP(Table4[[#This Row],[Location]],[6]!TableData[u_display_name],[6]!TableData[country])</f>
        <v>#REF!</v>
      </c>
    </row>
    <row r="658" spans="1:18" ht="72.5" x14ac:dyDescent="0.35">
      <c r="A658" s="25" t="s">
        <v>1999</v>
      </c>
      <c r="B658" s="25" t="s">
        <v>1998</v>
      </c>
      <c r="C658" s="25" t="s">
        <v>7424</v>
      </c>
      <c r="D658" s="25" t="s">
        <v>7425</v>
      </c>
      <c r="E658" s="25" t="s">
        <v>7426</v>
      </c>
      <c r="F658" s="25" t="s">
        <v>57</v>
      </c>
      <c r="G658" s="25" t="s">
        <v>109</v>
      </c>
      <c r="H658" s="25" t="s">
        <v>297</v>
      </c>
      <c r="I658" s="25" t="s">
        <v>1999</v>
      </c>
      <c r="J658" s="25" t="s">
        <v>5467</v>
      </c>
      <c r="K658" s="25" t="s">
        <v>975</v>
      </c>
      <c r="L658" s="25" t="s">
        <v>6479</v>
      </c>
      <c r="M658" s="25" t="s">
        <v>5530</v>
      </c>
      <c r="N658" s="25" t="s">
        <v>5531</v>
      </c>
      <c r="O658" s="28">
        <v>45853.210092592592</v>
      </c>
      <c r="P658" s="25" t="s">
        <v>5485</v>
      </c>
      <c r="Q658" s="25"/>
      <c r="R658" s="26" t="e">
        <f>_xlfn.XLOOKUP(Table4[[#This Row],[Location]],[6]!TableData[u_display_name],[6]!TableData[country])</f>
        <v>#REF!</v>
      </c>
    </row>
    <row r="659" spans="1:18" ht="43.5" x14ac:dyDescent="0.35">
      <c r="A659" s="25" t="s">
        <v>2631</v>
      </c>
      <c r="B659" s="25" t="s">
        <v>2630</v>
      </c>
      <c r="C659" s="25" t="s">
        <v>4801</v>
      </c>
      <c r="D659" s="25" t="s">
        <v>7427</v>
      </c>
      <c r="E659" s="25" t="s">
        <v>7428</v>
      </c>
      <c r="F659" s="25" t="s">
        <v>57</v>
      </c>
      <c r="G659" s="25" t="s">
        <v>56</v>
      </c>
      <c r="H659" s="25" t="s">
        <v>63</v>
      </c>
      <c r="I659" s="25" t="s">
        <v>3891</v>
      </c>
      <c r="J659" s="25" t="s">
        <v>5467</v>
      </c>
      <c r="K659" s="25" t="s">
        <v>114</v>
      </c>
      <c r="L659" s="25" t="s">
        <v>4691</v>
      </c>
      <c r="M659" s="25" t="s">
        <v>6258</v>
      </c>
      <c r="N659" s="25" t="s">
        <v>5690</v>
      </c>
      <c r="O659" s="28">
        <v>45853.210081018522</v>
      </c>
      <c r="P659" s="25" t="s">
        <v>5471</v>
      </c>
      <c r="Q659" s="25"/>
      <c r="R659" s="26" t="e">
        <f>_xlfn.XLOOKUP(Table4[[#This Row],[Location]],[6]!TableData[u_display_name],[6]!TableData[country])</f>
        <v>#REF!</v>
      </c>
    </row>
    <row r="660" spans="1:18" ht="58" x14ac:dyDescent="0.35">
      <c r="A660" s="25" t="s">
        <v>162</v>
      </c>
      <c r="B660" s="25" t="s">
        <v>161</v>
      </c>
      <c r="C660" s="25" t="s">
        <v>164</v>
      </c>
      <c r="D660" s="25" t="s">
        <v>7429</v>
      </c>
      <c r="E660" s="25" t="s">
        <v>7430</v>
      </c>
      <c r="F660" s="25" t="s">
        <v>57</v>
      </c>
      <c r="G660" s="25" t="s">
        <v>56</v>
      </c>
      <c r="H660" s="25" t="s">
        <v>63</v>
      </c>
      <c r="I660" s="25" t="s">
        <v>162</v>
      </c>
      <c r="J660" s="25" t="s">
        <v>5467</v>
      </c>
      <c r="K660" s="25" t="s">
        <v>49</v>
      </c>
      <c r="L660" s="25" t="s">
        <v>5964</v>
      </c>
      <c r="M660" s="25" t="s">
        <v>5495</v>
      </c>
      <c r="N660" s="25" t="s">
        <v>5965</v>
      </c>
      <c r="O660" s="28">
        <v>45853.210057870368</v>
      </c>
      <c r="P660" s="25" t="s">
        <v>5471</v>
      </c>
      <c r="Q660" s="25"/>
      <c r="R660" s="26" t="e">
        <f>_xlfn.XLOOKUP(Table4[[#This Row],[Location]],[6]!TableData[u_display_name],[6]!TableData[country])</f>
        <v>#REF!</v>
      </c>
    </row>
    <row r="661" spans="1:18" ht="58" x14ac:dyDescent="0.35">
      <c r="A661" s="25" t="s">
        <v>7431</v>
      </c>
      <c r="B661" s="25" t="s">
        <v>2529</v>
      </c>
      <c r="C661" s="25" t="s">
        <v>7432</v>
      </c>
      <c r="D661" s="25" t="s">
        <v>7433</v>
      </c>
      <c r="E661" s="25" t="s">
        <v>7434</v>
      </c>
      <c r="F661" s="25" t="s">
        <v>57</v>
      </c>
      <c r="G661" s="25" t="s">
        <v>56</v>
      </c>
      <c r="H661" s="25" t="s">
        <v>241</v>
      </c>
      <c r="I661" s="25" t="s">
        <v>2530</v>
      </c>
      <c r="J661" s="25" t="s">
        <v>5467</v>
      </c>
      <c r="K661" s="25" t="s">
        <v>114</v>
      </c>
      <c r="L661" s="25" t="s">
        <v>7435</v>
      </c>
      <c r="M661" s="25" t="s">
        <v>6023</v>
      </c>
      <c r="N661" s="25" t="s">
        <v>5623</v>
      </c>
      <c r="O661" s="28">
        <v>45853.210046296299</v>
      </c>
      <c r="P661" s="25" t="s">
        <v>5499</v>
      </c>
      <c r="Q661" s="25"/>
      <c r="R661" s="26" t="e">
        <f>_xlfn.XLOOKUP(Table4[[#This Row],[Location]],[6]!TableData[u_display_name],[6]!TableData[country])</f>
        <v>#REF!</v>
      </c>
    </row>
    <row r="662" spans="1:18" ht="58" x14ac:dyDescent="0.35">
      <c r="A662" s="25" t="s">
        <v>1302</v>
      </c>
      <c r="B662" s="25" t="s">
        <v>1301</v>
      </c>
      <c r="C662" s="25" t="s">
        <v>4460</v>
      </c>
      <c r="D662" s="25" t="s">
        <v>7436</v>
      </c>
      <c r="E662" s="25" t="s">
        <v>7437</v>
      </c>
      <c r="F662" s="25" t="s">
        <v>57</v>
      </c>
      <c r="G662" s="25" t="s">
        <v>56</v>
      </c>
      <c r="H662" s="25" t="s">
        <v>63</v>
      </c>
      <c r="I662" s="25" t="s">
        <v>1302</v>
      </c>
      <c r="J662" s="25" t="s">
        <v>5467</v>
      </c>
      <c r="K662" s="25" t="s">
        <v>114</v>
      </c>
      <c r="L662" s="25" t="s">
        <v>5684</v>
      </c>
      <c r="M662" s="25" t="s">
        <v>5685</v>
      </c>
      <c r="N662" s="25" t="s">
        <v>5575</v>
      </c>
      <c r="O662" s="28">
        <v>45853.210011574076</v>
      </c>
      <c r="P662" s="25" t="s">
        <v>5471</v>
      </c>
      <c r="Q662" s="25"/>
      <c r="R662" s="26" t="e">
        <f>_xlfn.XLOOKUP(Table4[[#This Row],[Location]],[6]!TableData[u_display_name],[6]!TableData[country])</f>
        <v>#REF!</v>
      </c>
    </row>
    <row r="663" spans="1:18" ht="43.5" x14ac:dyDescent="0.35">
      <c r="A663" s="25" t="s">
        <v>1609</v>
      </c>
      <c r="B663" s="25" t="s">
        <v>1608</v>
      </c>
      <c r="C663" s="25" t="s">
        <v>7438</v>
      </c>
      <c r="D663" s="25" t="s">
        <v>7439</v>
      </c>
      <c r="E663" s="25" t="s">
        <v>7440</v>
      </c>
      <c r="F663" s="25" t="s">
        <v>57</v>
      </c>
      <c r="G663" s="25" t="s">
        <v>56</v>
      </c>
      <c r="H663" s="25" t="s">
        <v>63</v>
      </c>
      <c r="I663" s="25" t="s">
        <v>1609</v>
      </c>
      <c r="J663" s="25" t="s">
        <v>5467</v>
      </c>
      <c r="K663" s="25" t="s">
        <v>66</v>
      </c>
      <c r="L663" s="25" t="s">
        <v>4691</v>
      </c>
      <c r="M663" s="25" t="s">
        <v>5519</v>
      </c>
      <c r="N663" s="25" t="s">
        <v>5526</v>
      </c>
      <c r="O663" s="28">
        <v>45853.210011574076</v>
      </c>
      <c r="P663" s="25" t="s">
        <v>5471</v>
      </c>
      <c r="Q663" s="25"/>
      <c r="R663" s="26" t="e">
        <f>_xlfn.XLOOKUP(Table4[[#This Row],[Location]],[6]!TableData[u_display_name],[6]!TableData[country])</f>
        <v>#REF!</v>
      </c>
    </row>
    <row r="664" spans="1:18" ht="58" x14ac:dyDescent="0.35">
      <c r="A664" s="25" t="s">
        <v>1696</v>
      </c>
      <c r="B664" s="25" t="s">
        <v>1695</v>
      </c>
      <c r="C664" s="25" t="s">
        <v>7441</v>
      </c>
      <c r="D664" s="25" t="s">
        <v>7442</v>
      </c>
      <c r="E664" s="25" t="s">
        <v>7443</v>
      </c>
      <c r="F664" s="25" t="s">
        <v>57</v>
      </c>
      <c r="G664" s="25" t="s">
        <v>109</v>
      </c>
      <c r="H664" s="25" t="s">
        <v>63</v>
      </c>
      <c r="I664" s="25" t="s">
        <v>1696</v>
      </c>
      <c r="J664" s="25" t="s">
        <v>5467</v>
      </c>
      <c r="K664" s="25" t="s">
        <v>49</v>
      </c>
      <c r="L664" s="25" t="s">
        <v>6165</v>
      </c>
      <c r="M664" s="25" t="s">
        <v>6173</v>
      </c>
      <c r="N664" s="25" t="s">
        <v>5531</v>
      </c>
      <c r="O664" s="28">
        <v>45853.21</v>
      </c>
      <c r="P664" s="25" t="s">
        <v>5471</v>
      </c>
      <c r="Q664" s="25"/>
      <c r="R664" s="26" t="e">
        <f>_xlfn.XLOOKUP(Table4[[#This Row],[Location]],[6]!TableData[u_display_name],[6]!TableData[country])</f>
        <v>#REF!</v>
      </c>
    </row>
    <row r="665" spans="1:18" ht="58" x14ac:dyDescent="0.35">
      <c r="A665" s="25" t="s">
        <v>1706</v>
      </c>
      <c r="B665" s="25" t="s">
        <v>1705</v>
      </c>
      <c r="C665" s="25" t="s">
        <v>4643</v>
      </c>
      <c r="D665" s="25" t="s">
        <v>7444</v>
      </c>
      <c r="E665" s="25" t="s">
        <v>7445</v>
      </c>
      <c r="F665" s="25" t="s">
        <v>57</v>
      </c>
      <c r="G665" s="25" t="s">
        <v>56</v>
      </c>
      <c r="H665" s="25" t="s">
        <v>63</v>
      </c>
      <c r="I665" s="25" t="s">
        <v>1706</v>
      </c>
      <c r="J665" s="25" t="s">
        <v>5467</v>
      </c>
      <c r="K665" s="25" t="s">
        <v>141</v>
      </c>
      <c r="L665" s="25" t="s">
        <v>5712</v>
      </c>
      <c r="M665" s="25" t="s">
        <v>5713</v>
      </c>
      <c r="N665" s="25" t="s">
        <v>5714</v>
      </c>
      <c r="O665" s="28">
        <v>45853.209976851853</v>
      </c>
      <c r="P665" s="25" t="s">
        <v>5471</v>
      </c>
      <c r="Q665" s="25"/>
      <c r="R665" s="26" t="e">
        <f>_xlfn.XLOOKUP(Table4[[#This Row],[Location]],[6]!TableData[u_display_name],[6]!TableData[country])</f>
        <v>#REF!</v>
      </c>
    </row>
    <row r="666" spans="1:18" ht="58" x14ac:dyDescent="0.35">
      <c r="A666" s="25" t="s">
        <v>2860</v>
      </c>
      <c r="B666" s="25" t="s">
        <v>2859</v>
      </c>
      <c r="C666" s="25" t="s">
        <v>7446</v>
      </c>
      <c r="D666" s="25" t="s">
        <v>7447</v>
      </c>
      <c r="E666" s="25" t="s">
        <v>7448</v>
      </c>
      <c r="F666" s="25" t="s">
        <v>94</v>
      </c>
      <c r="G666" s="25" t="s">
        <v>56</v>
      </c>
      <c r="H666" s="25" t="s">
        <v>333</v>
      </c>
      <c r="I666" s="25" t="s">
        <v>2860</v>
      </c>
      <c r="J666" s="25" t="s">
        <v>5467</v>
      </c>
      <c r="K666" s="25" t="s">
        <v>141</v>
      </c>
      <c r="L666" s="25" t="s">
        <v>4691</v>
      </c>
      <c r="M666" s="25" t="s">
        <v>5502</v>
      </c>
      <c r="N666" s="25" t="s">
        <v>5775</v>
      </c>
      <c r="O666" s="28">
        <v>45853.209976851853</v>
      </c>
      <c r="P666" s="25" t="s">
        <v>5485</v>
      </c>
      <c r="Q666" s="25"/>
      <c r="R666" s="26" t="e">
        <f>_xlfn.XLOOKUP(Table4[[#This Row],[Location]],[6]!TableData[u_display_name],[6]!TableData[country])</f>
        <v>#REF!</v>
      </c>
    </row>
    <row r="667" spans="1:18" ht="43.5" x14ac:dyDescent="0.35">
      <c r="A667" s="25" t="s">
        <v>1195</v>
      </c>
      <c r="B667" s="25" t="s">
        <v>1194</v>
      </c>
      <c r="C667" s="25" t="s">
        <v>4420</v>
      </c>
      <c r="D667" s="25" t="s">
        <v>7449</v>
      </c>
      <c r="E667" s="25" t="s">
        <v>7450</v>
      </c>
      <c r="F667" s="25" t="s">
        <v>57</v>
      </c>
      <c r="G667" s="25" t="s">
        <v>56</v>
      </c>
      <c r="H667" s="25" t="s">
        <v>63</v>
      </c>
      <c r="I667" s="25" t="s">
        <v>3774</v>
      </c>
      <c r="J667" s="25" t="s">
        <v>5467</v>
      </c>
      <c r="K667" s="25" t="s">
        <v>114</v>
      </c>
      <c r="L667" s="25" t="s">
        <v>4691</v>
      </c>
      <c r="M667" s="25" t="s">
        <v>7451</v>
      </c>
      <c r="N667" s="25" t="s">
        <v>5690</v>
      </c>
      <c r="O667" s="28">
        <v>45853.20994212963</v>
      </c>
      <c r="P667" s="25" t="s">
        <v>5471</v>
      </c>
      <c r="Q667" s="25"/>
      <c r="R667" s="26" t="e">
        <f>_xlfn.XLOOKUP(Table4[[#This Row],[Location]],[6]!TableData[u_display_name],[6]!TableData[country])</f>
        <v>#REF!</v>
      </c>
    </row>
    <row r="668" spans="1:18" ht="58" x14ac:dyDescent="0.35">
      <c r="A668" s="25" t="s">
        <v>3988</v>
      </c>
      <c r="B668" s="25" t="s">
        <v>2732</v>
      </c>
      <c r="C668" s="25" t="s">
        <v>4836</v>
      </c>
      <c r="D668" s="25" t="s">
        <v>7452</v>
      </c>
      <c r="E668" s="25" t="s">
        <v>7453</v>
      </c>
      <c r="F668" s="25" t="s">
        <v>57</v>
      </c>
      <c r="G668" s="25" t="s">
        <v>56</v>
      </c>
      <c r="H668" s="25" t="s">
        <v>63</v>
      </c>
      <c r="I668" s="25" t="s">
        <v>3988</v>
      </c>
      <c r="J668" s="25" t="s">
        <v>5467</v>
      </c>
      <c r="K668" s="25" t="s">
        <v>114</v>
      </c>
      <c r="L668" s="25" t="s">
        <v>5684</v>
      </c>
      <c r="M668" s="25" t="s">
        <v>7454</v>
      </c>
      <c r="N668" s="25" t="s">
        <v>5575</v>
      </c>
      <c r="O668" s="28">
        <v>45853.209826388891</v>
      </c>
      <c r="P668" s="25" t="s">
        <v>5471</v>
      </c>
      <c r="Q668" s="25"/>
      <c r="R668" s="26" t="e">
        <f>_xlfn.XLOOKUP(Table4[[#This Row],[Location]],[6]!TableData[u_display_name],[6]!TableData[country])</f>
        <v>#REF!</v>
      </c>
    </row>
    <row r="669" spans="1:18" ht="43.5" x14ac:dyDescent="0.35">
      <c r="A669" s="25" t="s">
        <v>2396</v>
      </c>
      <c r="B669" s="25" t="s">
        <v>7455</v>
      </c>
      <c r="C669" s="25" t="s">
        <v>4753</v>
      </c>
      <c r="D669" s="25" t="s">
        <v>7456</v>
      </c>
      <c r="E669" s="25" t="s">
        <v>7457</v>
      </c>
      <c r="F669" s="25" t="s">
        <v>57</v>
      </c>
      <c r="G669" s="25" t="s">
        <v>56</v>
      </c>
      <c r="H669" s="25" t="s">
        <v>63</v>
      </c>
      <c r="I669" s="25" t="s">
        <v>3863</v>
      </c>
      <c r="J669" s="25" t="s">
        <v>5467</v>
      </c>
      <c r="K669" s="25" t="s">
        <v>114</v>
      </c>
      <c r="L669" s="25" t="s">
        <v>5688</v>
      </c>
      <c r="M669" s="25" t="s">
        <v>7458</v>
      </c>
      <c r="N669" s="25" t="s">
        <v>5690</v>
      </c>
      <c r="O669" s="28">
        <v>45853.209814814814</v>
      </c>
      <c r="P669" s="25" t="s">
        <v>5471</v>
      </c>
      <c r="Q669" s="25"/>
      <c r="R669" s="26" t="e">
        <f>_xlfn.XLOOKUP(Table4[[#This Row],[Location]],[6]!TableData[u_display_name],[6]!TableData[country])</f>
        <v>#REF!</v>
      </c>
    </row>
    <row r="670" spans="1:18" ht="58" x14ac:dyDescent="0.35">
      <c r="A670" s="25" t="s">
        <v>2106</v>
      </c>
      <c r="B670" s="25" t="s">
        <v>2105</v>
      </c>
      <c r="C670" s="25" t="s">
        <v>7459</v>
      </c>
      <c r="D670" s="25" t="s">
        <v>7460</v>
      </c>
      <c r="E670" s="25" t="s">
        <v>7461</v>
      </c>
      <c r="F670" s="25" t="s">
        <v>57</v>
      </c>
      <c r="G670" s="25" t="s">
        <v>56</v>
      </c>
      <c r="H670" s="25" t="s">
        <v>63</v>
      </c>
      <c r="I670" s="25" t="s">
        <v>2106</v>
      </c>
      <c r="J670" s="25" t="s">
        <v>5467</v>
      </c>
      <c r="K670" s="25" t="s">
        <v>49</v>
      </c>
      <c r="L670" s="25" t="s">
        <v>4691</v>
      </c>
      <c r="M670" s="25" t="s">
        <v>5495</v>
      </c>
      <c r="N670" s="25" t="s">
        <v>5775</v>
      </c>
      <c r="O670" s="28">
        <v>45853.209803240738</v>
      </c>
      <c r="P670" s="25" t="s">
        <v>5471</v>
      </c>
      <c r="Q670" s="25"/>
      <c r="R670" s="26" t="e">
        <f>_xlfn.XLOOKUP(Table4[[#This Row],[Location]],[6]!TableData[u_display_name],[6]!TableData[country])</f>
        <v>#REF!</v>
      </c>
    </row>
    <row r="671" spans="1:18" ht="58" x14ac:dyDescent="0.35">
      <c r="A671" s="25" t="s">
        <v>7462</v>
      </c>
      <c r="B671" s="25" t="s">
        <v>1027</v>
      </c>
      <c r="C671" s="25" t="s">
        <v>1029</v>
      </c>
      <c r="D671" s="25" t="s">
        <v>7463</v>
      </c>
      <c r="E671" s="25" t="s">
        <v>7464</v>
      </c>
      <c r="F671" s="25" t="s">
        <v>94</v>
      </c>
      <c r="G671" s="25" t="s">
        <v>56</v>
      </c>
      <c r="H671" s="25" t="s">
        <v>333</v>
      </c>
      <c r="I671" s="25" t="s">
        <v>7462</v>
      </c>
      <c r="J671" s="25" t="s">
        <v>5467</v>
      </c>
      <c r="K671" s="25" t="s">
        <v>66</v>
      </c>
      <c r="L671" s="25" t="s">
        <v>5626</v>
      </c>
      <c r="M671" s="25" t="s">
        <v>5495</v>
      </c>
      <c r="N671" s="25" t="s">
        <v>5775</v>
      </c>
      <c r="O671" s="28">
        <v>45853.209768518522</v>
      </c>
      <c r="P671" s="25" t="s">
        <v>5485</v>
      </c>
      <c r="Q671" s="25"/>
      <c r="R671" s="26" t="e">
        <f>_xlfn.XLOOKUP(Table4[[#This Row],[Location]],[6]!TableData[u_display_name],[6]!TableData[country])</f>
        <v>#REF!</v>
      </c>
    </row>
    <row r="672" spans="1:18" ht="43.5" x14ac:dyDescent="0.35">
      <c r="A672" s="25" t="s">
        <v>2373</v>
      </c>
      <c r="B672" s="25" t="s">
        <v>2372</v>
      </c>
      <c r="C672" s="25" t="s">
        <v>7465</v>
      </c>
      <c r="D672" s="25" t="s">
        <v>7466</v>
      </c>
      <c r="E672" s="25" t="s">
        <v>7467</v>
      </c>
      <c r="F672" s="25" t="s">
        <v>57</v>
      </c>
      <c r="G672" s="25" t="s">
        <v>56</v>
      </c>
      <c r="H672" s="25" t="s">
        <v>63</v>
      </c>
      <c r="I672" s="25" t="s">
        <v>2373</v>
      </c>
      <c r="J672" s="25" t="s">
        <v>5467</v>
      </c>
      <c r="K672" s="25" t="s">
        <v>49</v>
      </c>
      <c r="L672" s="25" t="s">
        <v>4691</v>
      </c>
      <c r="M672" s="25" t="s">
        <v>5495</v>
      </c>
      <c r="N672" s="25" t="s">
        <v>5526</v>
      </c>
      <c r="O672" s="28">
        <v>45853.209768518522</v>
      </c>
      <c r="P672" s="25" t="s">
        <v>5471</v>
      </c>
      <c r="Q672" s="25"/>
      <c r="R672" s="26" t="e">
        <f>_xlfn.XLOOKUP(Table4[[#This Row],[Location]],[6]!TableData[u_display_name],[6]!TableData[country])</f>
        <v>#REF!</v>
      </c>
    </row>
    <row r="673" spans="1:18" ht="58" x14ac:dyDescent="0.35">
      <c r="A673" s="25" t="s">
        <v>1995</v>
      </c>
      <c r="B673" s="25" t="s">
        <v>1994</v>
      </c>
      <c r="C673" s="25" t="s">
        <v>4959</v>
      </c>
      <c r="D673" s="25" t="s">
        <v>1995</v>
      </c>
      <c r="E673" s="25" t="s">
        <v>7468</v>
      </c>
      <c r="F673" s="25" t="s">
        <v>57</v>
      </c>
      <c r="G673" s="25" t="s">
        <v>109</v>
      </c>
      <c r="H673" s="25" t="s">
        <v>63</v>
      </c>
      <c r="I673" s="25" t="s">
        <v>3243</v>
      </c>
      <c r="J673" s="25" t="s">
        <v>5467</v>
      </c>
      <c r="K673" s="25" t="s">
        <v>49</v>
      </c>
      <c r="L673" s="25" t="s">
        <v>7469</v>
      </c>
      <c r="M673" s="25" t="s">
        <v>6139</v>
      </c>
      <c r="N673" s="25" t="s">
        <v>5992</v>
      </c>
      <c r="O673" s="28">
        <v>45853.209768518522</v>
      </c>
      <c r="P673" s="25" t="s">
        <v>5471</v>
      </c>
      <c r="Q673" s="25"/>
      <c r="R673" s="26" t="e">
        <f>_xlfn.XLOOKUP(Table4[[#This Row],[Location]],[6]!TableData[u_display_name],[6]!TableData[country])</f>
        <v>#REF!</v>
      </c>
    </row>
    <row r="674" spans="1:18" ht="58" x14ac:dyDescent="0.35">
      <c r="A674" s="25" t="s">
        <v>886</v>
      </c>
      <c r="B674" s="25" t="s">
        <v>885</v>
      </c>
      <c r="C674" s="25" t="s">
        <v>887</v>
      </c>
      <c r="D674" s="25" t="s">
        <v>7470</v>
      </c>
      <c r="E674" s="25" t="s">
        <v>7471</v>
      </c>
      <c r="F674" s="25" t="s">
        <v>57</v>
      </c>
      <c r="G674" s="25" t="s">
        <v>56</v>
      </c>
      <c r="H674" s="25" t="s">
        <v>63</v>
      </c>
      <c r="I674" s="25" t="s">
        <v>886</v>
      </c>
      <c r="J674" s="25" t="s">
        <v>5467</v>
      </c>
      <c r="K674" s="25" t="s">
        <v>114</v>
      </c>
      <c r="L674" s="25" t="s">
        <v>7117</v>
      </c>
      <c r="M674" s="25" t="s">
        <v>5556</v>
      </c>
      <c r="N674" s="25" t="s">
        <v>5470</v>
      </c>
      <c r="O674" s="28">
        <v>45853.209768518522</v>
      </c>
      <c r="P674" s="25" t="s">
        <v>5471</v>
      </c>
      <c r="Q674" s="25"/>
      <c r="R674" s="26" t="e">
        <f>_xlfn.XLOOKUP(Table4[[#This Row],[Location]],[6]!TableData[u_display_name],[6]!TableData[country])</f>
        <v>#REF!</v>
      </c>
    </row>
    <row r="675" spans="1:18" ht="58" x14ac:dyDescent="0.35">
      <c r="A675" s="25" t="s">
        <v>1288</v>
      </c>
      <c r="B675" s="25" t="s">
        <v>1287</v>
      </c>
      <c r="C675" s="25" t="s">
        <v>4455</v>
      </c>
      <c r="D675" s="25" t="s">
        <v>7472</v>
      </c>
      <c r="E675" s="25" t="s">
        <v>7473</v>
      </c>
      <c r="F675" s="25" t="s">
        <v>57</v>
      </c>
      <c r="G675" s="25" t="s">
        <v>56</v>
      </c>
      <c r="H675" s="25" t="s">
        <v>63</v>
      </c>
      <c r="I675" s="25" t="s">
        <v>1288</v>
      </c>
      <c r="J675" s="25" t="s">
        <v>5467</v>
      </c>
      <c r="K675" s="25" t="s">
        <v>114</v>
      </c>
      <c r="L675" s="25" t="s">
        <v>5684</v>
      </c>
      <c r="M675" s="25" t="s">
        <v>5685</v>
      </c>
      <c r="N675" s="25" t="s">
        <v>5575</v>
      </c>
      <c r="O675" s="28">
        <v>45853.209768518522</v>
      </c>
      <c r="P675" s="25" t="s">
        <v>5471</v>
      </c>
      <c r="Q675" s="25"/>
      <c r="R675" s="26" t="e">
        <f>_xlfn.XLOOKUP(Table4[[#This Row],[Location]],[6]!TableData[u_display_name],[6]!TableData[country])</f>
        <v>#REF!</v>
      </c>
    </row>
    <row r="676" spans="1:18" ht="58" x14ac:dyDescent="0.35">
      <c r="A676" s="25" t="s">
        <v>1497</v>
      </c>
      <c r="B676" s="25" t="s">
        <v>1496</v>
      </c>
      <c r="C676" s="25" t="s">
        <v>4891</v>
      </c>
      <c r="D676" s="25" t="s">
        <v>7474</v>
      </c>
      <c r="E676" s="25" t="s">
        <v>7475</v>
      </c>
      <c r="F676" s="25" t="s">
        <v>57</v>
      </c>
      <c r="G676" s="25" t="s">
        <v>56</v>
      </c>
      <c r="H676" s="25" t="s">
        <v>63</v>
      </c>
      <c r="I676" s="25" t="s">
        <v>1497</v>
      </c>
      <c r="J676" s="25" t="s">
        <v>5467</v>
      </c>
      <c r="K676" s="25" t="s">
        <v>141</v>
      </c>
      <c r="L676" s="25" t="s">
        <v>5769</v>
      </c>
      <c r="M676" s="25" t="s">
        <v>5949</v>
      </c>
      <c r="N676" s="25" t="s">
        <v>5714</v>
      </c>
      <c r="O676" s="28">
        <v>45853.209768518522</v>
      </c>
      <c r="P676" s="25" t="s">
        <v>5471</v>
      </c>
      <c r="Q676" s="25"/>
      <c r="R676" s="26" t="e">
        <f>_xlfn.XLOOKUP(Table4[[#This Row],[Location]],[6]!TableData[u_display_name],[6]!TableData[country])</f>
        <v>#REF!</v>
      </c>
    </row>
    <row r="677" spans="1:18" ht="58" x14ac:dyDescent="0.35">
      <c r="A677" s="25" t="s">
        <v>2683</v>
      </c>
      <c r="B677" s="25" t="s">
        <v>2682</v>
      </c>
      <c r="C677" s="25" t="s">
        <v>7476</v>
      </c>
      <c r="D677" s="25" t="s">
        <v>7477</v>
      </c>
      <c r="E677" s="25" t="s">
        <v>7478</v>
      </c>
      <c r="F677" s="25" t="s">
        <v>57</v>
      </c>
      <c r="G677" s="25" t="s">
        <v>109</v>
      </c>
      <c r="H677" s="25" t="s">
        <v>63</v>
      </c>
      <c r="I677" s="25" t="s">
        <v>2683</v>
      </c>
      <c r="J677" s="25" t="s">
        <v>5467</v>
      </c>
      <c r="K677" s="25" t="s">
        <v>114</v>
      </c>
      <c r="L677" s="25" t="s">
        <v>5883</v>
      </c>
      <c r="M677" s="25" t="s">
        <v>5735</v>
      </c>
      <c r="N677" s="25" t="s">
        <v>5992</v>
      </c>
      <c r="O677" s="28">
        <v>45853.209768518522</v>
      </c>
      <c r="P677" s="25" t="s">
        <v>5485</v>
      </c>
      <c r="Q677" s="25"/>
      <c r="R677" s="26" t="e">
        <f>_xlfn.XLOOKUP(Table4[[#This Row],[Location]],[6]!TableData[u_display_name],[6]!TableData[country])</f>
        <v>#REF!</v>
      </c>
    </row>
    <row r="678" spans="1:18" ht="58" x14ac:dyDescent="0.35">
      <c r="A678" s="25" t="s">
        <v>760</v>
      </c>
      <c r="B678" s="25" t="s">
        <v>7479</v>
      </c>
      <c r="C678" s="25" t="s">
        <v>761</v>
      </c>
      <c r="D678" s="25" t="s">
        <v>7480</v>
      </c>
      <c r="E678" s="25" t="s">
        <v>7481</v>
      </c>
      <c r="F678" s="25" t="s">
        <v>57</v>
      </c>
      <c r="G678" s="25" t="s">
        <v>109</v>
      </c>
      <c r="H678" s="25" t="s">
        <v>63</v>
      </c>
      <c r="I678" s="25" t="s">
        <v>760</v>
      </c>
      <c r="J678" s="25" t="s">
        <v>5467</v>
      </c>
      <c r="K678" s="25" t="s">
        <v>114</v>
      </c>
      <c r="L678" s="25" t="s">
        <v>5897</v>
      </c>
      <c r="M678" s="25" t="s">
        <v>5916</v>
      </c>
      <c r="N678" s="25" t="s">
        <v>5668</v>
      </c>
      <c r="O678" s="28">
        <v>45853.209745370368</v>
      </c>
      <c r="P678" s="25" t="s">
        <v>5471</v>
      </c>
      <c r="Q678" s="25"/>
      <c r="R678" s="26" t="e">
        <f>_xlfn.XLOOKUP(Table4[[#This Row],[Location]],[6]!TableData[u_display_name],[6]!TableData[country])</f>
        <v>#REF!</v>
      </c>
    </row>
    <row r="679" spans="1:18" ht="58" x14ac:dyDescent="0.35">
      <c r="A679" s="25" t="s">
        <v>2526</v>
      </c>
      <c r="B679" s="25" t="s">
        <v>4318</v>
      </c>
      <c r="C679" s="25" t="s">
        <v>7482</v>
      </c>
      <c r="D679" s="25" t="s">
        <v>7483</v>
      </c>
      <c r="E679" s="25" t="s">
        <v>7484</v>
      </c>
      <c r="F679" s="25" t="s">
        <v>57</v>
      </c>
      <c r="G679" s="25" t="s">
        <v>56</v>
      </c>
      <c r="H679" s="25" t="s">
        <v>241</v>
      </c>
      <c r="I679" s="25" t="s">
        <v>4319</v>
      </c>
      <c r="J679" s="25" t="s">
        <v>5467</v>
      </c>
      <c r="K679" s="25" t="s">
        <v>114</v>
      </c>
      <c r="L679" s="25" t="s">
        <v>7485</v>
      </c>
      <c r="M679" s="25" t="s">
        <v>6023</v>
      </c>
      <c r="N679" s="25" t="s">
        <v>5623</v>
      </c>
      <c r="O679" s="28">
        <v>45853.209745370368</v>
      </c>
      <c r="P679" s="25" t="s">
        <v>5499</v>
      </c>
      <c r="Q679" s="25"/>
      <c r="R679" s="26" t="e">
        <f>_xlfn.XLOOKUP(Table4[[#This Row],[Location]],[6]!TableData[u_display_name],[6]!TableData[country])</f>
        <v>#REF!</v>
      </c>
    </row>
    <row r="680" spans="1:18" ht="58" x14ac:dyDescent="0.35">
      <c r="A680" s="25" t="s">
        <v>1392</v>
      </c>
      <c r="B680" s="25" t="s">
        <v>1391</v>
      </c>
      <c r="C680" s="25" t="s">
        <v>4864</v>
      </c>
      <c r="D680" s="25" t="s">
        <v>7486</v>
      </c>
      <c r="E680" s="25" t="s">
        <v>7487</v>
      </c>
      <c r="F680" s="25" t="s">
        <v>57</v>
      </c>
      <c r="G680" s="25" t="s">
        <v>56</v>
      </c>
      <c r="H680" s="25" t="s">
        <v>63</v>
      </c>
      <c r="I680" s="25" t="s">
        <v>1392</v>
      </c>
      <c r="J680" s="25" t="s">
        <v>5467</v>
      </c>
      <c r="K680" s="25" t="s">
        <v>49</v>
      </c>
      <c r="L680" s="25" t="s">
        <v>6384</v>
      </c>
      <c r="M680" s="25" t="s">
        <v>5495</v>
      </c>
      <c r="N680" s="25" t="s">
        <v>5627</v>
      </c>
      <c r="O680" s="28">
        <v>45853.209745370368</v>
      </c>
      <c r="P680" s="25" t="s">
        <v>5471</v>
      </c>
      <c r="Q680" s="25"/>
      <c r="R680" s="26" t="e">
        <f>_xlfn.XLOOKUP(Table4[[#This Row],[Location]],[6]!TableData[u_display_name],[6]!TableData[country])</f>
        <v>#REF!</v>
      </c>
    </row>
    <row r="681" spans="1:18" ht="58" x14ac:dyDescent="0.35">
      <c r="A681" s="25" t="s">
        <v>7488</v>
      </c>
      <c r="B681" s="25" t="s">
        <v>7489</v>
      </c>
      <c r="C681" s="25" t="s">
        <v>481</v>
      </c>
      <c r="D681" s="25" t="s">
        <v>7490</v>
      </c>
      <c r="E681" s="25" t="s">
        <v>7491</v>
      </c>
      <c r="F681" s="25" t="s">
        <v>57</v>
      </c>
      <c r="G681" s="25" t="s">
        <v>56</v>
      </c>
      <c r="H681" s="25" t="s">
        <v>333</v>
      </c>
      <c r="I681" s="25" t="s">
        <v>7488</v>
      </c>
      <c r="J681" s="25" t="s">
        <v>5467</v>
      </c>
      <c r="K681" s="25" t="s">
        <v>66</v>
      </c>
      <c r="L681" s="25" t="s">
        <v>5626</v>
      </c>
      <c r="M681" s="25" t="s">
        <v>5702</v>
      </c>
      <c r="N681" s="25" t="s">
        <v>5627</v>
      </c>
      <c r="O681" s="28">
        <v>45853.209745370368</v>
      </c>
      <c r="P681" s="25" t="s">
        <v>5485</v>
      </c>
      <c r="Q681" s="25"/>
      <c r="R681" s="26" t="e">
        <f>_xlfn.XLOOKUP(Table4[[#This Row],[Location]],[6]!TableData[u_display_name],[6]!TableData[country])</f>
        <v>#REF!</v>
      </c>
    </row>
    <row r="682" spans="1:18" ht="58" x14ac:dyDescent="0.35">
      <c r="A682" s="25" t="s">
        <v>2013</v>
      </c>
      <c r="B682" s="25" t="s">
        <v>7492</v>
      </c>
      <c r="C682" s="25" t="s">
        <v>4966</v>
      </c>
      <c r="D682" s="25" t="s">
        <v>7493</v>
      </c>
      <c r="E682" s="25" t="s">
        <v>7494</v>
      </c>
      <c r="F682" s="25" t="s">
        <v>4719</v>
      </c>
      <c r="G682" s="25" t="s">
        <v>56</v>
      </c>
      <c r="H682" s="25" t="s">
        <v>63</v>
      </c>
      <c r="I682" s="25" t="s">
        <v>3253</v>
      </c>
      <c r="J682" s="25" t="s">
        <v>5467</v>
      </c>
      <c r="K682" s="25" t="s">
        <v>49</v>
      </c>
      <c r="L682" s="25" t="s">
        <v>7495</v>
      </c>
      <c r="M682" s="25" t="s">
        <v>7496</v>
      </c>
      <c r="N682" s="25" t="s">
        <v>5874</v>
      </c>
      <c r="O682" s="28">
        <v>45853.209745370368</v>
      </c>
      <c r="P682" s="25" t="s">
        <v>5471</v>
      </c>
      <c r="Q682" s="25"/>
      <c r="R682" s="26" t="e">
        <f>_xlfn.XLOOKUP(Table4[[#This Row],[Location]],[6]!TableData[u_display_name],[6]!TableData[country])</f>
        <v>#REF!</v>
      </c>
    </row>
    <row r="683" spans="1:18" ht="58" x14ac:dyDescent="0.35">
      <c r="A683" s="25" t="s">
        <v>2306</v>
      </c>
      <c r="B683" s="25" t="s">
        <v>2305</v>
      </c>
      <c r="C683" s="25" t="s">
        <v>7497</v>
      </c>
      <c r="D683" s="25" t="s">
        <v>7498</v>
      </c>
      <c r="E683" s="25" t="s">
        <v>7499</v>
      </c>
      <c r="F683" s="25" t="s">
        <v>57</v>
      </c>
      <c r="G683" s="25" t="s">
        <v>56</v>
      </c>
      <c r="H683" s="25" t="s">
        <v>63</v>
      </c>
      <c r="I683" s="25" t="s">
        <v>2306</v>
      </c>
      <c r="J683" s="25" t="s">
        <v>5467</v>
      </c>
      <c r="K683" s="25" t="s">
        <v>49</v>
      </c>
      <c r="L683" s="25" t="s">
        <v>7500</v>
      </c>
      <c r="M683" s="25" t="s">
        <v>5495</v>
      </c>
      <c r="N683" s="25" t="s">
        <v>5627</v>
      </c>
      <c r="O683" s="28">
        <v>45853.209722222222</v>
      </c>
      <c r="P683" s="25" t="s">
        <v>5471</v>
      </c>
      <c r="Q683" s="25"/>
      <c r="R683" s="26" t="e">
        <f>_xlfn.XLOOKUP(Table4[[#This Row],[Location]],[6]!TableData[u_display_name],[6]!TableData[country])</f>
        <v>#REF!</v>
      </c>
    </row>
    <row r="684" spans="1:18" ht="58" x14ac:dyDescent="0.35">
      <c r="A684" s="25" t="s">
        <v>1801</v>
      </c>
      <c r="B684" s="25" t="s">
        <v>1800</v>
      </c>
      <c r="C684" s="25" t="s">
        <v>7501</v>
      </c>
      <c r="D684" s="25" t="s">
        <v>7502</v>
      </c>
      <c r="E684" s="25" t="s">
        <v>7503</v>
      </c>
      <c r="F684" s="25" t="s">
        <v>57</v>
      </c>
      <c r="G684" s="25" t="s">
        <v>56</v>
      </c>
      <c r="H684" s="25" t="s">
        <v>63</v>
      </c>
      <c r="I684" s="25" t="s">
        <v>1801</v>
      </c>
      <c r="J684" s="25" t="s">
        <v>5467</v>
      </c>
      <c r="K684" s="25" t="s">
        <v>114</v>
      </c>
      <c r="L684" s="25" t="s">
        <v>5712</v>
      </c>
      <c r="M684" s="25" t="s">
        <v>5502</v>
      </c>
      <c r="N684" s="25" t="s">
        <v>5531</v>
      </c>
      <c r="O684" s="28">
        <v>45853.209722222222</v>
      </c>
      <c r="P684" s="25" t="s">
        <v>5471</v>
      </c>
      <c r="Q684" s="25"/>
      <c r="R684" s="26" t="e">
        <f>_xlfn.XLOOKUP(Table4[[#This Row],[Location]],[6]!TableData[u_display_name],[6]!TableData[country])</f>
        <v>#REF!</v>
      </c>
    </row>
    <row r="685" spans="1:18" ht="58" x14ac:dyDescent="0.35">
      <c r="A685" s="25" t="s">
        <v>2035</v>
      </c>
      <c r="B685" s="25" t="s">
        <v>2034</v>
      </c>
      <c r="C685" s="25" t="s">
        <v>4665</v>
      </c>
      <c r="D685" s="25" t="s">
        <v>7504</v>
      </c>
      <c r="E685" s="25" t="s">
        <v>7505</v>
      </c>
      <c r="F685" s="25" t="s">
        <v>57</v>
      </c>
      <c r="G685" s="25" t="s">
        <v>56</v>
      </c>
      <c r="H685" s="25" t="s">
        <v>63</v>
      </c>
      <c r="I685" s="25" t="s">
        <v>2035</v>
      </c>
      <c r="J685" s="25" t="s">
        <v>5467</v>
      </c>
      <c r="K685" s="25" t="s">
        <v>114</v>
      </c>
      <c r="L685" s="25" t="s">
        <v>5684</v>
      </c>
      <c r="M685" s="25" t="s">
        <v>5685</v>
      </c>
      <c r="N685" s="25" t="s">
        <v>5690</v>
      </c>
      <c r="O685" s="28">
        <v>45853.209722222222</v>
      </c>
      <c r="P685" s="25" t="s">
        <v>5471</v>
      </c>
      <c r="Q685" s="25"/>
      <c r="R685" s="26" t="e">
        <f>_xlfn.XLOOKUP(Table4[[#This Row],[Location]],[6]!TableData[u_display_name],[6]!TableData[country])</f>
        <v>#REF!</v>
      </c>
    </row>
    <row r="686" spans="1:18" ht="58" x14ac:dyDescent="0.35">
      <c r="A686" s="25" t="s">
        <v>1831</v>
      </c>
      <c r="B686" s="25" t="s">
        <v>1830</v>
      </c>
      <c r="C686" s="25" t="s">
        <v>4918</v>
      </c>
      <c r="D686" s="25" t="s">
        <v>7506</v>
      </c>
      <c r="E686" s="25" t="s">
        <v>7507</v>
      </c>
      <c r="F686" s="25" t="s">
        <v>57</v>
      </c>
      <c r="G686" s="25" t="s">
        <v>56</v>
      </c>
      <c r="H686" s="25" t="s">
        <v>63</v>
      </c>
      <c r="I686" s="25" t="s">
        <v>1831</v>
      </c>
      <c r="J686" s="25" t="s">
        <v>5467</v>
      </c>
      <c r="K686" s="25" t="s">
        <v>49</v>
      </c>
      <c r="L686" s="25" t="s">
        <v>7107</v>
      </c>
      <c r="M686" s="25" t="s">
        <v>7508</v>
      </c>
      <c r="N686" s="25" t="s">
        <v>7151</v>
      </c>
      <c r="O686" s="28">
        <v>45853.209722222222</v>
      </c>
      <c r="P686" s="25" t="s">
        <v>5471</v>
      </c>
      <c r="Q686" s="25"/>
      <c r="R686" s="26" t="e">
        <f>_xlfn.XLOOKUP(Table4[[#This Row],[Location]],[6]!TableData[u_display_name],[6]!TableData[country])</f>
        <v>#REF!</v>
      </c>
    </row>
    <row r="687" spans="1:18" ht="58" x14ac:dyDescent="0.35">
      <c r="A687" s="25" t="s">
        <v>2190</v>
      </c>
      <c r="B687" s="25" t="s">
        <v>2189</v>
      </c>
      <c r="C687" s="25" t="s">
        <v>7509</v>
      </c>
      <c r="D687" s="25" t="s">
        <v>7510</v>
      </c>
      <c r="E687" s="25" t="s">
        <v>7511</v>
      </c>
      <c r="F687" s="25" t="s">
        <v>1620</v>
      </c>
      <c r="G687" s="25" t="s">
        <v>109</v>
      </c>
      <c r="H687" s="25" t="s">
        <v>63</v>
      </c>
      <c r="I687" s="25" t="s">
        <v>2190</v>
      </c>
      <c r="J687" s="25" t="s">
        <v>5467</v>
      </c>
      <c r="K687" s="25" t="s">
        <v>49</v>
      </c>
      <c r="L687" s="25" t="s">
        <v>7512</v>
      </c>
      <c r="M687" s="25" t="s">
        <v>5495</v>
      </c>
      <c r="N687" s="25" t="s">
        <v>5992</v>
      </c>
      <c r="O687" s="28">
        <v>45853.209722222222</v>
      </c>
      <c r="P687" s="25" t="s">
        <v>5471</v>
      </c>
      <c r="Q687" s="25"/>
      <c r="R687" s="26" t="e">
        <f>_xlfn.XLOOKUP(Table4[[#This Row],[Location]],[6]!TableData[u_display_name],[6]!TableData[country])</f>
        <v>#REF!</v>
      </c>
    </row>
    <row r="688" spans="1:18" ht="58" x14ac:dyDescent="0.35">
      <c r="A688" s="25" t="s">
        <v>1362</v>
      </c>
      <c r="B688" s="25" t="s">
        <v>1361</v>
      </c>
      <c r="C688" s="25" t="s">
        <v>4558</v>
      </c>
      <c r="D688" s="25" t="s">
        <v>7513</v>
      </c>
      <c r="E688" s="25" t="s">
        <v>7514</v>
      </c>
      <c r="F688" s="25" t="s">
        <v>57</v>
      </c>
      <c r="G688" s="25" t="s">
        <v>109</v>
      </c>
      <c r="H688" s="25" t="s">
        <v>4554</v>
      </c>
      <c r="I688" s="25" t="s">
        <v>1362</v>
      </c>
      <c r="J688" s="25" t="s">
        <v>5467</v>
      </c>
      <c r="K688" s="25" t="s">
        <v>49</v>
      </c>
      <c r="L688" s="25" t="s">
        <v>4691</v>
      </c>
      <c r="M688" s="25" t="s">
        <v>5495</v>
      </c>
      <c r="N688" s="25" t="s">
        <v>5531</v>
      </c>
      <c r="O688" s="28">
        <v>45853.209722222222</v>
      </c>
      <c r="P688" s="25" t="s">
        <v>5471</v>
      </c>
      <c r="Q688" s="25"/>
      <c r="R688" s="26" t="e">
        <f>_xlfn.XLOOKUP(Table4[[#This Row],[Location]],[6]!TableData[u_display_name],[6]!TableData[country])</f>
        <v>#REF!</v>
      </c>
    </row>
    <row r="689" spans="1:18" ht="58" x14ac:dyDescent="0.35">
      <c r="A689" s="25" t="s">
        <v>1973</v>
      </c>
      <c r="B689" s="25" t="s">
        <v>1972</v>
      </c>
      <c r="C689" s="25" t="s">
        <v>7515</v>
      </c>
      <c r="D689" s="25" t="s">
        <v>7516</v>
      </c>
      <c r="E689" s="25" t="s">
        <v>7517</v>
      </c>
      <c r="F689" s="25" t="s">
        <v>57</v>
      </c>
      <c r="G689" s="25" t="s">
        <v>56</v>
      </c>
      <c r="H689" s="25" t="s">
        <v>2083</v>
      </c>
      <c r="I689" s="25" t="s">
        <v>1973</v>
      </c>
      <c r="J689" s="25" t="s">
        <v>5467</v>
      </c>
      <c r="K689" s="25" t="s">
        <v>49</v>
      </c>
      <c r="L689" s="25" t="s">
        <v>6049</v>
      </c>
      <c r="M689" s="25" t="s">
        <v>5894</v>
      </c>
      <c r="N689" s="25" t="s">
        <v>5575</v>
      </c>
      <c r="O689" s="28">
        <v>45853.209722222222</v>
      </c>
      <c r="P689" s="25" t="s">
        <v>5485</v>
      </c>
      <c r="Q689" s="25"/>
      <c r="R689" s="26" t="e">
        <f>_xlfn.XLOOKUP(Table4[[#This Row],[Location]],[6]!TableData[u_display_name],[6]!TableData[country])</f>
        <v>#REF!</v>
      </c>
    </row>
    <row r="690" spans="1:18" ht="58" x14ac:dyDescent="0.35">
      <c r="A690" s="25" t="s">
        <v>766</v>
      </c>
      <c r="B690" s="25" t="s">
        <v>765</v>
      </c>
      <c r="C690" s="25" t="s">
        <v>767</v>
      </c>
      <c r="D690" s="25" t="s">
        <v>7518</v>
      </c>
      <c r="E690" s="25" t="s">
        <v>7519</v>
      </c>
      <c r="F690" s="25" t="s">
        <v>57</v>
      </c>
      <c r="G690" s="25" t="s">
        <v>56</v>
      </c>
      <c r="H690" s="25" t="s">
        <v>333</v>
      </c>
      <c r="I690" s="25" t="s">
        <v>766</v>
      </c>
      <c r="J690" s="25" t="s">
        <v>5467</v>
      </c>
      <c r="K690" s="25" t="s">
        <v>66</v>
      </c>
      <c r="L690" s="25" t="s">
        <v>5626</v>
      </c>
      <c r="M690" s="25" t="s">
        <v>6029</v>
      </c>
      <c r="N690" s="25" t="s">
        <v>5627</v>
      </c>
      <c r="O690" s="28">
        <v>45853.209722222222</v>
      </c>
      <c r="P690" s="25" t="s">
        <v>5485</v>
      </c>
      <c r="Q690" s="25"/>
      <c r="R690" s="26" t="e">
        <f>_xlfn.XLOOKUP(Table4[[#This Row],[Location]],[6]!TableData[u_display_name],[6]!TableData[country])</f>
        <v>#REF!</v>
      </c>
    </row>
    <row r="691" spans="1:18" ht="58" x14ac:dyDescent="0.35">
      <c r="A691" s="25" t="s">
        <v>2050</v>
      </c>
      <c r="B691" s="25" t="s">
        <v>7520</v>
      </c>
      <c r="C691" s="25" t="s">
        <v>7521</v>
      </c>
      <c r="D691" s="25" t="s">
        <v>7522</v>
      </c>
      <c r="E691" s="25" t="s">
        <v>7523</v>
      </c>
      <c r="F691" s="25" t="s">
        <v>57</v>
      </c>
      <c r="G691" s="25" t="s">
        <v>56</v>
      </c>
      <c r="H691" s="25" t="s">
        <v>63</v>
      </c>
      <c r="I691" s="25" t="s">
        <v>4082</v>
      </c>
      <c r="J691" s="25" t="s">
        <v>5467</v>
      </c>
      <c r="K691" s="25" t="s">
        <v>49</v>
      </c>
      <c r="L691" s="25" t="s">
        <v>7524</v>
      </c>
      <c r="M691" s="25" t="s">
        <v>6139</v>
      </c>
      <c r="N691" s="25" t="s">
        <v>5899</v>
      </c>
      <c r="O691" s="28">
        <v>45853.209722222222</v>
      </c>
      <c r="P691" s="25" t="s">
        <v>5471</v>
      </c>
      <c r="Q691" s="25"/>
      <c r="R691" s="26" t="e">
        <f>_xlfn.XLOOKUP(Table4[[#This Row],[Location]],[6]!TableData[u_display_name],[6]!TableData[country])</f>
        <v>#REF!</v>
      </c>
    </row>
    <row r="692" spans="1:18" ht="43.5" x14ac:dyDescent="0.35">
      <c r="A692" s="25" t="s">
        <v>1327</v>
      </c>
      <c r="B692" s="25" t="s">
        <v>1326</v>
      </c>
      <c r="C692" s="25" t="s">
        <v>7525</v>
      </c>
      <c r="D692" s="25" t="s">
        <v>7526</v>
      </c>
      <c r="E692" s="25" t="s">
        <v>7527</v>
      </c>
      <c r="F692" s="25" t="s">
        <v>57</v>
      </c>
      <c r="G692" s="25" t="s">
        <v>149</v>
      </c>
      <c r="H692" s="25" t="s">
        <v>5067</v>
      </c>
      <c r="I692" s="25" t="s">
        <v>1327</v>
      </c>
      <c r="J692" s="25" t="s">
        <v>5467</v>
      </c>
      <c r="K692" s="25" t="s">
        <v>49</v>
      </c>
      <c r="L692" s="25" t="s">
        <v>5544</v>
      </c>
      <c r="M692" s="25" t="s">
        <v>5916</v>
      </c>
      <c r="N692" s="25" t="s">
        <v>5512</v>
      </c>
      <c r="O692" s="28">
        <v>45853.209722222222</v>
      </c>
      <c r="P692" s="25" t="s">
        <v>5499</v>
      </c>
      <c r="Q692" s="25"/>
      <c r="R692" s="26" t="e">
        <f>_xlfn.XLOOKUP(Table4[[#This Row],[Location]],[6]!TableData[u_display_name],[6]!TableData[country])</f>
        <v>#REF!</v>
      </c>
    </row>
    <row r="693" spans="1:18" ht="58" x14ac:dyDescent="0.35">
      <c r="A693" s="25" t="s">
        <v>646</v>
      </c>
      <c r="B693" s="25" t="s">
        <v>645</v>
      </c>
      <c r="C693" s="25" t="s">
        <v>647</v>
      </c>
      <c r="D693" s="25" t="s">
        <v>7528</v>
      </c>
      <c r="E693" s="25" t="s">
        <v>7529</v>
      </c>
      <c r="F693" s="25" t="s">
        <v>57</v>
      </c>
      <c r="G693" s="25" t="s">
        <v>56</v>
      </c>
      <c r="H693" s="25" t="s">
        <v>152</v>
      </c>
      <c r="I693" s="25" t="s">
        <v>646</v>
      </c>
      <c r="J693" s="25" t="s">
        <v>5467</v>
      </c>
      <c r="K693" s="25" t="s">
        <v>49</v>
      </c>
      <c r="L693" s="25" t="s">
        <v>4691</v>
      </c>
      <c r="M693" s="25" t="s">
        <v>5495</v>
      </c>
      <c r="N693" s="25" t="s">
        <v>5526</v>
      </c>
      <c r="O693" s="28">
        <v>45853.209722222222</v>
      </c>
      <c r="P693" s="25" t="s">
        <v>5485</v>
      </c>
      <c r="Q693" s="25"/>
      <c r="R693" s="26" t="e">
        <f>_xlfn.XLOOKUP(Table4[[#This Row],[Location]],[6]!TableData[u_display_name],[6]!TableData[country])</f>
        <v>#REF!</v>
      </c>
    </row>
    <row r="694" spans="1:18" ht="58" x14ac:dyDescent="0.35">
      <c r="A694" s="25" t="s">
        <v>2466</v>
      </c>
      <c r="B694" s="25" t="s">
        <v>2465</v>
      </c>
      <c r="C694" s="25" t="s">
        <v>7530</v>
      </c>
      <c r="D694" s="25" t="s">
        <v>7531</v>
      </c>
      <c r="E694" s="25" t="s">
        <v>7532</v>
      </c>
      <c r="F694" s="25" t="s">
        <v>57</v>
      </c>
      <c r="G694" s="25" t="s">
        <v>56</v>
      </c>
      <c r="H694" s="25" t="s">
        <v>63</v>
      </c>
      <c r="I694" s="25" t="s">
        <v>2466</v>
      </c>
      <c r="J694" s="25" t="s">
        <v>5467</v>
      </c>
      <c r="K694" s="25" t="s">
        <v>49</v>
      </c>
      <c r="L694" s="25" t="s">
        <v>7533</v>
      </c>
      <c r="M694" s="25" t="s">
        <v>5631</v>
      </c>
      <c r="N694" s="25" t="s">
        <v>5503</v>
      </c>
      <c r="O694" s="28">
        <v>45853.209722222222</v>
      </c>
      <c r="P694" s="25" t="s">
        <v>5471</v>
      </c>
      <c r="Q694" s="25"/>
      <c r="R694" s="26" t="e">
        <f>_xlfn.XLOOKUP(Table4[[#This Row],[Location]],[6]!TableData[u_display_name],[6]!TableData[country])</f>
        <v>#REF!</v>
      </c>
    </row>
    <row r="695" spans="1:18" ht="58" x14ac:dyDescent="0.35">
      <c r="A695" s="25" t="s">
        <v>1129</v>
      </c>
      <c r="B695" s="25" t="s">
        <v>1128</v>
      </c>
      <c r="C695" s="25" t="s">
        <v>4393</v>
      </c>
      <c r="D695" s="25" t="s">
        <v>7534</v>
      </c>
      <c r="E695" s="25" t="s">
        <v>7535</v>
      </c>
      <c r="F695" s="25" t="s">
        <v>57</v>
      </c>
      <c r="G695" s="25" t="s">
        <v>56</v>
      </c>
      <c r="H695" s="25" t="s">
        <v>63</v>
      </c>
      <c r="I695" s="25" t="s">
        <v>1129</v>
      </c>
      <c r="J695" s="25" t="s">
        <v>5467</v>
      </c>
      <c r="K695" s="25" t="s">
        <v>114</v>
      </c>
      <c r="L695" s="25" t="s">
        <v>5763</v>
      </c>
      <c r="M695" s="25" t="s">
        <v>6090</v>
      </c>
      <c r="N695" s="25" t="s">
        <v>5694</v>
      </c>
      <c r="O695" s="28">
        <v>45853.209722222222</v>
      </c>
      <c r="P695" s="25" t="s">
        <v>5471</v>
      </c>
      <c r="Q695" s="25"/>
      <c r="R695" s="26" t="e">
        <f>_xlfn.XLOOKUP(Table4[[#This Row],[Location]],[6]!TableData[u_display_name],[6]!TableData[country])</f>
        <v>#REF!</v>
      </c>
    </row>
    <row r="696" spans="1:18" ht="58" x14ac:dyDescent="0.35">
      <c r="A696" s="25" t="s">
        <v>7536</v>
      </c>
      <c r="B696" s="25" t="s">
        <v>7537</v>
      </c>
      <c r="C696" s="25" t="s">
        <v>7538</v>
      </c>
      <c r="D696" s="25" t="s">
        <v>7539</v>
      </c>
      <c r="E696" s="25" t="s">
        <v>7540</v>
      </c>
      <c r="F696" s="25" t="s">
        <v>57</v>
      </c>
      <c r="G696" s="25" t="s">
        <v>56</v>
      </c>
      <c r="H696" s="25" t="s">
        <v>811</v>
      </c>
      <c r="I696" s="25" t="s">
        <v>7536</v>
      </c>
      <c r="J696" s="25" t="s">
        <v>5467</v>
      </c>
      <c r="K696" s="25" t="s">
        <v>66</v>
      </c>
      <c r="L696" s="25" t="s">
        <v>5606</v>
      </c>
      <c r="M696" s="25" t="s">
        <v>5483</v>
      </c>
      <c r="N696" s="25" t="s">
        <v>5512</v>
      </c>
      <c r="O696" s="28">
        <v>45853.209722222222</v>
      </c>
      <c r="P696" s="25" t="s">
        <v>5485</v>
      </c>
      <c r="Q696" s="25"/>
      <c r="R696" s="26" t="e">
        <f>_xlfn.XLOOKUP(Table4[[#This Row],[Location]],[6]!TableData[u_display_name],[6]!TableData[country])</f>
        <v>#REF!</v>
      </c>
    </row>
    <row r="697" spans="1:18" ht="58" x14ac:dyDescent="0.35">
      <c r="A697" s="25" t="s">
        <v>753</v>
      </c>
      <c r="B697" s="25" t="s">
        <v>7541</v>
      </c>
      <c r="C697" s="25" t="s">
        <v>754</v>
      </c>
      <c r="D697" s="25" t="s">
        <v>7542</v>
      </c>
      <c r="E697" s="25" t="s">
        <v>7543</v>
      </c>
      <c r="F697" s="25" t="s">
        <v>57</v>
      </c>
      <c r="G697" s="25" t="s">
        <v>109</v>
      </c>
      <c r="H697" s="25" t="s">
        <v>63</v>
      </c>
      <c r="I697" s="25" t="s">
        <v>753</v>
      </c>
      <c r="J697" s="25" t="s">
        <v>5467</v>
      </c>
      <c r="K697" s="25" t="s">
        <v>114</v>
      </c>
      <c r="L697" s="25" t="s">
        <v>5897</v>
      </c>
      <c r="M697" s="25" t="s">
        <v>5916</v>
      </c>
      <c r="N697" s="25" t="s">
        <v>5668</v>
      </c>
      <c r="O697" s="28">
        <v>45853.209594907406</v>
      </c>
      <c r="P697" s="25" t="s">
        <v>5471</v>
      </c>
      <c r="Q697" s="25"/>
      <c r="R697" s="26" t="e">
        <f>_xlfn.XLOOKUP(Table4[[#This Row],[Location]],[6]!TableData[u_display_name],[6]!TableData[country])</f>
        <v>#REF!</v>
      </c>
    </row>
    <row r="698" spans="1:18" ht="58" x14ac:dyDescent="0.35">
      <c r="A698" s="25" t="s">
        <v>1950</v>
      </c>
      <c r="B698" s="25" t="s">
        <v>1949</v>
      </c>
      <c r="C698" s="25" t="s">
        <v>7544</v>
      </c>
      <c r="D698" s="25" t="s">
        <v>7545</v>
      </c>
      <c r="E698" s="25" t="s">
        <v>7546</v>
      </c>
      <c r="F698" s="25" t="s">
        <v>57</v>
      </c>
      <c r="G698" s="25" t="s">
        <v>109</v>
      </c>
      <c r="H698" s="25" t="s">
        <v>63</v>
      </c>
      <c r="I698" s="25" t="s">
        <v>1950</v>
      </c>
      <c r="J698" s="25" t="s">
        <v>5467</v>
      </c>
      <c r="K698" s="25" t="s">
        <v>114</v>
      </c>
      <c r="L698" s="25" t="s">
        <v>7547</v>
      </c>
      <c r="M698" s="25" t="s">
        <v>5495</v>
      </c>
      <c r="N698" s="25" t="s">
        <v>6364</v>
      </c>
      <c r="O698" s="28">
        <v>45853.209594907406</v>
      </c>
      <c r="P698" s="25" t="s">
        <v>5471</v>
      </c>
      <c r="Q698" s="25"/>
      <c r="R698" s="26" t="e">
        <f>_xlfn.XLOOKUP(Table4[[#This Row],[Location]],[6]!TableData[u_display_name],[6]!TableData[country])</f>
        <v>#REF!</v>
      </c>
    </row>
    <row r="699" spans="1:18" ht="43.5" x14ac:dyDescent="0.35">
      <c r="A699" s="25" t="s">
        <v>1845</v>
      </c>
      <c r="B699" s="25" t="s">
        <v>1844</v>
      </c>
      <c r="C699" s="25" t="s">
        <v>7548</v>
      </c>
      <c r="D699" s="25" t="s">
        <v>7549</v>
      </c>
      <c r="E699" s="25" t="s">
        <v>7550</v>
      </c>
      <c r="F699" s="25" t="s">
        <v>514</v>
      </c>
      <c r="G699" s="25" t="s">
        <v>56</v>
      </c>
      <c r="H699" s="25" t="s">
        <v>63</v>
      </c>
      <c r="I699" s="25" t="s">
        <v>1845</v>
      </c>
      <c r="J699" s="25" t="s">
        <v>5467</v>
      </c>
      <c r="K699" s="25" t="s">
        <v>49</v>
      </c>
      <c r="L699" s="25" t="s">
        <v>7551</v>
      </c>
      <c r="M699" s="25" t="s">
        <v>5495</v>
      </c>
      <c r="N699" s="25" t="s">
        <v>5526</v>
      </c>
      <c r="O699" s="28">
        <v>45853.209594907406</v>
      </c>
      <c r="P699" s="25" t="s">
        <v>5471</v>
      </c>
      <c r="Q699" s="25"/>
      <c r="R699" s="26" t="e">
        <f>_xlfn.XLOOKUP(Table4[[#This Row],[Location]],[6]!TableData[u_display_name],[6]!TableData[country])</f>
        <v>#REF!</v>
      </c>
    </row>
    <row r="700" spans="1:18" ht="58" x14ac:dyDescent="0.35">
      <c r="A700" s="25" t="s">
        <v>1821</v>
      </c>
      <c r="B700" s="25" t="s">
        <v>1820</v>
      </c>
      <c r="C700" s="25" t="s">
        <v>7552</v>
      </c>
      <c r="D700" s="25" t="s">
        <v>7553</v>
      </c>
      <c r="E700" s="25" t="s">
        <v>7554</v>
      </c>
      <c r="F700" s="25" t="s">
        <v>57</v>
      </c>
      <c r="G700" s="25" t="s">
        <v>56</v>
      </c>
      <c r="H700" s="25" t="s">
        <v>63</v>
      </c>
      <c r="I700" s="25" t="s">
        <v>1821</v>
      </c>
      <c r="J700" s="25" t="s">
        <v>5467</v>
      </c>
      <c r="K700" s="25" t="s">
        <v>49</v>
      </c>
      <c r="L700" s="25" t="s">
        <v>6165</v>
      </c>
      <c r="M700" s="25" t="s">
        <v>5495</v>
      </c>
      <c r="N700" s="25" t="s">
        <v>7555</v>
      </c>
      <c r="O700" s="28">
        <v>45853.20957175926</v>
      </c>
      <c r="P700" s="25" t="s">
        <v>5471</v>
      </c>
      <c r="Q700" s="25"/>
      <c r="R700" s="26" t="e">
        <f>_xlfn.XLOOKUP(Table4[[#This Row],[Location]],[6]!TableData[u_display_name],[6]!TableData[country])</f>
        <v>#REF!</v>
      </c>
    </row>
    <row r="701" spans="1:18" ht="58" x14ac:dyDescent="0.35">
      <c r="A701" s="25" t="s">
        <v>1638</v>
      </c>
      <c r="B701" s="25" t="s">
        <v>1637</v>
      </c>
      <c r="C701" s="25" t="s">
        <v>7556</v>
      </c>
      <c r="D701" s="25" t="s">
        <v>7557</v>
      </c>
      <c r="E701" s="25" t="s">
        <v>7558</v>
      </c>
      <c r="F701" s="25" t="s">
        <v>57</v>
      </c>
      <c r="G701" s="25" t="s">
        <v>56</v>
      </c>
      <c r="H701" s="25" t="s">
        <v>63</v>
      </c>
      <c r="I701" s="25" t="s">
        <v>1638</v>
      </c>
      <c r="J701" s="25" t="s">
        <v>5467</v>
      </c>
      <c r="K701" s="25" t="s">
        <v>49</v>
      </c>
      <c r="L701" s="25" t="s">
        <v>6165</v>
      </c>
      <c r="M701" s="25" t="s">
        <v>5519</v>
      </c>
      <c r="N701" s="25" t="s">
        <v>5627</v>
      </c>
      <c r="O701" s="28">
        <v>45853.209560185183</v>
      </c>
      <c r="P701" s="25" t="s">
        <v>5471</v>
      </c>
      <c r="Q701" s="25"/>
      <c r="R701" s="26" t="e">
        <f>_xlfn.XLOOKUP(Table4[[#This Row],[Location]],[6]!TableData[u_display_name],[6]!TableData[country])</f>
        <v>#REF!</v>
      </c>
    </row>
    <row r="702" spans="1:18" ht="58" x14ac:dyDescent="0.35">
      <c r="A702" s="25" t="s">
        <v>1290</v>
      </c>
      <c r="B702" s="25" t="s">
        <v>1289</v>
      </c>
      <c r="C702" s="25" t="s">
        <v>4456</v>
      </c>
      <c r="D702" s="25" t="s">
        <v>7559</v>
      </c>
      <c r="E702" s="25" t="s">
        <v>7560</v>
      </c>
      <c r="F702" s="25" t="s">
        <v>57</v>
      </c>
      <c r="G702" s="25" t="s">
        <v>56</v>
      </c>
      <c r="H702" s="25" t="s">
        <v>63</v>
      </c>
      <c r="I702" s="25" t="s">
        <v>1290</v>
      </c>
      <c r="J702" s="25" t="s">
        <v>5467</v>
      </c>
      <c r="K702" s="25" t="s">
        <v>114</v>
      </c>
      <c r="L702" s="25" t="s">
        <v>5684</v>
      </c>
      <c r="M702" s="25" t="s">
        <v>5685</v>
      </c>
      <c r="N702" s="25" t="s">
        <v>5575</v>
      </c>
      <c r="O702" s="28">
        <v>45853.209560185183</v>
      </c>
      <c r="P702" s="25" t="s">
        <v>5471</v>
      </c>
      <c r="Q702" s="25"/>
      <c r="R702" s="26" t="e">
        <f>_xlfn.XLOOKUP(Table4[[#This Row],[Location]],[6]!TableData[u_display_name],[6]!TableData[country])</f>
        <v>#REF!</v>
      </c>
    </row>
    <row r="703" spans="1:18" ht="58" x14ac:dyDescent="0.35">
      <c r="A703" s="25" t="s">
        <v>1632</v>
      </c>
      <c r="B703" s="25" t="s">
        <v>1631</v>
      </c>
      <c r="C703" s="25" t="s">
        <v>7561</v>
      </c>
      <c r="D703" s="25" t="s">
        <v>7562</v>
      </c>
      <c r="E703" s="25" t="s">
        <v>7563</v>
      </c>
      <c r="F703" s="25" t="s">
        <v>57</v>
      </c>
      <c r="G703" s="25" t="s">
        <v>56</v>
      </c>
      <c r="H703" s="25" t="s">
        <v>63</v>
      </c>
      <c r="I703" s="25" t="s">
        <v>1632</v>
      </c>
      <c r="J703" s="25" t="s">
        <v>5467</v>
      </c>
      <c r="K703" s="25" t="s">
        <v>49</v>
      </c>
      <c r="L703" s="25" t="s">
        <v>6165</v>
      </c>
      <c r="M703" s="25" t="s">
        <v>5519</v>
      </c>
      <c r="N703" s="25" t="s">
        <v>5627</v>
      </c>
      <c r="O703" s="28">
        <v>45853.209537037037</v>
      </c>
      <c r="P703" s="25" t="s">
        <v>5471</v>
      </c>
      <c r="Q703" s="25"/>
      <c r="R703" s="26" t="e">
        <f>_xlfn.XLOOKUP(Table4[[#This Row],[Location]],[6]!TableData[u_display_name],[6]!TableData[country])</f>
        <v>#REF!</v>
      </c>
    </row>
    <row r="704" spans="1:18" ht="58" x14ac:dyDescent="0.35">
      <c r="A704" s="25" t="s">
        <v>972</v>
      </c>
      <c r="B704" s="25" t="s">
        <v>971</v>
      </c>
      <c r="C704" s="25" t="s">
        <v>7564</v>
      </c>
      <c r="D704" s="25" t="s">
        <v>7565</v>
      </c>
      <c r="E704" s="25" t="s">
        <v>7566</v>
      </c>
      <c r="F704" s="25" t="s">
        <v>57</v>
      </c>
      <c r="G704" s="25" t="s">
        <v>109</v>
      </c>
      <c r="H704" s="25" t="s">
        <v>63</v>
      </c>
      <c r="I704" s="25" t="s">
        <v>4164</v>
      </c>
      <c r="J704" s="25" t="s">
        <v>5467</v>
      </c>
      <c r="K704" s="25" t="s">
        <v>49</v>
      </c>
      <c r="L704" s="25" t="s">
        <v>5883</v>
      </c>
      <c r="M704" s="25" t="s">
        <v>5884</v>
      </c>
      <c r="N704" s="25" t="s">
        <v>5992</v>
      </c>
      <c r="O704" s="28">
        <v>45853.209537037037</v>
      </c>
      <c r="P704" s="25" t="s">
        <v>5471</v>
      </c>
      <c r="Q704" s="25"/>
      <c r="R704" s="26" t="e">
        <f>_xlfn.XLOOKUP(Table4[[#This Row],[Location]],[6]!TableData[u_display_name],[6]!TableData[country])</f>
        <v>#REF!</v>
      </c>
    </row>
    <row r="705" spans="1:18" ht="58" x14ac:dyDescent="0.35">
      <c r="A705" s="25" t="s">
        <v>2186</v>
      </c>
      <c r="B705" s="25" t="s">
        <v>2185</v>
      </c>
      <c r="C705" s="25" t="s">
        <v>7567</v>
      </c>
      <c r="D705" s="25" t="s">
        <v>7568</v>
      </c>
      <c r="E705" s="25" t="s">
        <v>7569</v>
      </c>
      <c r="F705" s="25" t="s">
        <v>57</v>
      </c>
      <c r="G705" s="25" t="s">
        <v>109</v>
      </c>
      <c r="H705" s="25" t="s">
        <v>63</v>
      </c>
      <c r="I705" s="25" t="s">
        <v>2186</v>
      </c>
      <c r="J705" s="25" t="s">
        <v>5467</v>
      </c>
      <c r="K705" s="25" t="s">
        <v>49</v>
      </c>
      <c r="L705" s="25" t="s">
        <v>6266</v>
      </c>
      <c r="M705" s="25" t="s">
        <v>5495</v>
      </c>
      <c r="N705" s="25" t="s">
        <v>5531</v>
      </c>
      <c r="O705" s="28">
        <v>45853.209537037037</v>
      </c>
      <c r="P705" s="25" t="s">
        <v>5471</v>
      </c>
      <c r="Q705" s="25"/>
      <c r="R705" s="26" t="e">
        <f>_xlfn.XLOOKUP(Table4[[#This Row],[Location]],[6]!TableData[u_display_name],[6]!TableData[country])</f>
        <v>#REF!</v>
      </c>
    </row>
    <row r="706" spans="1:18" ht="58" x14ac:dyDescent="0.35">
      <c r="A706" s="25" t="s">
        <v>704</v>
      </c>
      <c r="B706" s="25" t="s">
        <v>703</v>
      </c>
      <c r="C706" s="25" t="s">
        <v>705</v>
      </c>
      <c r="D706" s="25" t="s">
        <v>7570</v>
      </c>
      <c r="E706" s="25" t="s">
        <v>7571</v>
      </c>
      <c r="F706" s="25" t="s">
        <v>57</v>
      </c>
      <c r="G706" s="25" t="s">
        <v>56</v>
      </c>
      <c r="H706" s="25" t="s">
        <v>152</v>
      </c>
      <c r="I706" s="25" t="s">
        <v>704</v>
      </c>
      <c r="J706" s="25" t="s">
        <v>5467</v>
      </c>
      <c r="K706" s="25" t="s">
        <v>114</v>
      </c>
      <c r="L706" s="25" t="s">
        <v>5506</v>
      </c>
      <c r="M706" s="25" t="s">
        <v>5702</v>
      </c>
      <c r="N706" s="25" t="s">
        <v>5512</v>
      </c>
      <c r="O706" s="28">
        <v>45853.209513888891</v>
      </c>
      <c r="P706" s="25" t="s">
        <v>5485</v>
      </c>
      <c r="Q706" s="25"/>
      <c r="R706" s="26" t="e">
        <f>_xlfn.XLOOKUP(Table4[[#This Row],[Location]],[6]!TableData[u_display_name],[6]!TableData[country])</f>
        <v>#REF!</v>
      </c>
    </row>
    <row r="707" spans="1:18" ht="58" x14ac:dyDescent="0.35">
      <c r="A707" s="25" t="s">
        <v>1718</v>
      </c>
      <c r="B707" s="25" t="s">
        <v>1717</v>
      </c>
      <c r="C707" s="25" t="s">
        <v>7572</v>
      </c>
      <c r="D707" s="25" t="s">
        <v>7573</v>
      </c>
      <c r="E707" s="25" t="s">
        <v>7574</v>
      </c>
      <c r="F707" s="25" t="s">
        <v>57</v>
      </c>
      <c r="G707" s="25" t="s">
        <v>56</v>
      </c>
      <c r="H707" s="25" t="s">
        <v>63</v>
      </c>
      <c r="I707" s="25" t="s">
        <v>1718</v>
      </c>
      <c r="J707" s="25" t="s">
        <v>5467</v>
      </c>
      <c r="K707" s="25" t="s">
        <v>49</v>
      </c>
      <c r="L707" s="25" t="s">
        <v>6165</v>
      </c>
      <c r="M707" s="25" t="s">
        <v>5540</v>
      </c>
      <c r="N707" s="25" t="s">
        <v>5503</v>
      </c>
      <c r="O707" s="28">
        <v>45853.209490740737</v>
      </c>
      <c r="P707" s="25" t="s">
        <v>5471</v>
      </c>
      <c r="Q707" s="25"/>
      <c r="R707" s="26" t="e">
        <f>_xlfn.XLOOKUP(Table4[[#This Row],[Location]],[6]!TableData[u_display_name],[6]!TableData[country])</f>
        <v>#REF!</v>
      </c>
    </row>
    <row r="708" spans="1:18" ht="43.5" x14ac:dyDescent="0.35">
      <c r="A708" s="25" t="s">
        <v>1644</v>
      </c>
      <c r="B708" s="25" t="s">
        <v>1643</v>
      </c>
      <c r="C708" s="25" t="s">
        <v>7575</v>
      </c>
      <c r="D708" s="25" t="s">
        <v>7576</v>
      </c>
      <c r="E708" s="25" t="s">
        <v>7577</v>
      </c>
      <c r="F708" s="25" t="s">
        <v>57</v>
      </c>
      <c r="G708" s="25" t="s">
        <v>232</v>
      </c>
      <c r="H708" s="25" t="s">
        <v>63</v>
      </c>
      <c r="I708" s="25" t="s">
        <v>1644</v>
      </c>
      <c r="J708" s="25" t="s">
        <v>5467</v>
      </c>
      <c r="K708" s="25" t="s">
        <v>49</v>
      </c>
      <c r="L708" s="25" t="s">
        <v>6744</v>
      </c>
      <c r="M708" s="25" t="s">
        <v>5495</v>
      </c>
      <c r="N708" s="25" t="s">
        <v>5496</v>
      </c>
      <c r="O708" s="28">
        <v>45853.209490740737</v>
      </c>
      <c r="P708" s="25" t="s">
        <v>5471</v>
      </c>
      <c r="Q708" s="25"/>
      <c r="R708" s="26" t="e">
        <f>_xlfn.XLOOKUP(Table4[[#This Row],[Location]],[6]!TableData[u_display_name],[6]!TableData[country])</f>
        <v>#REF!</v>
      </c>
    </row>
    <row r="709" spans="1:18" ht="58" x14ac:dyDescent="0.35">
      <c r="A709" s="25" t="s">
        <v>2719</v>
      </c>
      <c r="B709" s="25" t="s">
        <v>2718</v>
      </c>
      <c r="C709" s="25" t="s">
        <v>4636</v>
      </c>
      <c r="D709" s="25" t="s">
        <v>7578</v>
      </c>
      <c r="E709" s="25" t="s">
        <v>7579</v>
      </c>
      <c r="F709" s="25" t="s">
        <v>57</v>
      </c>
      <c r="G709" s="25" t="s">
        <v>56</v>
      </c>
      <c r="H709" s="25" t="s">
        <v>63</v>
      </c>
      <c r="I709" s="25" t="s">
        <v>2719</v>
      </c>
      <c r="J709" s="25" t="s">
        <v>5467</v>
      </c>
      <c r="K709" s="25" t="s">
        <v>49</v>
      </c>
      <c r="L709" s="25" t="s">
        <v>6257</v>
      </c>
      <c r="M709" s="25" t="s">
        <v>6258</v>
      </c>
      <c r="N709" s="25" t="s">
        <v>5575</v>
      </c>
      <c r="O709" s="28">
        <v>45853.209479166668</v>
      </c>
      <c r="P709" s="25" t="s">
        <v>5471</v>
      </c>
      <c r="Q709" s="25"/>
      <c r="R709" s="26" t="e">
        <f>_xlfn.XLOOKUP(Table4[[#This Row],[Location]],[6]!TableData[u_display_name],[6]!TableData[country])</f>
        <v>#REF!</v>
      </c>
    </row>
    <row r="710" spans="1:18" ht="43.5" x14ac:dyDescent="0.35">
      <c r="A710" s="25" t="s">
        <v>1233</v>
      </c>
      <c r="B710" s="25" t="s">
        <v>1232</v>
      </c>
      <c r="C710" s="25" t="s">
        <v>4437</v>
      </c>
      <c r="D710" s="25" t="s">
        <v>7580</v>
      </c>
      <c r="E710" s="25" t="s">
        <v>7581</v>
      </c>
      <c r="F710" s="25" t="s">
        <v>57</v>
      </c>
      <c r="G710" s="25" t="s">
        <v>56</v>
      </c>
      <c r="H710" s="25" t="s">
        <v>63</v>
      </c>
      <c r="I710" s="25" t="s">
        <v>3782</v>
      </c>
      <c r="J710" s="25" t="s">
        <v>5467</v>
      </c>
      <c r="K710" s="25" t="s">
        <v>114</v>
      </c>
      <c r="L710" s="25" t="s">
        <v>4691</v>
      </c>
      <c r="M710" s="25" t="s">
        <v>6568</v>
      </c>
      <c r="N710" s="25" t="s">
        <v>5690</v>
      </c>
      <c r="O710" s="28">
        <v>45853.209467592591</v>
      </c>
      <c r="P710" s="25" t="s">
        <v>5471</v>
      </c>
      <c r="Q710" s="25"/>
      <c r="R710" s="26" t="e">
        <f>_xlfn.XLOOKUP(Table4[[#This Row],[Location]],[6]!TableData[u_display_name],[6]!TableData[country])</f>
        <v>#REF!</v>
      </c>
    </row>
    <row r="711" spans="1:18" ht="43.5" x14ac:dyDescent="0.35">
      <c r="A711" s="25" t="s">
        <v>1642</v>
      </c>
      <c r="B711" s="25" t="s">
        <v>1641</v>
      </c>
      <c r="C711" s="25" t="s">
        <v>7582</v>
      </c>
      <c r="D711" s="25" t="s">
        <v>7583</v>
      </c>
      <c r="E711" s="25" t="s">
        <v>7584</v>
      </c>
      <c r="F711" s="25" t="s">
        <v>57</v>
      </c>
      <c r="G711" s="25" t="s">
        <v>56</v>
      </c>
      <c r="H711" s="25" t="s">
        <v>63</v>
      </c>
      <c r="I711" s="25" t="s">
        <v>1642</v>
      </c>
      <c r="J711" s="25" t="s">
        <v>5467</v>
      </c>
      <c r="K711" s="25" t="s">
        <v>49</v>
      </c>
      <c r="L711" s="25" t="s">
        <v>6744</v>
      </c>
      <c r="M711" s="25" t="s">
        <v>5495</v>
      </c>
      <c r="N711" s="25" t="s">
        <v>5512</v>
      </c>
      <c r="O711" s="28">
        <v>45853.209467592591</v>
      </c>
      <c r="P711" s="25" t="s">
        <v>5471</v>
      </c>
      <c r="Q711" s="25"/>
      <c r="R711" s="26" t="e">
        <f>_xlfn.XLOOKUP(Table4[[#This Row],[Location]],[6]!TableData[u_display_name],[6]!TableData[country])</f>
        <v>#REF!</v>
      </c>
    </row>
    <row r="712" spans="1:18" ht="43.5" x14ac:dyDescent="0.35">
      <c r="A712" s="25" t="s">
        <v>147</v>
      </c>
      <c r="B712" s="25" t="s">
        <v>146</v>
      </c>
      <c r="C712" s="25" t="s">
        <v>148</v>
      </c>
      <c r="D712" s="25" t="s">
        <v>7585</v>
      </c>
      <c r="E712" s="25" t="s">
        <v>7586</v>
      </c>
      <c r="F712" s="25" t="s">
        <v>57</v>
      </c>
      <c r="G712" s="25" t="s">
        <v>149</v>
      </c>
      <c r="H712" s="25" t="s">
        <v>152</v>
      </c>
      <c r="I712" s="25" t="s">
        <v>147</v>
      </c>
      <c r="J712" s="25" t="s">
        <v>5467</v>
      </c>
      <c r="K712" s="25" t="s">
        <v>49</v>
      </c>
      <c r="L712" s="25" t="s">
        <v>5506</v>
      </c>
      <c r="M712" s="25" t="s">
        <v>5495</v>
      </c>
      <c r="N712" s="25" t="s">
        <v>5496</v>
      </c>
      <c r="O712" s="28">
        <v>45853.209467592591</v>
      </c>
      <c r="P712" s="25" t="s">
        <v>5499</v>
      </c>
      <c r="Q712" s="25"/>
      <c r="R712" s="26" t="e">
        <f>_xlfn.XLOOKUP(Table4[[#This Row],[Location]],[6]!TableData[u_display_name],[6]!TableData[country])</f>
        <v>#REF!</v>
      </c>
    </row>
    <row r="713" spans="1:18" ht="58" x14ac:dyDescent="0.35">
      <c r="A713" s="25" t="s">
        <v>425</v>
      </c>
      <c r="B713" s="25" t="s">
        <v>424</v>
      </c>
      <c r="C713" s="25" t="s">
        <v>426</v>
      </c>
      <c r="D713" s="25" t="s">
        <v>7587</v>
      </c>
      <c r="E713" s="25" t="s">
        <v>7588</v>
      </c>
      <c r="F713" s="25" t="s">
        <v>57</v>
      </c>
      <c r="G713" s="25" t="s">
        <v>56</v>
      </c>
      <c r="H713" s="25" t="s">
        <v>63</v>
      </c>
      <c r="I713" s="25" t="s">
        <v>425</v>
      </c>
      <c r="J713" s="25" t="s">
        <v>5467</v>
      </c>
      <c r="K713" s="25" t="s">
        <v>114</v>
      </c>
      <c r="L713" s="25" t="s">
        <v>5468</v>
      </c>
      <c r="M713" s="25" t="s">
        <v>5551</v>
      </c>
      <c r="N713" s="25" t="s">
        <v>5491</v>
      </c>
      <c r="O713" s="28">
        <v>45853.209432870368</v>
      </c>
      <c r="P713" s="25" t="s">
        <v>5471</v>
      </c>
      <c r="Q713" s="25"/>
      <c r="R713" s="26" t="e">
        <f>_xlfn.XLOOKUP(Table4[[#This Row],[Location]],[6]!TableData[u_display_name],[6]!TableData[country])</f>
        <v>#REF!</v>
      </c>
    </row>
    <row r="714" spans="1:18" ht="58" x14ac:dyDescent="0.35">
      <c r="A714" s="25" t="s">
        <v>2633</v>
      </c>
      <c r="B714" s="25" t="s">
        <v>2632</v>
      </c>
      <c r="C714" s="25" t="s">
        <v>7589</v>
      </c>
      <c r="D714" s="25" t="s">
        <v>7590</v>
      </c>
      <c r="E714" s="25" t="s">
        <v>7591</v>
      </c>
      <c r="F714" s="25" t="s">
        <v>94</v>
      </c>
      <c r="G714" s="25" t="s">
        <v>109</v>
      </c>
      <c r="H714" s="25" t="s">
        <v>63</v>
      </c>
      <c r="I714" s="25" t="s">
        <v>2633</v>
      </c>
      <c r="J714" s="25" t="s">
        <v>5467</v>
      </c>
      <c r="K714" s="25" t="s">
        <v>49</v>
      </c>
      <c r="L714" s="25" t="s">
        <v>7421</v>
      </c>
      <c r="M714" s="25" t="s">
        <v>5495</v>
      </c>
      <c r="N714" s="25" t="s">
        <v>5531</v>
      </c>
      <c r="O714" s="28">
        <v>45853.209409722222</v>
      </c>
      <c r="P714" s="25" t="s">
        <v>5471</v>
      </c>
      <c r="Q714" s="25"/>
      <c r="R714" s="26" t="e">
        <f>_xlfn.XLOOKUP(Table4[[#This Row],[Location]],[6]!TableData[u_display_name],[6]!TableData[country])</f>
        <v>#REF!</v>
      </c>
    </row>
    <row r="715" spans="1:18" ht="58" x14ac:dyDescent="0.35">
      <c r="A715" s="25" t="s">
        <v>1626</v>
      </c>
      <c r="B715" s="25" t="s">
        <v>1625</v>
      </c>
      <c r="C715" s="25" t="s">
        <v>7592</v>
      </c>
      <c r="D715" s="25" t="s">
        <v>7593</v>
      </c>
      <c r="E715" s="25" t="s">
        <v>7594</v>
      </c>
      <c r="F715" s="25" t="s">
        <v>57</v>
      </c>
      <c r="G715" s="25" t="s">
        <v>56</v>
      </c>
      <c r="H715" s="25" t="s">
        <v>63</v>
      </c>
      <c r="I715" s="25" t="s">
        <v>1626</v>
      </c>
      <c r="J715" s="25" t="s">
        <v>5467</v>
      </c>
      <c r="K715" s="25" t="s">
        <v>49</v>
      </c>
      <c r="L715" s="25" t="s">
        <v>6165</v>
      </c>
      <c r="M715" s="25" t="s">
        <v>5495</v>
      </c>
      <c r="N715" s="25" t="s">
        <v>5627</v>
      </c>
      <c r="O715" s="28">
        <v>45853.209351851852</v>
      </c>
      <c r="P715" s="25" t="s">
        <v>5471</v>
      </c>
      <c r="Q715" s="25"/>
      <c r="R715" s="26" t="e">
        <f>_xlfn.XLOOKUP(Table4[[#This Row],[Location]],[6]!TableData[u_display_name],[6]!TableData[country])</f>
        <v>#REF!</v>
      </c>
    </row>
    <row r="716" spans="1:18" ht="58" x14ac:dyDescent="0.35">
      <c r="A716" s="25" t="s">
        <v>4193</v>
      </c>
      <c r="B716" s="25" t="s">
        <v>2694</v>
      </c>
      <c r="C716" s="25" t="s">
        <v>7595</v>
      </c>
      <c r="D716" s="25" t="s">
        <v>7596</v>
      </c>
      <c r="E716" s="25" t="s">
        <v>7597</v>
      </c>
      <c r="F716" s="25" t="s">
        <v>57</v>
      </c>
      <c r="G716" s="25" t="s">
        <v>56</v>
      </c>
      <c r="H716" s="25" t="s">
        <v>63</v>
      </c>
      <c r="I716" s="25" t="s">
        <v>2695</v>
      </c>
      <c r="J716" s="25" t="s">
        <v>5467</v>
      </c>
      <c r="K716" s="25" t="s">
        <v>114</v>
      </c>
      <c r="L716" s="25" t="s">
        <v>5883</v>
      </c>
      <c r="M716" s="25" t="s">
        <v>5774</v>
      </c>
      <c r="N716" s="25" t="s">
        <v>5575</v>
      </c>
      <c r="O716" s="28">
        <v>45853.209340277775</v>
      </c>
      <c r="P716" s="25" t="s">
        <v>5485</v>
      </c>
      <c r="Q716" s="25"/>
      <c r="R716" s="26" t="e">
        <f>_xlfn.XLOOKUP(Table4[[#This Row],[Location]],[6]!TableData[u_display_name],[6]!TableData[country])</f>
        <v>#REF!</v>
      </c>
    </row>
    <row r="717" spans="1:18" ht="58" x14ac:dyDescent="0.35">
      <c r="A717" s="25" t="s">
        <v>1660</v>
      </c>
      <c r="B717" s="25" t="s">
        <v>3421</v>
      </c>
      <c r="C717" s="25" t="s">
        <v>4521</v>
      </c>
      <c r="D717" s="25" t="s">
        <v>7598</v>
      </c>
      <c r="E717" s="25" t="s">
        <v>7599</v>
      </c>
      <c r="F717" s="25" t="s">
        <v>57</v>
      </c>
      <c r="G717" s="25" t="s">
        <v>56</v>
      </c>
      <c r="H717" s="25" t="s">
        <v>63</v>
      </c>
      <c r="I717" s="25" t="s">
        <v>1660</v>
      </c>
      <c r="J717" s="25" t="s">
        <v>5467</v>
      </c>
      <c r="K717" s="25" t="s">
        <v>66</v>
      </c>
      <c r="L717" s="25" t="s">
        <v>5742</v>
      </c>
      <c r="M717" s="25" t="s">
        <v>7600</v>
      </c>
      <c r="N717" s="25" t="s">
        <v>5503</v>
      </c>
      <c r="O717" s="28">
        <v>45853.209340277775</v>
      </c>
      <c r="P717" s="25" t="s">
        <v>5471</v>
      </c>
      <c r="Q717" s="25"/>
      <c r="R717" s="26" t="e">
        <f>_xlfn.XLOOKUP(Table4[[#This Row],[Location]],[6]!TableData[u_display_name],[6]!TableData[country])</f>
        <v>#REF!</v>
      </c>
    </row>
    <row r="718" spans="1:18" ht="58" x14ac:dyDescent="0.35">
      <c r="A718" s="25" t="s">
        <v>1861</v>
      </c>
      <c r="B718" s="25" t="s">
        <v>7601</v>
      </c>
      <c r="C718" s="25" t="s">
        <v>4642</v>
      </c>
      <c r="D718" s="25" t="s">
        <v>7602</v>
      </c>
      <c r="E718" s="25" t="s">
        <v>7603</v>
      </c>
      <c r="F718" s="25" t="s">
        <v>57</v>
      </c>
      <c r="G718" s="25" t="s">
        <v>56</v>
      </c>
      <c r="H718" s="25" t="s">
        <v>2005</v>
      </c>
      <c r="I718" s="25" t="s">
        <v>3832</v>
      </c>
      <c r="J718" s="25" t="s">
        <v>5467</v>
      </c>
      <c r="K718" s="25" t="s">
        <v>114</v>
      </c>
      <c r="L718" s="25" t="s">
        <v>4691</v>
      </c>
      <c r="M718" s="25" t="s">
        <v>7604</v>
      </c>
      <c r="N718" s="25" t="s">
        <v>5690</v>
      </c>
      <c r="O718" s="28">
        <v>45853.209305555552</v>
      </c>
      <c r="P718" s="25" t="s">
        <v>5471</v>
      </c>
      <c r="Q718" s="25"/>
      <c r="R718" s="26" t="e">
        <f>_xlfn.XLOOKUP(Table4[[#This Row],[Location]],[6]!TableData[u_display_name],[6]!TableData[country])</f>
        <v>#REF!</v>
      </c>
    </row>
    <row r="719" spans="1:18" ht="58" x14ac:dyDescent="0.35">
      <c r="A719" s="25" t="s">
        <v>1286</v>
      </c>
      <c r="B719" s="25" t="s">
        <v>1285</v>
      </c>
      <c r="C719" s="25" t="s">
        <v>4454</v>
      </c>
      <c r="D719" s="25" t="s">
        <v>7605</v>
      </c>
      <c r="E719" s="25" t="s">
        <v>7606</v>
      </c>
      <c r="F719" s="25" t="s">
        <v>57</v>
      </c>
      <c r="G719" s="25" t="s">
        <v>109</v>
      </c>
      <c r="H719" s="25" t="s">
        <v>63</v>
      </c>
      <c r="I719" s="25" t="s">
        <v>1286</v>
      </c>
      <c r="J719" s="25" t="s">
        <v>5467</v>
      </c>
      <c r="K719" s="25" t="s">
        <v>114</v>
      </c>
      <c r="L719" s="25" t="s">
        <v>5684</v>
      </c>
      <c r="M719" s="25" t="s">
        <v>5685</v>
      </c>
      <c r="N719" s="25" t="s">
        <v>5992</v>
      </c>
      <c r="O719" s="28">
        <v>45853.209282407406</v>
      </c>
      <c r="P719" s="25" t="s">
        <v>5471</v>
      </c>
      <c r="Q719" s="25"/>
      <c r="R719" s="26" t="e">
        <f>_xlfn.XLOOKUP(Table4[[#This Row],[Location]],[6]!TableData[u_display_name],[6]!TableData[country])</f>
        <v>#REF!</v>
      </c>
    </row>
    <row r="720" spans="1:18" ht="58" x14ac:dyDescent="0.35">
      <c r="A720" s="25" t="s">
        <v>834</v>
      </c>
      <c r="B720" s="25" t="s">
        <v>833</v>
      </c>
      <c r="C720" s="25" t="s">
        <v>835</v>
      </c>
      <c r="D720" s="25" t="s">
        <v>7607</v>
      </c>
      <c r="E720" s="25" t="s">
        <v>7608</v>
      </c>
      <c r="F720" s="25" t="s">
        <v>57</v>
      </c>
      <c r="G720" s="25" t="s">
        <v>56</v>
      </c>
      <c r="H720" s="25" t="s">
        <v>63</v>
      </c>
      <c r="I720" s="25" t="s">
        <v>834</v>
      </c>
      <c r="J720" s="25" t="s">
        <v>5467</v>
      </c>
      <c r="K720" s="25" t="s">
        <v>49</v>
      </c>
      <c r="L720" s="25" t="s">
        <v>4691</v>
      </c>
      <c r="M720" s="25" t="s">
        <v>5495</v>
      </c>
      <c r="N720" s="25" t="s">
        <v>5965</v>
      </c>
      <c r="O720" s="28">
        <v>45853.209282407406</v>
      </c>
      <c r="P720" s="25" t="s">
        <v>5471</v>
      </c>
      <c r="Q720" s="25"/>
      <c r="R720" s="26" t="e">
        <f>_xlfn.XLOOKUP(Table4[[#This Row],[Location]],[6]!TableData[u_display_name],[6]!TableData[country])</f>
        <v>#REF!</v>
      </c>
    </row>
    <row r="721" spans="1:18" ht="58" x14ac:dyDescent="0.35">
      <c r="A721" s="25" t="s">
        <v>987</v>
      </c>
      <c r="B721" s="25" t="s">
        <v>986</v>
      </c>
      <c r="C721" s="25" t="s">
        <v>7609</v>
      </c>
      <c r="D721" s="25" t="s">
        <v>7610</v>
      </c>
      <c r="E721" s="25" t="s">
        <v>7611</v>
      </c>
      <c r="F721" s="25" t="s">
        <v>57</v>
      </c>
      <c r="G721" s="25" t="s">
        <v>56</v>
      </c>
      <c r="H721" s="25" t="s">
        <v>63</v>
      </c>
      <c r="I721" s="25" t="s">
        <v>987</v>
      </c>
      <c r="J721" s="25" t="s">
        <v>5467</v>
      </c>
      <c r="K721" s="25" t="s">
        <v>66</v>
      </c>
      <c r="L721" s="25" t="s">
        <v>6384</v>
      </c>
      <c r="M721" s="25" t="s">
        <v>5495</v>
      </c>
      <c r="N721" s="25" t="s">
        <v>6183</v>
      </c>
      <c r="O721" s="28">
        <v>45853.209282407406</v>
      </c>
      <c r="P721" s="25" t="s">
        <v>5471</v>
      </c>
      <c r="Q721" s="25"/>
      <c r="R721" s="26" t="e">
        <f>_xlfn.XLOOKUP(Table4[[#This Row],[Location]],[6]!TableData[u_display_name],[6]!TableData[country])</f>
        <v>#REF!</v>
      </c>
    </row>
    <row r="722" spans="1:18" ht="58" x14ac:dyDescent="0.35">
      <c r="A722" s="25" t="s">
        <v>497</v>
      </c>
      <c r="B722" s="25" t="s">
        <v>496</v>
      </c>
      <c r="C722" s="25" t="s">
        <v>498</v>
      </c>
      <c r="D722" s="25" t="s">
        <v>7612</v>
      </c>
      <c r="E722" s="25" t="s">
        <v>7613</v>
      </c>
      <c r="F722" s="25" t="s">
        <v>57</v>
      </c>
      <c r="G722" s="25" t="s">
        <v>56</v>
      </c>
      <c r="H722" s="25" t="s">
        <v>63</v>
      </c>
      <c r="I722" s="25" t="s">
        <v>497</v>
      </c>
      <c r="J722" s="25" t="s">
        <v>5467</v>
      </c>
      <c r="K722" s="25" t="s">
        <v>66</v>
      </c>
      <c r="L722" s="25" t="s">
        <v>7117</v>
      </c>
      <c r="M722" s="25" t="s">
        <v>6313</v>
      </c>
      <c r="N722" s="25" t="s">
        <v>5491</v>
      </c>
      <c r="O722" s="28">
        <v>45853.20925925926</v>
      </c>
      <c r="P722" s="25" t="s">
        <v>5471</v>
      </c>
      <c r="Q722" s="25"/>
      <c r="R722" s="26" t="e">
        <f>_xlfn.XLOOKUP(Table4[[#This Row],[Location]],[6]!TableData[u_display_name],[6]!TableData[country])</f>
        <v>#REF!</v>
      </c>
    </row>
    <row r="723" spans="1:18" ht="58" x14ac:dyDescent="0.35">
      <c r="A723" s="25" t="s">
        <v>7614</v>
      </c>
      <c r="B723" s="25" t="s">
        <v>1613</v>
      </c>
      <c r="C723" s="25" t="s">
        <v>4446</v>
      </c>
      <c r="D723" s="25" t="s">
        <v>7615</v>
      </c>
      <c r="E723" s="25" t="s">
        <v>7616</v>
      </c>
      <c r="F723" s="25" t="s">
        <v>57</v>
      </c>
      <c r="G723" s="25" t="s">
        <v>56</v>
      </c>
      <c r="H723" s="25" t="s">
        <v>63</v>
      </c>
      <c r="I723" s="25" t="s">
        <v>1614</v>
      </c>
      <c r="J723" s="25" t="s">
        <v>5467</v>
      </c>
      <c r="K723" s="25" t="s">
        <v>49</v>
      </c>
      <c r="L723" s="25" t="s">
        <v>7617</v>
      </c>
      <c r="M723" s="25" t="s">
        <v>7045</v>
      </c>
      <c r="N723" s="25" t="s">
        <v>5503</v>
      </c>
      <c r="O723" s="28">
        <v>45853.20925925926</v>
      </c>
      <c r="P723" s="25" t="s">
        <v>5471</v>
      </c>
      <c r="Q723" s="25"/>
      <c r="R723" s="26" t="e">
        <f>_xlfn.XLOOKUP(Table4[[#This Row],[Location]],[6]!TableData[u_display_name],[6]!TableData[country])</f>
        <v>#REF!</v>
      </c>
    </row>
    <row r="724" spans="1:18" ht="58" x14ac:dyDescent="0.35">
      <c r="A724" s="25" t="s">
        <v>1332</v>
      </c>
      <c r="B724" s="25" t="s">
        <v>1331</v>
      </c>
      <c r="C724" s="25" t="s">
        <v>4639</v>
      </c>
      <c r="D724" s="25" t="s">
        <v>7618</v>
      </c>
      <c r="E724" s="25" t="s">
        <v>7619</v>
      </c>
      <c r="F724" s="25" t="s">
        <v>57</v>
      </c>
      <c r="G724" s="25" t="s">
        <v>56</v>
      </c>
      <c r="H724" s="25" t="s">
        <v>63</v>
      </c>
      <c r="I724" s="25" t="s">
        <v>1332</v>
      </c>
      <c r="J724" s="25" t="s">
        <v>5467</v>
      </c>
      <c r="K724" s="25" t="s">
        <v>49</v>
      </c>
      <c r="L724" s="25" t="s">
        <v>6384</v>
      </c>
      <c r="M724" s="25" t="s">
        <v>6029</v>
      </c>
      <c r="N724" s="25" t="s">
        <v>5575</v>
      </c>
      <c r="O724" s="28">
        <v>45853.20925925926</v>
      </c>
      <c r="P724" s="25" t="s">
        <v>5471</v>
      </c>
      <c r="Q724" s="25"/>
      <c r="R724" s="26" t="e">
        <f>_xlfn.XLOOKUP(Table4[[#This Row],[Location]],[6]!TableData[u_display_name],[6]!TableData[country])</f>
        <v>#REF!</v>
      </c>
    </row>
    <row r="725" spans="1:18" ht="43.5" x14ac:dyDescent="0.35">
      <c r="A725" s="25" t="s">
        <v>2593</v>
      </c>
      <c r="B725" s="25" t="s">
        <v>7620</v>
      </c>
      <c r="C725" s="25" t="s">
        <v>7621</v>
      </c>
      <c r="D725" s="25" t="s">
        <v>7622</v>
      </c>
      <c r="E725" s="25" t="s">
        <v>7623</v>
      </c>
      <c r="F725" s="25" t="s">
        <v>57</v>
      </c>
      <c r="G725" s="25" t="s">
        <v>56</v>
      </c>
      <c r="H725" s="25" t="s">
        <v>63</v>
      </c>
      <c r="I725" s="25" t="s">
        <v>2593</v>
      </c>
      <c r="J725" s="25" t="s">
        <v>5467</v>
      </c>
      <c r="K725" s="25" t="s">
        <v>49</v>
      </c>
      <c r="L725" s="25" t="s">
        <v>7624</v>
      </c>
      <c r="M725" s="25" t="s">
        <v>5519</v>
      </c>
      <c r="N725" s="25" t="s">
        <v>5526</v>
      </c>
      <c r="O725" s="28">
        <v>45853.20925925926</v>
      </c>
      <c r="P725" s="25" t="s">
        <v>5471</v>
      </c>
      <c r="Q725" s="25"/>
      <c r="R725" s="26" t="e">
        <f>_xlfn.XLOOKUP(Table4[[#This Row],[Location]],[6]!TableData[u_display_name],[6]!TableData[country])</f>
        <v>#REF!</v>
      </c>
    </row>
    <row r="726" spans="1:18" ht="58" x14ac:dyDescent="0.35">
      <c r="A726" s="25" t="s">
        <v>1865</v>
      </c>
      <c r="B726" s="25" t="s">
        <v>1864</v>
      </c>
      <c r="C726" s="25" t="s">
        <v>7625</v>
      </c>
      <c r="D726" s="25" t="s">
        <v>7626</v>
      </c>
      <c r="E726" s="25" t="s">
        <v>7627</v>
      </c>
      <c r="F726" s="25" t="s">
        <v>57</v>
      </c>
      <c r="G726" s="25" t="s">
        <v>56</v>
      </c>
      <c r="H726" s="25" t="s">
        <v>63</v>
      </c>
      <c r="I726" s="25" t="s">
        <v>1865</v>
      </c>
      <c r="J726" s="25" t="s">
        <v>5467</v>
      </c>
      <c r="K726" s="25" t="s">
        <v>49</v>
      </c>
      <c r="L726" s="25" t="s">
        <v>4691</v>
      </c>
      <c r="M726" s="25" t="s">
        <v>7628</v>
      </c>
      <c r="N726" s="25" t="s">
        <v>5971</v>
      </c>
      <c r="O726" s="28">
        <v>45853.209236111114</v>
      </c>
      <c r="P726" s="25" t="s">
        <v>5471</v>
      </c>
      <c r="Q726" s="25"/>
      <c r="R726" s="26" t="e">
        <f>_xlfn.XLOOKUP(Table4[[#This Row],[Location]],[6]!TableData[u_display_name],[6]!TableData[country])</f>
        <v>#REF!</v>
      </c>
    </row>
    <row r="727" spans="1:18" ht="43.5" x14ac:dyDescent="0.35">
      <c r="A727" s="25" t="s">
        <v>1348</v>
      </c>
      <c r="B727" s="25" t="s">
        <v>7629</v>
      </c>
      <c r="C727" s="25" t="s">
        <v>4478</v>
      </c>
      <c r="D727" s="25" t="s">
        <v>7630</v>
      </c>
      <c r="E727" s="25" t="s">
        <v>7631</v>
      </c>
      <c r="F727" s="25" t="s">
        <v>57</v>
      </c>
      <c r="G727" s="25" t="s">
        <v>56</v>
      </c>
      <c r="H727" s="25" t="s">
        <v>63</v>
      </c>
      <c r="I727" s="25" t="s">
        <v>3810</v>
      </c>
      <c r="J727" s="25" t="s">
        <v>5467</v>
      </c>
      <c r="K727" s="25" t="s">
        <v>114</v>
      </c>
      <c r="L727" s="25" t="s">
        <v>5688</v>
      </c>
      <c r="M727" s="25" t="s">
        <v>5884</v>
      </c>
      <c r="N727" s="25" t="s">
        <v>5690</v>
      </c>
      <c r="O727" s="28">
        <v>45853.209224537037</v>
      </c>
      <c r="P727" s="25" t="s">
        <v>5471</v>
      </c>
      <c r="Q727" s="25"/>
      <c r="R727" s="26" t="e">
        <f>_xlfn.XLOOKUP(Table4[[#This Row],[Location]],[6]!TableData[u_display_name],[6]!TableData[country])</f>
        <v>#REF!</v>
      </c>
    </row>
    <row r="728" spans="1:18" ht="58" x14ac:dyDescent="0.35">
      <c r="A728" s="25" t="s">
        <v>1502</v>
      </c>
      <c r="B728" s="25" t="s">
        <v>7632</v>
      </c>
      <c r="C728" s="25" t="s">
        <v>7633</v>
      </c>
      <c r="D728" s="25" t="s">
        <v>7634</v>
      </c>
      <c r="E728" s="25" t="s">
        <v>7635</v>
      </c>
      <c r="F728" s="25" t="s">
        <v>57</v>
      </c>
      <c r="G728" s="25" t="s">
        <v>56</v>
      </c>
      <c r="H728" s="25" t="s">
        <v>63</v>
      </c>
      <c r="I728" s="25" t="s">
        <v>1502</v>
      </c>
      <c r="J728" s="25" t="s">
        <v>5467</v>
      </c>
      <c r="K728" s="25" t="s">
        <v>114</v>
      </c>
      <c r="L728" s="25" t="s">
        <v>7636</v>
      </c>
      <c r="M728" s="25" t="s">
        <v>5898</v>
      </c>
      <c r="N728" s="25" t="s">
        <v>6183</v>
      </c>
      <c r="O728" s="28">
        <v>45853.209224537037</v>
      </c>
      <c r="P728" s="25" t="s">
        <v>5471</v>
      </c>
      <c r="Q728" s="25"/>
      <c r="R728" s="26" t="e">
        <f>_xlfn.XLOOKUP(Table4[[#This Row],[Location]],[6]!TableData[u_display_name],[6]!TableData[country])</f>
        <v>#REF!</v>
      </c>
    </row>
    <row r="729" spans="1:18" ht="58" x14ac:dyDescent="0.35">
      <c r="A729" s="25" t="s">
        <v>1124</v>
      </c>
      <c r="B729" s="25" t="s">
        <v>1123</v>
      </c>
      <c r="C729" s="25" t="s">
        <v>4392</v>
      </c>
      <c r="D729" s="25" t="s">
        <v>7637</v>
      </c>
      <c r="E729" s="25" t="s">
        <v>7638</v>
      </c>
      <c r="F729" s="25" t="s">
        <v>57</v>
      </c>
      <c r="G729" s="25" t="s">
        <v>56</v>
      </c>
      <c r="H729" s="25" t="s">
        <v>63</v>
      </c>
      <c r="I729" s="25" t="s">
        <v>1124</v>
      </c>
      <c r="J729" s="25" t="s">
        <v>5467</v>
      </c>
      <c r="K729" s="25" t="s">
        <v>114</v>
      </c>
      <c r="L729" s="25" t="s">
        <v>5763</v>
      </c>
      <c r="M729" s="25" t="s">
        <v>6090</v>
      </c>
      <c r="N729" s="25" t="s">
        <v>5694</v>
      </c>
      <c r="O729" s="28">
        <v>45853.209224537037</v>
      </c>
      <c r="P729" s="25" t="s">
        <v>5471</v>
      </c>
      <c r="Q729" s="25"/>
      <c r="R729" s="26" t="e">
        <f>_xlfn.XLOOKUP(Table4[[#This Row],[Location]],[6]!TableData[u_display_name],[6]!TableData[country])</f>
        <v>#REF!</v>
      </c>
    </row>
    <row r="730" spans="1:18" ht="58" x14ac:dyDescent="0.35">
      <c r="A730" s="25" t="s">
        <v>2699</v>
      </c>
      <c r="B730" s="25" t="s">
        <v>2698</v>
      </c>
      <c r="C730" s="25" t="s">
        <v>7639</v>
      </c>
      <c r="D730" s="25" t="s">
        <v>7640</v>
      </c>
      <c r="E730" s="25" t="s">
        <v>7641</v>
      </c>
      <c r="F730" s="25" t="s">
        <v>57</v>
      </c>
      <c r="G730" s="25" t="s">
        <v>56</v>
      </c>
      <c r="H730" s="25" t="s">
        <v>63</v>
      </c>
      <c r="I730" s="25" t="s">
        <v>2699</v>
      </c>
      <c r="J730" s="25" t="s">
        <v>5467</v>
      </c>
      <c r="K730" s="25" t="s">
        <v>114</v>
      </c>
      <c r="L730" s="25" t="s">
        <v>5883</v>
      </c>
      <c r="M730" s="25" t="s">
        <v>5774</v>
      </c>
      <c r="N730" s="25" t="s">
        <v>5575</v>
      </c>
      <c r="O730" s="28">
        <v>45853.209224537037</v>
      </c>
      <c r="P730" s="25" t="s">
        <v>5471</v>
      </c>
      <c r="Q730" s="25"/>
      <c r="R730" s="26" t="e">
        <f>_xlfn.XLOOKUP(Table4[[#This Row],[Location]],[6]!TableData[u_display_name],[6]!TableData[country])</f>
        <v>#REF!</v>
      </c>
    </row>
    <row r="731" spans="1:18" ht="43.5" x14ac:dyDescent="0.35">
      <c r="A731" s="25" t="s">
        <v>2587</v>
      </c>
      <c r="B731" s="25" t="s">
        <v>7642</v>
      </c>
      <c r="C731" s="25" t="s">
        <v>4789</v>
      </c>
      <c r="D731" s="25" t="s">
        <v>7643</v>
      </c>
      <c r="E731" s="25" t="s">
        <v>7644</v>
      </c>
      <c r="F731" s="25" t="s">
        <v>57</v>
      </c>
      <c r="G731" s="25" t="s">
        <v>56</v>
      </c>
      <c r="H731" s="25" t="s">
        <v>4691</v>
      </c>
      <c r="I731" s="25" t="s">
        <v>3887</v>
      </c>
      <c r="J731" s="25" t="s">
        <v>5467</v>
      </c>
      <c r="K731" s="25" t="s">
        <v>114</v>
      </c>
      <c r="L731" s="25" t="s">
        <v>5688</v>
      </c>
      <c r="M731" s="25" t="s">
        <v>7645</v>
      </c>
      <c r="N731" s="25" t="s">
        <v>5690</v>
      </c>
      <c r="O731" s="28">
        <v>45853.209178240744</v>
      </c>
      <c r="P731" s="25" t="s">
        <v>5471</v>
      </c>
      <c r="Q731" s="25"/>
      <c r="R731" s="26" t="e">
        <f>_xlfn.XLOOKUP(Table4[[#This Row],[Location]],[6]!TableData[u_display_name],[6]!TableData[country])</f>
        <v>#REF!</v>
      </c>
    </row>
    <row r="732" spans="1:18" ht="58" x14ac:dyDescent="0.35">
      <c r="A732" s="25" t="s">
        <v>7646</v>
      </c>
      <c r="B732" s="25" t="s">
        <v>7647</v>
      </c>
      <c r="C732" s="25" t="s">
        <v>7648</v>
      </c>
      <c r="D732" s="25" t="s">
        <v>7649</v>
      </c>
      <c r="E732" s="25" t="s">
        <v>7650</v>
      </c>
      <c r="F732" s="25" t="s">
        <v>57</v>
      </c>
      <c r="G732" s="25" t="s">
        <v>56</v>
      </c>
      <c r="H732" s="25" t="s">
        <v>811</v>
      </c>
      <c r="I732" s="25" t="s">
        <v>7646</v>
      </c>
      <c r="J732" s="25" t="s">
        <v>5467</v>
      </c>
      <c r="K732" s="25" t="s">
        <v>66</v>
      </c>
      <c r="L732" s="25" t="s">
        <v>5606</v>
      </c>
      <c r="M732" s="25" t="s">
        <v>5483</v>
      </c>
      <c r="N732" s="25" t="s">
        <v>5512</v>
      </c>
      <c r="O732" s="28">
        <v>45853.209178240744</v>
      </c>
      <c r="P732" s="25" t="s">
        <v>5485</v>
      </c>
      <c r="Q732" s="25"/>
      <c r="R732" s="26" t="e">
        <f>_xlfn.XLOOKUP(Table4[[#This Row],[Location]],[6]!TableData[u_display_name],[6]!TableData[country])</f>
        <v>#REF!</v>
      </c>
    </row>
    <row r="733" spans="1:18" ht="58" x14ac:dyDescent="0.35">
      <c r="A733" s="25" t="s">
        <v>1907</v>
      </c>
      <c r="B733" s="25" t="s">
        <v>7651</v>
      </c>
      <c r="C733" s="25" t="s">
        <v>7652</v>
      </c>
      <c r="D733" s="25" t="s">
        <v>7653</v>
      </c>
      <c r="E733" s="25" t="s">
        <v>7654</v>
      </c>
      <c r="F733" s="25" t="s">
        <v>57</v>
      </c>
      <c r="G733" s="25" t="s">
        <v>109</v>
      </c>
      <c r="H733" s="25" t="s">
        <v>63</v>
      </c>
      <c r="I733" s="25" t="s">
        <v>1907</v>
      </c>
      <c r="J733" s="25" t="s">
        <v>5467</v>
      </c>
      <c r="K733" s="25" t="s">
        <v>114</v>
      </c>
      <c r="L733" s="25" t="s">
        <v>5897</v>
      </c>
      <c r="M733" s="25" t="s">
        <v>5916</v>
      </c>
      <c r="N733" s="25" t="s">
        <v>5668</v>
      </c>
      <c r="O733" s="28">
        <v>45853.209085648145</v>
      </c>
      <c r="P733" s="25" t="s">
        <v>5471</v>
      </c>
      <c r="Q733" s="25"/>
      <c r="R733" s="26" t="e">
        <f>_xlfn.XLOOKUP(Table4[[#This Row],[Location]],[6]!TableData[u_display_name],[6]!TableData[country])</f>
        <v>#REF!</v>
      </c>
    </row>
    <row r="734" spans="1:18" ht="58" x14ac:dyDescent="0.35">
      <c r="A734" s="25" t="s">
        <v>2386</v>
      </c>
      <c r="B734" s="25" t="s">
        <v>2385</v>
      </c>
      <c r="C734" s="25" t="s">
        <v>7655</v>
      </c>
      <c r="D734" s="25" t="s">
        <v>7656</v>
      </c>
      <c r="E734" s="25" t="s">
        <v>7657</v>
      </c>
      <c r="F734" s="25" t="s">
        <v>57</v>
      </c>
      <c r="G734" s="25" t="s">
        <v>56</v>
      </c>
      <c r="H734" s="25" t="s">
        <v>63</v>
      </c>
      <c r="I734" s="25" t="s">
        <v>2386</v>
      </c>
      <c r="J734" s="25" t="s">
        <v>5467</v>
      </c>
      <c r="K734" s="25" t="s">
        <v>49</v>
      </c>
      <c r="L734" s="25" t="s">
        <v>5813</v>
      </c>
      <c r="M734" s="25" t="s">
        <v>5495</v>
      </c>
      <c r="N734" s="25" t="s">
        <v>5775</v>
      </c>
      <c r="O734" s="28">
        <v>45853.209085648145</v>
      </c>
      <c r="P734" s="25" t="s">
        <v>5471</v>
      </c>
      <c r="Q734" s="25"/>
      <c r="R734" s="26" t="e">
        <f>_xlfn.XLOOKUP(Table4[[#This Row],[Location]],[6]!TableData[u_display_name],[6]!TableData[country])</f>
        <v>#REF!</v>
      </c>
    </row>
    <row r="735" spans="1:18" ht="43.5" x14ac:dyDescent="0.35">
      <c r="A735" s="25" t="s">
        <v>2656</v>
      </c>
      <c r="B735" s="25" t="s">
        <v>2655</v>
      </c>
      <c r="C735" s="25" t="s">
        <v>4808</v>
      </c>
      <c r="D735" s="25" t="s">
        <v>7658</v>
      </c>
      <c r="E735" s="25" t="s">
        <v>7659</v>
      </c>
      <c r="F735" s="25" t="s">
        <v>57</v>
      </c>
      <c r="G735" s="25" t="s">
        <v>56</v>
      </c>
      <c r="H735" s="25" t="s">
        <v>63</v>
      </c>
      <c r="I735" s="25" t="s">
        <v>3894</v>
      </c>
      <c r="J735" s="25" t="s">
        <v>5467</v>
      </c>
      <c r="K735" s="25" t="s">
        <v>114</v>
      </c>
      <c r="L735" s="25" t="s">
        <v>5688</v>
      </c>
      <c r="M735" s="25" t="s">
        <v>7660</v>
      </c>
      <c r="N735" s="25" t="s">
        <v>5690</v>
      </c>
      <c r="O735" s="28">
        <v>45853.209085648145</v>
      </c>
      <c r="P735" s="25" t="s">
        <v>5471</v>
      </c>
      <c r="Q735" s="25"/>
      <c r="R735" s="26" t="e">
        <f>_xlfn.XLOOKUP(Table4[[#This Row],[Location]],[6]!TableData[u_display_name],[6]!TableData[country])</f>
        <v>#REF!</v>
      </c>
    </row>
    <row r="736" spans="1:18" ht="58" x14ac:dyDescent="0.35">
      <c r="A736" s="25" t="s">
        <v>2077</v>
      </c>
      <c r="B736" s="25" t="s">
        <v>2076</v>
      </c>
      <c r="C736" s="25" t="s">
        <v>7661</v>
      </c>
      <c r="D736" s="25" t="s">
        <v>7662</v>
      </c>
      <c r="E736" s="25" t="s">
        <v>7663</v>
      </c>
      <c r="F736" s="25" t="s">
        <v>57</v>
      </c>
      <c r="G736" s="25" t="s">
        <v>56</v>
      </c>
      <c r="H736" s="25" t="s">
        <v>2083</v>
      </c>
      <c r="I736" s="25" t="s">
        <v>2077</v>
      </c>
      <c r="J736" s="25" t="s">
        <v>5467</v>
      </c>
      <c r="K736" s="25" t="s">
        <v>49</v>
      </c>
      <c r="L736" s="25" t="s">
        <v>6049</v>
      </c>
      <c r="M736" s="25" t="s">
        <v>5894</v>
      </c>
      <c r="N736" s="25" t="s">
        <v>5575</v>
      </c>
      <c r="O736" s="28">
        <v>45853.209062499998</v>
      </c>
      <c r="P736" s="25" t="s">
        <v>5485</v>
      </c>
      <c r="Q736" s="25"/>
      <c r="R736" s="26" t="e">
        <f>_xlfn.XLOOKUP(Table4[[#This Row],[Location]],[6]!TableData[u_display_name],[6]!TableData[country])</f>
        <v>#REF!</v>
      </c>
    </row>
    <row r="737" spans="1:18" ht="58" x14ac:dyDescent="0.35">
      <c r="A737" s="25" t="s">
        <v>1402</v>
      </c>
      <c r="B737" s="25" t="s">
        <v>1401</v>
      </c>
      <c r="C737" s="25" t="s">
        <v>4869</v>
      </c>
      <c r="D737" s="25" t="s">
        <v>7664</v>
      </c>
      <c r="E737" s="25" t="s">
        <v>7665</v>
      </c>
      <c r="F737" s="25" t="s">
        <v>57</v>
      </c>
      <c r="G737" s="25" t="s">
        <v>56</v>
      </c>
      <c r="H737" s="25" t="s">
        <v>63</v>
      </c>
      <c r="I737" s="25" t="s">
        <v>1402</v>
      </c>
      <c r="J737" s="25" t="s">
        <v>5467</v>
      </c>
      <c r="K737" s="25" t="s">
        <v>49</v>
      </c>
      <c r="L737" s="25" t="s">
        <v>7156</v>
      </c>
      <c r="M737" s="25" t="s">
        <v>5540</v>
      </c>
      <c r="N737" s="25" t="s">
        <v>5627</v>
      </c>
      <c r="O737" s="28">
        <v>45853.209062499998</v>
      </c>
      <c r="P737" s="25" t="s">
        <v>5471</v>
      </c>
      <c r="Q737" s="25"/>
      <c r="R737" s="26" t="e">
        <f>_xlfn.XLOOKUP(Table4[[#This Row],[Location]],[6]!TableData[u_display_name],[6]!TableData[country])</f>
        <v>#REF!</v>
      </c>
    </row>
    <row r="738" spans="1:18" ht="43.5" x14ac:dyDescent="0.35">
      <c r="A738" s="25" t="s">
        <v>2148</v>
      </c>
      <c r="B738" s="25" t="s">
        <v>2147</v>
      </c>
      <c r="C738" s="25" t="s">
        <v>7666</v>
      </c>
      <c r="D738" s="25" t="s">
        <v>7667</v>
      </c>
      <c r="E738" s="25" t="s">
        <v>7668</v>
      </c>
      <c r="F738" s="25" t="s">
        <v>57</v>
      </c>
      <c r="G738" s="25" t="s">
        <v>149</v>
      </c>
      <c r="H738" s="25" t="s">
        <v>796</v>
      </c>
      <c r="I738" s="25" t="s">
        <v>4691</v>
      </c>
      <c r="J738" s="25" t="s">
        <v>5467</v>
      </c>
      <c r="K738" s="25" t="s">
        <v>66</v>
      </c>
      <c r="L738" s="25" t="s">
        <v>5750</v>
      </c>
      <c r="M738" s="25" t="s">
        <v>5495</v>
      </c>
      <c r="N738" s="25" t="s">
        <v>5496</v>
      </c>
      <c r="O738" s="28">
        <v>45853.209050925929</v>
      </c>
      <c r="P738" s="25" t="s">
        <v>5471</v>
      </c>
      <c r="Q738" s="25"/>
      <c r="R738" s="26" t="e">
        <f>_xlfn.XLOOKUP(Table4[[#This Row],[Location]],[6]!TableData[u_display_name],[6]!TableData[country])</f>
        <v>#REF!</v>
      </c>
    </row>
    <row r="739" spans="1:18" ht="43.5" x14ac:dyDescent="0.35">
      <c r="A739" s="25" t="s">
        <v>1019</v>
      </c>
      <c r="B739" s="25" t="s">
        <v>1018</v>
      </c>
      <c r="C739" s="25" t="s">
        <v>7669</v>
      </c>
      <c r="D739" s="25" t="s">
        <v>7670</v>
      </c>
      <c r="E739" s="25" t="s">
        <v>7671</v>
      </c>
      <c r="F739" s="25" t="s">
        <v>57</v>
      </c>
      <c r="G739" s="25" t="s">
        <v>56</v>
      </c>
      <c r="H739" s="25" t="s">
        <v>63</v>
      </c>
      <c r="I739" s="25" t="s">
        <v>3885</v>
      </c>
      <c r="J739" s="25" t="s">
        <v>5467</v>
      </c>
      <c r="K739" s="25" t="s">
        <v>114</v>
      </c>
      <c r="L739" s="25" t="s">
        <v>4691</v>
      </c>
      <c r="M739" s="25" t="s">
        <v>7672</v>
      </c>
      <c r="N739" s="25" t="s">
        <v>5690</v>
      </c>
      <c r="O739" s="28">
        <v>45853.209050925929</v>
      </c>
      <c r="P739" s="25" t="s">
        <v>5471</v>
      </c>
      <c r="Q739" s="25"/>
      <c r="R739" s="26" t="e">
        <f>_xlfn.XLOOKUP(Table4[[#This Row],[Location]],[6]!TableData[u_display_name],[6]!TableData[country])</f>
        <v>#REF!</v>
      </c>
    </row>
    <row r="740" spans="1:18" ht="58" x14ac:dyDescent="0.35">
      <c r="A740" s="25" t="s">
        <v>216</v>
      </c>
      <c r="B740" s="25" t="s">
        <v>215</v>
      </c>
      <c r="C740" s="25" t="s">
        <v>217</v>
      </c>
      <c r="D740" s="25" t="s">
        <v>7673</v>
      </c>
      <c r="E740" s="25" t="s">
        <v>7674</v>
      </c>
      <c r="F740" s="25" t="s">
        <v>57</v>
      </c>
      <c r="G740" s="25" t="s">
        <v>56</v>
      </c>
      <c r="H740" s="25" t="s">
        <v>63</v>
      </c>
      <c r="I740" s="25" t="s">
        <v>216</v>
      </c>
      <c r="J740" s="25" t="s">
        <v>5467</v>
      </c>
      <c r="K740" s="25" t="s">
        <v>49</v>
      </c>
      <c r="L740" s="25" t="s">
        <v>5883</v>
      </c>
      <c r="M740" s="25" t="s">
        <v>5884</v>
      </c>
      <c r="N740" s="25" t="s">
        <v>5714</v>
      </c>
      <c r="O740" s="28">
        <v>45853.209050925929</v>
      </c>
      <c r="P740" s="25" t="s">
        <v>5471</v>
      </c>
      <c r="Q740" s="25"/>
      <c r="R740" s="26" t="e">
        <f>_xlfn.XLOOKUP(Table4[[#This Row],[Location]],[6]!TableData[u_display_name],[6]!TableData[country])</f>
        <v>#REF!</v>
      </c>
    </row>
    <row r="741" spans="1:18" ht="58" x14ac:dyDescent="0.35">
      <c r="A741" s="25" t="s">
        <v>1819</v>
      </c>
      <c r="B741" s="25" t="s">
        <v>1818</v>
      </c>
      <c r="C741" s="25" t="s">
        <v>7675</v>
      </c>
      <c r="D741" s="25" t="s">
        <v>7676</v>
      </c>
      <c r="E741" s="25" t="s">
        <v>7677</v>
      </c>
      <c r="F741" s="25" t="s">
        <v>57</v>
      </c>
      <c r="G741" s="25" t="s">
        <v>56</v>
      </c>
      <c r="H741" s="25" t="s">
        <v>63</v>
      </c>
      <c r="I741" s="25" t="s">
        <v>1819</v>
      </c>
      <c r="J741" s="25" t="s">
        <v>5467</v>
      </c>
      <c r="K741" s="25" t="s">
        <v>49</v>
      </c>
      <c r="L741" s="25" t="s">
        <v>6165</v>
      </c>
      <c r="M741" s="25" t="s">
        <v>5495</v>
      </c>
      <c r="N741" s="25" t="s">
        <v>7555</v>
      </c>
      <c r="O741" s="28">
        <v>45853.209050925929</v>
      </c>
      <c r="P741" s="25" t="s">
        <v>5471</v>
      </c>
      <c r="Q741" s="25"/>
      <c r="R741" s="26" t="e">
        <f>_xlfn.XLOOKUP(Table4[[#This Row],[Location]],[6]!TableData[u_display_name],[6]!TableData[country])</f>
        <v>#REF!</v>
      </c>
    </row>
    <row r="742" spans="1:18" ht="58" x14ac:dyDescent="0.35">
      <c r="A742" s="25" t="s">
        <v>1880</v>
      </c>
      <c r="B742" s="25" t="s">
        <v>1879</v>
      </c>
      <c r="C742" s="25" t="s">
        <v>7678</v>
      </c>
      <c r="D742" s="25" t="s">
        <v>7679</v>
      </c>
      <c r="E742" s="25" t="s">
        <v>7680</v>
      </c>
      <c r="F742" s="25" t="s">
        <v>57</v>
      </c>
      <c r="G742" s="25" t="s">
        <v>56</v>
      </c>
      <c r="H742" s="25" t="s">
        <v>63</v>
      </c>
      <c r="I742" s="25" t="s">
        <v>1880</v>
      </c>
      <c r="J742" s="25" t="s">
        <v>5467</v>
      </c>
      <c r="K742" s="25" t="s">
        <v>49</v>
      </c>
      <c r="L742" s="25" t="s">
        <v>7681</v>
      </c>
      <c r="M742" s="25" t="s">
        <v>5495</v>
      </c>
      <c r="N742" s="25" t="s">
        <v>5484</v>
      </c>
      <c r="O742" s="28">
        <v>45853.209027777775</v>
      </c>
      <c r="P742" s="25" t="s">
        <v>5471</v>
      </c>
      <c r="Q742" s="25"/>
      <c r="R742" s="26" t="e">
        <f>_xlfn.XLOOKUP(Table4[[#This Row],[Location]],[6]!TableData[u_display_name],[6]!TableData[country])</f>
        <v>#REF!</v>
      </c>
    </row>
    <row r="743" spans="1:18" ht="58" x14ac:dyDescent="0.35">
      <c r="A743" s="25" t="s">
        <v>1636</v>
      </c>
      <c r="B743" s="25" t="s">
        <v>1635</v>
      </c>
      <c r="C743" s="25" t="s">
        <v>7682</v>
      </c>
      <c r="D743" s="25" t="s">
        <v>7683</v>
      </c>
      <c r="E743" s="25" t="s">
        <v>7684</v>
      </c>
      <c r="F743" s="25" t="s">
        <v>57</v>
      </c>
      <c r="G743" s="25" t="s">
        <v>56</v>
      </c>
      <c r="H743" s="25" t="s">
        <v>63</v>
      </c>
      <c r="I743" s="25" t="s">
        <v>1636</v>
      </c>
      <c r="J743" s="25" t="s">
        <v>5467</v>
      </c>
      <c r="K743" s="25" t="s">
        <v>49</v>
      </c>
      <c r="L743" s="25" t="s">
        <v>6165</v>
      </c>
      <c r="M743" s="25" t="s">
        <v>5519</v>
      </c>
      <c r="N743" s="25" t="s">
        <v>5627</v>
      </c>
      <c r="O743" s="28">
        <v>45853.209027777775</v>
      </c>
      <c r="P743" s="25" t="s">
        <v>5471</v>
      </c>
      <c r="Q743" s="25"/>
      <c r="R743" s="26" t="e">
        <f>_xlfn.XLOOKUP(Table4[[#This Row],[Location]],[6]!TableData[u_display_name],[6]!TableData[country])</f>
        <v>#REF!</v>
      </c>
    </row>
    <row r="744" spans="1:18" ht="58" x14ac:dyDescent="0.35">
      <c r="A744" s="25" t="s">
        <v>1214</v>
      </c>
      <c r="B744" s="25" t="s">
        <v>1213</v>
      </c>
      <c r="C744" s="25" t="s">
        <v>4430</v>
      </c>
      <c r="D744" s="25" t="s">
        <v>7685</v>
      </c>
      <c r="E744" s="25" t="s">
        <v>7686</v>
      </c>
      <c r="F744" s="25" t="s">
        <v>57</v>
      </c>
      <c r="G744" s="25" t="s">
        <v>56</v>
      </c>
      <c r="H744" s="25" t="s">
        <v>63</v>
      </c>
      <c r="I744" s="25" t="s">
        <v>3780</v>
      </c>
      <c r="J744" s="25" t="s">
        <v>5467</v>
      </c>
      <c r="K744" s="25" t="s">
        <v>114</v>
      </c>
      <c r="L744" s="25" t="s">
        <v>5684</v>
      </c>
      <c r="M744" s="25" t="s">
        <v>5820</v>
      </c>
      <c r="N744" s="25" t="s">
        <v>5690</v>
      </c>
      <c r="O744" s="28">
        <v>45853.209016203706</v>
      </c>
      <c r="P744" s="25" t="s">
        <v>5471</v>
      </c>
      <c r="Q744" s="25"/>
      <c r="R744" s="26" t="e">
        <f>_xlfn.XLOOKUP(Table4[[#This Row],[Location]],[6]!TableData[u_display_name],[6]!TableData[country])</f>
        <v>#REF!</v>
      </c>
    </row>
    <row r="745" spans="1:18" ht="43.5" x14ac:dyDescent="0.35">
      <c r="A745" s="25" t="s">
        <v>2472</v>
      </c>
      <c r="B745" s="25" t="s">
        <v>7687</v>
      </c>
      <c r="C745" s="25" t="s">
        <v>4765</v>
      </c>
      <c r="D745" s="25" t="s">
        <v>7688</v>
      </c>
      <c r="E745" s="25" t="s">
        <v>7689</v>
      </c>
      <c r="F745" s="25" t="s">
        <v>57</v>
      </c>
      <c r="G745" s="25" t="s">
        <v>56</v>
      </c>
      <c r="H745" s="25" t="s">
        <v>63</v>
      </c>
      <c r="I745" s="25" t="s">
        <v>3876</v>
      </c>
      <c r="J745" s="25" t="s">
        <v>5467</v>
      </c>
      <c r="K745" s="25" t="s">
        <v>114</v>
      </c>
      <c r="L745" s="25" t="s">
        <v>5688</v>
      </c>
      <c r="M745" s="25" t="s">
        <v>7690</v>
      </c>
      <c r="N745" s="25" t="s">
        <v>5690</v>
      </c>
      <c r="O745" s="28">
        <v>45853.209016203706</v>
      </c>
      <c r="P745" s="25" t="s">
        <v>5471</v>
      </c>
      <c r="Q745" s="25"/>
      <c r="R745" s="26" t="e">
        <f>_xlfn.XLOOKUP(Table4[[#This Row],[Location]],[6]!TableData[u_display_name],[6]!TableData[country])</f>
        <v>#REF!</v>
      </c>
    </row>
    <row r="746" spans="1:18" ht="43.5" x14ac:dyDescent="0.35">
      <c r="A746" s="25" t="s">
        <v>1967</v>
      </c>
      <c r="B746" s="25" t="s">
        <v>7691</v>
      </c>
      <c r="C746" s="25" t="s">
        <v>4655</v>
      </c>
      <c r="D746" s="25" t="s">
        <v>7692</v>
      </c>
      <c r="E746" s="25" t="s">
        <v>7693</v>
      </c>
      <c r="F746" s="25" t="s">
        <v>57</v>
      </c>
      <c r="G746" s="25" t="s">
        <v>56</v>
      </c>
      <c r="H746" s="25" t="s">
        <v>4691</v>
      </c>
      <c r="I746" s="25" t="s">
        <v>1967</v>
      </c>
      <c r="J746" s="25" t="s">
        <v>5467</v>
      </c>
      <c r="K746" s="25" t="s">
        <v>114</v>
      </c>
      <c r="L746" s="25" t="s">
        <v>7280</v>
      </c>
      <c r="M746" s="25" t="s">
        <v>7694</v>
      </c>
      <c r="N746" s="25" t="s">
        <v>5690</v>
      </c>
      <c r="O746" s="28">
        <v>45853.209016203706</v>
      </c>
      <c r="P746" s="25" t="s">
        <v>5471</v>
      </c>
      <c r="Q746" s="25"/>
      <c r="R746" s="26" t="e">
        <f>_xlfn.XLOOKUP(Table4[[#This Row],[Location]],[6]!TableData[u_display_name],[6]!TableData[country])</f>
        <v>#REF!</v>
      </c>
    </row>
    <row r="747" spans="1:18" ht="58" x14ac:dyDescent="0.35">
      <c r="A747" s="25" t="s">
        <v>1503</v>
      </c>
      <c r="B747" s="25" t="s">
        <v>7695</v>
      </c>
      <c r="C747" s="25" t="s">
        <v>7696</v>
      </c>
      <c r="D747" s="25" t="s">
        <v>7697</v>
      </c>
      <c r="E747" s="25" t="s">
        <v>7698</v>
      </c>
      <c r="F747" s="25" t="s">
        <v>57</v>
      </c>
      <c r="G747" s="25" t="s">
        <v>109</v>
      </c>
      <c r="H747" s="25" t="s">
        <v>63</v>
      </c>
      <c r="I747" s="25" t="s">
        <v>1503</v>
      </c>
      <c r="J747" s="25" t="s">
        <v>5467</v>
      </c>
      <c r="K747" s="25" t="s">
        <v>114</v>
      </c>
      <c r="L747" s="25" t="s">
        <v>5897</v>
      </c>
      <c r="M747" s="25" t="s">
        <v>5916</v>
      </c>
      <c r="N747" s="25" t="s">
        <v>5668</v>
      </c>
      <c r="O747" s="28">
        <v>45853.209016203706</v>
      </c>
      <c r="P747" s="25" t="s">
        <v>5471</v>
      </c>
      <c r="Q747" s="25"/>
      <c r="R747" s="26" t="e">
        <f>_xlfn.XLOOKUP(Table4[[#This Row],[Location]],[6]!TableData[u_display_name],[6]!TableData[country])</f>
        <v>#REF!</v>
      </c>
    </row>
    <row r="748" spans="1:18" ht="58" x14ac:dyDescent="0.35">
      <c r="A748" s="25" t="s">
        <v>2043</v>
      </c>
      <c r="B748" s="25" t="s">
        <v>2042</v>
      </c>
      <c r="C748" s="25" t="s">
        <v>4668</v>
      </c>
      <c r="D748" s="25" t="s">
        <v>7699</v>
      </c>
      <c r="E748" s="25" t="s">
        <v>7700</v>
      </c>
      <c r="F748" s="25" t="s">
        <v>57</v>
      </c>
      <c r="G748" s="25" t="s">
        <v>56</v>
      </c>
      <c r="H748" s="25" t="s">
        <v>63</v>
      </c>
      <c r="I748" s="25" t="s">
        <v>2043</v>
      </c>
      <c r="J748" s="25" t="s">
        <v>5467</v>
      </c>
      <c r="K748" s="25" t="s">
        <v>114</v>
      </c>
      <c r="L748" s="25" t="s">
        <v>5684</v>
      </c>
      <c r="M748" s="25" t="s">
        <v>5685</v>
      </c>
      <c r="N748" s="25" t="s">
        <v>5690</v>
      </c>
      <c r="O748" s="28">
        <v>45853.209016203706</v>
      </c>
      <c r="P748" s="25" t="s">
        <v>5471</v>
      </c>
      <c r="Q748" s="25"/>
      <c r="R748" s="26" t="e">
        <f>_xlfn.XLOOKUP(Table4[[#This Row],[Location]],[6]!TableData[u_display_name],[6]!TableData[country])</f>
        <v>#REF!</v>
      </c>
    </row>
    <row r="749" spans="1:18" ht="58" x14ac:dyDescent="0.35">
      <c r="A749" s="25" t="s">
        <v>7701</v>
      </c>
      <c r="B749" s="25" t="s">
        <v>888</v>
      </c>
      <c r="C749" s="25" t="s">
        <v>891</v>
      </c>
      <c r="D749" s="25" t="s">
        <v>7702</v>
      </c>
      <c r="E749" s="25" t="s">
        <v>7703</v>
      </c>
      <c r="F749" s="25" t="s">
        <v>57</v>
      </c>
      <c r="G749" s="25" t="s">
        <v>109</v>
      </c>
      <c r="H749" s="25" t="s">
        <v>63</v>
      </c>
      <c r="I749" s="25" t="s">
        <v>889</v>
      </c>
      <c r="J749" s="25" t="s">
        <v>5467</v>
      </c>
      <c r="K749" s="25" t="s">
        <v>114</v>
      </c>
      <c r="L749" s="25" t="s">
        <v>5584</v>
      </c>
      <c r="M749" s="25" t="s">
        <v>5685</v>
      </c>
      <c r="N749" s="25" t="s">
        <v>5992</v>
      </c>
      <c r="O749" s="28">
        <v>45853.208969907406</v>
      </c>
      <c r="P749" s="25" t="s">
        <v>5471</v>
      </c>
      <c r="Q749" s="25"/>
      <c r="R749" s="26" t="e">
        <f>_xlfn.XLOOKUP(Table4[[#This Row],[Location]],[6]!TableData[u_display_name],[6]!TableData[country])</f>
        <v>#REF!</v>
      </c>
    </row>
    <row r="750" spans="1:18" ht="58" x14ac:dyDescent="0.35">
      <c r="A750" s="25" t="s">
        <v>2033</v>
      </c>
      <c r="B750" s="25" t="s">
        <v>2032</v>
      </c>
      <c r="C750" s="25" t="s">
        <v>4664</v>
      </c>
      <c r="D750" s="25" t="s">
        <v>7704</v>
      </c>
      <c r="E750" s="25" t="s">
        <v>7705</v>
      </c>
      <c r="F750" s="25" t="s">
        <v>57</v>
      </c>
      <c r="G750" s="25" t="s">
        <v>56</v>
      </c>
      <c r="H750" s="25" t="s">
        <v>63</v>
      </c>
      <c r="I750" s="25" t="s">
        <v>2033</v>
      </c>
      <c r="J750" s="25" t="s">
        <v>5467</v>
      </c>
      <c r="K750" s="25" t="s">
        <v>114</v>
      </c>
      <c r="L750" s="25" t="s">
        <v>5684</v>
      </c>
      <c r="M750" s="25" t="s">
        <v>5685</v>
      </c>
      <c r="N750" s="25" t="s">
        <v>5575</v>
      </c>
      <c r="O750" s="28">
        <v>45853.208969907406</v>
      </c>
      <c r="P750" s="25" t="s">
        <v>5471</v>
      </c>
      <c r="Q750" s="25"/>
      <c r="R750" s="26" t="e">
        <f>_xlfn.XLOOKUP(Table4[[#This Row],[Location]],[6]!TableData[u_display_name],[6]!TableData[country])</f>
        <v>#REF!</v>
      </c>
    </row>
    <row r="751" spans="1:18" ht="58" x14ac:dyDescent="0.35">
      <c r="A751" s="25" t="s">
        <v>1254</v>
      </c>
      <c r="B751" s="25" t="s">
        <v>1253</v>
      </c>
      <c r="C751" s="25" t="s">
        <v>4441</v>
      </c>
      <c r="D751" s="25" t="s">
        <v>7706</v>
      </c>
      <c r="E751" s="25" t="s">
        <v>7707</v>
      </c>
      <c r="F751" s="25" t="s">
        <v>57</v>
      </c>
      <c r="G751" s="25" t="s">
        <v>56</v>
      </c>
      <c r="H751" s="25" t="s">
        <v>63</v>
      </c>
      <c r="I751" s="25" t="s">
        <v>1254</v>
      </c>
      <c r="J751" s="25" t="s">
        <v>5467</v>
      </c>
      <c r="K751" s="25" t="s">
        <v>114</v>
      </c>
      <c r="L751" s="25" t="s">
        <v>5684</v>
      </c>
      <c r="M751" s="25" t="s">
        <v>6659</v>
      </c>
      <c r="N751" s="25" t="s">
        <v>5575</v>
      </c>
      <c r="O751" s="28">
        <v>45853.208854166667</v>
      </c>
      <c r="P751" s="25" t="s">
        <v>5471</v>
      </c>
      <c r="Q751" s="25"/>
      <c r="R751" s="26" t="e">
        <f>_xlfn.XLOOKUP(Table4[[#This Row],[Location]],[6]!TableData[u_display_name],[6]!TableData[country])</f>
        <v>#REF!</v>
      </c>
    </row>
    <row r="752" spans="1:18" ht="58" x14ac:dyDescent="0.35">
      <c r="A752" s="25" t="s">
        <v>2207</v>
      </c>
      <c r="B752" s="25" t="s">
        <v>2206</v>
      </c>
      <c r="C752" s="25" t="s">
        <v>7708</v>
      </c>
      <c r="D752" s="25" t="s">
        <v>7709</v>
      </c>
      <c r="E752" s="25" t="s">
        <v>7710</v>
      </c>
      <c r="F752" s="25" t="s">
        <v>57</v>
      </c>
      <c r="G752" s="25" t="s">
        <v>56</v>
      </c>
      <c r="H752" s="25" t="s">
        <v>63</v>
      </c>
      <c r="I752" s="25" t="s">
        <v>2207</v>
      </c>
      <c r="J752" s="25" t="s">
        <v>5467</v>
      </c>
      <c r="K752" s="25" t="s">
        <v>49</v>
      </c>
      <c r="L752" s="25" t="s">
        <v>7414</v>
      </c>
      <c r="M752" s="25" t="s">
        <v>5495</v>
      </c>
      <c r="N752" s="25" t="s">
        <v>5627</v>
      </c>
      <c r="O752" s="28">
        <v>45853.208854166667</v>
      </c>
      <c r="P752" s="25" t="s">
        <v>5471</v>
      </c>
      <c r="Q752" s="25"/>
      <c r="R752" s="26" t="e">
        <f>_xlfn.XLOOKUP(Table4[[#This Row],[Location]],[6]!TableData[u_display_name],[6]!TableData[country])</f>
        <v>#REF!</v>
      </c>
    </row>
    <row r="753" spans="1:18" ht="58" x14ac:dyDescent="0.35">
      <c r="A753" s="25" t="s">
        <v>2098</v>
      </c>
      <c r="B753" s="25" t="s">
        <v>2097</v>
      </c>
      <c r="C753" s="25" t="s">
        <v>7711</v>
      </c>
      <c r="D753" s="25" t="s">
        <v>7712</v>
      </c>
      <c r="E753" s="25" t="s">
        <v>7713</v>
      </c>
      <c r="F753" s="25" t="s">
        <v>57</v>
      </c>
      <c r="G753" s="25" t="s">
        <v>109</v>
      </c>
      <c r="H753" s="25" t="s">
        <v>63</v>
      </c>
      <c r="I753" s="25" t="s">
        <v>2098</v>
      </c>
      <c r="J753" s="25" t="s">
        <v>5467</v>
      </c>
      <c r="K753" s="25" t="s">
        <v>114</v>
      </c>
      <c r="L753" s="25" t="s">
        <v>5684</v>
      </c>
      <c r="M753" s="25" t="s">
        <v>5685</v>
      </c>
      <c r="N753" s="25" t="s">
        <v>5992</v>
      </c>
      <c r="O753" s="28">
        <v>45853.208831018521</v>
      </c>
      <c r="P753" s="25" t="s">
        <v>5471</v>
      </c>
      <c r="Q753" s="25"/>
      <c r="R753" s="26" t="e">
        <f>_xlfn.XLOOKUP(Table4[[#This Row],[Location]],[6]!TableData[u_display_name],[6]!TableData[country])</f>
        <v>#REF!</v>
      </c>
    </row>
    <row r="754" spans="1:18" ht="58" x14ac:dyDescent="0.35">
      <c r="A754" s="25" t="s">
        <v>2613</v>
      </c>
      <c r="B754" s="25" t="s">
        <v>2612</v>
      </c>
      <c r="C754" s="25" t="s">
        <v>7714</v>
      </c>
      <c r="D754" s="25" t="s">
        <v>7715</v>
      </c>
      <c r="E754" s="25" t="s">
        <v>7716</v>
      </c>
      <c r="F754" s="25" t="s">
        <v>57</v>
      </c>
      <c r="G754" s="25" t="s">
        <v>109</v>
      </c>
      <c r="H754" s="25" t="s">
        <v>63</v>
      </c>
      <c r="I754" s="25" t="s">
        <v>4079</v>
      </c>
      <c r="J754" s="25" t="s">
        <v>5467</v>
      </c>
      <c r="K754" s="25" t="s">
        <v>114</v>
      </c>
      <c r="L754" s="25" t="s">
        <v>5883</v>
      </c>
      <c r="M754" s="25" t="s">
        <v>5884</v>
      </c>
      <c r="N754" s="25" t="s">
        <v>5992</v>
      </c>
      <c r="O754" s="28">
        <v>45853.208807870367</v>
      </c>
      <c r="P754" s="25" t="s">
        <v>5471</v>
      </c>
      <c r="Q754" s="25"/>
      <c r="R754" s="26" t="e">
        <f>_xlfn.XLOOKUP(Table4[[#This Row],[Location]],[6]!TableData[u_display_name],[6]!TableData[country])</f>
        <v>#REF!</v>
      </c>
    </row>
    <row r="755" spans="1:18" ht="58" x14ac:dyDescent="0.35">
      <c r="A755" s="25" t="s">
        <v>2168</v>
      </c>
      <c r="B755" s="25" t="s">
        <v>2167</v>
      </c>
      <c r="C755" s="25" t="s">
        <v>4958</v>
      </c>
      <c r="D755" s="25" t="s">
        <v>7717</v>
      </c>
      <c r="E755" s="25" t="s">
        <v>7718</v>
      </c>
      <c r="F755" s="25" t="s">
        <v>57</v>
      </c>
      <c r="G755" s="25" t="s">
        <v>56</v>
      </c>
      <c r="H755" s="25" t="s">
        <v>63</v>
      </c>
      <c r="I755" s="25" t="s">
        <v>2168</v>
      </c>
      <c r="J755" s="25" t="s">
        <v>5467</v>
      </c>
      <c r="K755" s="25" t="s">
        <v>141</v>
      </c>
      <c r="L755" s="25" t="s">
        <v>5712</v>
      </c>
      <c r="M755" s="25" t="s">
        <v>5502</v>
      </c>
      <c r="N755" s="25" t="s">
        <v>5899</v>
      </c>
      <c r="O755" s="28">
        <v>45853.208807870367</v>
      </c>
      <c r="P755" s="25" t="s">
        <v>5471</v>
      </c>
      <c r="Q755" s="25"/>
      <c r="R755" s="26" t="e">
        <f>_xlfn.XLOOKUP(Table4[[#This Row],[Location]],[6]!TableData[u_display_name],[6]!TableData[country])</f>
        <v>#REF!</v>
      </c>
    </row>
    <row r="756" spans="1:18" ht="58" x14ac:dyDescent="0.35">
      <c r="A756" s="25" t="s">
        <v>1159</v>
      </c>
      <c r="B756" s="25" t="s">
        <v>1158</v>
      </c>
      <c r="C756" s="25" t="s">
        <v>4685</v>
      </c>
      <c r="D756" s="25" t="s">
        <v>7719</v>
      </c>
      <c r="E756" s="25" t="s">
        <v>7720</v>
      </c>
      <c r="F756" s="25" t="s">
        <v>57</v>
      </c>
      <c r="G756" s="25" t="s">
        <v>56</v>
      </c>
      <c r="H756" s="25" t="s">
        <v>63</v>
      </c>
      <c r="I756" s="25" t="s">
        <v>1159</v>
      </c>
      <c r="J756" s="25" t="s">
        <v>5467</v>
      </c>
      <c r="K756" s="25" t="s">
        <v>141</v>
      </c>
      <c r="L756" s="25" t="s">
        <v>5763</v>
      </c>
      <c r="M756" s="25" t="s">
        <v>5495</v>
      </c>
      <c r="N756" s="25" t="s">
        <v>5714</v>
      </c>
      <c r="O756" s="28">
        <v>45853.208807870367</v>
      </c>
      <c r="P756" s="25" t="s">
        <v>5471</v>
      </c>
      <c r="Q756" s="25"/>
      <c r="R756" s="26" t="e">
        <f>_xlfn.XLOOKUP(Table4[[#This Row],[Location]],[6]!TableData[u_display_name],[6]!TableData[country])</f>
        <v>#REF!</v>
      </c>
    </row>
    <row r="757" spans="1:18" ht="58" x14ac:dyDescent="0.35">
      <c r="A757" s="25" t="s">
        <v>1728</v>
      </c>
      <c r="B757" s="25" t="s">
        <v>1727</v>
      </c>
      <c r="C757" s="25" t="s">
        <v>7721</v>
      </c>
      <c r="D757" s="25" t="s">
        <v>7722</v>
      </c>
      <c r="E757" s="25" t="s">
        <v>7723</v>
      </c>
      <c r="F757" s="25" t="s">
        <v>514</v>
      </c>
      <c r="G757" s="25" t="s">
        <v>56</v>
      </c>
      <c r="H757" s="25" t="s">
        <v>63</v>
      </c>
      <c r="I757" s="25" t="s">
        <v>1728</v>
      </c>
      <c r="J757" s="25" t="s">
        <v>5467</v>
      </c>
      <c r="K757" s="25" t="s">
        <v>49</v>
      </c>
      <c r="L757" s="25" t="s">
        <v>4691</v>
      </c>
      <c r="M757" s="25" t="s">
        <v>5495</v>
      </c>
      <c r="N757" s="25" t="s">
        <v>5627</v>
      </c>
      <c r="O757" s="28">
        <v>45853.208784722221</v>
      </c>
      <c r="P757" s="25" t="s">
        <v>5471</v>
      </c>
      <c r="Q757" s="25"/>
      <c r="R757" s="26" t="e">
        <f>_xlfn.XLOOKUP(Table4[[#This Row],[Location]],[6]!TableData[u_display_name],[6]!TableData[country])</f>
        <v>#REF!</v>
      </c>
    </row>
    <row r="758" spans="1:18" ht="58" x14ac:dyDescent="0.35">
      <c r="A758" s="25" t="s">
        <v>1442</v>
      </c>
      <c r="B758" s="25" t="s">
        <v>1441</v>
      </c>
      <c r="C758" s="25" t="s">
        <v>4536</v>
      </c>
      <c r="D758" s="25" t="s">
        <v>7724</v>
      </c>
      <c r="E758" s="25" t="s">
        <v>7725</v>
      </c>
      <c r="F758" s="25" t="s">
        <v>57</v>
      </c>
      <c r="G758" s="25" t="s">
        <v>109</v>
      </c>
      <c r="H758" s="25" t="s">
        <v>63</v>
      </c>
      <c r="I758" s="25" t="s">
        <v>1442</v>
      </c>
      <c r="J758" s="25" t="s">
        <v>5467</v>
      </c>
      <c r="K758" s="25" t="s">
        <v>49</v>
      </c>
      <c r="L758" s="25" t="s">
        <v>5705</v>
      </c>
      <c r="M758" s="25" t="s">
        <v>5495</v>
      </c>
      <c r="N758" s="25" t="s">
        <v>5531</v>
      </c>
      <c r="O758" s="28">
        <v>45853.208773148152</v>
      </c>
      <c r="P758" s="25" t="s">
        <v>5471</v>
      </c>
      <c r="Q758" s="25"/>
      <c r="R758" s="26" t="e">
        <f>_xlfn.XLOOKUP(Table4[[#This Row],[Location]],[6]!TableData[u_display_name],[6]!TableData[country])</f>
        <v>#REF!</v>
      </c>
    </row>
    <row r="759" spans="1:18" ht="58" x14ac:dyDescent="0.35">
      <c r="A759" s="25" t="s">
        <v>2120</v>
      </c>
      <c r="B759" s="25" t="s">
        <v>2119</v>
      </c>
      <c r="C759" s="25" t="s">
        <v>7726</v>
      </c>
      <c r="D759" s="25" t="s">
        <v>7727</v>
      </c>
      <c r="E759" s="25" t="s">
        <v>7728</v>
      </c>
      <c r="F759" s="25" t="s">
        <v>57</v>
      </c>
      <c r="G759" s="25" t="s">
        <v>109</v>
      </c>
      <c r="H759" s="25" t="s">
        <v>63</v>
      </c>
      <c r="I759" s="25" t="s">
        <v>2120</v>
      </c>
      <c r="J759" s="25" t="s">
        <v>5467</v>
      </c>
      <c r="K759" s="25" t="s">
        <v>49</v>
      </c>
      <c r="L759" s="25" t="s">
        <v>6540</v>
      </c>
      <c r="M759" s="25" t="s">
        <v>5495</v>
      </c>
      <c r="N759" s="25" t="s">
        <v>5992</v>
      </c>
      <c r="O759" s="28">
        <v>45853.208773148152</v>
      </c>
      <c r="P759" s="25" t="s">
        <v>5471</v>
      </c>
      <c r="Q759" s="25"/>
      <c r="R759" s="26" t="e">
        <f>_xlfn.XLOOKUP(Table4[[#This Row],[Location]],[6]!TableData[u_display_name],[6]!TableData[country])</f>
        <v>#REF!</v>
      </c>
    </row>
    <row r="760" spans="1:18" ht="58" x14ac:dyDescent="0.35">
      <c r="A760" s="25" t="s">
        <v>871</v>
      </c>
      <c r="B760" s="25" t="s">
        <v>870</v>
      </c>
      <c r="C760" s="25" t="s">
        <v>872</v>
      </c>
      <c r="D760" s="25" t="s">
        <v>7729</v>
      </c>
      <c r="E760" s="25" t="s">
        <v>7730</v>
      </c>
      <c r="F760" s="25" t="s">
        <v>57</v>
      </c>
      <c r="G760" s="25" t="s">
        <v>56</v>
      </c>
      <c r="H760" s="25" t="s">
        <v>63</v>
      </c>
      <c r="I760" s="25" t="s">
        <v>871</v>
      </c>
      <c r="J760" s="25" t="s">
        <v>5467</v>
      </c>
      <c r="K760" s="25" t="s">
        <v>114</v>
      </c>
      <c r="L760" s="25" t="s">
        <v>5468</v>
      </c>
      <c r="M760" s="25" t="s">
        <v>5556</v>
      </c>
      <c r="N760" s="25" t="s">
        <v>5470</v>
      </c>
      <c r="O760" s="28">
        <v>45853.208773148152</v>
      </c>
      <c r="P760" s="25" t="s">
        <v>5471</v>
      </c>
      <c r="Q760" s="25"/>
      <c r="R760" s="26" t="e">
        <f>_xlfn.XLOOKUP(Table4[[#This Row],[Location]],[6]!TableData[u_display_name],[6]!TableData[country])</f>
        <v>#REF!</v>
      </c>
    </row>
    <row r="761" spans="1:18" ht="58" x14ac:dyDescent="0.35">
      <c r="A761" s="25" t="s">
        <v>372</v>
      </c>
      <c r="B761" s="25" t="s">
        <v>371</v>
      </c>
      <c r="C761" s="25" t="s">
        <v>373</v>
      </c>
      <c r="D761" s="25" t="s">
        <v>7731</v>
      </c>
      <c r="E761" s="25" t="s">
        <v>7732</v>
      </c>
      <c r="F761" s="25" t="s">
        <v>57</v>
      </c>
      <c r="G761" s="25" t="s">
        <v>109</v>
      </c>
      <c r="H761" s="25" t="s">
        <v>63</v>
      </c>
      <c r="I761" s="25" t="s">
        <v>372</v>
      </c>
      <c r="J761" s="25" t="s">
        <v>5467</v>
      </c>
      <c r="K761" s="25" t="s">
        <v>114</v>
      </c>
      <c r="L761" s="25" t="s">
        <v>7733</v>
      </c>
      <c r="M761" s="25" t="s">
        <v>5685</v>
      </c>
      <c r="N761" s="25" t="s">
        <v>5992</v>
      </c>
      <c r="O761" s="28">
        <v>45853.208773148152</v>
      </c>
      <c r="P761" s="25" t="s">
        <v>5471</v>
      </c>
      <c r="Q761" s="25"/>
      <c r="R761" s="26" t="e">
        <f>_xlfn.XLOOKUP(Table4[[#This Row],[Location]],[6]!TableData[u_display_name],[6]!TableData[country])</f>
        <v>#REF!</v>
      </c>
    </row>
    <row r="762" spans="1:18" ht="43.5" x14ac:dyDescent="0.35">
      <c r="A762" s="25" t="s">
        <v>2170</v>
      </c>
      <c r="B762" s="25" t="s">
        <v>7734</v>
      </c>
      <c r="C762" s="25" t="s">
        <v>4709</v>
      </c>
      <c r="D762" s="25" t="s">
        <v>7735</v>
      </c>
      <c r="E762" s="25" t="s">
        <v>7736</v>
      </c>
      <c r="F762" s="25" t="s">
        <v>57</v>
      </c>
      <c r="G762" s="25" t="s">
        <v>56</v>
      </c>
      <c r="H762" s="25" t="s">
        <v>63</v>
      </c>
      <c r="I762" s="25" t="s">
        <v>3856</v>
      </c>
      <c r="J762" s="25" t="s">
        <v>5467</v>
      </c>
      <c r="K762" s="25" t="s">
        <v>114</v>
      </c>
      <c r="L762" s="25" t="s">
        <v>5688</v>
      </c>
      <c r="M762" s="25" t="s">
        <v>7737</v>
      </c>
      <c r="N762" s="25" t="s">
        <v>5690</v>
      </c>
      <c r="O762" s="28">
        <v>45853.208773148152</v>
      </c>
      <c r="P762" s="25" t="s">
        <v>5471</v>
      </c>
      <c r="Q762" s="25"/>
      <c r="R762" s="26" t="e">
        <f>_xlfn.XLOOKUP(Table4[[#This Row],[Location]],[6]!TableData[u_display_name],[6]!TableData[country])</f>
        <v>#REF!</v>
      </c>
    </row>
    <row r="763" spans="1:18" ht="58" x14ac:dyDescent="0.35">
      <c r="A763" s="25" t="s">
        <v>2418</v>
      </c>
      <c r="B763" s="25" t="s">
        <v>2417</v>
      </c>
      <c r="C763" s="25" t="s">
        <v>4476</v>
      </c>
      <c r="D763" s="25" t="s">
        <v>7738</v>
      </c>
      <c r="E763" s="25" t="s">
        <v>7739</v>
      </c>
      <c r="F763" s="25" t="s">
        <v>57</v>
      </c>
      <c r="G763" s="25" t="s">
        <v>109</v>
      </c>
      <c r="H763" s="25" t="s">
        <v>63</v>
      </c>
      <c r="I763" s="25" t="s">
        <v>4007</v>
      </c>
      <c r="J763" s="25" t="s">
        <v>5467</v>
      </c>
      <c r="K763" s="25" t="s">
        <v>114</v>
      </c>
      <c r="L763" s="25" t="s">
        <v>6824</v>
      </c>
      <c r="M763" s="25" t="s">
        <v>5884</v>
      </c>
      <c r="N763" s="25" t="s">
        <v>5992</v>
      </c>
      <c r="O763" s="28">
        <v>45853.208761574075</v>
      </c>
      <c r="P763" s="25" t="s">
        <v>5471</v>
      </c>
      <c r="Q763" s="25"/>
      <c r="R763" s="26" t="e">
        <f>_xlfn.XLOOKUP(Table4[[#This Row],[Location]],[6]!TableData[u_display_name],[6]!TableData[country])</f>
        <v>#REF!</v>
      </c>
    </row>
    <row r="764" spans="1:18" ht="58" x14ac:dyDescent="0.35">
      <c r="A764" s="25" t="s">
        <v>1604</v>
      </c>
      <c r="B764" s="25" t="s">
        <v>7740</v>
      </c>
      <c r="C764" s="25" t="s">
        <v>7741</v>
      </c>
      <c r="D764" s="25" t="s">
        <v>7742</v>
      </c>
      <c r="E764" s="25" t="s">
        <v>7743</v>
      </c>
      <c r="F764" s="25" t="s">
        <v>57</v>
      </c>
      <c r="G764" s="25" t="s">
        <v>56</v>
      </c>
      <c r="H764" s="25" t="s">
        <v>5020</v>
      </c>
      <c r="I764" s="25" t="s">
        <v>3080</v>
      </c>
      <c r="J764" s="25" t="s">
        <v>5467</v>
      </c>
      <c r="K764" s="25" t="s">
        <v>49</v>
      </c>
      <c r="L764" s="25" t="s">
        <v>7744</v>
      </c>
      <c r="M764" s="25" t="s">
        <v>6039</v>
      </c>
      <c r="N764" s="25" t="s">
        <v>5512</v>
      </c>
      <c r="O764" s="28">
        <v>45853.208761574075</v>
      </c>
      <c r="P764" s="25" t="s">
        <v>5471</v>
      </c>
      <c r="Q764" s="25"/>
      <c r="R764" s="26" t="e">
        <f>_xlfn.XLOOKUP(Table4[[#This Row],[Location]],[6]!TableData[u_display_name],[6]!TableData[country])</f>
        <v>#REF!</v>
      </c>
    </row>
    <row r="765" spans="1:18" ht="58" x14ac:dyDescent="0.35">
      <c r="A765" s="25" t="s">
        <v>2350</v>
      </c>
      <c r="B765" s="25" t="s">
        <v>2349</v>
      </c>
      <c r="C765" s="25" t="s">
        <v>7745</v>
      </c>
      <c r="D765" s="25" t="s">
        <v>7746</v>
      </c>
      <c r="E765" s="25" t="s">
        <v>7747</v>
      </c>
      <c r="F765" s="25" t="s">
        <v>57</v>
      </c>
      <c r="G765" s="25" t="s">
        <v>56</v>
      </c>
      <c r="H765" s="25" t="s">
        <v>63</v>
      </c>
      <c r="I765" s="25" t="s">
        <v>2350</v>
      </c>
      <c r="J765" s="25" t="s">
        <v>5467</v>
      </c>
      <c r="K765" s="25" t="s">
        <v>49</v>
      </c>
      <c r="L765" s="25" t="s">
        <v>5813</v>
      </c>
      <c r="M765" s="25" t="s">
        <v>5631</v>
      </c>
      <c r="N765" s="25" t="s">
        <v>5503</v>
      </c>
      <c r="O765" s="28">
        <v>45853.208761574075</v>
      </c>
      <c r="P765" s="25" t="s">
        <v>5471</v>
      </c>
      <c r="Q765" s="25"/>
      <c r="R765" s="26" t="e">
        <f>_xlfn.XLOOKUP(Table4[[#This Row],[Location]],[6]!TableData[u_display_name],[6]!TableData[country])</f>
        <v>#REF!</v>
      </c>
    </row>
    <row r="766" spans="1:18" ht="58" x14ac:dyDescent="0.35">
      <c r="A766" s="25" t="s">
        <v>985</v>
      </c>
      <c r="B766" s="25" t="s">
        <v>984</v>
      </c>
      <c r="C766" s="25" t="s">
        <v>7748</v>
      </c>
      <c r="D766" s="25" t="s">
        <v>7749</v>
      </c>
      <c r="E766" s="25" t="s">
        <v>7750</v>
      </c>
      <c r="F766" s="25" t="s">
        <v>57</v>
      </c>
      <c r="G766" s="25" t="s">
        <v>56</v>
      </c>
      <c r="H766" s="25" t="s">
        <v>63</v>
      </c>
      <c r="I766" s="25" t="s">
        <v>985</v>
      </c>
      <c r="J766" s="25" t="s">
        <v>5467</v>
      </c>
      <c r="K766" s="25" t="s">
        <v>49</v>
      </c>
      <c r="L766" s="25" t="s">
        <v>5780</v>
      </c>
      <c r="M766" s="25" t="s">
        <v>5495</v>
      </c>
      <c r="N766" s="25" t="s">
        <v>5627</v>
      </c>
      <c r="O766" s="28">
        <v>45853.208761574075</v>
      </c>
      <c r="P766" s="25" t="s">
        <v>5471</v>
      </c>
      <c r="Q766" s="25"/>
      <c r="R766" s="26" t="e">
        <f>_xlfn.XLOOKUP(Table4[[#This Row],[Location]],[6]!TableData[u_display_name],[6]!TableData[country])</f>
        <v>#REF!</v>
      </c>
    </row>
    <row r="767" spans="1:18" ht="58" x14ac:dyDescent="0.35">
      <c r="A767" s="25" t="s">
        <v>2412</v>
      </c>
      <c r="B767" s="25" t="s">
        <v>2411</v>
      </c>
      <c r="C767" s="25" t="s">
        <v>7751</v>
      </c>
      <c r="D767" s="25" t="s">
        <v>7752</v>
      </c>
      <c r="E767" s="25" t="s">
        <v>7753</v>
      </c>
      <c r="F767" s="25" t="s">
        <v>57</v>
      </c>
      <c r="G767" s="25" t="s">
        <v>56</v>
      </c>
      <c r="H767" s="25" t="s">
        <v>5002</v>
      </c>
      <c r="I767" s="25" t="s">
        <v>4691</v>
      </c>
      <c r="J767" s="25" t="s">
        <v>5467</v>
      </c>
      <c r="K767" s="25" t="s">
        <v>49</v>
      </c>
      <c r="L767" s="25" t="s">
        <v>4691</v>
      </c>
      <c r="M767" s="25" t="s">
        <v>5519</v>
      </c>
      <c r="N767" s="25" t="s">
        <v>5526</v>
      </c>
      <c r="O767" s="28">
        <v>45853.208738425928</v>
      </c>
      <c r="P767" s="25" t="s">
        <v>5499</v>
      </c>
      <c r="Q767" s="25"/>
      <c r="R767" s="26" t="e">
        <f>_xlfn.XLOOKUP(Table4[[#This Row],[Location]],[6]!TableData[u_display_name],[6]!TableData[country])</f>
        <v>#REF!</v>
      </c>
    </row>
    <row r="768" spans="1:18" ht="43.5" x14ac:dyDescent="0.35">
      <c r="A768" s="25" t="s">
        <v>2746</v>
      </c>
      <c r="B768" s="25" t="s">
        <v>2745</v>
      </c>
      <c r="C768" s="25" t="s">
        <v>7754</v>
      </c>
      <c r="D768" s="25" t="s">
        <v>7755</v>
      </c>
      <c r="E768" s="25" t="s">
        <v>7756</v>
      </c>
      <c r="F768" s="25" t="s">
        <v>57</v>
      </c>
      <c r="G768" s="25" t="s">
        <v>56</v>
      </c>
      <c r="H768" s="25" t="s">
        <v>63</v>
      </c>
      <c r="I768" s="25" t="s">
        <v>2746</v>
      </c>
      <c r="J768" s="25" t="s">
        <v>5467</v>
      </c>
      <c r="K768" s="25" t="s">
        <v>49</v>
      </c>
      <c r="L768" s="25" t="s">
        <v>7280</v>
      </c>
      <c r="M768" s="25" t="s">
        <v>5495</v>
      </c>
      <c r="N768" s="25" t="s">
        <v>5526</v>
      </c>
      <c r="O768" s="28">
        <v>45853.208715277775</v>
      </c>
      <c r="P768" s="25" t="s">
        <v>5471</v>
      </c>
      <c r="Q768" s="25"/>
      <c r="R768" s="26" t="e">
        <f>_xlfn.XLOOKUP(Table4[[#This Row],[Location]],[6]!TableData[u_display_name],[6]!TableData[country])</f>
        <v>#REF!</v>
      </c>
    </row>
    <row r="769" spans="1:18" ht="58" x14ac:dyDescent="0.35">
      <c r="A769" s="25" t="s">
        <v>4050</v>
      </c>
      <c r="B769" s="25" t="s">
        <v>1478</v>
      </c>
      <c r="C769" s="25" t="s">
        <v>4550</v>
      </c>
      <c r="D769" s="25" t="s">
        <v>7757</v>
      </c>
      <c r="E769" s="25" t="s">
        <v>7758</v>
      </c>
      <c r="F769" s="25" t="s">
        <v>57</v>
      </c>
      <c r="G769" s="25" t="s">
        <v>56</v>
      </c>
      <c r="H769" s="25" t="s">
        <v>63</v>
      </c>
      <c r="I769" s="25" t="s">
        <v>1479</v>
      </c>
      <c r="J769" s="25" t="s">
        <v>5467</v>
      </c>
      <c r="K769" s="25" t="s">
        <v>49</v>
      </c>
      <c r="L769" s="25" t="s">
        <v>5705</v>
      </c>
      <c r="M769" s="25" t="s">
        <v>5519</v>
      </c>
      <c r="N769" s="25" t="s">
        <v>5503</v>
      </c>
      <c r="O769" s="28">
        <v>45853.208715277775</v>
      </c>
      <c r="P769" s="25" t="s">
        <v>5471</v>
      </c>
      <c r="Q769" s="25"/>
      <c r="R769" s="26" t="e">
        <f>_xlfn.XLOOKUP(Table4[[#This Row],[Location]],[6]!TableData[u_display_name],[6]!TableData[country])</f>
        <v>#REF!</v>
      </c>
    </row>
    <row r="770" spans="1:18" ht="58" x14ac:dyDescent="0.35">
      <c r="A770" s="25" t="s">
        <v>7759</v>
      </c>
      <c r="B770" s="25" t="s">
        <v>190</v>
      </c>
      <c r="C770" s="25" t="s">
        <v>192</v>
      </c>
      <c r="D770" s="25" t="s">
        <v>7760</v>
      </c>
      <c r="E770" s="25" t="s">
        <v>7761</v>
      </c>
      <c r="F770" s="25" t="s">
        <v>57</v>
      </c>
      <c r="G770" s="25" t="s">
        <v>56</v>
      </c>
      <c r="H770" s="25" t="s">
        <v>63</v>
      </c>
      <c r="I770" s="25" t="s">
        <v>7759</v>
      </c>
      <c r="J770" s="25" t="s">
        <v>5467</v>
      </c>
      <c r="K770" s="25" t="s">
        <v>114</v>
      </c>
      <c r="L770" s="25" t="s">
        <v>5584</v>
      </c>
      <c r="M770" s="25" t="s">
        <v>5551</v>
      </c>
      <c r="N770" s="25" t="s">
        <v>5491</v>
      </c>
      <c r="O770" s="28">
        <v>45853.208715277775</v>
      </c>
      <c r="P770" s="25" t="s">
        <v>5471</v>
      </c>
      <c r="Q770" s="25"/>
      <c r="R770" s="26" t="e">
        <f>_xlfn.XLOOKUP(Table4[[#This Row],[Location]],[6]!TableData[u_display_name],[6]!TableData[country])</f>
        <v>#REF!</v>
      </c>
    </row>
    <row r="771" spans="1:18" ht="58" x14ac:dyDescent="0.35">
      <c r="A771" s="25" t="s">
        <v>360</v>
      </c>
      <c r="B771" s="25" t="s">
        <v>359</v>
      </c>
      <c r="C771" s="25" t="s">
        <v>362</v>
      </c>
      <c r="D771" s="25" t="s">
        <v>7762</v>
      </c>
      <c r="E771" s="25" t="s">
        <v>7763</v>
      </c>
      <c r="F771" s="25" t="s">
        <v>57</v>
      </c>
      <c r="G771" s="25" t="s">
        <v>56</v>
      </c>
      <c r="H771" s="25" t="s">
        <v>63</v>
      </c>
      <c r="I771" s="25" t="s">
        <v>360</v>
      </c>
      <c r="J771" s="25" t="s">
        <v>5467</v>
      </c>
      <c r="K771" s="25" t="s">
        <v>114</v>
      </c>
      <c r="L771" s="25" t="s">
        <v>7764</v>
      </c>
      <c r="M771" s="25" t="s">
        <v>6270</v>
      </c>
      <c r="N771" s="25" t="s">
        <v>5470</v>
      </c>
      <c r="O771" s="28">
        <v>45853.208715277775</v>
      </c>
      <c r="P771" s="25" t="s">
        <v>5471</v>
      </c>
      <c r="Q771" s="25"/>
      <c r="R771" s="26" t="e">
        <f>_xlfn.XLOOKUP(Table4[[#This Row],[Location]],[6]!TableData[u_display_name],[6]!TableData[country])</f>
        <v>#REF!</v>
      </c>
    </row>
    <row r="772" spans="1:18" ht="58" x14ac:dyDescent="0.35">
      <c r="A772" s="25" t="s">
        <v>763</v>
      </c>
      <c r="B772" s="25" t="s">
        <v>762</v>
      </c>
      <c r="C772" s="25" t="s">
        <v>764</v>
      </c>
      <c r="D772" s="25" t="s">
        <v>7765</v>
      </c>
      <c r="E772" s="25" t="s">
        <v>7766</v>
      </c>
      <c r="F772" s="25" t="s">
        <v>94</v>
      </c>
      <c r="G772" s="25" t="s">
        <v>56</v>
      </c>
      <c r="H772" s="25" t="s">
        <v>333</v>
      </c>
      <c r="I772" s="25" t="s">
        <v>763</v>
      </c>
      <c r="J772" s="25" t="s">
        <v>5467</v>
      </c>
      <c r="K772" s="25" t="s">
        <v>66</v>
      </c>
      <c r="L772" s="25" t="s">
        <v>5626</v>
      </c>
      <c r="M772" s="25" t="s">
        <v>6029</v>
      </c>
      <c r="N772" s="25" t="s">
        <v>5775</v>
      </c>
      <c r="O772" s="28">
        <v>45853.208715277775</v>
      </c>
      <c r="P772" s="25" t="s">
        <v>5485</v>
      </c>
      <c r="Q772" s="25"/>
      <c r="R772" s="26" t="e">
        <f>_xlfn.XLOOKUP(Table4[[#This Row],[Location]],[6]!TableData[u_display_name],[6]!TableData[country])</f>
        <v>#REF!</v>
      </c>
    </row>
    <row r="773" spans="1:18" ht="43.5" x14ac:dyDescent="0.35">
      <c r="A773" s="25" t="s">
        <v>1751</v>
      </c>
      <c r="B773" s="25" t="s">
        <v>1750</v>
      </c>
      <c r="C773" s="25" t="s">
        <v>4612</v>
      </c>
      <c r="D773" s="25" t="s">
        <v>7767</v>
      </c>
      <c r="E773" s="25" t="s">
        <v>7768</v>
      </c>
      <c r="F773" s="25" t="s">
        <v>57</v>
      </c>
      <c r="G773" s="25" t="s">
        <v>56</v>
      </c>
      <c r="H773" s="25" t="s">
        <v>63</v>
      </c>
      <c r="I773" s="25" t="s">
        <v>1751</v>
      </c>
      <c r="J773" s="25" t="s">
        <v>5467</v>
      </c>
      <c r="K773" s="25" t="s">
        <v>49</v>
      </c>
      <c r="L773" s="25" t="s">
        <v>6458</v>
      </c>
      <c r="M773" s="25" t="s">
        <v>5495</v>
      </c>
      <c r="N773" s="25" t="s">
        <v>7151</v>
      </c>
      <c r="O773" s="28">
        <v>45853.208715277775</v>
      </c>
      <c r="P773" s="25" t="s">
        <v>5471</v>
      </c>
      <c r="Q773" s="25"/>
      <c r="R773" s="26" t="e">
        <f>_xlfn.XLOOKUP(Table4[[#This Row],[Location]],[6]!TableData[u_display_name],[6]!TableData[country])</f>
        <v>#REF!</v>
      </c>
    </row>
    <row r="774" spans="1:18" ht="58" x14ac:dyDescent="0.35">
      <c r="A774" s="25" t="s">
        <v>769</v>
      </c>
      <c r="B774" s="25" t="s">
        <v>768</v>
      </c>
      <c r="C774" s="25" t="s">
        <v>770</v>
      </c>
      <c r="D774" s="25" t="s">
        <v>7769</v>
      </c>
      <c r="E774" s="25" t="s">
        <v>7770</v>
      </c>
      <c r="F774" s="25" t="s">
        <v>94</v>
      </c>
      <c r="G774" s="25" t="s">
        <v>56</v>
      </c>
      <c r="H774" s="25" t="s">
        <v>333</v>
      </c>
      <c r="I774" s="25" t="s">
        <v>769</v>
      </c>
      <c r="J774" s="25" t="s">
        <v>5467</v>
      </c>
      <c r="K774" s="25" t="s">
        <v>66</v>
      </c>
      <c r="L774" s="25" t="s">
        <v>5626</v>
      </c>
      <c r="M774" s="25" t="s">
        <v>6029</v>
      </c>
      <c r="N774" s="25" t="s">
        <v>5775</v>
      </c>
      <c r="O774" s="28">
        <v>45853.208715277775</v>
      </c>
      <c r="P774" s="25" t="s">
        <v>5485</v>
      </c>
      <c r="Q774" s="25"/>
      <c r="R774" s="26" t="e">
        <f>_xlfn.XLOOKUP(Table4[[#This Row],[Location]],[6]!TableData[u_display_name],[6]!TableData[country])</f>
        <v>#REF!</v>
      </c>
    </row>
    <row r="775" spans="1:18" ht="58" x14ac:dyDescent="0.35">
      <c r="A775" s="25" t="s">
        <v>1276</v>
      </c>
      <c r="B775" s="25" t="s">
        <v>1275</v>
      </c>
      <c r="C775" s="25" t="s">
        <v>4581</v>
      </c>
      <c r="D775" s="25" t="s">
        <v>7771</v>
      </c>
      <c r="E775" s="25" t="s">
        <v>7772</v>
      </c>
      <c r="F775" s="25" t="s">
        <v>57</v>
      </c>
      <c r="G775" s="25" t="s">
        <v>56</v>
      </c>
      <c r="H775" s="25" t="s">
        <v>63</v>
      </c>
      <c r="I775" s="25" t="s">
        <v>1276</v>
      </c>
      <c r="J775" s="25" t="s">
        <v>5467</v>
      </c>
      <c r="K775" s="25" t="s">
        <v>49</v>
      </c>
      <c r="L775" s="25" t="s">
        <v>6384</v>
      </c>
      <c r="M775" s="25" t="s">
        <v>5495</v>
      </c>
      <c r="N775" s="25" t="s">
        <v>5775</v>
      </c>
      <c r="O775" s="28">
        <v>45853.20857638889</v>
      </c>
      <c r="P775" s="25" t="s">
        <v>5471</v>
      </c>
      <c r="Q775" s="25"/>
      <c r="R775" s="26" t="e">
        <f>_xlfn.XLOOKUP(Table4[[#This Row],[Location]],[6]!TableData[u_display_name],[6]!TableData[country])</f>
        <v>#REF!</v>
      </c>
    </row>
    <row r="776" spans="1:18" ht="58" x14ac:dyDescent="0.35">
      <c r="A776" s="25" t="s">
        <v>2742</v>
      </c>
      <c r="B776" s="25" t="s">
        <v>7773</v>
      </c>
      <c r="C776" s="25" t="s">
        <v>7774</v>
      </c>
      <c r="D776" s="25" t="s">
        <v>7775</v>
      </c>
      <c r="E776" s="25" t="s">
        <v>7776</v>
      </c>
      <c r="F776" s="25" t="s">
        <v>57</v>
      </c>
      <c r="G776" s="25" t="s">
        <v>56</v>
      </c>
      <c r="H776" s="25" t="s">
        <v>63</v>
      </c>
      <c r="I776" s="25" t="s">
        <v>2742</v>
      </c>
      <c r="J776" s="25" t="s">
        <v>5467</v>
      </c>
      <c r="K776" s="25" t="s">
        <v>49</v>
      </c>
      <c r="L776" s="25" t="s">
        <v>5888</v>
      </c>
      <c r="M776" s="25" t="s">
        <v>5495</v>
      </c>
      <c r="N776" s="25" t="s">
        <v>5775</v>
      </c>
      <c r="O776" s="28">
        <v>45853.20857638889</v>
      </c>
      <c r="P776" s="25" t="s">
        <v>5471</v>
      </c>
      <c r="Q776" s="25"/>
      <c r="R776" s="26" t="e">
        <f>_xlfn.XLOOKUP(Table4[[#This Row],[Location]],[6]!TableData[u_display_name],[6]!TableData[country])</f>
        <v>#REF!</v>
      </c>
    </row>
    <row r="777" spans="1:18" ht="58" x14ac:dyDescent="0.35">
      <c r="A777" s="25" t="s">
        <v>1685</v>
      </c>
      <c r="B777" s="25" t="s">
        <v>7777</v>
      </c>
      <c r="C777" s="25" t="s">
        <v>4817</v>
      </c>
      <c r="D777" s="25" t="s">
        <v>7778</v>
      </c>
      <c r="E777" s="25" t="s">
        <v>7779</v>
      </c>
      <c r="F777" s="25" t="s">
        <v>57</v>
      </c>
      <c r="G777" s="25" t="s">
        <v>56</v>
      </c>
      <c r="H777" s="25" t="s">
        <v>4426</v>
      </c>
      <c r="I777" s="25" t="s">
        <v>4691</v>
      </c>
      <c r="J777" s="25" t="s">
        <v>5467</v>
      </c>
      <c r="K777" s="25" t="s">
        <v>66</v>
      </c>
      <c r="L777" s="25" t="s">
        <v>4691</v>
      </c>
      <c r="M777" s="25" t="s">
        <v>7780</v>
      </c>
      <c r="N777" s="25" t="s">
        <v>5694</v>
      </c>
      <c r="O777" s="28">
        <v>45853.208553240744</v>
      </c>
      <c r="P777" s="25" t="s">
        <v>5485</v>
      </c>
      <c r="Q777" s="25"/>
      <c r="R777" s="26" t="e">
        <f>_xlfn.XLOOKUP(Table4[[#This Row],[Location]],[6]!TableData[u_display_name],[6]!TableData[country])</f>
        <v>#REF!</v>
      </c>
    </row>
    <row r="778" spans="1:18" ht="58" x14ac:dyDescent="0.35">
      <c r="A778" s="25" t="s">
        <v>1595</v>
      </c>
      <c r="B778" s="25" t="s">
        <v>1594</v>
      </c>
      <c r="C778" s="25" t="s">
        <v>7781</v>
      </c>
      <c r="D778" s="25" t="s">
        <v>7782</v>
      </c>
      <c r="E778" s="25" t="s">
        <v>7783</v>
      </c>
      <c r="F778" s="25" t="s">
        <v>57</v>
      </c>
      <c r="G778" s="25" t="s">
        <v>56</v>
      </c>
      <c r="H778" s="25" t="s">
        <v>2083</v>
      </c>
      <c r="I778" s="25" t="s">
        <v>1595</v>
      </c>
      <c r="J778" s="25" t="s">
        <v>5467</v>
      </c>
      <c r="K778" s="25" t="s">
        <v>49</v>
      </c>
      <c r="L778" s="25" t="s">
        <v>7364</v>
      </c>
      <c r="M778" s="25" t="s">
        <v>5894</v>
      </c>
      <c r="N778" s="25" t="s">
        <v>5575</v>
      </c>
      <c r="O778" s="28">
        <v>45853.208553240744</v>
      </c>
      <c r="P778" s="25" t="s">
        <v>5485</v>
      </c>
      <c r="Q778" s="25"/>
      <c r="R778" s="26" t="e">
        <f>_xlfn.XLOOKUP(Table4[[#This Row],[Location]],[6]!TableData[u_display_name],[6]!TableData[country])</f>
        <v>#REF!</v>
      </c>
    </row>
    <row r="779" spans="1:18" ht="58" x14ac:dyDescent="0.35">
      <c r="A779" s="25" t="s">
        <v>1163</v>
      </c>
      <c r="B779" s="25" t="s">
        <v>1162</v>
      </c>
      <c r="C779" s="25" t="s">
        <v>4773</v>
      </c>
      <c r="D779" s="25" t="s">
        <v>7784</v>
      </c>
      <c r="E779" s="25" t="s">
        <v>7785</v>
      </c>
      <c r="F779" s="25" t="s">
        <v>57</v>
      </c>
      <c r="G779" s="25" t="s">
        <v>56</v>
      </c>
      <c r="H779" s="25" t="s">
        <v>63</v>
      </c>
      <c r="I779" s="25" t="s">
        <v>1163</v>
      </c>
      <c r="J779" s="25" t="s">
        <v>5467</v>
      </c>
      <c r="K779" s="25" t="s">
        <v>49</v>
      </c>
      <c r="L779" s="25" t="s">
        <v>7786</v>
      </c>
      <c r="M779" s="25" t="s">
        <v>5495</v>
      </c>
      <c r="N779" s="25" t="s">
        <v>5627</v>
      </c>
      <c r="O779" s="28">
        <v>45853.208553240744</v>
      </c>
      <c r="P779" s="25" t="s">
        <v>5471</v>
      </c>
      <c r="Q779" s="25"/>
      <c r="R779" s="26" t="e">
        <f>_xlfn.XLOOKUP(Table4[[#This Row],[Location]],[6]!TableData[u_display_name],[6]!TableData[country])</f>
        <v>#REF!</v>
      </c>
    </row>
    <row r="780" spans="1:18" ht="43.5" x14ac:dyDescent="0.35">
      <c r="A780" s="25" t="s">
        <v>1515</v>
      </c>
      <c r="B780" s="25" t="s">
        <v>1514</v>
      </c>
      <c r="C780" s="25" t="s">
        <v>4515</v>
      </c>
      <c r="D780" s="25" t="s">
        <v>7787</v>
      </c>
      <c r="E780" s="25" t="s">
        <v>7788</v>
      </c>
      <c r="F780" s="25" t="s">
        <v>57</v>
      </c>
      <c r="G780" s="25" t="s">
        <v>56</v>
      </c>
      <c r="H780" s="25" t="s">
        <v>63</v>
      </c>
      <c r="I780" s="25" t="s">
        <v>3818</v>
      </c>
      <c r="J780" s="25" t="s">
        <v>5467</v>
      </c>
      <c r="K780" s="25" t="s">
        <v>114</v>
      </c>
      <c r="L780" s="25" t="s">
        <v>4691</v>
      </c>
      <c r="M780" s="25" t="s">
        <v>7789</v>
      </c>
      <c r="N780" s="25" t="s">
        <v>5690</v>
      </c>
      <c r="O780" s="28">
        <v>45853.208553240744</v>
      </c>
      <c r="P780" s="25" t="s">
        <v>5471</v>
      </c>
      <c r="Q780" s="25"/>
      <c r="R780" s="26" t="e">
        <f>_xlfn.XLOOKUP(Table4[[#This Row],[Location]],[6]!TableData[u_display_name],[6]!TableData[country])</f>
        <v>#REF!</v>
      </c>
    </row>
    <row r="781" spans="1:18" ht="58" x14ac:dyDescent="0.35">
      <c r="A781" s="25" t="s">
        <v>7790</v>
      </c>
      <c r="B781" s="25" t="s">
        <v>2187</v>
      </c>
      <c r="C781" s="25" t="s">
        <v>7791</v>
      </c>
      <c r="D781" s="25" t="s">
        <v>7792</v>
      </c>
      <c r="E781" s="25" t="s">
        <v>7793</v>
      </c>
      <c r="F781" s="25" t="s">
        <v>57</v>
      </c>
      <c r="G781" s="25" t="s">
        <v>56</v>
      </c>
      <c r="H781" s="25" t="s">
        <v>63</v>
      </c>
      <c r="I781" s="25" t="s">
        <v>2188</v>
      </c>
      <c r="J781" s="25" t="s">
        <v>5467</v>
      </c>
      <c r="K781" s="25" t="s">
        <v>114</v>
      </c>
      <c r="L781" s="25" t="s">
        <v>5883</v>
      </c>
      <c r="M781" s="25" t="s">
        <v>5884</v>
      </c>
      <c r="N781" s="25" t="s">
        <v>5714</v>
      </c>
      <c r="O781" s="28">
        <v>45853.208553240744</v>
      </c>
      <c r="P781" s="25" t="s">
        <v>5471</v>
      </c>
      <c r="Q781" s="25"/>
      <c r="R781" s="26" t="e">
        <f>_xlfn.XLOOKUP(Table4[[#This Row],[Location]],[6]!TableData[u_display_name],[6]!TableData[country])</f>
        <v>#REF!</v>
      </c>
    </row>
    <row r="782" spans="1:18" ht="43.5" x14ac:dyDescent="0.35">
      <c r="A782" s="25" t="s">
        <v>1063</v>
      </c>
      <c r="B782" s="25" t="s">
        <v>1062</v>
      </c>
      <c r="C782" s="25" t="s">
        <v>4398</v>
      </c>
      <c r="D782" s="25" t="s">
        <v>7794</v>
      </c>
      <c r="E782" s="25" t="s">
        <v>7795</v>
      </c>
      <c r="F782" s="25" t="s">
        <v>57</v>
      </c>
      <c r="G782" s="25" t="s">
        <v>56</v>
      </c>
      <c r="H782" s="25" t="s">
        <v>63</v>
      </c>
      <c r="I782" s="25" t="s">
        <v>1063</v>
      </c>
      <c r="J782" s="25" t="s">
        <v>5467</v>
      </c>
      <c r="K782" s="25" t="s">
        <v>66</v>
      </c>
      <c r="L782" s="25" t="s">
        <v>4691</v>
      </c>
      <c r="M782" s="25" t="s">
        <v>5495</v>
      </c>
      <c r="N782" s="25" t="s">
        <v>5526</v>
      </c>
      <c r="O782" s="28">
        <v>45853.20853009259</v>
      </c>
      <c r="P782" s="25" t="s">
        <v>5471</v>
      </c>
      <c r="Q782" s="25"/>
      <c r="R782" s="26" t="e">
        <f>_xlfn.XLOOKUP(Table4[[#This Row],[Location]],[6]!TableData[u_display_name],[6]!TableData[country])</f>
        <v>#REF!</v>
      </c>
    </row>
    <row r="783" spans="1:18" ht="58" x14ac:dyDescent="0.35">
      <c r="A783" s="25" t="s">
        <v>545</v>
      </c>
      <c r="B783" s="25" t="s">
        <v>544</v>
      </c>
      <c r="C783" s="25" t="s">
        <v>546</v>
      </c>
      <c r="D783" s="25" t="s">
        <v>7796</v>
      </c>
      <c r="E783" s="25" t="s">
        <v>7797</v>
      </c>
      <c r="F783" s="25" t="s">
        <v>57</v>
      </c>
      <c r="G783" s="25" t="s">
        <v>56</v>
      </c>
      <c r="H783" s="25" t="s">
        <v>63</v>
      </c>
      <c r="I783" s="25" t="s">
        <v>545</v>
      </c>
      <c r="J783" s="25" t="s">
        <v>5467</v>
      </c>
      <c r="K783" s="25" t="s">
        <v>49</v>
      </c>
      <c r="L783" s="25" t="s">
        <v>7258</v>
      </c>
      <c r="M783" s="25" t="s">
        <v>5495</v>
      </c>
      <c r="N783" s="25" t="s">
        <v>5503</v>
      </c>
      <c r="O783" s="28">
        <v>45853.208506944444</v>
      </c>
      <c r="P783" s="25" t="s">
        <v>5471</v>
      </c>
      <c r="Q783" s="25"/>
      <c r="R783" s="26" t="e">
        <f>_xlfn.XLOOKUP(Table4[[#This Row],[Location]],[6]!TableData[u_display_name],[6]!TableData[country])</f>
        <v>#REF!</v>
      </c>
    </row>
    <row r="784" spans="1:18" ht="58" x14ac:dyDescent="0.35">
      <c r="A784" s="25" t="s">
        <v>2505</v>
      </c>
      <c r="B784" s="25" t="s">
        <v>2504</v>
      </c>
      <c r="C784" s="25" t="s">
        <v>7798</v>
      </c>
      <c r="D784" s="25" t="s">
        <v>7799</v>
      </c>
      <c r="E784" s="25" t="s">
        <v>7800</v>
      </c>
      <c r="F784" s="25" t="s">
        <v>57</v>
      </c>
      <c r="G784" s="25" t="s">
        <v>56</v>
      </c>
      <c r="H784" s="25" t="s">
        <v>63</v>
      </c>
      <c r="I784" s="25" t="s">
        <v>2505</v>
      </c>
      <c r="J784" s="25" t="s">
        <v>5467</v>
      </c>
      <c r="K784" s="25" t="s">
        <v>49</v>
      </c>
      <c r="L784" s="25" t="s">
        <v>7801</v>
      </c>
      <c r="M784" s="25" t="s">
        <v>5495</v>
      </c>
      <c r="N784" s="25" t="s">
        <v>5672</v>
      </c>
      <c r="O784" s="28">
        <v>45853.208506944444</v>
      </c>
      <c r="P784" s="25" t="s">
        <v>5471</v>
      </c>
      <c r="Q784" s="25"/>
      <c r="R784" s="26" t="e">
        <f>_xlfn.XLOOKUP(Table4[[#This Row],[Location]],[6]!TableData[u_display_name],[6]!TableData[country])</f>
        <v>#REF!</v>
      </c>
    </row>
    <row r="785" spans="1:18" ht="58" x14ac:dyDescent="0.35">
      <c r="A785" s="25" t="s">
        <v>1726</v>
      </c>
      <c r="B785" s="25" t="s">
        <v>1725</v>
      </c>
      <c r="C785" s="25" t="s">
        <v>4627</v>
      </c>
      <c r="D785" s="25" t="s">
        <v>7802</v>
      </c>
      <c r="E785" s="25" t="s">
        <v>7803</v>
      </c>
      <c r="F785" s="25" t="s">
        <v>57</v>
      </c>
      <c r="G785" s="25" t="s">
        <v>56</v>
      </c>
      <c r="H785" s="25" t="s">
        <v>63</v>
      </c>
      <c r="I785" s="25" t="s">
        <v>1726</v>
      </c>
      <c r="J785" s="25" t="s">
        <v>5467</v>
      </c>
      <c r="K785" s="25" t="s">
        <v>49</v>
      </c>
      <c r="L785" s="25" t="s">
        <v>7804</v>
      </c>
      <c r="M785" s="25" t="s">
        <v>5495</v>
      </c>
      <c r="N785" s="25" t="s">
        <v>7805</v>
      </c>
      <c r="O785" s="28">
        <v>45853.208506944444</v>
      </c>
      <c r="P785" s="25" t="s">
        <v>5471</v>
      </c>
      <c r="Q785" s="25"/>
      <c r="R785" s="26" t="e">
        <f>_xlfn.XLOOKUP(Table4[[#This Row],[Location]],[6]!TableData[u_display_name],[6]!TableData[country])</f>
        <v>#REF!</v>
      </c>
    </row>
    <row r="786" spans="1:18" ht="43.5" x14ac:dyDescent="0.35">
      <c r="A786" s="25" t="s">
        <v>258</v>
      </c>
      <c r="B786" s="25" t="s">
        <v>257</v>
      </c>
      <c r="C786" s="25" t="s">
        <v>259</v>
      </c>
      <c r="D786" s="25" t="s">
        <v>7806</v>
      </c>
      <c r="E786" s="25" t="s">
        <v>7807</v>
      </c>
      <c r="F786" s="25" t="s">
        <v>57</v>
      </c>
      <c r="G786" s="25" t="s">
        <v>56</v>
      </c>
      <c r="H786" s="25" t="s">
        <v>262</v>
      </c>
      <c r="I786" s="25" t="s">
        <v>258</v>
      </c>
      <c r="J786" s="25" t="s">
        <v>5467</v>
      </c>
      <c r="K786" s="25" t="s">
        <v>49</v>
      </c>
      <c r="L786" s="25" t="s">
        <v>7808</v>
      </c>
      <c r="M786" s="25" t="s">
        <v>5495</v>
      </c>
      <c r="N786" s="25" t="s">
        <v>5526</v>
      </c>
      <c r="O786" s="28">
        <v>45853.208506944444</v>
      </c>
      <c r="P786" s="25" t="s">
        <v>5471</v>
      </c>
      <c r="Q786" s="25"/>
      <c r="R786" s="26" t="e">
        <f>_xlfn.XLOOKUP(Table4[[#This Row],[Location]],[6]!TableData[u_display_name],[6]!TableData[country])</f>
        <v>#REF!</v>
      </c>
    </row>
    <row r="787" spans="1:18" ht="43.5" x14ac:dyDescent="0.35">
      <c r="A787" s="25" t="s">
        <v>1446</v>
      </c>
      <c r="B787" s="25" t="s">
        <v>1445</v>
      </c>
      <c r="C787" s="25" t="s">
        <v>7809</v>
      </c>
      <c r="D787" s="25" t="s">
        <v>7810</v>
      </c>
      <c r="E787" s="25" t="s">
        <v>7811</v>
      </c>
      <c r="F787" s="25" t="s">
        <v>57</v>
      </c>
      <c r="G787" s="25" t="s">
        <v>56</v>
      </c>
      <c r="H787" s="25" t="s">
        <v>63</v>
      </c>
      <c r="I787" s="25" t="s">
        <v>1446</v>
      </c>
      <c r="J787" s="25" t="s">
        <v>5467</v>
      </c>
      <c r="K787" s="25" t="s">
        <v>114</v>
      </c>
      <c r="L787" s="25" t="s">
        <v>5712</v>
      </c>
      <c r="M787" s="25" t="s">
        <v>5949</v>
      </c>
      <c r="N787" s="25" t="s">
        <v>5694</v>
      </c>
      <c r="O787" s="28">
        <v>45853.208472222221</v>
      </c>
      <c r="P787" s="25" t="s">
        <v>5471</v>
      </c>
      <c r="Q787" s="25"/>
      <c r="R787" s="26" t="e">
        <f>_xlfn.XLOOKUP(Table4[[#This Row],[Location]],[6]!TableData[u_display_name],[6]!TableData[country])</f>
        <v>#REF!</v>
      </c>
    </row>
    <row r="788" spans="1:18" ht="58" x14ac:dyDescent="0.35">
      <c r="A788" s="25" t="s">
        <v>1624</v>
      </c>
      <c r="B788" s="25" t="s">
        <v>1623</v>
      </c>
      <c r="C788" s="25" t="s">
        <v>7812</v>
      </c>
      <c r="D788" s="25" t="s">
        <v>7813</v>
      </c>
      <c r="E788" s="25" t="s">
        <v>7814</v>
      </c>
      <c r="F788" s="25" t="s">
        <v>57</v>
      </c>
      <c r="G788" s="25" t="s">
        <v>56</v>
      </c>
      <c r="H788" s="25" t="s">
        <v>63</v>
      </c>
      <c r="I788" s="25" t="s">
        <v>1624</v>
      </c>
      <c r="J788" s="25" t="s">
        <v>5467</v>
      </c>
      <c r="K788" s="25" t="s">
        <v>49</v>
      </c>
      <c r="L788" s="25" t="s">
        <v>6165</v>
      </c>
      <c r="M788" s="25" t="s">
        <v>5495</v>
      </c>
      <c r="N788" s="25" t="s">
        <v>5627</v>
      </c>
      <c r="O788" s="28">
        <v>45853.208472222221</v>
      </c>
      <c r="P788" s="25" t="s">
        <v>5471</v>
      </c>
      <c r="Q788" s="25"/>
      <c r="R788" s="26" t="e">
        <f>_xlfn.XLOOKUP(Table4[[#This Row],[Location]],[6]!TableData[u_display_name],[6]!TableData[country])</f>
        <v>#REF!</v>
      </c>
    </row>
    <row r="789" spans="1:18" ht="58" x14ac:dyDescent="0.35">
      <c r="A789" s="25" t="s">
        <v>2464</v>
      </c>
      <c r="B789" s="25" t="s">
        <v>2463</v>
      </c>
      <c r="C789" s="25" t="s">
        <v>4764</v>
      </c>
      <c r="D789" s="25" t="s">
        <v>7815</v>
      </c>
      <c r="E789" s="25" t="s">
        <v>7816</v>
      </c>
      <c r="F789" s="25" t="s">
        <v>57</v>
      </c>
      <c r="G789" s="25" t="s">
        <v>56</v>
      </c>
      <c r="H789" s="25" t="s">
        <v>63</v>
      </c>
      <c r="I789" s="25" t="s">
        <v>7817</v>
      </c>
      <c r="J789" s="25" t="s">
        <v>5467</v>
      </c>
      <c r="K789" s="25" t="s">
        <v>114</v>
      </c>
      <c r="L789" s="25" t="s">
        <v>5684</v>
      </c>
      <c r="M789" s="25" t="s">
        <v>5933</v>
      </c>
      <c r="N789" s="25" t="s">
        <v>5690</v>
      </c>
      <c r="O789" s="28">
        <v>45853.208472222221</v>
      </c>
      <c r="P789" s="25" t="s">
        <v>5471</v>
      </c>
      <c r="Q789" s="25"/>
      <c r="R789" s="26" t="e">
        <f>_xlfn.XLOOKUP(Table4[[#This Row],[Location]],[6]!TableData[u_display_name],[6]!TableData[country])</f>
        <v>#REF!</v>
      </c>
    </row>
    <row r="790" spans="1:18" ht="58" x14ac:dyDescent="0.35">
      <c r="A790" s="25" t="s">
        <v>1694</v>
      </c>
      <c r="B790" s="25" t="s">
        <v>1693</v>
      </c>
      <c r="C790" s="25" t="s">
        <v>7818</v>
      </c>
      <c r="D790" s="25" t="s">
        <v>7819</v>
      </c>
      <c r="E790" s="25" t="s">
        <v>7820</v>
      </c>
      <c r="F790" s="25" t="s">
        <v>57</v>
      </c>
      <c r="G790" s="25" t="s">
        <v>109</v>
      </c>
      <c r="H790" s="25" t="s">
        <v>63</v>
      </c>
      <c r="I790" s="25" t="s">
        <v>1694</v>
      </c>
      <c r="J790" s="25" t="s">
        <v>5467</v>
      </c>
      <c r="K790" s="25" t="s">
        <v>49</v>
      </c>
      <c r="L790" s="25" t="s">
        <v>6165</v>
      </c>
      <c r="M790" s="25" t="s">
        <v>6173</v>
      </c>
      <c r="N790" s="25" t="s">
        <v>5531</v>
      </c>
      <c r="O790" s="28">
        <v>45853.208472222221</v>
      </c>
      <c r="P790" s="25" t="s">
        <v>5471</v>
      </c>
      <c r="Q790" s="25"/>
      <c r="R790" s="26" t="e">
        <f>_xlfn.XLOOKUP(Table4[[#This Row],[Location]],[6]!TableData[u_display_name],[6]!TableData[country])</f>
        <v>#REF!</v>
      </c>
    </row>
    <row r="791" spans="1:18" ht="43.5" x14ac:dyDescent="0.35">
      <c r="A791" s="25" t="s">
        <v>1785</v>
      </c>
      <c r="B791" s="25" t="s">
        <v>1784</v>
      </c>
      <c r="C791" s="25" t="s">
        <v>4525</v>
      </c>
      <c r="D791" s="25" t="s">
        <v>7821</v>
      </c>
      <c r="E791" s="25" t="s">
        <v>7822</v>
      </c>
      <c r="F791" s="25" t="s">
        <v>57</v>
      </c>
      <c r="G791" s="25" t="s">
        <v>56</v>
      </c>
      <c r="H791" s="25" t="s">
        <v>63</v>
      </c>
      <c r="I791" s="25" t="s">
        <v>1785</v>
      </c>
      <c r="J791" s="25" t="s">
        <v>5467</v>
      </c>
      <c r="K791" s="25" t="s">
        <v>49</v>
      </c>
      <c r="L791" s="25" t="s">
        <v>6603</v>
      </c>
      <c r="M791" s="25" t="s">
        <v>5709</v>
      </c>
      <c r="N791" s="25" t="s">
        <v>5526</v>
      </c>
      <c r="O791" s="28">
        <v>45853.208460648151</v>
      </c>
      <c r="P791" s="25" t="s">
        <v>5471</v>
      </c>
      <c r="Q791" s="25"/>
      <c r="R791" s="26" t="e">
        <f>_xlfn.XLOOKUP(Table4[[#This Row],[Location]],[6]!TableData[u_display_name],[6]!TableData[country])</f>
        <v>#REF!</v>
      </c>
    </row>
    <row r="792" spans="1:18" ht="58" x14ac:dyDescent="0.35">
      <c r="A792" s="25" t="s">
        <v>2715</v>
      </c>
      <c r="B792" s="25" t="s">
        <v>2714</v>
      </c>
      <c r="C792" s="25" t="s">
        <v>4618</v>
      </c>
      <c r="D792" s="25" t="s">
        <v>7823</v>
      </c>
      <c r="E792" s="25" t="s">
        <v>7824</v>
      </c>
      <c r="F792" s="25" t="s">
        <v>57</v>
      </c>
      <c r="G792" s="25" t="s">
        <v>56</v>
      </c>
      <c r="H792" s="25" t="s">
        <v>63</v>
      </c>
      <c r="I792" s="25" t="s">
        <v>2715</v>
      </c>
      <c r="J792" s="25" t="s">
        <v>5467</v>
      </c>
      <c r="K792" s="25" t="s">
        <v>49</v>
      </c>
      <c r="L792" s="25" t="s">
        <v>6257</v>
      </c>
      <c r="M792" s="25" t="s">
        <v>7825</v>
      </c>
      <c r="N792" s="25" t="s">
        <v>5575</v>
      </c>
      <c r="O792" s="28">
        <v>45853.208321759259</v>
      </c>
      <c r="P792" s="25" t="s">
        <v>5471</v>
      </c>
      <c r="Q792" s="25"/>
      <c r="R792" s="26" t="e">
        <f>_xlfn.XLOOKUP(Table4[[#This Row],[Location]],[6]!TableData[u_display_name],[6]!TableData[country])</f>
        <v>#REF!</v>
      </c>
    </row>
    <row r="793" spans="1:18" ht="58" x14ac:dyDescent="0.35">
      <c r="A793" s="25" t="s">
        <v>1744</v>
      </c>
      <c r="B793" s="25" t="s">
        <v>1743</v>
      </c>
      <c r="C793" s="25" t="s">
        <v>7826</v>
      </c>
      <c r="D793" s="25" t="s">
        <v>7827</v>
      </c>
      <c r="E793" s="25" t="s">
        <v>7828</v>
      </c>
      <c r="F793" s="25" t="s">
        <v>57</v>
      </c>
      <c r="G793" s="25" t="s">
        <v>56</v>
      </c>
      <c r="H793" s="25" t="s">
        <v>63</v>
      </c>
      <c r="I793" s="25" t="s">
        <v>3238</v>
      </c>
      <c r="J793" s="25" t="s">
        <v>5467</v>
      </c>
      <c r="K793" s="25" t="s">
        <v>114</v>
      </c>
      <c r="L793" s="25" t="s">
        <v>5506</v>
      </c>
      <c r="M793" s="25" t="s">
        <v>6679</v>
      </c>
      <c r="N793" s="25" t="s">
        <v>6183</v>
      </c>
      <c r="O793" s="28">
        <v>45853.208321759259</v>
      </c>
      <c r="P793" s="25" t="s">
        <v>5471</v>
      </c>
      <c r="Q793" s="25"/>
      <c r="R793" s="26" t="e">
        <f>_xlfn.XLOOKUP(Table4[[#This Row],[Location]],[6]!TableData[u_display_name],[6]!TableData[country])</f>
        <v>#REF!</v>
      </c>
    </row>
    <row r="794" spans="1:18" ht="58" x14ac:dyDescent="0.35">
      <c r="A794" s="25" t="s">
        <v>2158</v>
      </c>
      <c r="B794" s="25" t="s">
        <v>2157</v>
      </c>
      <c r="C794" s="25" t="s">
        <v>7829</v>
      </c>
      <c r="D794" s="25" t="s">
        <v>7830</v>
      </c>
      <c r="E794" s="25" t="s">
        <v>7831</v>
      </c>
      <c r="F794" s="25" t="s">
        <v>57</v>
      </c>
      <c r="G794" s="25" t="s">
        <v>56</v>
      </c>
      <c r="H794" s="25" t="s">
        <v>63</v>
      </c>
      <c r="I794" s="25" t="s">
        <v>2158</v>
      </c>
      <c r="J794" s="25" t="s">
        <v>5467</v>
      </c>
      <c r="K794" s="25" t="s">
        <v>114</v>
      </c>
      <c r="L794" s="25" t="s">
        <v>5883</v>
      </c>
      <c r="M794" s="25" t="s">
        <v>5884</v>
      </c>
      <c r="N794" s="25" t="s">
        <v>5714</v>
      </c>
      <c r="O794" s="28">
        <v>45853.208321759259</v>
      </c>
      <c r="P794" s="25" t="s">
        <v>5471</v>
      </c>
      <c r="Q794" s="25"/>
      <c r="R794" s="26" t="e">
        <f>_xlfn.XLOOKUP(Table4[[#This Row],[Location]],[6]!TableData[u_display_name],[6]!TableData[country])</f>
        <v>#REF!</v>
      </c>
    </row>
    <row r="795" spans="1:18" ht="58" x14ac:dyDescent="0.35">
      <c r="A795" s="25" t="s">
        <v>1686</v>
      </c>
      <c r="B795" s="25" t="s">
        <v>7832</v>
      </c>
      <c r="C795" s="25" t="s">
        <v>4818</v>
      </c>
      <c r="D795" s="25" t="s">
        <v>7833</v>
      </c>
      <c r="E795" s="25" t="s">
        <v>7834</v>
      </c>
      <c r="F795" s="25" t="s">
        <v>57</v>
      </c>
      <c r="G795" s="25" t="s">
        <v>56</v>
      </c>
      <c r="H795" s="25" t="s">
        <v>63</v>
      </c>
      <c r="I795" s="25" t="s">
        <v>1686</v>
      </c>
      <c r="J795" s="25" t="s">
        <v>5467</v>
      </c>
      <c r="K795" s="25" t="s">
        <v>66</v>
      </c>
      <c r="L795" s="25" t="s">
        <v>5742</v>
      </c>
      <c r="M795" s="25" t="s">
        <v>7780</v>
      </c>
      <c r="N795" s="25" t="s">
        <v>5503</v>
      </c>
      <c r="O795" s="28">
        <v>45853.208321759259</v>
      </c>
      <c r="P795" s="25" t="s">
        <v>5471</v>
      </c>
      <c r="Q795" s="25"/>
      <c r="R795" s="26" t="e">
        <f>_xlfn.XLOOKUP(Table4[[#This Row],[Location]],[6]!TableData[u_display_name],[6]!TableData[country])</f>
        <v>#REF!</v>
      </c>
    </row>
    <row r="796" spans="1:18" ht="43.5" x14ac:dyDescent="0.35">
      <c r="A796" s="25" t="s">
        <v>1323</v>
      </c>
      <c r="B796" s="25" t="s">
        <v>1322</v>
      </c>
      <c r="C796" s="25" t="s">
        <v>4470</v>
      </c>
      <c r="D796" s="25" t="s">
        <v>7835</v>
      </c>
      <c r="E796" s="25" t="s">
        <v>7836</v>
      </c>
      <c r="F796" s="25" t="s">
        <v>57</v>
      </c>
      <c r="G796" s="25" t="s">
        <v>56</v>
      </c>
      <c r="H796" s="25" t="s">
        <v>63</v>
      </c>
      <c r="I796" s="25" t="s">
        <v>3808</v>
      </c>
      <c r="J796" s="25" t="s">
        <v>5467</v>
      </c>
      <c r="K796" s="25" t="s">
        <v>114</v>
      </c>
      <c r="L796" s="25" t="s">
        <v>4691</v>
      </c>
      <c r="M796" s="25" t="s">
        <v>7837</v>
      </c>
      <c r="N796" s="25" t="s">
        <v>5690</v>
      </c>
      <c r="O796" s="28">
        <v>45853.208310185182</v>
      </c>
      <c r="P796" s="25" t="s">
        <v>5471</v>
      </c>
      <c r="Q796" s="25"/>
      <c r="R796" s="26" t="e">
        <f>_xlfn.XLOOKUP(Table4[[#This Row],[Location]],[6]!TableData[u_display_name],[6]!TableData[country])</f>
        <v>#REF!</v>
      </c>
    </row>
    <row r="797" spans="1:18" ht="43.5" x14ac:dyDescent="0.35">
      <c r="A797" s="25" t="s">
        <v>2660</v>
      </c>
      <c r="B797" s="25" t="s">
        <v>2659</v>
      </c>
      <c r="C797" s="25" t="s">
        <v>4809</v>
      </c>
      <c r="D797" s="25" t="s">
        <v>7838</v>
      </c>
      <c r="E797" s="25" t="s">
        <v>7839</v>
      </c>
      <c r="F797" s="25" t="s">
        <v>57</v>
      </c>
      <c r="G797" s="25" t="s">
        <v>56</v>
      </c>
      <c r="H797" s="25" t="s">
        <v>63</v>
      </c>
      <c r="I797" s="25" t="s">
        <v>3896</v>
      </c>
      <c r="J797" s="25" t="s">
        <v>5467</v>
      </c>
      <c r="K797" s="25" t="s">
        <v>114</v>
      </c>
      <c r="L797" s="25" t="s">
        <v>4691</v>
      </c>
      <c r="M797" s="25" t="s">
        <v>7825</v>
      </c>
      <c r="N797" s="25" t="s">
        <v>5690</v>
      </c>
      <c r="O797" s="28">
        <v>45853.208310185182</v>
      </c>
      <c r="P797" s="25" t="s">
        <v>5471</v>
      </c>
      <c r="Q797" s="25"/>
      <c r="R797" s="26" t="e">
        <f>_xlfn.XLOOKUP(Table4[[#This Row],[Location]],[6]!TableData[u_display_name],[6]!TableData[country])</f>
        <v>#REF!</v>
      </c>
    </row>
    <row r="798" spans="1:18" ht="43.5" x14ac:dyDescent="0.35">
      <c r="A798" s="25" t="s">
        <v>1779</v>
      </c>
      <c r="B798" s="25" t="s">
        <v>1778</v>
      </c>
      <c r="C798" s="25" t="s">
        <v>4376</v>
      </c>
      <c r="D798" s="25" t="s">
        <v>7840</v>
      </c>
      <c r="E798" s="25" t="s">
        <v>7841</v>
      </c>
      <c r="F798" s="25" t="s">
        <v>57</v>
      </c>
      <c r="G798" s="25" t="s">
        <v>56</v>
      </c>
      <c r="H798" s="25" t="s">
        <v>63</v>
      </c>
      <c r="I798" s="25" t="s">
        <v>1779</v>
      </c>
      <c r="J798" s="25" t="s">
        <v>5467</v>
      </c>
      <c r="K798" s="25" t="s">
        <v>49</v>
      </c>
      <c r="L798" s="25" t="s">
        <v>6603</v>
      </c>
      <c r="M798" s="25" t="s">
        <v>5709</v>
      </c>
      <c r="N798" s="25" t="s">
        <v>5526</v>
      </c>
      <c r="O798" s="28">
        <v>45853.208298611113</v>
      </c>
      <c r="P798" s="25" t="s">
        <v>5471</v>
      </c>
      <c r="Q798" s="25"/>
      <c r="R798" s="26" t="e">
        <f>_xlfn.XLOOKUP(Table4[[#This Row],[Location]],[6]!TableData[u_display_name],[6]!TableData[country])</f>
        <v>#REF!</v>
      </c>
    </row>
    <row r="799" spans="1:18" ht="58" x14ac:dyDescent="0.35">
      <c r="A799" s="25" t="s">
        <v>584</v>
      </c>
      <c r="B799" s="25" t="s">
        <v>583</v>
      </c>
      <c r="C799" s="25" t="s">
        <v>585</v>
      </c>
      <c r="D799" s="25" t="s">
        <v>7842</v>
      </c>
      <c r="E799" s="25" t="s">
        <v>7843</v>
      </c>
      <c r="F799" s="25" t="s">
        <v>57</v>
      </c>
      <c r="G799" s="25" t="s">
        <v>109</v>
      </c>
      <c r="H799" s="25" t="s">
        <v>63</v>
      </c>
      <c r="I799" s="25" t="s">
        <v>584</v>
      </c>
      <c r="J799" s="25" t="s">
        <v>5467</v>
      </c>
      <c r="K799" s="25" t="s">
        <v>49</v>
      </c>
      <c r="L799" s="25" t="s">
        <v>7844</v>
      </c>
      <c r="M799" s="25" t="s">
        <v>5495</v>
      </c>
      <c r="N799" s="25" t="s">
        <v>5531</v>
      </c>
      <c r="O799" s="28">
        <v>45853.208298611113</v>
      </c>
      <c r="P799" s="25" t="s">
        <v>5471</v>
      </c>
      <c r="Q799" s="25"/>
      <c r="R799" s="26" t="e">
        <f>_xlfn.XLOOKUP(Table4[[#This Row],[Location]],[6]!TableData[u_display_name],[6]!TableData[country])</f>
        <v>#REF!</v>
      </c>
    </row>
    <row r="800" spans="1:18" ht="58" x14ac:dyDescent="0.35">
      <c r="A800" s="25" t="s">
        <v>846</v>
      </c>
      <c r="B800" s="25" t="s">
        <v>845</v>
      </c>
      <c r="C800" s="25" t="s">
        <v>847</v>
      </c>
      <c r="D800" s="25" t="s">
        <v>7845</v>
      </c>
      <c r="E800" s="25" t="s">
        <v>7846</v>
      </c>
      <c r="F800" s="25" t="s">
        <v>57</v>
      </c>
      <c r="G800" s="25" t="s">
        <v>56</v>
      </c>
      <c r="H800" s="25" t="s">
        <v>152</v>
      </c>
      <c r="I800" s="25" t="s">
        <v>846</v>
      </c>
      <c r="J800" s="25" t="s">
        <v>5467</v>
      </c>
      <c r="K800" s="25" t="s">
        <v>49</v>
      </c>
      <c r="L800" s="25" t="s">
        <v>4691</v>
      </c>
      <c r="M800" s="25" t="s">
        <v>5495</v>
      </c>
      <c r="N800" s="25" t="s">
        <v>5526</v>
      </c>
      <c r="O800" s="28">
        <v>45853.208298611113</v>
      </c>
      <c r="P800" s="25" t="s">
        <v>5485</v>
      </c>
      <c r="Q800" s="25"/>
      <c r="R800" s="26" t="e">
        <f>_xlfn.XLOOKUP(Table4[[#This Row],[Location]],[6]!TableData[u_display_name],[6]!TableData[country])</f>
        <v>#REF!</v>
      </c>
    </row>
    <row r="801" spans="1:18" ht="58" x14ac:dyDescent="0.35">
      <c r="A801" s="25" t="s">
        <v>7847</v>
      </c>
      <c r="B801" s="25" t="s">
        <v>234</v>
      </c>
      <c r="C801" s="25" t="s">
        <v>237</v>
      </c>
      <c r="D801" s="25" t="s">
        <v>7848</v>
      </c>
      <c r="E801" s="25" t="s">
        <v>7849</v>
      </c>
      <c r="F801" s="25" t="s">
        <v>57</v>
      </c>
      <c r="G801" s="25" t="s">
        <v>56</v>
      </c>
      <c r="H801" s="25" t="s">
        <v>241</v>
      </c>
      <c r="I801" s="25" t="s">
        <v>235</v>
      </c>
      <c r="J801" s="25" t="s">
        <v>5467</v>
      </c>
      <c r="K801" s="25" t="s">
        <v>114</v>
      </c>
      <c r="L801" s="25" t="s">
        <v>7850</v>
      </c>
      <c r="M801" s="25" t="s">
        <v>6023</v>
      </c>
      <c r="N801" s="25" t="s">
        <v>5512</v>
      </c>
      <c r="O801" s="28">
        <v>45853.208298611113</v>
      </c>
      <c r="P801" s="25" t="s">
        <v>5485</v>
      </c>
      <c r="Q801" s="25"/>
      <c r="R801" s="26" t="e">
        <f>_xlfn.XLOOKUP(Table4[[#This Row],[Location]],[6]!TableData[u_display_name],[6]!TableData[country])</f>
        <v>#REF!</v>
      </c>
    </row>
    <row r="802" spans="1:18" ht="58" x14ac:dyDescent="0.35">
      <c r="A802" s="25" t="s">
        <v>601</v>
      </c>
      <c r="B802" s="25" t="s">
        <v>600</v>
      </c>
      <c r="C802" s="25" t="s">
        <v>602</v>
      </c>
      <c r="D802" s="25" t="s">
        <v>7851</v>
      </c>
      <c r="E802" s="25" t="s">
        <v>7852</v>
      </c>
      <c r="F802" s="25" t="s">
        <v>57</v>
      </c>
      <c r="G802" s="25" t="s">
        <v>56</v>
      </c>
      <c r="H802" s="25" t="s">
        <v>333</v>
      </c>
      <c r="I802" s="25" t="s">
        <v>601</v>
      </c>
      <c r="J802" s="25" t="s">
        <v>5467</v>
      </c>
      <c r="K802" s="25" t="s">
        <v>49</v>
      </c>
      <c r="L802" s="25" t="s">
        <v>5626</v>
      </c>
      <c r="M802" s="25" t="s">
        <v>5796</v>
      </c>
      <c r="N802" s="25" t="s">
        <v>5484</v>
      </c>
      <c r="O802" s="28">
        <v>45853.208298611113</v>
      </c>
      <c r="P802" s="25" t="s">
        <v>5485</v>
      </c>
      <c r="Q802" s="25"/>
      <c r="R802" s="26" t="e">
        <f>_xlfn.XLOOKUP(Table4[[#This Row],[Location]],[6]!TableData[u_display_name],[6]!TableData[country])</f>
        <v>#REF!</v>
      </c>
    </row>
    <row r="803" spans="1:18" ht="58" x14ac:dyDescent="0.35">
      <c r="A803" s="25" t="s">
        <v>7853</v>
      </c>
      <c r="B803" s="25" t="s">
        <v>892</v>
      </c>
      <c r="C803" s="25" t="s">
        <v>894</v>
      </c>
      <c r="D803" s="25" t="s">
        <v>7854</v>
      </c>
      <c r="E803" s="25" t="s">
        <v>7855</v>
      </c>
      <c r="F803" s="25" t="s">
        <v>57</v>
      </c>
      <c r="G803" s="25" t="s">
        <v>56</v>
      </c>
      <c r="H803" s="25" t="s">
        <v>63</v>
      </c>
      <c r="I803" s="25" t="s">
        <v>893</v>
      </c>
      <c r="J803" s="25" t="s">
        <v>5467</v>
      </c>
      <c r="K803" s="25" t="s">
        <v>114</v>
      </c>
      <c r="L803" s="25" t="s">
        <v>5584</v>
      </c>
      <c r="M803" s="25" t="s">
        <v>5685</v>
      </c>
      <c r="N803" s="25" t="s">
        <v>5992</v>
      </c>
      <c r="O803" s="28">
        <v>45853.208298611113</v>
      </c>
      <c r="P803" s="25" t="s">
        <v>5471</v>
      </c>
      <c r="Q803" s="25"/>
      <c r="R803" s="26" t="e">
        <f>_xlfn.XLOOKUP(Table4[[#This Row],[Location]],[6]!TableData[u_display_name],[6]!TableData[country])</f>
        <v>#REF!</v>
      </c>
    </row>
    <row r="804" spans="1:18" ht="58" x14ac:dyDescent="0.35">
      <c r="A804" s="25" t="s">
        <v>1678</v>
      </c>
      <c r="B804" s="25" t="s">
        <v>1677</v>
      </c>
      <c r="C804" s="25" t="s">
        <v>4586</v>
      </c>
      <c r="D804" s="25" t="s">
        <v>7856</v>
      </c>
      <c r="E804" s="25" t="s">
        <v>7857</v>
      </c>
      <c r="F804" s="25" t="s">
        <v>57</v>
      </c>
      <c r="G804" s="25" t="s">
        <v>56</v>
      </c>
      <c r="H804" s="25" t="s">
        <v>63</v>
      </c>
      <c r="I804" s="25" t="s">
        <v>1678</v>
      </c>
      <c r="J804" s="25" t="s">
        <v>5467</v>
      </c>
      <c r="K804" s="25" t="s">
        <v>49</v>
      </c>
      <c r="L804" s="25" t="s">
        <v>5855</v>
      </c>
      <c r="M804" s="25" t="s">
        <v>5495</v>
      </c>
      <c r="N804" s="25" t="s">
        <v>5965</v>
      </c>
      <c r="O804" s="28">
        <v>45853.208275462966</v>
      </c>
      <c r="P804" s="25" t="s">
        <v>5471</v>
      </c>
      <c r="Q804" s="25"/>
      <c r="R804" s="26" t="e">
        <f>_xlfn.XLOOKUP(Table4[[#This Row],[Location]],[6]!TableData[u_display_name],[6]!TableData[country])</f>
        <v>#REF!</v>
      </c>
    </row>
    <row r="805" spans="1:18" ht="43.5" x14ac:dyDescent="0.35">
      <c r="A805" s="25" t="s">
        <v>1736</v>
      </c>
      <c r="B805" s="25" t="s">
        <v>1735</v>
      </c>
      <c r="C805" s="25" t="s">
        <v>4927</v>
      </c>
      <c r="D805" s="25" t="s">
        <v>7858</v>
      </c>
      <c r="E805" s="25" t="s">
        <v>7859</v>
      </c>
      <c r="F805" s="25" t="s">
        <v>57</v>
      </c>
      <c r="G805" s="25" t="s">
        <v>56</v>
      </c>
      <c r="H805" s="25" t="s">
        <v>63</v>
      </c>
      <c r="I805" s="25" t="s">
        <v>1736</v>
      </c>
      <c r="J805" s="25" t="s">
        <v>5467</v>
      </c>
      <c r="K805" s="25" t="s">
        <v>49</v>
      </c>
      <c r="L805" s="25" t="s">
        <v>7860</v>
      </c>
      <c r="M805" s="25" t="s">
        <v>5495</v>
      </c>
      <c r="N805" s="25" t="s">
        <v>5526</v>
      </c>
      <c r="O805" s="28">
        <v>45853.208252314813</v>
      </c>
      <c r="P805" s="25" t="s">
        <v>5471</v>
      </c>
      <c r="Q805" s="25"/>
      <c r="R805" s="26" t="e">
        <f>_xlfn.XLOOKUP(Table4[[#This Row],[Location]],[6]!TableData[u_display_name],[6]!TableData[country])</f>
        <v>#REF!</v>
      </c>
    </row>
    <row r="806" spans="1:18" ht="58" x14ac:dyDescent="0.35">
      <c r="A806" s="25" t="s">
        <v>708</v>
      </c>
      <c r="B806" s="25" t="s">
        <v>707</v>
      </c>
      <c r="C806" s="25" t="s">
        <v>709</v>
      </c>
      <c r="D806" s="25" t="s">
        <v>7861</v>
      </c>
      <c r="E806" s="25" t="s">
        <v>7862</v>
      </c>
      <c r="F806" s="25" t="s">
        <v>57</v>
      </c>
      <c r="G806" s="25" t="s">
        <v>109</v>
      </c>
      <c r="H806" s="25" t="s">
        <v>152</v>
      </c>
      <c r="I806" s="25" t="s">
        <v>708</v>
      </c>
      <c r="J806" s="25" t="s">
        <v>5467</v>
      </c>
      <c r="K806" s="25" t="s">
        <v>114</v>
      </c>
      <c r="L806" s="25" t="s">
        <v>5506</v>
      </c>
      <c r="M806" s="25" t="s">
        <v>5774</v>
      </c>
      <c r="N806" s="25" t="s">
        <v>5512</v>
      </c>
      <c r="O806" s="28">
        <v>45853.208252314813</v>
      </c>
      <c r="P806" s="25" t="s">
        <v>5499</v>
      </c>
      <c r="Q806" s="25"/>
      <c r="R806" s="26" t="e">
        <f>_xlfn.XLOOKUP(Table4[[#This Row],[Location]],[6]!TableData[u_display_name],[6]!TableData[country])</f>
        <v>#REF!</v>
      </c>
    </row>
    <row r="807" spans="1:18" ht="58" x14ac:dyDescent="0.35">
      <c r="A807" s="25" t="s">
        <v>1260</v>
      </c>
      <c r="B807" s="25" t="s">
        <v>1259</v>
      </c>
      <c r="C807" s="25" t="s">
        <v>4542</v>
      </c>
      <c r="D807" s="25" t="s">
        <v>7863</v>
      </c>
      <c r="E807" s="25" t="s">
        <v>7864</v>
      </c>
      <c r="F807" s="25" t="s">
        <v>57</v>
      </c>
      <c r="G807" s="25" t="s">
        <v>56</v>
      </c>
      <c r="H807" s="25" t="s">
        <v>63</v>
      </c>
      <c r="I807" s="25" t="s">
        <v>1260</v>
      </c>
      <c r="J807" s="25" t="s">
        <v>5467</v>
      </c>
      <c r="K807" s="25" t="s">
        <v>49</v>
      </c>
      <c r="L807" s="25" t="s">
        <v>6384</v>
      </c>
      <c r="M807" s="25" t="s">
        <v>5735</v>
      </c>
      <c r="N807" s="25" t="s">
        <v>5627</v>
      </c>
      <c r="O807" s="28">
        <v>45853.208252314813</v>
      </c>
      <c r="P807" s="25" t="s">
        <v>5471</v>
      </c>
      <c r="Q807" s="25"/>
      <c r="R807" s="26" t="e">
        <f>_xlfn.XLOOKUP(Table4[[#This Row],[Location]],[6]!TableData[u_display_name],[6]!TableData[country])</f>
        <v>#REF!</v>
      </c>
    </row>
    <row r="808" spans="1:18" ht="43.5" x14ac:dyDescent="0.35">
      <c r="A808" s="25" t="s">
        <v>1700</v>
      </c>
      <c r="B808" s="25" t="s">
        <v>1699</v>
      </c>
      <c r="C808" s="25" t="s">
        <v>4759</v>
      </c>
      <c r="D808" s="25" t="s">
        <v>7865</v>
      </c>
      <c r="E808" s="25" t="s">
        <v>7866</v>
      </c>
      <c r="F808" s="25" t="s">
        <v>57</v>
      </c>
      <c r="G808" s="25" t="s">
        <v>56</v>
      </c>
      <c r="H808" s="25" t="s">
        <v>63</v>
      </c>
      <c r="I808" s="25" t="s">
        <v>1700</v>
      </c>
      <c r="J808" s="25" t="s">
        <v>5467</v>
      </c>
      <c r="K808" s="25" t="s">
        <v>49</v>
      </c>
      <c r="L808" s="25" t="s">
        <v>4691</v>
      </c>
      <c r="M808" s="25" t="s">
        <v>5709</v>
      </c>
      <c r="N808" s="25" t="s">
        <v>5526</v>
      </c>
      <c r="O808" s="28">
        <v>45853.20821759259</v>
      </c>
      <c r="P808" s="25" t="s">
        <v>5471</v>
      </c>
      <c r="Q808" s="25"/>
      <c r="R808" s="26" t="e">
        <f>_xlfn.XLOOKUP(Table4[[#This Row],[Location]],[6]!TableData[u_display_name],[6]!TableData[country])</f>
        <v>#REF!</v>
      </c>
    </row>
    <row r="809" spans="1:18" ht="58" x14ac:dyDescent="0.35">
      <c r="A809" s="25" t="s">
        <v>2647</v>
      </c>
      <c r="B809" s="25" t="s">
        <v>2646</v>
      </c>
      <c r="C809" s="25" t="s">
        <v>7867</v>
      </c>
      <c r="D809" s="25" t="s">
        <v>7868</v>
      </c>
      <c r="E809" s="25" t="s">
        <v>7869</v>
      </c>
      <c r="F809" s="25" t="s">
        <v>514</v>
      </c>
      <c r="G809" s="25" t="s">
        <v>56</v>
      </c>
      <c r="H809" s="25" t="s">
        <v>63</v>
      </c>
      <c r="I809" s="25" t="s">
        <v>2647</v>
      </c>
      <c r="J809" s="25" t="s">
        <v>5467</v>
      </c>
      <c r="K809" s="25" t="s">
        <v>49</v>
      </c>
      <c r="L809" s="25" t="s">
        <v>4691</v>
      </c>
      <c r="M809" s="25" t="s">
        <v>5495</v>
      </c>
      <c r="N809" s="25" t="s">
        <v>5694</v>
      </c>
      <c r="O809" s="28">
        <v>45853.20821759259</v>
      </c>
      <c r="P809" s="25" t="s">
        <v>5471</v>
      </c>
      <c r="Q809" s="25"/>
      <c r="R809" s="26" t="e">
        <f>_xlfn.XLOOKUP(Table4[[#This Row],[Location]],[6]!TableData[u_display_name],[6]!TableData[country])</f>
        <v>#REF!</v>
      </c>
    </row>
    <row r="810" spans="1:18" ht="58" x14ac:dyDescent="0.35">
      <c r="A810" s="25" t="s">
        <v>7870</v>
      </c>
      <c r="B810" s="25" t="s">
        <v>427</v>
      </c>
      <c r="C810" s="25" t="s">
        <v>429</v>
      </c>
      <c r="D810" s="25" t="s">
        <v>7871</v>
      </c>
      <c r="E810" s="25" t="s">
        <v>7872</v>
      </c>
      <c r="F810" s="25" t="s">
        <v>57</v>
      </c>
      <c r="G810" s="25" t="s">
        <v>56</v>
      </c>
      <c r="H810" s="25" t="s">
        <v>63</v>
      </c>
      <c r="I810" s="25" t="s">
        <v>7870</v>
      </c>
      <c r="J810" s="25" t="s">
        <v>5467</v>
      </c>
      <c r="K810" s="25" t="s">
        <v>114</v>
      </c>
      <c r="L810" s="25" t="s">
        <v>5468</v>
      </c>
      <c r="M810" s="25" t="s">
        <v>6346</v>
      </c>
      <c r="N810" s="25" t="s">
        <v>5491</v>
      </c>
      <c r="O810" s="28">
        <v>45853.20821759259</v>
      </c>
      <c r="P810" s="25" t="s">
        <v>5471</v>
      </c>
      <c r="Q810" s="25"/>
      <c r="R810" s="26" t="e">
        <f>_xlfn.XLOOKUP(Table4[[#This Row],[Location]],[6]!TableData[u_display_name],[6]!TableData[country])</f>
        <v>#REF!</v>
      </c>
    </row>
    <row r="811" spans="1:18" ht="58" x14ac:dyDescent="0.35">
      <c r="A811" s="25" t="s">
        <v>1619</v>
      </c>
      <c r="B811" s="25" t="s">
        <v>1618</v>
      </c>
      <c r="C811" s="25" t="s">
        <v>7873</v>
      </c>
      <c r="D811" s="25" t="s">
        <v>7874</v>
      </c>
      <c r="E811" s="25" t="s">
        <v>7875</v>
      </c>
      <c r="F811" s="25" t="s">
        <v>57</v>
      </c>
      <c r="G811" s="25" t="s">
        <v>56</v>
      </c>
      <c r="H811" s="25" t="s">
        <v>63</v>
      </c>
      <c r="I811" s="25" t="s">
        <v>1619</v>
      </c>
      <c r="J811" s="25" t="s">
        <v>5467</v>
      </c>
      <c r="K811" s="25" t="s">
        <v>49</v>
      </c>
      <c r="L811" s="25" t="s">
        <v>6165</v>
      </c>
      <c r="M811" s="25" t="s">
        <v>5495</v>
      </c>
      <c r="N811" s="25" t="s">
        <v>5627</v>
      </c>
      <c r="O811" s="28">
        <v>45853.20821759259</v>
      </c>
      <c r="P811" s="25" t="s">
        <v>5471</v>
      </c>
      <c r="Q811" s="25"/>
      <c r="R811" s="26" t="e">
        <f>_xlfn.XLOOKUP(Table4[[#This Row],[Location]],[6]!TableData[u_display_name],[6]!TableData[country])</f>
        <v>#REF!</v>
      </c>
    </row>
    <row r="812" spans="1:18" ht="58" x14ac:dyDescent="0.35">
      <c r="A812" s="25" t="s">
        <v>343</v>
      </c>
      <c r="B812" s="25" t="s">
        <v>342</v>
      </c>
      <c r="C812" s="25" t="s">
        <v>345</v>
      </c>
      <c r="D812" s="25" t="s">
        <v>7876</v>
      </c>
      <c r="E812" s="25" t="s">
        <v>7877</v>
      </c>
      <c r="F812" s="25" t="s">
        <v>57</v>
      </c>
      <c r="G812" s="25" t="s">
        <v>56</v>
      </c>
      <c r="H812" s="25" t="s">
        <v>333</v>
      </c>
      <c r="I812" s="25" t="s">
        <v>343</v>
      </c>
      <c r="J812" s="25" t="s">
        <v>5467</v>
      </c>
      <c r="K812" s="25" t="s">
        <v>49</v>
      </c>
      <c r="L812" s="25" t="s">
        <v>5626</v>
      </c>
      <c r="M812" s="25" t="s">
        <v>5540</v>
      </c>
      <c r="N812" s="25" t="s">
        <v>5526</v>
      </c>
      <c r="O812" s="28">
        <v>45853.20821759259</v>
      </c>
      <c r="P812" s="25" t="s">
        <v>5485</v>
      </c>
      <c r="Q812" s="25"/>
      <c r="R812" s="26" t="e">
        <f>_xlfn.XLOOKUP(Table4[[#This Row],[Location]],[6]!TableData[u_display_name],[6]!TableData[country])</f>
        <v>#REF!</v>
      </c>
    </row>
    <row r="813" spans="1:18" ht="43.5" x14ac:dyDescent="0.35">
      <c r="A813" s="25" t="s">
        <v>2271</v>
      </c>
      <c r="B813" s="25" t="s">
        <v>2270</v>
      </c>
      <c r="C813" s="25" t="s">
        <v>4375</v>
      </c>
      <c r="D813" s="25" t="s">
        <v>7878</v>
      </c>
      <c r="E813" s="25" t="s">
        <v>7879</v>
      </c>
      <c r="F813" s="25" t="s">
        <v>57</v>
      </c>
      <c r="G813" s="25" t="s">
        <v>56</v>
      </c>
      <c r="H813" s="25" t="s">
        <v>63</v>
      </c>
      <c r="I813" s="25" t="s">
        <v>2271</v>
      </c>
      <c r="J813" s="25" t="s">
        <v>5467</v>
      </c>
      <c r="K813" s="25" t="s">
        <v>49</v>
      </c>
      <c r="L813" s="25" t="s">
        <v>5932</v>
      </c>
      <c r="M813" s="25" t="s">
        <v>5933</v>
      </c>
      <c r="N813" s="25" t="s">
        <v>5526</v>
      </c>
      <c r="O813" s="28">
        <v>45853.20815972222</v>
      </c>
      <c r="P813" s="25" t="s">
        <v>5471</v>
      </c>
      <c r="Q813" s="25"/>
      <c r="R813" s="26" t="e">
        <f>_xlfn.XLOOKUP(Table4[[#This Row],[Location]],[6]!TableData[u_display_name],[6]!TableData[country])</f>
        <v>#REF!</v>
      </c>
    </row>
    <row r="814" spans="1:18" ht="58" x14ac:dyDescent="0.35">
      <c r="A814" s="25" t="s">
        <v>1948</v>
      </c>
      <c r="B814" s="25" t="s">
        <v>1947</v>
      </c>
      <c r="C814" s="25" t="s">
        <v>7880</v>
      </c>
      <c r="D814" s="25" t="s">
        <v>7881</v>
      </c>
      <c r="E814" s="25" t="s">
        <v>7882</v>
      </c>
      <c r="F814" s="25" t="s">
        <v>57</v>
      </c>
      <c r="G814" s="25" t="s">
        <v>56</v>
      </c>
      <c r="H814" s="25" t="s">
        <v>63</v>
      </c>
      <c r="I814" s="25" t="s">
        <v>1948</v>
      </c>
      <c r="J814" s="25" t="s">
        <v>5467</v>
      </c>
      <c r="K814" s="25" t="s">
        <v>49</v>
      </c>
      <c r="L814" s="25" t="s">
        <v>6372</v>
      </c>
      <c r="M814" s="25" t="s">
        <v>5495</v>
      </c>
      <c r="N814" s="25" t="s">
        <v>7555</v>
      </c>
      <c r="O814" s="28">
        <v>45853.208148148151</v>
      </c>
      <c r="P814" s="25" t="s">
        <v>5471</v>
      </c>
      <c r="Q814" s="25"/>
      <c r="R814" s="26" t="e">
        <f>_xlfn.XLOOKUP(Table4[[#This Row],[Location]],[6]!TableData[u_display_name],[6]!TableData[country])</f>
        <v>#REF!</v>
      </c>
    </row>
    <row r="815" spans="1:18" ht="58" x14ac:dyDescent="0.35">
      <c r="A815" s="25" t="s">
        <v>2513</v>
      </c>
      <c r="B815" s="25" t="s">
        <v>2512</v>
      </c>
      <c r="C815" s="25" t="s">
        <v>7883</v>
      </c>
      <c r="D815" s="25" t="s">
        <v>7884</v>
      </c>
      <c r="E815" s="25" t="s">
        <v>7885</v>
      </c>
      <c r="F815" s="25" t="s">
        <v>57</v>
      </c>
      <c r="G815" s="25" t="s">
        <v>56</v>
      </c>
      <c r="H815" s="25" t="s">
        <v>63</v>
      </c>
      <c r="I815" s="25" t="s">
        <v>2513</v>
      </c>
      <c r="J815" s="25" t="s">
        <v>5467</v>
      </c>
      <c r="K815" s="25" t="s">
        <v>49</v>
      </c>
      <c r="L815" s="25" t="s">
        <v>7886</v>
      </c>
      <c r="M815" s="25" t="s">
        <v>5495</v>
      </c>
      <c r="N815" s="25" t="s">
        <v>5672</v>
      </c>
      <c r="O815" s="28">
        <v>45853.208124999997</v>
      </c>
      <c r="P815" s="25" t="s">
        <v>5471</v>
      </c>
      <c r="Q815" s="25"/>
      <c r="R815" s="26" t="e">
        <f>_xlfn.XLOOKUP(Table4[[#This Row],[Location]],[6]!TableData[u_display_name],[6]!TableData[country])</f>
        <v>#REF!</v>
      </c>
    </row>
    <row r="816" spans="1:18" ht="58" x14ac:dyDescent="0.35">
      <c r="A816" s="25" t="s">
        <v>1716</v>
      </c>
      <c r="B816" s="25" t="s">
        <v>1715</v>
      </c>
      <c r="C816" s="25" t="s">
        <v>7887</v>
      </c>
      <c r="D816" s="25" t="s">
        <v>7888</v>
      </c>
      <c r="E816" s="25" t="s">
        <v>7889</v>
      </c>
      <c r="F816" s="25" t="s">
        <v>57</v>
      </c>
      <c r="G816" s="25" t="s">
        <v>56</v>
      </c>
      <c r="H816" s="25" t="s">
        <v>63</v>
      </c>
      <c r="I816" s="25" t="s">
        <v>1716</v>
      </c>
      <c r="J816" s="25" t="s">
        <v>5467</v>
      </c>
      <c r="K816" s="25" t="s">
        <v>49</v>
      </c>
      <c r="L816" s="25" t="s">
        <v>6165</v>
      </c>
      <c r="M816" s="25" t="s">
        <v>5519</v>
      </c>
      <c r="N816" s="25" t="s">
        <v>5503</v>
      </c>
      <c r="O816" s="28">
        <v>45853.208067129628</v>
      </c>
      <c r="P816" s="25" t="s">
        <v>5471</v>
      </c>
      <c r="Q816" s="25"/>
      <c r="R816" s="26" t="e">
        <f>_xlfn.XLOOKUP(Table4[[#This Row],[Location]],[6]!TableData[u_display_name],[6]!TableData[country])</f>
        <v>#REF!</v>
      </c>
    </row>
    <row r="817" spans="1:18" ht="58" x14ac:dyDescent="0.35">
      <c r="A817" s="25" t="s">
        <v>1946</v>
      </c>
      <c r="B817" s="25" t="s">
        <v>1945</v>
      </c>
      <c r="C817" s="25" t="s">
        <v>7890</v>
      </c>
      <c r="D817" s="25" t="s">
        <v>7891</v>
      </c>
      <c r="E817" s="25" t="s">
        <v>7892</v>
      </c>
      <c r="F817" s="25" t="s">
        <v>57</v>
      </c>
      <c r="G817" s="25" t="s">
        <v>56</v>
      </c>
      <c r="H817" s="25" t="s">
        <v>63</v>
      </c>
      <c r="I817" s="25" t="s">
        <v>1946</v>
      </c>
      <c r="J817" s="25" t="s">
        <v>5467</v>
      </c>
      <c r="K817" s="25" t="s">
        <v>49</v>
      </c>
      <c r="L817" s="25" t="s">
        <v>7893</v>
      </c>
      <c r="M817" s="25" t="s">
        <v>7233</v>
      </c>
      <c r="N817" s="25" t="s">
        <v>5672</v>
      </c>
      <c r="O817" s="28">
        <v>45853.208067129628</v>
      </c>
      <c r="P817" s="25" t="s">
        <v>5471</v>
      </c>
      <c r="Q817" s="25"/>
      <c r="R817" s="26" t="e">
        <f>_xlfn.XLOOKUP(Table4[[#This Row],[Location]],[6]!TableData[u_display_name],[6]!TableData[country])</f>
        <v>#REF!</v>
      </c>
    </row>
    <row r="818" spans="1:18" ht="58" x14ac:dyDescent="0.35">
      <c r="A818" s="25" t="s">
        <v>413</v>
      </c>
      <c r="B818" s="25" t="s">
        <v>412</v>
      </c>
      <c r="C818" s="25" t="s">
        <v>414</v>
      </c>
      <c r="D818" s="25" t="s">
        <v>7894</v>
      </c>
      <c r="E818" s="25" t="s">
        <v>7895</v>
      </c>
      <c r="F818" s="25" t="s">
        <v>57</v>
      </c>
      <c r="G818" s="25" t="s">
        <v>56</v>
      </c>
      <c r="H818" s="25" t="s">
        <v>63</v>
      </c>
      <c r="I818" s="25" t="s">
        <v>413</v>
      </c>
      <c r="J818" s="25" t="s">
        <v>5467</v>
      </c>
      <c r="K818" s="25" t="s">
        <v>114</v>
      </c>
      <c r="L818" s="25" t="s">
        <v>5468</v>
      </c>
      <c r="M818" s="25" t="s">
        <v>7896</v>
      </c>
      <c r="N818" s="25" t="s">
        <v>5491</v>
      </c>
      <c r="O818" s="28">
        <v>45853.208067129628</v>
      </c>
      <c r="P818" s="25" t="s">
        <v>5471</v>
      </c>
      <c r="Q818" s="25"/>
      <c r="R818" s="26" t="e">
        <f>_xlfn.XLOOKUP(Table4[[#This Row],[Location]],[6]!TableData[u_display_name],[6]!TableData[country])</f>
        <v>#REF!</v>
      </c>
    </row>
    <row r="819" spans="1:18" ht="43.5" x14ac:dyDescent="0.35">
      <c r="A819" s="25" t="s">
        <v>801</v>
      </c>
      <c r="B819" s="25" t="s">
        <v>800</v>
      </c>
      <c r="C819" s="25" t="s">
        <v>802</v>
      </c>
      <c r="D819" s="25" t="s">
        <v>7897</v>
      </c>
      <c r="E819" s="25" t="s">
        <v>7898</v>
      </c>
      <c r="F819" s="25" t="s">
        <v>57</v>
      </c>
      <c r="G819" s="25" t="s">
        <v>109</v>
      </c>
      <c r="H819" s="25" t="s">
        <v>796</v>
      </c>
      <c r="I819" s="25" t="s">
        <v>801</v>
      </c>
      <c r="J819" s="25" t="s">
        <v>5467</v>
      </c>
      <c r="K819" s="25" t="s">
        <v>66</v>
      </c>
      <c r="L819" s="25" t="s">
        <v>5750</v>
      </c>
      <c r="M819" s="25" t="s">
        <v>5495</v>
      </c>
      <c r="N819" s="25" t="s">
        <v>5496</v>
      </c>
      <c r="O819" s="28">
        <v>45853.208067129628</v>
      </c>
      <c r="P819" s="25" t="s">
        <v>5471</v>
      </c>
      <c r="Q819" s="25"/>
      <c r="R819" s="26" t="e">
        <f>_xlfn.XLOOKUP(Table4[[#This Row],[Location]],[6]!TableData[u_display_name],[6]!TableData[country])</f>
        <v>#REF!</v>
      </c>
    </row>
    <row r="820" spans="1:18" ht="43.5" x14ac:dyDescent="0.35">
      <c r="A820" s="25" t="s">
        <v>2556</v>
      </c>
      <c r="B820" s="25" t="s">
        <v>2555</v>
      </c>
      <c r="C820" s="25" t="s">
        <v>7899</v>
      </c>
      <c r="D820" s="25" t="s">
        <v>7900</v>
      </c>
      <c r="E820" s="25" t="s">
        <v>7901</v>
      </c>
      <c r="F820" s="25" t="s">
        <v>57</v>
      </c>
      <c r="G820" s="25" t="s">
        <v>56</v>
      </c>
      <c r="H820" s="25" t="s">
        <v>63</v>
      </c>
      <c r="I820" s="25" t="s">
        <v>2556</v>
      </c>
      <c r="J820" s="25" t="s">
        <v>5467</v>
      </c>
      <c r="K820" s="25" t="s">
        <v>49</v>
      </c>
      <c r="L820" s="25" t="s">
        <v>4691</v>
      </c>
      <c r="M820" s="25" t="s">
        <v>5495</v>
      </c>
      <c r="N820" s="25" t="s">
        <v>5526</v>
      </c>
      <c r="O820" s="28">
        <v>45853.208067129628</v>
      </c>
      <c r="P820" s="25" t="s">
        <v>5471</v>
      </c>
      <c r="Q820" s="25"/>
      <c r="R820" s="26" t="e">
        <f>_xlfn.XLOOKUP(Table4[[#This Row],[Location]],[6]!TableData[u_display_name],[6]!TableData[country])</f>
        <v>#REF!</v>
      </c>
    </row>
    <row r="821" spans="1:18" ht="43.5" x14ac:dyDescent="0.35">
      <c r="A821" s="25" t="s">
        <v>178</v>
      </c>
      <c r="B821" s="25" t="s">
        <v>177</v>
      </c>
      <c r="C821" s="25" t="s">
        <v>179</v>
      </c>
      <c r="D821" s="25" t="s">
        <v>7902</v>
      </c>
      <c r="E821" s="25" t="s">
        <v>7903</v>
      </c>
      <c r="F821" s="25" t="s">
        <v>57</v>
      </c>
      <c r="G821" s="25" t="s">
        <v>109</v>
      </c>
      <c r="H821" s="25" t="s">
        <v>152</v>
      </c>
      <c r="I821" s="25" t="s">
        <v>178</v>
      </c>
      <c r="J821" s="25" t="s">
        <v>5467</v>
      </c>
      <c r="K821" s="25" t="s">
        <v>49</v>
      </c>
      <c r="L821" s="25" t="s">
        <v>5506</v>
      </c>
      <c r="M821" s="25" t="s">
        <v>5495</v>
      </c>
      <c r="N821" s="25" t="s">
        <v>5496</v>
      </c>
      <c r="O821" s="28">
        <v>45853.208067129628</v>
      </c>
      <c r="P821" s="25" t="s">
        <v>5499</v>
      </c>
      <c r="Q821" s="25"/>
      <c r="R821" s="26" t="e">
        <f>_xlfn.XLOOKUP(Table4[[#This Row],[Location]],[6]!TableData[u_display_name],[6]!TableData[country])</f>
        <v>#REF!</v>
      </c>
    </row>
    <row r="822" spans="1:18" ht="58" x14ac:dyDescent="0.35">
      <c r="A822" s="25" t="s">
        <v>2112</v>
      </c>
      <c r="B822" s="25" t="s">
        <v>2111</v>
      </c>
      <c r="C822" s="25" t="s">
        <v>7904</v>
      </c>
      <c r="D822" s="25" t="s">
        <v>7905</v>
      </c>
      <c r="E822" s="25" t="s">
        <v>7906</v>
      </c>
      <c r="F822" s="25" t="s">
        <v>514</v>
      </c>
      <c r="G822" s="25" t="s">
        <v>109</v>
      </c>
      <c r="H822" s="25" t="s">
        <v>63</v>
      </c>
      <c r="I822" s="25" t="s">
        <v>2112</v>
      </c>
      <c r="J822" s="25" t="s">
        <v>5467</v>
      </c>
      <c r="K822" s="25" t="s">
        <v>49</v>
      </c>
      <c r="L822" s="25" t="s">
        <v>6540</v>
      </c>
      <c r="M822" s="25" t="s">
        <v>5495</v>
      </c>
      <c r="N822" s="25" t="s">
        <v>5992</v>
      </c>
      <c r="O822" s="28">
        <v>45853.208067129628</v>
      </c>
      <c r="P822" s="25" t="s">
        <v>5471</v>
      </c>
      <c r="Q822" s="25"/>
      <c r="R822" s="26" t="e">
        <f>_xlfn.XLOOKUP(Table4[[#This Row],[Location]],[6]!TableData[u_display_name],[6]!TableData[country])</f>
        <v>#REF!</v>
      </c>
    </row>
    <row r="823" spans="1:18" ht="58" x14ac:dyDescent="0.35">
      <c r="A823" s="25" t="s">
        <v>7907</v>
      </c>
      <c r="B823" s="25" t="s">
        <v>7908</v>
      </c>
      <c r="C823" s="25" t="s">
        <v>596</v>
      </c>
      <c r="D823" s="25" t="s">
        <v>7909</v>
      </c>
      <c r="E823" s="25" t="s">
        <v>7910</v>
      </c>
      <c r="F823" s="25" t="s">
        <v>57</v>
      </c>
      <c r="G823" s="25" t="s">
        <v>56</v>
      </c>
      <c r="H823" s="25" t="s">
        <v>333</v>
      </c>
      <c r="I823" s="25" t="s">
        <v>7907</v>
      </c>
      <c r="J823" s="25" t="s">
        <v>5467</v>
      </c>
      <c r="K823" s="25" t="s">
        <v>66</v>
      </c>
      <c r="L823" s="25" t="s">
        <v>5626</v>
      </c>
      <c r="M823" s="25" t="s">
        <v>5796</v>
      </c>
      <c r="N823" s="25" t="s">
        <v>5672</v>
      </c>
      <c r="O823" s="28">
        <v>45853.208067129628</v>
      </c>
      <c r="P823" s="25" t="s">
        <v>5485</v>
      </c>
      <c r="Q823" s="25"/>
      <c r="R823" s="26" t="e">
        <f>_xlfn.XLOOKUP(Table4[[#This Row],[Location]],[6]!TableData[u_display_name],[6]!TableData[country])</f>
        <v>#REF!</v>
      </c>
    </row>
    <row r="824" spans="1:18" ht="58" x14ac:dyDescent="0.35">
      <c r="A824" s="25" t="s">
        <v>2354</v>
      </c>
      <c r="B824" s="25" t="s">
        <v>2353</v>
      </c>
      <c r="C824" s="25" t="s">
        <v>7911</v>
      </c>
      <c r="D824" s="25" t="s">
        <v>7912</v>
      </c>
      <c r="E824" s="25" t="s">
        <v>7913</v>
      </c>
      <c r="F824" s="25" t="s">
        <v>57</v>
      </c>
      <c r="G824" s="25" t="s">
        <v>56</v>
      </c>
      <c r="H824" s="25" t="s">
        <v>63</v>
      </c>
      <c r="I824" s="25" t="s">
        <v>2354</v>
      </c>
      <c r="J824" s="25" t="s">
        <v>5467</v>
      </c>
      <c r="K824" s="25" t="s">
        <v>49</v>
      </c>
      <c r="L824" s="25" t="s">
        <v>5813</v>
      </c>
      <c r="M824" s="25" t="s">
        <v>5495</v>
      </c>
      <c r="N824" s="25" t="s">
        <v>5503</v>
      </c>
      <c r="O824" s="28">
        <v>45853.208067129628</v>
      </c>
      <c r="P824" s="25" t="s">
        <v>5471</v>
      </c>
      <c r="Q824" s="25"/>
      <c r="R824" s="26" t="e">
        <f>_xlfn.XLOOKUP(Table4[[#This Row],[Location]],[6]!TableData[u_display_name],[6]!TableData[country])</f>
        <v>#REF!</v>
      </c>
    </row>
    <row r="825" spans="1:18" ht="58" x14ac:dyDescent="0.35">
      <c r="A825" s="25" t="s">
        <v>1491</v>
      </c>
      <c r="B825" s="25" t="s">
        <v>1490</v>
      </c>
      <c r="C825" s="25" t="s">
        <v>4606</v>
      </c>
      <c r="D825" s="25" t="s">
        <v>7914</v>
      </c>
      <c r="E825" s="25" t="s">
        <v>7915</v>
      </c>
      <c r="F825" s="25" t="s">
        <v>57</v>
      </c>
      <c r="G825" s="25" t="s">
        <v>56</v>
      </c>
      <c r="H825" s="25" t="s">
        <v>63</v>
      </c>
      <c r="I825" s="25" t="s">
        <v>1491</v>
      </c>
      <c r="J825" s="25" t="s">
        <v>5467</v>
      </c>
      <c r="K825" s="25" t="s">
        <v>49</v>
      </c>
      <c r="L825" s="25" t="s">
        <v>7916</v>
      </c>
      <c r="M825" s="25" t="s">
        <v>5735</v>
      </c>
      <c r="N825" s="25" t="s">
        <v>5503</v>
      </c>
      <c r="O825" s="28">
        <v>45853.208067129628</v>
      </c>
      <c r="P825" s="25" t="s">
        <v>5471</v>
      </c>
      <c r="Q825" s="25"/>
      <c r="R825" s="26" t="e">
        <f>_xlfn.XLOOKUP(Table4[[#This Row],[Location]],[6]!TableData[u_display_name],[6]!TableData[country])</f>
        <v>#REF!</v>
      </c>
    </row>
    <row r="826" spans="1:18" ht="58" x14ac:dyDescent="0.35">
      <c r="A826" s="25" t="s">
        <v>7917</v>
      </c>
      <c r="B826" s="25" t="s">
        <v>7918</v>
      </c>
      <c r="C826" s="25" t="s">
        <v>553</v>
      </c>
      <c r="D826" s="25" t="s">
        <v>7919</v>
      </c>
      <c r="E826" s="25" t="s">
        <v>7920</v>
      </c>
      <c r="F826" s="25" t="s">
        <v>94</v>
      </c>
      <c r="G826" s="25" t="s">
        <v>56</v>
      </c>
      <c r="H826" s="25" t="s">
        <v>333</v>
      </c>
      <c r="I826" s="25" t="s">
        <v>7917</v>
      </c>
      <c r="J826" s="25" t="s">
        <v>5467</v>
      </c>
      <c r="K826" s="25" t="s">
        <v>66</v>
      </c>
      <c r="L826" s="25" t="s">
        <v>5626</v>
      </c>
      <c r="M826" s="25" t="s">
        <v>5735</v>
      </c>
      <c r="N826" s="25" t="s">
        <v>5775</v>
      </c>
      <c r="O826" s="28">
        <v>45853.208067129628</v>
      </c>
      <c r="P826" s="25" t="s">
        <v>5485</v>
      </c>
      <c r="Q826" s="25"/>
      <c r="R826" s="26" t="e">
        <f>_xlfn.XLOOKUP(Table4[[#This Row],[Location]],[6]!TableData[u_display_name],[6]!TableData[country])</f>
        <v>#REF!</v>
      </c>
    </row>
    <row r="827" spans="1:18" ht="58" x14ac:dyDescent="0.35">
      <c r="A827" s="25" t="s">
        <v>1450</v>
      </c>
      <c r="B827" s="25" t="s">
        <v>1449</v>
      </c>
      <c r="C827" s="25" t="s">
        <v>4541</v>
      </c>
      <c r="D827" s="25" t="s">
        <v>7921</v>
      </c>
      <c r="E827" s="25" t="s">
        <v>7922</v>
      </c>
      <c r="F827" s="25" t="s">
        <v>57</v>
      </c>
      <c r="G827" s="25" t="s">
        <v>109</v>
      </c>
      <c r="H827" s="25" t="s">
        <v>63</v>
      </c>
      <c r="I827" s="25" t="s">
        <v>1450</v>
      </c>
      <c r="J827" s="25" t="s">
        <v>5467</v>
      </c>
      <c r="K827" s="25" t="s">
        <v>49</v>
      </c>
      <c r="L827" s="25" t="s">
        <v>5705</v>
      </c>
      <c r="M827" s="25" t="s">
        <v>7628</v>
      </c>
      <c r="N827" s="25" t="s">
        <v>5531</v>
      </c>
      <c r="O827" s="28">
        <v>45853.208067129628</v>
      </c>
      <c r="P827" s="25" t="s">
        <v>5471</v>
      </c>
      <c r="Q827" s="25"/>
      <c r="R827" s="26" t="e">
        <f>_xlfn.XLOOKUP(Table4[[#This Row],[Location]],[6]!TableData[u_display_name],[6]!TableData[country])</f>
        <v>#REF!</v>
      </c>
    </row>
    <row r="828" spans="1:18" ht="43.5" x14ac:dyDescent="0.35">
      <c r="A828" s="25" t="s">
        <v>2251</v>
      </c>
      <c r="B828" s="25" t="s">
        <v>2250</v>
      </c>
      <c r="C828" s="25" t="s">
        <v>7923</v>
      </c>
      <c r="D828" s="25" t="s">
        <v>7924</v>
      </c>
      <c r="E828" s="25" t="s">
        <v>7925</v>
      </c>
      <c r="F828" s="25" t="s">
        <v>57</v>
      </c>
      <c r="G828" s="25" t="s">
        <v>56</v>
      </c>
      <c r="H828" s="25" t="s">
        <v>63</v>
      </c>
      <c r="I828" s="25" t="s">
        <v>2251</v>
      </c>
      <c r="J828" s="25" t="s">
        <v>5467</v>
      </c>
      <c r="K828" s="25" t="s">
        <v>49</v>
      </c>
      <c r="L828" s="25" t="s">
        <v>5757</v>
      </c>
      <c r="M828" s="25" t="s">
        <v>7926</v>
      </c>
      <c r="N828" s="25" t="s">
        <v>5672</v>
      </c>
      <c r="O828" s="28">
        <v>45853.208067129628</v>
      </c>
      <c r="P828" s="25" t="s">
        <v>5471</v>
      </c>
      <c r="Q828" s="25"/>
      <c r="R828" s="26" t="e">
        <f>_xlfn.XLOOKUP(Table4[[#This Row],[Location]],[6]!TableData[u_display_name],[6]!TableData[country])</f>
        <v>#REF!</v>
      </c>
    </row>
    <row r="829" spans="1:18" ht="43.5" x14ac:dyDescent="0.35">
      <c r="A829" s="25" t="s">
        <v>2679</v>
      </c>
      <c r="B829" s="25" t="s">
        <v>2678</v>
      </c>
      <c r="C829" s="25" t="s">
        <v>7927</v>
      </c>
      <c r="D829" s="25" t="s">
        <v>7928</v>
      </c>
      <c r="E829" s="25" t="s">
        <v>7929</v>
      </c>
      <c r="F829" s="25" t="s">
        <v>57</v>
      </c>
      <c r="G829" s="25" t="s">
        <v>56</v>
      </c>
      <c r="H829" s="25" t="s">
        <v>4513</v>
      </c>
      <c r="I829" s="25" t="s">
        <v>4691</v>
      </c>
      <c r="J829" s="25" t="s">
        <v>5467</v>
      </c>
      <c r="K829" s="25" t="s">
        <v>49</v>
      </c>
      <c r="L829" s="25" t="s">
        <v>4691</v>
      </c>
      <c r="M829" s="25" t="s">
        <v>5519</v>
      </c>
      <c r="N829" s="25" t="s">
        <v>5526</v>
      </c>
      <c r="O829" s="28">
        <v>45853.208067129628</v>
      </c>
      <c r="P829" s="25" t="s">
        <v>5499</v>
      </c>
      <c r="Q829" s="25"/>
      <c r="R829" s="26" t="e">
        <f>_xlfn.XLOOKUP(Table4[[#This Row],[Location]],[6]!TableData[u_display_name],[6]!TableData[country])</f>
        <v>#REF!</v>
      </c>
    </row>
    <row r="830" spans="1:18" ht="43.5" x14ac:dyDescent="0.35">
      <c r="A830" s="25" t="s">
        <v>2150</v>
      </c>
      <c r="B830" s="25" t="s">
        <v>2149</v>
      </c>
      <c r="C830" s="25" t="s">
        <v>7930</v>
      </c>
      <c r="D830" s="25" t="s">
        <v>7931</v>
      </c>
      <c r="E830" s="25" t="s">
        <v>7932</v>
      </c>
      <c r="F830" s="25" t="s">
        <v>57</v>
      </c>
      <c r="G830" s="25" t="s">
        <v>149</v>
      </c>
      <c r="H830" s="25" t="s">
        <v>796</v>
      </c>
      <c r="I830" s="25" t="s">
        <v>2150</v>
      </c>
      <c r="J830" s="25" t="s">
        <v>5467</v>
      </c>
      <c r="K830" s="25" t="s">
        <v>49</v>
      </c>
      <c r="L830" s="25" t="s">
        <v>5750</v>
      </c>
      <c r="M830" s="25" t="s">
        <v>5495</v>
      </c>
      <c r="N830" s="25" t="s">
        <v>5496</v>
      </c>
      <c r="O830" s="28">
        <v>45853.208067129628</v>
      </c>
      <c r="P830" s="25" t="s">
        <v>5471</v>
      </c>
      <c r="Q830" s="25"/>
      <c r="R830" s="26" t="e">
        <f>_xlfn.XLOOKUP(Table4[[#This Row],[Location]],[6]!TableData[u_display_name],[6]!TableData[country])</f>
        <v>#REF!</v>
      </c>
    </row>
    <row r="831" spans="1:18" ht="43.5" x14ac:dyDescent="0.35">
      <c r="A831" s="25" t="s">
        <v>1611</v>
      </c>
      <c r="B831" s="25" t="s">
        <v>1610</v>
      </c>
      <c r="C831" s="25" t="s">
        <v>4423</v>
      </c>
      <c r="D831" s="25" t="s">
        <v>7933</v>
      </c>
      <c r="E831" s="25" t="s">
        <v>7934</v>
      </c>
      <c r="F831" s="25" t="s">
        <v>57</v>
      </c>
      <c r="G831" s="25" t="s">
        <v>56</v>
      </c>
      <c r="H831" s="25" t="s">
        <v>63</v>
      </c>
      <c r="I831" s="25" t="s">
        <v>3402</v>
      </c>
      <c r="J831" s="25" t="s">
        <v>5467</v>
      </c>
      <c r="K831" s="25" t="s">
        <v>114</v>
      </c>
      <c r="L831" s="25" t="s">
        <v>4691</v>
      </c>
      <c r="M831" s="25" t="s">
        <v>6039</v>
      </c>
      <c r="N831" s="25" t="s">
        <v>5775</v>
      </c>
      <c r="O831" s="28">
        <v>45853.208067129628</v>
      </c>
      <c r="P831" s="25" t="s">
        <v>5471</v>
      </c>
      <c r="Q831" s="25"/>
      <c r="R831" s="26" t="e">
        <f>_xlfn.XLOOKUP(Table4[[#This Row],[Location]],[6]!TableData[u_display_name],[6]!TableData[country])</f>
        <v>#REF!</v>
      </c>
    </row>
    <row r="832" spans="1:18" ht="58" x14ac:dyDescent="0.35">
      <c r="A832" s="25" t="s">
        <v>2376</v>
      </c>
      <c r="B832" s="25" t="s">
        <v>7935</v>
      </c>
      <c r="C832" s="25" t="s">
        <v>7936</v>
      </c>
      <c r="D832" s="25" t="s">
        <v>7937</v>
      </c>
      <c r="E832" s="25" t="s">
        <v>7938</v>
      </c>
      <c r="F832" s="25" t="s">
        <v>57</v>
      </c>
      <c r="G832" s="25" t="s">
        <v>109</v>
      </c>
      <c r="H832" s="25" t="s">
        <v>63</v>
      </c>
      <c r="I832" s="25" t="s">
        <v>2376</v>
      </c>
      <c r="J832" s="25" t="s">
        <v>5467</v>
      </c>
      <c r="K832" s="25" t="s">
        <v>114</v>
      </c>
      <c r="L832" s="25" t="s">
        <v>5897</v>
      </c>
      <c r="M832" s="25" t="s">
        <v>5916</v>
      </c>
      <c r="N832" s="25" t="s">
        <v>5668</v>
      </c>
      <c r="O832" s="28">
        <v>45853.208067129628</v>
      </c>
      <c r="P832" s="25" t="s">
        <v>5471</v>
      </c>
      <c r="Q832" s="25"/>
      <c r="R832" s="26" t="e">
        <f>_xlfn.XLOOKUP(Table4[[#This Row],[Location]],[6]!TableData[u_display_name],[6]!TableData[country])</f>
        <v>#REF!</v>
      </c>
    </row>
    <row r="833" spans="1:18" ht="43.5" x14ac:dyDescent="0.35">
      <c r="A833" s="25" t="s">
        <v>1783</v>
      </c>
      <c r="B833" s="25" t="s">
        <v>1782</v>
      </c>
      <c r="C833" s="25" t="s">
        <v>4523</v>
      </c>
      <c r="D833" s="25" t="s">
        <v>7939</v>
      </c>
      <c r="E833" s="25" t="s">
        <v>7940</v>
      </c>
      <c r="F833" s="25" t="s">
        <v>57</v>
      </c>
      <c r="G833" s="25" t="s">
        <v>56</v>
      </c>
      <c r="H833" s="25" t="s">
        <v>63</v>
      </c>
      <c r="I833" s="25" t="s">
        <v>1783</v>
      </c>
      <c r="J833" s="25" t="s">
        <v>5467</v>
      </c>
      <c r="K833" s="25" t="s">
        <v>49</v>
      </c>
      <c r="L833" s="25" t="s">
        <v>6603</v>
      </c>
      <c r="M833" s="25" t="s">
        <v>5709</v>
      </c>
      <c r="N833" s="25" t="s">
        <v>5526</v>
      </c>
      <c r="O833" s="28">
        <v>45853.208067129628</v>
      </c>
      <c r="P833" s="25" t="s">
        <v>5471</v>
      </c>
      <c r="Q833" s="25"/>
      <c r="R833" s="26" t="e">
        <f>_xlfn.XLOOKUP(Table4[[#This Row],[Location]],[6]!TableData[u_display_name],[6]!TableData[country])</f>
        <v>#REF!</v>
      </c>
    </row>
    <row r="834" spans="1:18" ht="58" x14ac:dyDescent="0.35">
      <c r="A834" s="25" t="s">
        <v>677</v>
      </c>
      <c r="B834" s="25" t="s">
        <v>676</v>
      </c>
      <c r="C834" s="25" t="s">
        <v>678</v>
      </c>
      <c r="D834" s="25" t="s">
        <v>7941</v>
      </c>
      <c r="E834" s="25" t="s">
        <v>7942</v>
      </c>
      <c r="F834" s="25" t="s">
        <v>57</v>
      </c>
      <c r="G834" s="25" t="s">
        <v>56</v>
      </c>
      <c r="H834" s="25" t="s">
        <v>152</v>
      </c>
      <c r="I834" s="25" t="s">
        <v>677</v>
      </c>
      <c r="J834" s="25" t="s">
        <v>5467</v>
      </c>
      <c r="K834" s="25" t="s">
        <v>49</v>
      </c>
      <c r="L834" s="25" t="s">
        <v>4691</v>
      </c>
      <c r="M834" s="25" t="s">
        <v>5495</v>
      </c>
      <c r="N834" s="25" t="s">
        <v>5526</v>
      </c>
      <c r="O834" s="28">
        <v>45853.208067129628</v>
      </c>
      <c r="P834" s="25" t="s">
        <v>5485</v>
      </c>
      <c r="Q834" s="25"/>
      <c r="R834" s="26" t="e">
        <f>_xlfn.XLOOKUP(Table4[[#This Row],[Location]],[6]!TableData[u_display_name],[6]!TableData[country])</f>
        <v>#REF!</v>
      </c>
    </row>
    <row r="835" spans="1:18" ht="58" x14ac:dyDescent="0.35">
      <c r="A835" s="25" t="s">
        <v>1455</v>
      </c>
      <c r="B835" s="25" t="s">
        <v>1454</v>
      </c>
      <c r="C835" s="25" t="s">
        <v>4543</v>
      </c>
      <c r="D835" s="25" t="s">
        <v>7943</v>
      </c>
      <c r="E835" s="25" t="s">
        <v>7944</v>
      </c>
      <c r="F835" s="25" t="s">
        <v>57</v>
      </c>
      <c r="G835" s="25" t="s">
        <v>56</v>
      </c>
      <c r="H835" s="25" t="s">
        <v>63</v>
      </c>
      <c r="I835" s="25" t="s">
        <v>1455</v>
      </c>
      <c r="J835" s="25" t="s">
        <v>5467</v>
      </c>
      <c r="K835" s="25" t="s">
        <v>49</v>
      </c>
      <c r="L835" s="25" t="s">
        <v>5705</v>
      </c>
      <c r="M835" s="25" t="s">
        <v>5495</v>
      </c>
      <c r="N835" s="25" t="s">
        <v>5503</v>
      </c>
      <c r="O835" s="28">
        <v>45853.208067129628</v>
      </c>
      <c r="P835" s="25" t="s">
        <v>5471</v>
      </c>
      <c r="Q835" s="25"/>
      <c r="R835" s="26" t="e">
        <f>_xlfn.XLOOKUP(Table4[[#This Row],[Location]],[6]!TableData[u_display_name],[6]!TableData[country])</f>
        <v>#REF!</v>
      </c>
    </row>
    <row r="836" spans="1:18" ht="58" x14ac:dyDescent="0.35">
      <c r="A836" s="25" t="s">
        <v>2196</v>
      </c>
      <c r="B836" s="25" t="s">
        <v>2195</v>
      </c>
      <c r="C836" s="25" t="s">
        <v>4805</v>
      </c>
      <c r="D836" s="25" t="s">
        <v>7945</v>
      </c>
      <c r="E836" s="25" t="s">
        <v>7946</v>
      </c>
      <c r="F836" s="25" t="s">
        <v>57</v>
      </c>
      <c r="G836" s="25" t="s">
        <v>56</v>
      </c>
      <c r="H836" s="25" t="s">
        <v>63</v>
      </c>
      <c r="I836" s="25" t="s">
        <v>2196</v>
      </c>
      <c r="J836" s="25" t="s">
        <v>5467</v>
      </c>
      <c r="K836" s="25" t="s">
        <v>49</v>
      </c>
      <c r="L836" s="25" t="s">
        <v>6740</v>
      </c>
      <c r="M836" s="25" t="s">
        <v>6029</v>
      </c>
      <c r="N836" s="25" t="s">
        <v>5775</v>
      </c>
      <c r="O836" s="28">
        <v>45853.208067129628</v>
      </c>
      <c r="P836" s="25" t="s">
        <v>5471</v>
      </c>
      <c r="Q836" s="25"/>
      <c r="R836" s="26" t="e">
        <f>_xlfn.XLOOKUP(Table4[[#This Row],[Location]],[6]!TableData[u_display_name],[6]!TableData[country])</f>
        <v>#REF!</v>
      </c>
    </row>
    <row r="837" spans="1:18" ht="43.5" x14ac:dyDescent="0.35">
      <c r="A837" s="25" t="s">
        <v>1887</v>
      </c>
      <c r="B837" s="25" t="s">
        <v>1886</v>
      </c>
      <c r="C837" s="25" t="s">
        <v>7947</v>
      </c>
      <c r="D837" s="25" t="s">
        <v>7948</v>
      </c>
      <c r="E837" s="25" t="s">
        <v>7949</v>
      </c>
      <c r="F837" s="25" t="s">
        <v>57</v>
      </c>
      <c r="G837" s="25" t="s">
        <v>232</v>
      </c>
      <c r="H837" s="25" t="s">
        <v>63</v>
      </c>
      <c r="I837" s="25" t="s">
        <v>1887</v>
      </c>
      <c r="J837" s="25" t="s">
        <v>5467</v>
      </c>
      <c r="K837" s="25" t="s">
        <v>49</v>
      </c>
      <c r="L837" s="25" t="s">
        <v>4691</v>
      </c>
      <c r="M837" s="25" t="s">
        <v>5495</v>
      </c>
      <c r="N837" s="25" t="s">
        <v>5496</v>
      </c>
      <c r="O837" s="28">
        <v>45853.208067129628</v>
      </c>
      <c r="P837" s="25" t="s">
        <v>5471</v>
      </c>
      <c r="Q837" s="25"/>
      <c r="R837" s="26" t="e">
        <f>_xlfn.XLOOKUP(Table4[[#This Row],[Location]],[6]!TableData[u_display_name],[6]!TableData[country])</f>
        <v>#REF!</v>
      </c>
    </row>
    <row r="838" spans="1:18" ht="43.5" x14ac:dyDescent="0.35">
      <c r="A838" s="25" t="s">
        <v>2595</v>
      </c>
      <c r="B838" s="25" t="s">
        <v>7950</v>
      </c>
      <c r="C838" s="25" t="s">
        <v>7951</v>
      </c>
      <c r="D838" s="25" t="s">
        <v>7952</v>
      </c>
      <c r="E838" s="25" t="s">
        <v>7953</v>
      </c>
      <c r="F838" s="25" t="s">
        <v>57</v>
      </c>
      <c r="G838" s="25" t="s">
        <v>56</v>
      </c>
      <c r="H838" s="25" t="s">
        <v>63</v>
      </c>
      <c r="I838" s="25" t="s">
        <v>2595</v>
      </c>
      <c r="J838" s="25" t="s">
        <v>5467</v>
      </c>
      <c r="K838" s="25" t="s">
        <v>49</v>
      </c>
      <c r="L838" s="25" t="s">
        <v>6368</v>
      </c>
      <c r="M838" s="25" t="s">
        <v>5495</v>
      </c>
      <c r="N838" s="25" t="s">
        <v>5526</v>
      </c>
      <c r="O838" s="28">
        <v>45853.208067129628</v>
      </c>
      <c r="P838" s="25" t="s">
        <v>5471</v>
      </c>
      <c r="Q838" s="25"/>
      <c r="R838" s="26" t="e">
        <f>_xlfn.XLOOKUP(Table4[[#This Row],[Location]],[6]!TableData[u_display_name],[6]!TableData[country])</f>
        <v>#REF!</v>
      </c>
    </row>
    <row r="839" spans="1:18" ht="58" x14ac:dyDescent="0.35">
      <c r="A839" s="25" t="s">
        <v>1983</v>
      </c>
      <c r="B839" s="25" t="s">
        <v>1982</v>
      </c>
      <c r="C839" s="25" t="s">
        <v>7954</v>
      </c>
      <c r="D839" s="25" t="s">
        <v>7955</v>
      </c>
      <c r="E839" s="25" t="s">
        <v>7956</v>
      </c>
      <c r="F839" s="25" t="s">
        <v>57</v>
      </c>
      <c r="G839" s="25" t="s">
        <v>109</v>
      </c>
      <c r="H839" s="25" t="s">
        <v>2083</v>
      </c>
      <c r="I839" s="25" t="s">
        <v>1983</v>
      </c>
      <c r="J839" s="25" t="s">
        <v>5467</v>
      </c>
      <c r="K839" s="25" t="s">
        <v>49</v>
      </c>
      <c r="L839" s="25" t="s">
        <v>6049</v>
      </c>
      <c r="M839" s="25" t="s">
        <v>5894</v>
      </c>
      <c r="N839" s="25" t="s">
        <v>5992</v>
      </c>
      <c r="O839" s="28">
        <v>45853.208067129628</v>
      </c>
      <c r="P839" s="25" t="s">
        <v>5485</v>
      </c>
      <c r="Q839" s="25"/>
      <c r="R839" s="26" t="e">
        <f>_xlfn.XLOOKUP(Table4[[#This Row],[Location]],[6]!TableData[u_display_name],[6]!TableData[country])</f>
        <v>#REF!</v>
      </c>
    </row>
    <row r="840" spans="1:18" ht="58" x14ac:dyDescent="0.35">
      <c r="A840" s="25" t="s">
        <v>1394</v>
      </c>
      <c r="B840" s="25" t="s">
        <v>1393</v>
      </c>
      <c r="C840" s="25" t="s">
        <v>4865</v>
      </c>
      <c r="D840" s="25" t="s">
        <v>7957</v>
      </c>
      <c r="E840" s="25" t="s">
        <v>7958</v>
      </c>
      <c r="F840" s="25" t="s">
        <v>57</v>
      </c>
      <c r="G840" s="25" t="s">
        <v>56</v>
      </c>
      <c r="H840" s="25" t="s">
        <v>63</v>
      </c>
      <c r="I840" s="25" t="s">
        <v>1394</v>
      </c>
      <c r="J840" s="25" t="s">
        <v>5467</v>
      </c>
      <c r="K840" s="25" t="s">
        <v>49</v>
      </c>
      <c r="L840" s="25" t="s">
        <v>6384</v>
      </c>
      <c r="M840" s="25" t="s">
        <v>5519</v>
      </c>
      <c r="N840" s="25" t="s">
        <v>5627</v>
      </c>
      <c r="O840" s="28">
        <v>45853.208067129628</v>
      </c>
      <c r="P840" s="25" t="s">
        <v>5471</v>
      </c>
      <c r="Q840" s="25"/>
      <c r="R840" s="26" t="e">
        <f>_xlfn.XLOOKUP(Table4[[#This Row],[Location]],[6]!TableData[u_display_name],[6]!TableData[country])</f>
        <v>#REF!</v>
      </c>
    </row>
    <row r="841" spans="1:18" ht="58" x14ac:dyDescent="0.35">
      <c r="A841" s="25" t="s">
        <v>1360</v>
      </c>
      <c r="B841" s="25" t="s">
        <v>1359</v>
      </c>
      <c r="C841" s="25" t="s">
        <v>4551</v>
      </c>
      <c r="D841" s="25" t="s">
        <v>7959</v>
      </c>
      <c r="E841" s="25" t="s">
        <v>7960</v>
      </c>
      <c r="F841" s="25" t="s">
        <v>57</v>
      </c>
      <c r="G841" s="25" t="s">
        <v>109</v>
      </c>
      <c r="H841" s="25" t="s">
        <v>63</v>
      </c>
      <c r="I841" s="25" t="s">
        <v>1360</v>
      </c>
      <c r="J841" s="25" t="s">
        <v>5467</v>
      </c>
      <c r="K841" s="25" t="s">
        <v>49</v>
      </c>
      <c r="L841" s="25" t="s">
        <v>6685</v>
      </c>
      <c r="M841" s="25" t="s">
        <v>5495</v>
      </c>
      <c r="N841" s="25" t="s">
        <v>5992</v>
      </c>
      <c r="O841" s="28">
        <v>45853.208067129628</v>
      </c>
      <c r="P841" s="25" t="s">
        <v>5471</v>
      </c>
      <c r="Q841" s="25"/>
      <c r="R841" s="26" t="e">
        <f>_xlfn.XLOOKUP(Table4[[#This Row],[Location]],[6]!TableData[u_display_name],[6]!TableData[country])</f>
        <v>#REF!</v>
      </c>
    </row>
    <row r="842" spans="1:18" ht="58" x14ac:dyDescent="0.35">
      <c r="A842" s="25" t="s">
        <v>1228</v>
      </c>
      <c r="B842" s="25" t="s">
        <v>1227</v>
      </c>
      <c r="C842" s="25" t="s">
        <v>4564</v>
      </c>
      <c r="D842" s="25" t="s">
        <v>7961</v>
      </c>
      <c r="E842" s="25" t="s">
        <v>7962</v>
      </c>
      <c r="F842" s="25" t="s">
        <v>57</v>
      </c>
      <c r="G842" s="25" t="s">
        <v>109</v>
      </c>
      <c r="H842" s="25" t="s">
        <v>63</v>
      </c>
      <c r="I842" s="25" t="s">
        <v>1228</v>
      </c>
      <c r="J842" s="25" t="s">
        <v>5467</v>
      </c>
      <c r="K842" s="25" t="s">
        <v>49</v>
      </c>
      <c r="L842" s="25" t="s">
        <v>5599</v>
      </c>
      <c r="M842" s="25" t="s">
        <v>5495</v>
      </c>
      <c r="N842" s="25" t="s">
        <v>5531</v>
      </c>
      <c r="O842" s="28">
        <v>45853.208067129628</v>
      </c>
      <c r="P842" s="25" t="s">
        <v>5471</v>
      </c>
      <c r="Q842" s="25"/>
      <c r="R842" s="26" t="e">
        <f>_xlfn.XLOOKUP(Table4[[#This Row],[Location]],[6]!TableData[u_display_name],[6]!TableData[country])</f>
        <v>#REF!</v>
      </c>
    </row>
    <row r="843" spans="1:18" ht="43.5" x14ac:dyDescent="0.35">
      <c r="A843" s="25" t="s">
        <v>1585</v>
      </c>
      <c r="B843" s="25" t="s">
        <v>1584</v>
      </c>
      <c r="C843" s="25" t="s">
        <v>4901</v>
      </c>
      <c r="D843" s="25" t="s">
        <v>7963</v>
      </c>
      <c r="E843" s="25" t="s">
        <v>7964</v>
      </c>
      <c r="F843" s="25" t="s">
        <v>57</v>
      </c>
      <c r="G843" s="25" t="s">
        <v>56</v>
      </c>
      <c r="H843" s="25" t="s">
        <v>4895</v>
      </c>
      <c r="I843" s="25" t="s">
        <v>1585</v>
      </c>
      <c r="J843" s="25" t="s">
        <v>5467</v>
      </c>
      <c r="K843" s="25" t="s">
        <v>49</v>
      </c>
      <c r="L843" s="25" t="s">
        <v>4691</v>
      </c>
      <c r="M843" s="25" t="s">
        <v>5495</v>
      </c>
      <c r="N843" s="25" t="s">
        <v>5526</v>
      </c>
      <c r="O843" s="28">
        <v>45853.208067129628</v>
      </c>
      <c r="P843" s="25" t="s">
        <v>5471</v>
      </c>
      <c r="Q843" s="25"/>
      <c r="R843" s="26" t="e">
        <f>_xlfn.XLOOKUP(Table4[[#This Row],[Location]],[6]!TableData[u_display_name],[6]!TableData[country])</f>
        <v>#REF!</v>
      </c>
    </row>
    <row r="844" spans="1:18" ht="58" x14ac:dyDescent="0.35">
      <c r="A844" s="25" t="s">
        <v>1765</v>
      </c>
      <c r="B844" s="25" t="s">
        <v>1764</v>
      </c>
      <c r="C844" s="25" t="s">
        <v>7965</v>
      </c>
      <c r="D844" s="25" t="s">
        <v>7966</v>
      </c>
      <c r="E844" s="25" t="s">
        <v>7967</v>
      </c>
      <c r="F844" s="25" t="s">
        <v>57</v>
      </c>
      <c r="G844" s="25" t="s">
        <v>56</v>
      </c>
      <c r="H844" s="25" t="s">
        <v>63</v>
      </c>
      <c r="I844" s="25" t="s">
        <v>1765</v>
      </c>
      <c r="J844" s="25" t="s">
        <v>5467</v>
      </c>
      <c r="K844" s="25" t="s">
        <v>49</v>
      </c>
      <c r="L844" s="25" t="s">
        <v>6172</v>
      </c>
      <c r="M844" s="25" t="s">
        <v>5796</v>
      </c>
      <c r="N844" s="25" t="s">
        <v>5623</v>
      </c>
      <c r="O844" s="28">
        <v>45853.208067129628</v>
      </c>
      <c r="P844" s="25" t="s">
        <v>5471</v>
      </c>
      <c r="Q844" s="25"/>
      <c r="R844" s="26" t="e">
        <f>_xlfn.XLOOKUP(Table4[[#This Row],[Location]],[6]!TableData[u_display_name],[6]!TableData[country])</f>
        <v>#REF!</v>
      </c>
    </row>
    <row r="845" spans="1:18" ht="29" x14ac:dyDescent="0.35">
      <c r="A845" s="25" t="s">
        <v>3171</v>
      </c>
      <c r="B845" s="25" t="s">
        <v>7968</v>
      </c>
      <c r="C845" s="25" t="s">
        <v>7969</v>
      </c>
      <c r="D845" s="25" t="s">
        <v>7970</v>
      </c>
      <c r="E845" s="25" t="s">
        <v>7971</v>
      </c>
      <c r="F845" s="25" t="s">
        <v>57</v>
      </c>
      <c r="G845" s="25" t="s">
        <v>56</v>
      </c>
      <c r="H845" s="25" t="s">
        <v>4691</v>
      </c>
      <c r="I845" s="25" t="s">
        <v>4691</v>
      </c>
      <c r="J845" s="25" t="s">
        <v>5467</v>
      </c>
      <c r="K845" s="25" t="s">
        <v>114</v>
      </c>
      <c r="L845" s="25" t="s">
        <v>6384</v>
      </c>
      <c r="M845" s="25" t="s">
        <v>4691</v>
      </c>
      <c r="N845" s="25" t="s">
        <v>4691</v>
      </c>
      <c r="O845" s="28">
        <v>45853.208067129628</v>
      </c>
      <c r="P845" s="25" t="s">
        <v>4691</v>
      </c>
      <c r="Q845" s="25"/>
      <c r="R845" s="26" t="e">
        <f>_xlfn.XLOOKUP(Table4[[#This Row],[Location]],[6]!TableData[u_display_name],[6]!TableData[country])</f>
        <v>#REF!</v>
      </c>
    </row>
    <row r="846" spans="1:18" ht="58" x14ac:dyDescent="0.35">
      <c r="A846" s="25" t="s">
        <v>2356</v>
      </c>
      <c r="B846" s="25" t="s">
        <v>2355</v>
      </c>
      <c r="C846" s="25" t="s">
        <v>4931</v>
      </c>
      <c r="D846" s="25" t="s">
        <v>7972</v>
      </c>
      <c r="E846" s="25" t="s">
        <v>7973</v>
      </c>
      <c r="F846" s="25" t="s">
        <v>57</v>
      </c>
      <c r="G846" s="25" t="s">
        <v>56</v>
      </c>
      <c r="H846" s="25" t="s">
        <v>63</v>
      </c>
      <c r="I846" s="25" t="s">
        <v>2356</v>
      </c>
      <c r="J846" s="25" t="s">
        <v>5467</v>
      </c>
      <c r="K846" s="25" t="s">
        <v>49</v>
      </c>
      <c r="L846" s="25" t="s">
        <v>7022</v>
      </c>
      <c r="M846" s="25" t="s">
        <v>5735</v>
      </c>
      <c r="N846" s="25" t="s">
        <v>5775</v>
      </c>
      <c r="O846" s="28">
        <v>45853.208067129628</v>
      </c>
      <c r="P846" s="25" t="s">
        <v>5471</v>
      </c>
      <c r="Q846" s="25"/>
      <c r="R846" s="26" t="e">
        <f>_xlfn.XLOOKUP(Table4[[#This Row],[Location]],[6]!TableData[u_display_name],[6]!TableData[country])</f>
        <v>#REF!</v>
      </c>
    </row>
    <row r="847" spans="1:18" ht="72.5" x14ac:dyDescent="0.35">
      <c r="A847" s="25" t="s">
        <v>1991</v>
      </c>
      <c r="B847" s="25" t="s">
        <v>1990</v>
      </c>
      <c r="C847" s="25" t="s">
        <v>7974</v>
      </c>
      <c r="D847" s="25" t="s">
        <v>7975</v>
      </c>
      <c r="E847" s="25" t="s">
        <v>7976</v>
      </c>
      <c r="F847" s="25" t="s">
        <v>57</v>
      </c>
      <c r="G847" s="25" t="s">
        <v>4691</v>
      </c>
      <c r="H847" s="25" t="s">
        <v>297</v>
      </c>
      <c r="I847" s="25" t="s">
        <v>1991</v>
      </c>
      <c r="J847" s="25" t="s">
        <v>5467</v>
      </c>
      <c r="K847" s="25" t="s">
        <v>114</v>
      </c>
      <c r="L847" s="25" t="s">
        <v>6479</v>
      </c>
      <c r="M847" s="25" t="s">
        <v>5530</v>
      </c>
      <c r="N847" s="25" t="s">
        <v>5627</v>
      </c>
      <c r="O847" s="28">
        <v>45853.208067129628</v>
      </c>
      <c r="P847" s="25" t="s">
        <v>5485</v>
      </c>
      <c r="Q847" s="25"/>
      <c r="R847" s="26" t="e">
        <f>_xlfn.XLOOKUP(Table4[[#This Row],[Location]],[6]!TableData[u_display_name],[6]!TableData[country])</f>
        <v>#REF!</v>
      </c>
    </row>
    <row r="848" spans="1:18" ht="58" x14ac:dyDescent="0.35">
      <c r="A848" s="25" t="s">
        <v>634</v>
      </c>
      <c r="B848" s="25" t="s">
        <v>633</v>
      </c>
      <c r="C848" s="25" t="s">
        <v>635</v>
      </c>
      <c r="D848" s="25" t="s">
        <v>7977</v>
      </c>
      <c r="E848" s="25" t="s">
        <v>7978</v>
      </c>
      <c r="F848" s="25" t="s">
        <v>57</v>
      </c>
      <c r="G848" s="25" t="s">
        <v>56</v>
      </c>
      <c r="H848" s="25" t="s">
        <v>63</v>
      </c>
      <c r="I848" s="25" t="s">
        <v>634</v>
      </c>
      <c r="J848" s="25" t="s">
        <v>5467</v>
      </c>
      <c r="K848" s="25" t="s">
        <v>49</v>
      </c>
      <c r="L848" s="25" t="s">
        <v>6172</v>
      </c>
      <c r="M848" s="25" t="s">
        <v>5796</v>
      </c>
      <c r="N848" s="25" t="s">
        <v>5623</v>
      </c>
      <c r="O848" s="28">
        <v>45853.208067129628</v>
      </c>
      <c r="P848" s="25" t="s">
        <v>5471</v>
      </c>
      <c r="Q848" s="25"/>
      <c r="R848" s="26" t="e">
        <f>_xlfn.XLOOKUP(Table4[[#This Row],[Location]],[6]!TableData[u_display_name],[6]!TableData[country])</f>
        <v>#REF!</v>
      </c>
    </row>
    <row r="849" spans="1:18" ht="43.5" x14ac:dyDescent="0.35">
      <c r="A849" s="25" t="s">
        <v>1208</v>
      </c>
      <c r="B849" s="25" t="s">
        <v>1207</v>
      </c>
      <c r="C849" s="25" t="s">
        <v>7979</v>
      </c>
      <c r="D849" s="25" t="s">
        <v>7980</v>
      </c>
      <c r="E849" s="25" t="s">
        <v>7981</v>
      </c>
      <c r="F849" s="25" t="s">
        <v>57</v>
      </c>
      <c r="G849" s="25" t="s">
        <v>56</v>
      </c>
      <c r="H849" s="25" t="s">
        <v>63</v>
      </c>
      <c r="I849" s="25" t="s">
        <v>1208</v>
      </c>
      <c r="J849" s="25" t="s">
        <v>5467</v>
      </c>
      <c r="K849" s="25" t="s">
        <v>114</v>
      </c>
      <c r="L849" s="25" t="s">
        <v>7982</v>
      </c>
      <c r="M849" s="25" t="s">
        <v>7983</v>
      </c>
      <c r="N849" s="25" t="s">
        <v>5476</v>
      </c>
      <c r="O849" s="28">
        <v>45853.208067129628</v>
      </c>
      <c r="P849" s="25" t="s">
        <v>5471</v>
      </c>
      <c r="Q849" s="25"/>
      <c r="R849" s="26" t="e">
        <f>_xlfn.XLOOKUP(Table4[[#This Row],[Location]],[6]!TableData[u_display_name],[6]!TableData[country])</f>
        <v>#REF!</v>
      </c>
    </row>
    <row r="850" spans="1:18" ht="58" x14ac:dyDescent="0.35">
      <c r="A850" s="25" t="s">
        <v>2615</v>
      </c>
      <c r="B850" s="25" t="s">
        <v>2614</v>
      </c>
      <c r="C850" s="25" t="s">
        <v>4796</v>
      </c>
      <c r="D850" s="25" t="s">
        <v>7984</v>
      </c>
      <c r="E850" s="25" t="s">
        <v>7985</v>
      </c>
      <c r="F850" s="25" t="s">
        <v>57</v>
      </c>
      <c r="G850" s="25" t="s">
        <v>56</v>
      </c>
      <c r="H850" s="25" t="s">
        <v>63</v>
      </c>
      <c r="I850" s="25" t="s">
        <v>2615</v>
      </c>
      <c r="J850" s="25" t="s">
        <v>5467</v>
      </c>
      <c r="K850" s="25" t="s">
        <v>114</v>
      </c>
      <c r="L850" s="25" t="s">
        <v>5684</v>
      </c>
      <c r="M850" s="25" t="s">
        <v>6029</v>
      </c>
      <c r="N850" s="25" t="s">
        <v>5960</v>
      </c>
      <c r="O850" s="28">
        <v>45853.208067129628</v>
      </c>
      <c r="P850" s="25" t="s">
        <v>5471</v>
      </c>
      <c r="Q850" s="25"/>
      <c r="R850" s="26" t="e">
        <f>_xlfn.XLOOKUP(Table4[[#This Row],[Location]],[6]!TableData[u_display_name],[6]!TableData[country])</f>
        <v>#REF!</v>
      </c>
    </row>
    <row r="851" spans="1:18" ht="43.5" x14ac:dyDescent="0.35">
      <c r="A851" s="25" t="s">
        <v>2667</v>
      </c>
      <c r="B851" s="25" t="s">
        <v>2666</v>
      </c>
      <c r="C851" s="25" t="s">
        <v>4631</v>
      </c>
      <c r="D851" s="25" t="s">
        <v>7986</v>
      </c>
      <c r="E851" s="25" t="s">
        <v>7987</v>
      </c>
      <c r="F851" s="25" t="s">
        <v>57</v>
      </c>
      <c r="G851" s="25" t="s">
        <v>56</v>
      </c>
      <c r="H851" s="25" t="s">
        <v>63</v>
      </c>
      <c r="I851" s="25" t="s">
        <v>2667</v>
      </c>
      <c r="J851" s="25" t="s">
        <v>5467</v>
      </c>
      <c r="K851" s="25" t="s">
        <v>49</v>
      </c>
      <c r="L851" s="25" t="s">
        <v>7988</v>
      </c>
      <c r="M851" s="25" t="s">
        <v>5519</v>
      </c>
      <c r="N851" s="25" t="s">
        <v>5627</v>
      </c>
      <c r="O851" s="28">
        <v>45853.208067129628</v>
      </c>
      <c r="P851" s="25" t="s">
        <v>5471</v>
      </c>
      <c r="Q851" s="25"/>
      <c r="R851" s="26" t="e">
        <f>_xlfn.XLOOKUP(Table4[[#This Row],[Location]],[6]!TableData[u_display_name],[6]!TableData[country])</f>
        <v>#REF!</v>
      </c>
    </row>
    <row r="852" spans="1:18" ht="58" x14ac:dyDescent="0.35">
      <c r="A852" s="25" t="s">
        <v>7989</v>
      </c>
      <c r="B852" s="25" t="s">
        <v>499</v>
      </c>
      <c r="C852" s="25" t="s">
        <v>501</v>
      </c>
      <c r="D852" s="25" t="s">
        <v>7990</v>
      </c>
      <c r="E852" s="25" t="s">
        <v>7991</v>
      </c>
      <c r="F852" s="25" t="s">
        <v>57</v>
      </c>
      <c r="G852" s="25" t="s">
        <v>109</v>
      </c>
      <c r="H852" s="25" t="s">
        <v>63</v>
      </c>
      <c r="I852" s="25" t="s">
        <v>500</v>
      </c>
      <c r="J852" s="25" t="s">
        <v>5467</v>
      </c>
      <c r="K852" s="25" t="s">
        <v>114</v>
      </c>
      <c r="L852" s="25" t="s">
        <v>7117</v>
      </c>
      <c r="M852" s="25" t="s">
        <v>5685</v>
      </c>
      <c r="N852" s="25" t="s">
        <v>5992</v>
      </c>
      <c r="O852" s="28">
        <v>45853.208067129628</v>
      </c>
      <c r="P852" s="25" t="s">
        <v>5471</v>
      </c>
      <c r="Q852" s="25"/>
      <c r="R852" s="26" t="e">
        <f>_xlfn.XLOOKUP(Table4[[#This Row],[Location]],[6]!TableData[u_display_name],[6]!TableData[country])</f>
        <v>#REF!</v>
      </c>
    </row>
    <row r="853" spans="1:18" ht="58" x14ac:dyDescent="0.35">
      <c r="A853" s="25" t="s">
        <v>356</v>
      </c>
      <c r="B853" s="25" t="s">
        <v>355</v>
      </c>
      <c r="C853" s="25" t="s">
        <v>358</v>
      </c>
      <c r="D853" s="25" t="s">
        <v>7992</v>
      </c>
      <c r="E853" s="25" t="s">
        <v>7993</v>
      </c>
      <c r="F853" s="25" t="s">
        <v>57</v>
      </c>
      <c r="G853" s="25" t="s">
        <v>56</v>
      </c>
      <c r="H853" s="25" t="s">
        <v>333</v>
      </c>
      <c r="I853" s="25" t="s">
        <v>356</v>
      </c>
      <c r="J853" s="25" t="s">
        <v>5467</v>
      </c>
      <c r="K853" s="25" t="s">
        <v>49</v>
      </c>
      <c r="L853" s="25" t="s">
        <v>5626</v>
      </c>
      <c r="M853" s="25" t="s">
        <v>5495</v>
      </c>
      <c r="N853" s="25" t="s">
        <v>5503</v>
      </c>
      <c r="O853" s="28">
        <v>45853.208067129628</v>
      </c>
      <c r="P853" s="25" t="s">
        <v>5485</v>
      </c>
      <c r="Q853" s="25"/>
      <c r="R853" s="26" t="e">
        <f>_xlfn.XLOOKUP(Table4[[#This Row],[Location]],[6]!TableData[u_display_name],[6]!TableData[country])</f>
        <v>#REF!</v>
      </c>
    </row>
    <row r="854" spans="1:18" ht="43.5" x14ac:dyDescent="0.35">
      <c r="A854" s="25" t="s">
        <v>7994</v>
      </c>
      <c r="B854" s="25" t="s">
        <v>488</v>
      </c>
      <c r="C854" s="25" t="s">
        <v>490</v>
      </c>
      <c r="D854" s="25" t="s">
        <v>7995</v>
      </c>
      <c r="E854" s="25" t="s">
        <v>7996</v>
      </c>
      <c r="F854" s="25" t="s">
        <v>57</v>
      </c>
      <c r="G854" s="25" t="s">
        <v>56</v>
      </c>
      <c r="H854" s="25" t="s">
        <v>63</v>
      </c>
      <c r="I854" s="25" t="s">
        <v>7994</v>
      </c>
      <c r="J854" s="25" t="s">
        <v>5467</v>
      </c>
      <c r="K854" s="25" t="s">
        <v>114</v>
      </c>
      <c r="L854" s="25" t="s">
        <v>5468</v>
      </c>
      <c r="M854" s="25" t="s">
        <v>7121</v>
      </c>
      <c r="N854" s="25" t="s">
        <v>5731</v>
      </c>
      <c r="O854" s="28">
        <v>45853.208067129628</v>
      </c>
      <c r="P854" s="25" t="s">
        <v>5471</v>
      </c>
      <c r="Q854" s="25"/>
      <c r="R854" s="26" t="e">
        <f>_xlfn.XLOOKUP(Table4[[#This Row],[Location]],[6]!TableData[u_display_name],[6]!TableData[country])</f>
        <v>#REF!</v>
      </c>
    </row>
    <row r="855" spans="1:18" ht="43.5" x14ac:dyDescent="0.35">
      <c r="A855" s="25" t="s">
        <v>2495</v>
      </c>
      <c r="B855" s="25" t="s">
        <v>2494</v>
      </c>
      <c r="C855" s="25" t="s">
        <v>7997</v>
      </c>
      <c r="D855" s="25" t="s">
        <v>7998</v>
      </c>
      <c r="E855" s="25" t="s">
        <v>7999</v>
      </c>
      <c r="F855" s="25" t="s">
        <v>57</v>
      </c>
      <c r="G855" s="25" t="s">
        <v>56</v>
      </c>
      <c r="H855" s="25" t="s">
        <v>63</v>
      </c>
      <c r="I855" s="25" t="s">
        <v>2495</v>
      </c>
      <c r="J855" s="25" t="s">
        <v>5467</v>
      </c>
      <c r="K855" s="25" t="s">
        <v>49</v>
      </c>
      <c r="L855" s="25" t="s">
        <v>6866</v>
      </c>
      <c r="M855" s="25" t="s">
        <v>5709</v>
      </c>
      <c r="N855" s="25" t="s">
        <v>5526</v>
      </c>
      <c r="O855" s="28">
        <v>45853.208067129628</v>
      </c>
      <c r="P855" s="25" t="s">
        <v>5471</v>
      </c>
      <c r="Q855" s="25"/>
      <c r="R855" s="26" t="e">
        <f>_xlfn.XLOOKUP(Table4[[#This Row],[Location]],[6]!TableData[u_display_name],[6]!TableData[country])</f>
        <v>#REF!</v>
      </c>
    </row>
    <row r="856" spans="1:18" ht="58" x14ac:dyDescent="0.35">
      <c r="A856" s="25" t="s">
        <v>549</v>
      </c>
      <c r="B856" s="25" t="s">
        <v>548</v>
      </c>
      <c r="C856" s="25" t="s">
        <v>550</v>
      </c>
      <c r="D856" s="25" t="s">
        <v>8000</v>
      </c>
      <c r="E856" s="25" t="s">
        <v>8001</v>
      </c>
      <c r="F856" s="25" t="s">
        <v>94</v>
      </c>
      <c r="G856" s="25" t="s">
        <v>56</v>
      </c>
      <c r="H856" s="25" t="s">
        <v>333</v>
      </c>
      <c r="I856" s="25" t="s">
        <v>549</v>
      </c>
      <c r="J856" s="25" t="s">
        <v>5467</v>
      </c>
      <c r="K856" s="25" t="s">
        <v>66</v>
      </c>
      <c r="L856" s="25" t="s">
        <v>5626</v>
      </c>
      <c r="M856" s="25" t="s">
        <v>5735</v>
      </c>
      <c r="N856" s="25" t="s">
        <v>5775</v>
      </c>
      <c r="O856" s="28">
        <v>45853.208067129628</v>
      </c>
      <c r="P856" s="25" t="s">
        <v>5485</v>
      </c>
      <c r="Q856" s="25"/>
      <c r="R856" s="26" t="e">
        <f>_xlfn.XLOOKUP(Table4[[#This Row],[Location]],[6]!TableData[u_display_name],[6]!TableData[country])</f>
        <v>#REF!</v>
      </c>
    </row>
    <row r="857" spans="1:18" ht="58" x14ac:dyDescent="0.35">
      <c r="A857" s="25" t="s">
        <v>206</v>
      </c>
      <c r="B857" s="25" t="s">
        <v>205</v>
      </c>
      <c r="C857" s="25" t="s">
        <v>207</v>
      </c>
      <c r="D857" s="25" t="s">
        <v>8002</v>
      </c>
      <c r="E857" s="25" t="s">
        <v>8003</v>
      </c>
      <c r="F857" s="25" t="s">
        <v>57</v>
      </c>
      <c r="G857" s="25" t="s">
        <v>109</v>
      </c>
      <c r="H857" s="25" t="s">
        <v>63</v>
      </c>
      <c r="I857" s="25" t="s">
        <v>206</v>
      </c>
      <c r="J857" s="25" t="s">
        <v>5467</v>
      </c>
      <c r="K857" s="25" t="s">
        <v>49</v>
      </c>
      <c r="L857" s="25" t="s">
        <v>5883</v>
      </c>
      <c r="M857" s="25" t="s">
        <v>5884</v>
      </c>
      <c r="N857" s="25" t="s">
        <v>5992</v>
      </c>
      <c r="O857" s="28">
        <v>45853.208067129628</v>
      </c>
      <c r="P857" s="25" t="s">
        <v>5471</v>
      </c>
      <c r="Q857" s="25"/>
      <c r="R857" s="26" t="e">
        <f>_xlfn.XLOOKUP(Table4[[#This Row],[Location]],[6]!TableData[u_display_name],[6]!TableData[country])</f>
        <v>#REF!</v>
      </c>
    </row>
    <row r="858" spans="1:18" ht="58" x14ac:dyDescent="0.35">
      <c r="A858" s="25" t="s">
        <v>2420</v>
      </c>
      <c r="B858" s="25" t="s">
        <v>2419</v>
      </c>
      <c r="C858" s="25" t="s">
        <v>4708</v>
      </c>
      <c r="D858" s="25" t="s">
        <v>8004</v>
      </c>
      <c r="E858" s="25" t="s">
        <v>8005</v>
      </c>
      <c r="F858" s="25" t="s">
        <v>57</v>
      </c>
      <c r="G858" s="25" t="s">
        <v>56</v>
      </c>
      <c r="H858" s="25" t="s">
        <v>63</v>
      </c>
      <c r="I858" s="25" t="s">
        <v>4010</v>
      </c>
      <c r="J858" s="25" t="s">
        <v>5467</v>
      </c>
      <c r="K858" s="25" t="s">
        <v>114</v>
      </c>
      <c r="L858" s="25" t="s">
        <v>5883</v>
      </c>
      <c r="M858" s="25" t="s">
        <v>5884</v>
      </c>
      <c r="N858" s="25" t="s">
        <v>5714</v>
      </c>
      <c r="O858" s="28">
        <v>45853.208067129628</v>
      </c>
      <c r="P858" s="25" t="s">
        <v>5471</v>
      </c>
      <c r="Q858" s="25"/>
      <c r="R858" s="26" t="e">
        <f>_xlfn.XLOOKUP(Table4[[#This Row],[Location]],[6]!TableData[u_display_name],[6]!TableData[country])</f>
        <v>#REF!</v>
      </c>
    </row>
    <row r="859" spans="1:18" ht="58" x14ac:dyDescent="0.35">
      <c r="A859" s="25" t="s">
        <v>1628</v>
      </c>
      <c r="B859" s="25" t="s">
        <v>1627</v>
      </c>
      <c r="C859" s="25" t="s">
        <v>8006</v>
      </c>
      <c r="D859" s="25" t="s">
        <v>8007</v>
      </c>
      <c r="E859" s="25" t="s">
        <v>8008</v>
      </c>
      <c r="F859" s="25" t="s">
        <v>57</v>
      </c>
      <c r="G859" s="25" t="s">
        <v>56</v>
      </c>
      <c r="H859" s="25" t="s">
        <v>63</v>
      </c>
      <c r="I859" s="25" t="s">
        <v>1628</v>
      </c>
      <c r="J859" s="25" t="s">
        <v>5467</v>
      </c>
      <c r="K859" s="25" t="s">
        <v>49</v>
      </c>
      <c r="L859" s="25" t="s">
        <v>6165</v>
      </c>
      <c r="M859" s="25" t="s">
        <v>5519</v>
      </c>
      <c r="N859" s="25" t="s">
        <v>5627</v>
      </c>
      <c r="O859" s="28">
        <v>45853.208067129628</v>
      </c>
      <c r="P859" s="25" t="s">
        <v>5471</v>
      </c>
      <c r="Q859" s="25"/>
      <c r="R859" s="26" t="e">
        <f>_xlfn.XLOOKUP(Table4[[#This Row],[Location]],[6]!TableData[u_display_name],[6]!TableData[country])</f>
        <v>#REF!</v>
      </c>
    </row>
    <row r="860" spans="1:18" ht="58" x14ac:dyDescent="0.35">
      <c r="A860" s="25" t="s">
        <v>1787</v>
      </c>
      <c r="B860" s="25" t="s">
        <v>1786</v>
      </c>
      <c r="C860" s="25" t="s">
        <v>8009</v>
      </c>
      <c r="D860" s="25" t="s">
        <v>8010</v>
      </c>
      <c r="E860" s="25" t="s">
        <v>8011</v>
      </c>
      <c r="F860" s="25" t="s">
        <v>57</v>
      </c>
      <c r="G860" s="25" t="s">
        <v>56</v>
      </c>
      <c r="H860" s="25" t="s">
        <v>63</v>
      </c>
      <c r="I860" s="25" t="s">
        <v>1787</v>
      </c>
      <c r="J860" s="25" t="s">
        <v>5467</v>
      </c>
      <c r="K860" s="25" t="s">
        <v>49</v>
      </c>
      <c r="L860" s="25" t="s">
        <v>4691</v>
      </c>
      <c r="M860" s="25" t="s">
        <v>5495</v>
      </c>
      <c r="N860" s="25" t="s">
        <v>5627</v>
      </c>
      <c r="O860" s="28">
        <v>45853.208067129628</v>
      </c>
      <c r="P860" s="25" t="s">
        <v>5471</v>
      </c>
      <c r="Q860" s="25"/>
      <c r="R860" s="26" t="e">
        <f>_xlfn.XLOOKUP(Table4[[#This Row],[Location]],[6]!TableData[u_display_name],[6]!TableData[country])</f>
        <v>#REF!</v>
      </c>
    </row>
    <row r="861" spans="1:18" ht="58" x14ac:dyDescent="0.35">
      <c r="A861" s="25" t="s">
        <v>8012</v>
      </c>
      <c r="B861" s="25" t="s">
        <v>473</v>
      </c>
      <c r="C861" s="25" t="s">
        <v>475</v>
      </c>
      <c r="D861" s="25" t="s">
        <v>8013</v>
      </c>
      <c r="E861" s="25" t="s">
        <v>8014</v>
      </c>
      <c r="F861" s="25" t="s">
        <v>57</v>
      </c>
      <c r="G861" s="25" t="s">
        <v>56</v>
      </c>
      <c r="H861" s="25" t="s">
        <v>63</v>
      </c>
      <c r="I861" s="25" t="s">
        <v>8012</v>
      </c>
      <c r="J861" s="25" t="s">
        <v>5467</v>
      </c>
      <c r="K861" s="25" t="s">
        <v>114</v>
      </c>
      <c r="L861" s="25" t="s">
        <v>5468</v>
      </c>
      <c r="M861" s="25" t="s">
        <v>6087</v>
      </c>
      <c r="N861" s="25" t="s">
        <v>5470</v>
      </c>
      <c r="O861" s="28">
        <v>45853.208067129628</v>
      </c>
      <c r="P861" s="25" t="s">
        <v>5471</v>
      </c>
      <c r="Q861" s="25"/>
      <c r="R861" s="26" t="e">
        <f>_xlfn.XLOOKUP(Table4[[#This Row],[Location]],[6]!TableData[u_display_name],[6]!TableData[country])</f>
        <v>#REF!</v>
      </c>
    </row>
    <row r="862" spans="1:18" ht="58" x14ac:dyDescent="0.35">
      <c r="A862" s="25" t="s">
        <v>2021</v>
      </c>
      <c r="B862" s="25" t="s">
        <v>2020</v>
      </c>
      <c r="C862" s="25" t="s">
        <v>4658</v>
      </c>
      <c r="D862" s="25" t="s">
        <v>8015</v>
      </c>
      <c r="E862" s="25" t="s">
        <v>8016</v>
      </c>
      <c r="F862" s="25" t="s">
        <v>57</v>
      </c>
      <c r="G862" s="25" t="s">
        <v>109</v>
      </c>
      <c r="H862" s="25" t="s">
        <v>63</v>
      </c>
      <c r="I862" s="25" t="s">
        <v>2021</v>
      </c>
      <c r="J862" s="25" t="s">
        <v>5467</v>
      </c>
      <c r="K862" s="25" t="s">
        <v>114</v>
      </c>
      <c r="L862" s="25" t="s">
        <v>5684</v>
      </c>
      <c r="M862" s="25" t="s">
        <v>5685</v>
      </c>
      <c r="N862" s="25" t="s">
        <v>5992</v>
      </c>
      <c r="O862" s="28">
        <v>45853.208067129628</v>
      </c>
      <c r="P862" s="25" t="s">
        <v>5471</v>
      </c>
      <c r="Q862" s="25"/>
      <c r="R862" s="26" t="e">
        <f>_xlfn.XLOOKUP(Table4[[#This Row],[Location]],[6]!TableData[u_display_name],[6]!TableData[country])</f>
        <v>#REF!</v>
      </c>
    </row>
    <row r="863" spans="1:18" ht="43.5" x14ac:dyDescent="0.35">
      <c r="A863" s="25" t="s">
        <v>8017</v>
      </c>
      <c r="B863" s="25" t="s">
        <v>1877</v>
      </c>
      <c r="C863" s="25" t="s">
        <v>8018</v>
      </c>
      <c r="D863" s="25" t="s">
        <v>8019</v>
      </c>
      <c r="E863" s="25" t="s">
        <v>8020</v>
      </c>
      <c r="F863" s="25" t="s">
        <v>57</v>
      </c>
      <c r="G863" s="25" t="s">
        <v>56</v>
      </c>
      <c r="H863" s="25" t="s">
        <v>4691</v>
      </c>
      <c r="I863" s="25" t="s">
        <v>1878</v>
      </c>
      <c r="J863" s="25" t="s">
        <v>5467</v>
      </c>
      <c r="K863" s="25" t="s">
        <v>114</v>
      </c>
      <c r="L863" s="25" t="s">
        <v>7893</v>
      </c>
      <c r="M863" s="25" t="s">
        <v>7193</v>
      </c>
      <c r="N863" s="25" t="s">
        <v>5623</v>
      </c>
      <c r="O863" s="28">
        <v>45853.208067129628</v>
      </c>
      <c r="P863" s="25" t="s">
        <v>5471</v>
      </c>
      <c r="Q863" s="25"/>
      <c r="R863" s="26" t="e">
        <f>_xlfn.XLOOKUP(Table4[[#This Row],[Location]],[6]!TableData[u_display_name],[6]!TableData[country])</f>
        <v>#REF!</v>
      </c>
    </row>
    <row r="864" spans="1:18" ht="58" x14ac:dyDescent="0.35">
      <c r="A864" s="25" t="s">
        <v>199</v>
      </c>
      <c r="B864" s="25" t="s">
        <v>198</v>
      </c>
      <c r="C864" s="25" t="s">
        <v>200</v>
      </c>
      <c r="D864" s="25" t="s">
        <v>8021</v>
      </c>
      <c r="E864" s="25" t="s">
        <v>8022</v>
      </c>
      <c r="F864" s="25" t="s">
        <v>57</v>
      </c>
      <c r="G864" s="25" t="s">
        <v>56</v>
      </c>
      <c r="H864" s="25" t="s">
        <v>63</v>
      </c>
      <c r="I864" s="25" t="s">
        <v>4157</v>
      </c>
      <c r="J864" s="25" t="s">
        <v>5467</v>
      </c>
      <c r="K864" s="25" t="s">
        <v>49</v>
      </c>
      <c r="L864" s="25" t="s">
        <v>5883</v>
      </c>
      <c r="M864" s="25" t="s">
        <v>5530</v>
      </c>
      <c r="N864" s="25" t="s">
        <v>5714</v>
      </c>
      <c r="O864" s="28">
        <v>45853.208067129628</v>
      </c>
      <c r="P864" s="25" t="s">
        <v>5471</v>
      </c>
      <c r="Q864" s="25"/>
      <c r="R864" s="26" t="e">
        <f>_xlfn.XLOOKUP(Table4[[#This Row],[Location]],[6]!TableData[u_display_name],[6]!TableData[country])</f>
        <v>#REF!</v>
      </c>
    </row>
    <row r="865" spans="1:18" ht="58" x14ac:dyDescent="0.35">
      <c r="A865" s="25" t="s">
        <v>1662</v>
      </c>
      <c r="B865" s="25" t="s">
        <v>8023</v>
      </c>
      <c r="C865" s="25" t="s">
        <v>4522</v>
      </c>
      <c r="D865" s="25" t="s">
        <v>8024</v>
      </c>
      <c r="E865" s="25" t="s">
        <v>8025</v>
      </c>
      <c r="F865" s="25" t="s">
        <v>57</v>
      </c>
      <c r="G865" s="25" t="s">
        <v>56</v>
      </c>
      <c r="H865" s="25" t="s">
        <v>63</v>
      </c>
      <c r="I865" s="25" t="s">
        <v>1662</v>
      </c>
      <c r="J865" s="25" t="s">
        <v>5467</v>
      </c>
      <c r="K865" s="25" t="s">
        <v>66</v>
      </c>
      <c r="L865" s="25" t="s">
        <v>5742</v>
      </c>
      <c r="M865" s="25" t="s">
        <v>8026</v>
      </c>
      <c r="N865" s="25" t="s">
        <v>5627</v>
      </c>
      <c r="O865" s="28">
        <v>45853.208067129628</v>
      </c>
      <c r="P865" s="25" t="s">
        <v>5471</v>
      </c>
      <c r="Q865" s="25"/>
      <c r="R865" s="26" t="e">
        <f>_xlfn.XLOOKUP(Table4[[#This Row],[Location]],[6]!TableData[u_display_name],[6]!TableData[country])</f>
        <v>#REF!</v>
      </c>
    </row>
    <row r="866" spans="1:18" ht="58" x14ac:dyDescent="0.35">
      <c r="A866" s="25" t="s">
        <v>2532</v>
      </c>
      <c r="B866" s="25" t="s">
        <v>2531</v>
      </c>
      <c r="C866" s="25" t="s">
        <v>8027</v>
      </c>
      <c r="D866" s="25" t="s">
        <v>8028</v>
      </c>
      <c r="E866" s="25" t="s">
        <v>8029</v>
      </c>
      <c r="F866" s="25" t="s">
        <v>57</v>
      </c>
      <c r="G866" s="25" t="s">
        <v>56</v>
      </c>
      <c r="H866" s="25" t="s">
        <v>63</v>
      </c>
      <c r="I866" s="25" t="s">
        <v>2532</v>
      </c>
      <c r="J866" s="25" t="s">
        <v>5467</v>
      </c>
      <c r="K866" s="25" t="s">
        <v>114</v>
      </c>
      <c r="L866" s="25" t="s">
        <v>4691</v>
      </c>
      <c r="M866" s="25" t="s">
        <v>8030</v>
      </c>
      <c r="N866" s="25" t="s">
        <v>5623</v>
      </c>
      <c r="O866" s="28">
        <v>45853.208067129628</v>
      </c>
      <c r="P866" s="25" t="s">
        <v>5471</v>
      </c>
      <c r="Q866" s="25"/>
      <c r="R866" s="26" t="e">
        <f>_xlfn.XLOOKUP(Table4[[#This Row],[Location]],[6]!TableData[u_display_name],[6]!TableData[country])</f>
        <v>#REF!</v>
      </c>
    </row>
    <row r="867" spans="1:18" ht="43.5" x14ac:dyDescent="0.35">
      <c r="A867" s="25" t="s">
        <v>1938</v>
      </c>
      <c r="B867" s="25" t="s">
        <v>1937</v>
      </c>
      <c r="C867" s="25" t="s">
        <v>8031</v>
      </c>
      <c r="D867" s="25" t="s">
        <v>8032</v>
      </c>
      <c r="E867" s="25" t="s">
        <v>8033</v>
      </c>
      <c r="F867" s="25" t="s">
        <v>57</v>
      </c>
      <c r="G867" s="25" t="s">
        <v>109</v>
      </c>
      <c r="H867" s="25" t="s">
        <v>63</v>
      </c>
      <c r="I867" s="25" t="s">
        <v>1938</v>
      </c>
      <c r="J867" s="25" t="s">
        <v>5467</v>
      </c>
      <c r="K867" s="25" t="s">
        <v>49</v>
      </c>
      <c r="L867" s="25" t="s">
        <v>6372</v>
      </c>
      <c r="M867" s="25" t="s">
        <v>5495</v>
      </c>
      <c r="N867" s="25" t="s">
        <v>5531</v>
      </c>
      <c r="O867" s="28">
        <v>45853.208067129628</v>
      </c>
      <c r="P867" s="25" t="s">
        <v>5471</v>
      </c>
      <c r="Q867" s="25"/>
      <c r="R867" s="26" t="e">
        <f>_xlfn.XLOOKUP(Table4[[#This Row],[Location]],[6]!TableData[u_display_name],[6]!TableData[country])</f>
        <v>#REF!</v>
      </c>
    </row>
    <row r="868" spans="1:18" ht="58" x14ac:dyDescent="0.35">
      <c r="A868" s="25" t="s">
        <v>2422</v>
      </c>
      <c r="B868" s="25" t="s">
        <v>2421</v>
      </c>
      <c r="C868" s="25" t="s">
        <v>8034</v>
      </c>
      <c r="D868" s="25" t="s">
        <v>8035</v>
      </c>
      <c r="E868" s="25" t="s">
        <v>8036</v>
      </c>
      <c r="F868" s="25" t="s">
        <v>57</v>
      </c>
      <c r="G868" s="25" t="s">
        <v>56</v>
      </c>
      <c r="H868" s="25" t="s">
        <v>5002</v>
      </c>
      <c r="I868" s="25" t="s">
        <v>2422</v>
      </c>
      <c r="J868" s="25" t="s">
        <v>5467</v>
      </c>
      <c r="K868" s="25" t="s">
        <v>49</v>
      </c>
      <c r="L868" s="25" t="s">
        <v>4691</v>
      </c>
      <c r="M868" s="25" t="s">
        <v>5519</v>
      </c>
      <c r="N868" s="25" t="s">
        <v>5526</v>
      </c>
      <c r="O868" s="28">
        <v>45853.208067129628</v>
      </c>
      <c r="P868" s="25" t="s">
        <v>5499</v>
      </c>
      <c r="Q868" s="25"/>
      <c r="R868" s="26" t="e">
        <f>_xlfn.XLOOKUP(Table4[[#This Row],[Location]],[6]!TableData[u_display_name],[6]!TableData[country])</f>
        <v>#REF!</v>
      </c>
    </row>
    <row r="869" spans="1:18" ht="58" x14ac:dyDescent="0.35">
      <c r="A869" s="25" t="s">
        <v>1833</v>
      </c>
      <c r="B869" s="25" t="s">
        <v>1832</v>
      </c>
      <c r="C869" s="25" t="s">
        <v>8037</v>
      </c>
      <c r="D869" s="25" t="s">
        <v>8038</v>
      </c>
      <c r="E869" s="25" t="s">
        <v>8039</v>
      </c>
      <c r="F869" s="25" t="s">
        <v>57</v>
      </c>
      <c r="G869" s="25" t="s">
        <v>56</v>
      </c>
      <c r="H869" s="25" t="s">
        <v>63</v>
      </c>
      <c r="I869" s="25" t="s">
        <v>1833</v>
      </c>
      <c r="J869" s="25" t="s">
        <v>5467</v>
      </c>
      <c r="K869" s="25" t="s">
        <v>49</v>
      </c>
      <c r="L869" s="25" t="s">
        <v>8040</v>
      </c>
      <c r="M869" s="25" t="s">
        <v>5796</v>
      </c>
      <c r="N869" s="25" t="s">
        <v>5672</v>
      </c>
      <c r="O869" s="28">
        <v>45853.208067129628</v>
      </c>
      <c r="P869" s="25" t="s">
        <v>5471</v>
      </c>
      <c r="Q869" s="25"/>
      <c r="R869" s="26" t="e">
        <f>_xlfn.XLOOKUP(Table4[[#This Row],[Location]],[6]!TableData[u_display_name],[6]!TableData[country])</f>
        <v>#REF!</v>
      </c>
    </row>
    <row r="870" spans="1:18" ht="58" x14ac:dyDescent="0.35">
      <c r="A870" s="25" t="s">
        <v>2673</v>
      </c>
      <c r="B870" s="25" t="s">
        <v>2672</v>
      </c>
      <c r="C870" s="25" t="s">
        <v>8041</v>
      </c>
      <c r="D870" s="25" t="s">
        <v>8042</v>
      </c>
      <c r="E870" s="25" t="s">
        <v>8043</v>
      </c>
      <c r="F870" s="25" t="s">
        <v>57</v>
      </c>
      <c r="G870" s="25" t="s">
        <v>56</v>
      </c>
      <c r="H870" s="25" t="s">
        <v>63</v>
      </c>
      <c r="I870" s="25" t="s">
        <v>2673</v>
      </c>
      <c r="J870" s="25" t="s">
        <v>5467</v>
      </c>
      <c r="K870" s="25" t="s">
        <v>49</v>
      </c>
      <c r="L870" s="25" t="s">
        <v>5905</v>
      </c>
      <c r="M870" s="25" t="s">
        <v>6258</v>
      </c>
      <c r="N870" s="25" t="s">
        <v>5672</v>
      </c>
      <c r="O870" s="28">
        <v>45853.208067129628</v>
      </c>
      <c r="P870" s="25" t="s">
        <v>5471</v>
      </c>
      <c r="Q870" s="25"/>
      <c r="R870" s="26" t="e">
        <f>_xlfn.XLOOKUP(Table4[[#This Row],[Location]],[6]!TableData[u_display_name],[6]!TableData[country])</f>
        <v>#REF!</v>
      </c>
    </row>
    <row r="871" spans="1:18" ht="58" x14ac:dyDescent="0.35">
      <c r="A871" s="25" t="s">
        <v>2689</v>
      </c>
      <c r="B871" s="25" t="s">
        <v>2688</v>
      </c>
      <c r="C871" s="25" t="s">
        <v>8044</v>
      </c>
      <c r="D871" s="25" t="s">
        <v>8045</v>
      </c>
      <c r="E871" s="25" t="s">
        <v>8046</v>
      </c>
      <c r="F871" s="25" t="s">
        <v>57</v>
      </c>
      <c r="G871" s="25" t="s">
        <v>109</v>
      </c>
      <c r="H871" s="25" t="s">
        <v>63</v>
      </c>
      <c r="I871" s="25" t="s">
        <v>2689</v>
      </c>
      <c r="J871" s="25" t="s">
        <v>5467</v>
      </c>
      <c r="K871" s="25" t="s">
        <v>114</v>
      </c>
      <c r="L871" s="25" t="s">
        <v>5883</v>
      </c>
      <c r="M871" s="25" t="s">
        <v>5735</v>
      </c>
      <c r="N871" s="25" t="s">
        <v>5992</v>
      </c>
      <c r="O871" s="28">
        <v>45853.208067129628</v>
      </c>
      <c r="P871" s="25" t="s">
        <v>5485</v>
      </c>
      <c r="Q871" s="25"/>
      <c r="R871" s="26" t="e">
        <f>_xlfn.XLOOKUP(Table4[[#This Row],[Location]],[6]!TableData[u_display_name],[6]!TableData[country])</f>
        <v>#REF!</v>
      </c>
    </row>
    <row r="872" spans="1:18" ht="58" x14ac:dyDescent="0.35">
      <c r="A872" s="25" t="s">
        <v>2031</v>
      </c>
      <c r="B872" s="25" t="s">
        <v>2030</v>
      </c>
      <c r="C872" s="25" t="s">
        <v>4663</v>
      </c>
      <c r="D872" s="25" t="s">
        <v>8047</v>
      </c>
      <c r="E872" s="25" t="s">
        <v>8048</v>
      </c>
      <c r="F872" s="25" t="s">
        <v>57</v>
      </c>
      <c r="G872" s="25" t="s">
        <v>56</v>
      </c>
      <c r="H872" s="25" t="s">
        <v>63</v>
      </c>
      <c r="I872" s="25" t="s">
        <v>2031</v>
      </c>
      <c r="J872" s="25" t="s">
        <v>5467</v>
      </c>
      <c r="K872" s="25" t="s">
        <v>114</v>
      </c>
      <c r="L872" s="25" t="s">
        <v>5684</v>
      </c>
      <c r="M872" s="25" t="s">
        <v>5685</v>
      </c>
      <c r="N872" s="25" t="s">
        <v>5575</v>
      </c>
      <c r="O872" s="28">
        <v>45853.208067129628</v>
      </c>
      <c r="P872" s="25" t="s">
        <v>5471</v>
      </c>
      <c r="Q872" s="25"/>
      <c r="R872" s="26" t="e">
        <f>_xlfn.XLOOKUP(Table4[[#This Row],[Location]],[6]!TableData[u_display_name],[6]!TableData[country])</f>
        <v>#REF!</v>
      </c>
    </row>
    <row r="873" spans="1:18" ht="58" x14ac:dyDescent="0.35">
      <c r="A873" s="25" t="s">
        <v>1247</v>
      </c>
      <c r="B873" s="25" t="s">
        <v>1246</v>
      </c>
      <c r="C873" s="25" t="s">
        <v>8049</v>
      </c>
      <c r="D873" s="25" t="s">
        <v>8050</v>
      </c>
      <c r="E873" s="25" t="s">
        <v>8051</v>
      </c>
      <c r="F873" s="25" t="s">
        <v>57</v>
      </c>
      <c r="G873" s="25" t="s">
        <v>109</v>
      </c>
      <c r="H873" s="25" t="s">
        <v>63</v>
      </c>
      <c r="I873" s="25" t="s">
        <v>1247</v>
      </c>
      <c r="J873" s="25" t="s">
        <v>5467</v>
      </c>
      <c r="K873" s="25" t="s">
        <v>114</v>
      </c>
      <c r="L873" s="25" t="s">
        <v>8052</v>
      </c>
      <c r="M873" s="25" t="s">
        <v>8053</v>
      </c>
      <c r="N873" s="25" t="s">
        <v>5531</v>
      </c>
      <c r="O873" s="28">
        <v>45853.208067129628</v>
      </c>
      <c r="P873" s="25" t="s">
        <v>5471</v>
      </c>
      <c r="Q873" s="25"/>
      <c r="R873" s="26" t="e">
        <f>_xlfn.XLOOKUP(Table4[[#This Row],[Location]],[6]!TableData[u_display_name],[6]!TableData[country])</f>
        <v>#REF!</v>
      </c>
    </row>
    <row r="874" spans="1:18" ht="43.5" x14ac:dyDescent="0.35">
      <c r="A874" s="25" t="s">
        <v>2565</v>
      </c>
      <c r="B874" s="25" t="s">
        <v>2564</v>
      </c>
      <c r="C874" s="25" t="s">
        <v>8054</v>
      </c>
      <c r="D874" s="25" t="s">
        <v>8055</v>
      </c>
      <c r="E874" s="25" t="s">
        <v>8056</v>
      </c>
      <c r="F874" s="25" t="s">
        <v>57</v>
      </c>
      <c r="G874" s="25" t="s">
        <v>56</v>
      </c>
      <c r="H874" s="25" t="s">
        <v>5275</v>
      </c>
      <c r="I874" s="25" t="s">
        <v>2565</v>
      </c>
      <c r="J874" s="25" t="s">
        <v>5467</v>
      </c>
      <c r="K874" s="25" t="s">
        <v>66</v>
      </c>
      <c r="L874" s="25" t="s">
        <v>4691</v>
      </c>
      <c r="M874" s="25" t="s">
        <v>5709</v>
      </c>
      <c r="N874" s="25" t="s">
        <v>5623</v>
      </c>
      <c r="O874" s="28">
        <v>45853.208067129628</v>
      </c>
      <c r="P874" s="25" t="s">
        <v>5499</v>
      </c>
      <c r="Q874" s="25"/>
      <c r="R874" s="26" t="e">
        <f>_xlfn.XLOOKUP(Table4[[#This Row],[Location]],[6]!TableData[u_display_name],[6]!TableData[country])</f>
        <v>#REF!</v>
      </c>
    </row>
    <row r="875" spans="1:18" ht="58" x14ac:dyDescent="0.35">
      <c r="A875" s="25" t="s">
        <v>1969</v>
      </c>
      <c r="B875" s="25" t="s">
        <v>1968</v>
      </c>
      <c r="C875" s="25" t="s">
        <v>8057</v>
      </c>
      <c r="D875" s="25" t="s">
        <v>8058</v>
      </c>
      <c r="E875" s="25" t="s">
        <v>8059</v>
      </c>
      <c r="F875" s="25" t="s">
        <v>57</v>
      </c>
      <c r="G875" s="25" t="s">
        <v>56</v>
      </c>
      <c r="H875" s="25" t="s">
        <v>2083</v>
      </c>
      <c r="I875" s="25" t="s">
        <v>1969</v>
      </c>
      <c r="J875" s="25" t="s">
        <v>5467</v>
      </c>
      <c r="K875" s="25" t="s">
        <v>49</v>
      </c>
      <c r="L875" s="25" t="s">
        <v>7094</v>
      </c>
      <c r="M875" s="25" t="s">
        <v>5894</v>
      </c>
      <c r="N875" s="25" t="s">
        <v>5575</v>
      </c>
      <c r="O875" s="28">
        <v>45853.208067129628</v>
      </c>
      <c r="P875" s="25" t="s">
        <v>5485</v>
      </c>
      <c r="Q875" s="25"/>
      <c r="R875" s="26" t="e">
        <f>_xlfn.XLOOKUP(Table4[[#This Row],[Location]],[6]!TableData[u_display_name],[6]!TableData[country])</f>
        <v>#REF!</v>
      </c>
    </row>
    <row r="876" spans="1:18" ht="58" x14ac:dyDescent="0.35">
      <c r="A876" s="25" t="s">
        <v>649</v>
      </c>
      <c r="B876" s="25" t="s">
        <v>648</v>
      </c>
      <c r="C876" s="25" t="s">
        <v>650</v>
      </c>
      <c r="D876" s="25" t="s">
        <v>8060</v>
      </c>
      <c r="E876" s="25" t="s">
        <v>8061</v>
      </c>
      <c r="F876" s="25" t="s">
        <v>57</v>
      </c>
      <c r="G876" s="25" t="s">
        <v>56</v>
      </c>
      <c r="H876" s="25" t="s">
        <v>152</v>
      </c>
      <c r="I876" s="25" t="s">
        <v>649</v>
      </c>
      <c r="J876" s="25" t="s">
        <v>5467</v>
      </c>
      <c r="K876" s="25" t="s">
        <v>49</v>
      </c>
      <c r="L876" s="25" t="s">
        <v>4691</v>
      </c>
      <c r="M876" s="25" t="s">
        <v>5495</v>
      </c>
      <c r="N876" s="25" t="s">
        <v>5526</v>
      </c>
      <c r="O876" s="28">
        <v>45853.208067129628</v>
      </c>
      <c r="P876" s="25" t="s">
        <v>5485</v>
      </c>
      <c r="Q876" s="25"/>
      <c r="R876" s="26" t="e">
        <f>_xlfn.XLOOKUP(Table4[[#This Row],[Location]],[6]!TableData[u_display_name],[6]!TableData[country])</f>
        <v>#REF!</v>
      </c>
    </row>
    <row r="877" spans="1:18" ht="58" x14ac:dyDescent="0.35">
      <c r="A877" s="25" t="s">
        <v>2621</v>
      </c>
      <c r="B877" s="25" t="s">
        <v>2620</v>
      </c>
      <c r="C877" s="25" t="s">
        <v>8062</v>
      </c>
      <c r="D877" s="25" t="s">
        <v>8063</v>
      </c>
      <c r="E877" s="25" t="s">
        <v>8064</v>
      </c>
      <c r="F877" s="25" t="s">
        <v>57</v>
      </c>
      <c r="G877" s="25" t="s">
        <v>56</v>
      </c>
      <c r="H877" s="25" t="s">
        <v>63</v>
      </c>
      <c r="I877" s="25" t="s">
        <v>2621</v>
      </c>
      <c r="J877" s="25" t="s">
        <v>5467</v>
      </c>
      <c r="K877" s="25" t="s">
        <v>49</v>
      </c>
      <c r="L877" s="25" t="s">
        <v>5705</v>
      </c>
      <c r="M877" s="25" t="s">
        <v>5495</v>
      </c>
      <c r="N877" s="25" t="s">
        <v>5627</v>
      </c>
      <c r="O877" s="28">
        <v>45853.208067129628</v>
      </c>
      <c r="P877" s="25" t="s">
        <v>5471</v>
      </c>
      <c r="Q877" s="25"/>
      <c r="R877" s="26" t="e">
        <f>_xlfn.XLOOKUP(Table4[[#This Row],[Location]],[6]!TableData[u_display_name],[6]!TableData[country])</f>
        <v>#REF!</v>
      </c>
    </row>
    <row r="878" spans="1:18" ht="58" x14ac:dyDescent="0.35">
      <c r="A878" s="25" t="s">
        <v>2432</v>
      </c>
      <c r="B878" s="25" t="s">
        <v>2431</v>
      </c>
      <c r="C878" s="25" t="s">
        <v>4762</v>
      </c>
      <c r="D878" s="25" t="s">
        <v>8065</v>
      </c>
      <c r="E878" s="25" t="s">
        <v>8066</v>
      </c>
      <c r="F878" s="25" t="s">
        <v>94</v>
      </c>
      <c r="G878" s="25" t="s">
        <v>56</v>
      </c>
      <c r="H878" s="25" t="s">
        <v>63</v>
      </c>
      <c r="I878" s="25" t="s">
        <v>3983</v>
      </c>
      <c r="J878" s="25" t="s">
        <v>5467</v>
      </c>
      <c r="K878" s="25" t="s">
        <v>114</v>
      </c>
      <c r="L878" s="25" t="s">
        <v>5684</v>
      </c>
      <c r="M878" s="25" t="s">
        <v>8067</v>
      </c>
      <c r="N878" s="25" t="s">
        <v>5575</v>
      </c>
      <c r="O878" s="28">
        <v>45853.208067129628</v>
      </c>
      <c r="P878" s="25" t="s">
        <v>5471</v>
      </c>
      <c r="Q878" s="25"/>
      <c r="R878" s="26" t="e">
        <f>_xlfn.XLOOKUP(Table4[[#This Row],[Location]],[6]!TableData[u_display_name],[6]!TableData[country])</f>
        <v>#REF!</v>
      </c>
    </row>
    <row r="879" spans="1:18" ht="58" x14ac:dyDescent="0.35">
      <c r="A879" s="25" t="s">
        <v>2701</v>
      </c>
      <c r="B879" s="25" t="s">
        <v>2700</v>
      </c>
      <c r="C879" s="25" t="s">
        <v>8068</v>
      </c>
      <c r="D879" s="25" t="s">
        <v>8069</v>
      </c>
      <c r="E879" s="25" t="s">
        <v>8070</v>
      </c>
      <c r="F879" s="25" t="s">
        <v>57</v>
      </c>
      <c r="G879" s="25" t="s">
        <v>56</v>
      </c>
      <c r="H879" s="25" t="s">
        <v>63</v>
      </c>
      <c r="I879" s="25" t="s">
        <v>2701</v>
      </c>
      <c r="J879" s="25" t="s">
        <v>5467</v>
      </c>
      <c r="K879" s="25" t="s">
        <v>114</v>
      </c>
      <c r="L879" s="25" t="s">
        <v>5883</v>
      </c>
      <c r="M879" s="25" t="s">
        <v>5774</v>
      </c>
      <c r="N879" s="25" t="s">
        <v>5575</v>
      </c>
      <c r="O879" s="28">
        <v>45853.208067129628</v>
      </c>
      <c r="P879" s="25" t="s">
        <v>5485</v>
      </c>
      <c r="Q879" s="25"/>
      <c r="R879" s="26" t="e">
        <f>_xlfn.XLOOKUP(Table4[[#This Row],[Location]],[6]!TableData[u_display_name],[6]!TableData[country])</f>
        <v>#REF!</v>
      </c>
    </row>
    <row r="880" spans="1:18" ht="58" x14ac:dyDescent="0.35">
      <c r="A880" s="25" t="s">
        <v>1676</v>
      </c>
      <c r="B880" s="25" t="s">
        <v>8071</v>
      </c>
      <c r="C880" s="25" t="s">
        <v>4721</v>
      </c>
      <c r="D880" s="25" t="s">
        <v>8072</v>
      </c>
      <c r="E880" s="25" t="s">
        <v>8073</v>
      </c>
      <c r="F880" s="25" t="s">
        <v>57</v>
      </c>
      <c r="G880" s="25" t="s">
        <v>56</v>
      </c>
      <c r="H880" s="25" t="s">
        <v>4426</v>
      </c>
      <c r="I880" s="25" t="s">
        <v>4691</v>
      </c>
      <c r="J880" s="25" t="s">
        <v>5467</v>
      </c>
      <c r="K880" s="25" t="s">
        <v>66</v>
      </c>
      <c r="L880" s="25" t="s">
        <v>4691</v>
      </c>
      <c r="M880" s="25" t="s">
        <v>5702</v>
      </c>
      <c r="N880" s="25" t="s">
        <v>5694</v>
      </c>
      <c r="O880" s="28">
        <v>45853.208067129628</v>
      </c>
      <c r="P880" s="25" t="s">
        <v>5485</v>
      </c>
      <c r="Q880" s="25"/>
      <c r="R880" s="26" t="e">
        <f>_xlfn.XLOOKUP(Table4[[#This Row],[Location]],[6]!TableData[u_display_name],[6]!TableData[country])</f>
        <v>#REF!</v>
      </c>
    </row>
    <row r="881" spans="1:18" ht="58" x14ac:dyDescent="0.35">
      <c r="A881" s="25" t="s">
        <v>1376</v>
      </c>
      <c r="B881" s="25" t="s">
        <v>1375</v>
      </c>
      <c r="C881" s="25" t="s">
        <v>4600</v>
      </c>
      <c r="D881" s="25" t="s">
        <v>8074</v>
      </c>
      <c r="E881" s="25" t="s">
        <v>8075</v>
      </c>
      <c r="F881" s="25" t="s">
        <v>57</v>
      </c>
      <c r="G881" s="25" t="s">
        <v>109</v>
      </c>
      <c r="H881" s="25" t="s">
        <v>63</v>
      </c>
      <c r="I881" s="25" t="s">
        <v>1376</v>
      </c>
      <c r="J881" s="25" t="s">
        <v>5467</v>
      </c>
      <c r="K881" s="25" t="s">
        <v>49</v>
      </c>
      <c r="L881" s="25" t="s">
        <v>7107</v>
      </c>
      <c r="M881" s="25" t="s">
        <v>5519</v>
      </c>
      <c r="N881" s="25" t="s">
        <v>5531</v>
      </c>
      <c r="O881" s="28">
        <v>45853.208067129628</v>
      </c>
      <c r="P881" s="25" t="s">
        <v>5471</v>
      </c>
      <c r="Q881" s="25"/>
      <c r="R881" s="26" t="e">
        <f>_xlfn.XLOOKUP(Table4[[#This Row],[Location]],[6]!TableData[u_display_name],[6]!TableData[country])</f>
        <v>#REF!</v>
      </c>
    </row>
    <row r="882" spans="1:18" ht="43.5" x14ac:dyDescent="0.35">
      <c r="A882" s="25" t="s">
        <v>1753</v>
      </c>
      <c r="B882" s="25" t="s">
        <v>1752</v>
      </c>
      <c r="C882" s="25" t="s">
        <v>4613</v>
      </c>
      <c r="D882" s="25" t="s">
        <v>8076</v>
      </c>
      <c r="E882" s="25" t="s">
        <v>8077</v>
      </c>
      <c r="F882" s="25" t="s">
        <v>57</v>
      </c>
      <c r="G882" s="25" t="s">
        <v>56</v>
      </c>
      <c r="H882" s="25" t="s">
        <v>63</v>
      </c>
      <c r="I882" s="25" t="s">
        <v>1753</v>
      </c>
      <c r="J882" s="25" t="s">
        <v>5467</v>
      </c>
      <c r="K882" s="25" t="s">
        <v>49</v>
      </c>
      <c r="L882" s="25" t="s">
        <v>6458</v>
      </c>
      <c r="M882" s="25" t="s">
        <v>5495</v>
      </c>
      <c r="N882" s="25" t="s">
        <v>7151</v>
      </c>
      <c r="O882" s="28">
        <v>45853.208067129628</v>
      </c>
      <c r="P882" s="25" t="s">
        <v>5471</v>
      </c>
      <c r="Q882" s="25"/>
      <c r="R882" s="26" t="e">
        <f>_xlfn.XLOOKUP(Table4[[#This Row],[Location]],[6]!TableData[u_display_name],[6]!TableData[country])</f>
        <v>#REF!</v>
      </c>
    </row>
    <row r="883" spans="1:18" ht="58" x14ac:dyDescent="0.35">
      <c r="A883" s="25" t="s">
        <v>320</v>
      </c>
      <c r="B883" s="25" t="s">
        <v>319</v>
      </c>
      <c r="C883" s="25" t="s">
        <v>321</v>
      </c>
      <c r="D883" s="25" t="s">
        <v>8078</v>
      </c>
      <c r="E883" s="25" t="s">
        <v>8079</v>
      </c>
      <c r="F883" s="25" t="s">
        <v>57</v>
      </c>
      <c r="G883" s="25" t="s">
        <v>56</v>
      </c>
      <c r="H883" s="25" t="s">
        <v>63</v>
      </c>
      <c r="I883" s="25" t="s">
        <v>320</v>
      </c>
      <c r="J883" s="25" t="s">
        <v>5467</v>
      </c>
      <c r="K883" s="25" t="s">
        <v>114</v>
      </c>
      <c r="L883" s="25" t="s">
        <v>7764</v>
      </c>
      <c r="M883" s="25" t="s">
        <v>6032</v>
      </c>
      <c r="N883" s="25" t="s">
        <v>5470</v>
      </c>
      <c r="O883" s="28">
        <v>45853.208067129628</v>
      </c>
      <c r="P883" s="25" t="s">
        <v>5471</v>
      </c>
      <c r="Q883" s="25"/>
      <c r="R883" s="26" t="e">
        <f>_xlfn.XLOOKUP(Table4[[#This Row],[Location]],[6]!TableData[u_display_name],[6]!TableData[country])</f>
        <v>#REF!</v>
      </c>
    </row>
    <row r="884" spans="1:18" ht="58" x14ac:dyDescent="0.35">
      <c r="A884" s="25" t="s">
        <v>1658</v>
      </c>
      <c r="B884" s="25" t="s">
        <v>1657</v>
      </c>
      <c r="C884" s="25" t="s">
        <v>4573</v>
      </c>
      <c r="D884" s="25" t="s">
        <v>8080</v>
      </c>
      <c r="E884" s="25" t="s">
        <v>8081</v>
      </c>
      <c r="F884" s="25" t="s">
        <v>57</v>
      </c>
      <c r="G884" s="25" t="s">
        <v>109</v>
      </c>
      <c r="H884" s="25" t="s">
        <v>63</v>
      </c>
      <c r="I884" s="25" t="s">
        <v>1658</v>
      </c>
      <c r="J884" s="25" t="s">
        <v>5467</v>
      </c>
      <c r="K884" s="25" t="s">
        <v>49</v>
      </c>
      <c r="L884" s="25" t="s">
        <v>8082</v>
      </c>
      <c r="M884" s="25" t="s">
        <v>5495</v>
      </c>
      <c r="N884" s="25" t="s">
        <v>5992</v>
      </c>
      <c r="O884" s="28">
        <v>45853.208067129628</v>
      </c>
      <c r="P884" s="25" t="s">
        <v>5471</v>
      </c>
      <c r="Q884" s="25"/>
      <c r="R884" s="26" t="e">
        <f>_xlfn.XLOOKUP(Table4[[#This Row],[Location]],[6]!TableData[u_display_name],[6]!TableData[country])</f>
        <v>#REF!</v>
      </c>
    </row>
    <row r="885" spans="1:18" ht="43.5" x14ac:dyDescent="0.35">
      <c r="A885" s="25" t="s">
        <v>1577</v>
      </c>
      <c r="B885" s="25" t="s">
        <v>1576</v>
      </c>
      <c r="C885" s="25" t="s">
        <v>4896</v>
      </c>
      <c r="D885" s="25" t="s">
        <v>8083</v>
      </c>
      <c r="E885" s="25" t="s">
        <v>8084</v>
      </c>
      <c r="F885" s="25" t="s">
        <v>57</v>
      </c>
      <c r="G885" s="25" t="s">
        <v>56</v>
      </c>
      <c r="H885" s="25" t="s">
        <v>63</v>
      </c>
      <c r="I885" s="25" t="s">
        <v>1577</v>
      </c>
      <c r="J885" s="25" t="s">
        <v>5467</v>
      </c>
      <c r="K885" s="25" t="s">
        <v>49</v>
      </c>
      <c r="L885" s="25" t="s">
        <v>4691</v>
      </c>
      <c r="M885" s="25" t="s">
        <v>5495</v>
      </c>
      <c r="N885" s="25" t="s">
        <v>5526</v>
      </c>
      <c r="O885" s="28">
        <v>45853.208067129628</v>
      </c>
      <c r="P885" s="25" t="s">
        <v>5471</v>
      </c>
      <c r="Q885" s="25"/>
      <c r="R885" s="26" t="e">
        <f>_xlfn.XLOOKUP(Table4[[#This Row],[Location]],[6]!TableData[u_display_name],[6]!TableData[country])</f>
        <v>#REF!</v>
      </c>
    </row>
    <row r="886" spans="1:18" ht="58" x14ac:dyDescent="0.35">
      <c r="A886" s="25" t="s">
        <v>1274</v>
      </c>
      <c r="B886" s="25" t="s">
        <v>1273</v>
      </c>
      <c r="C886" s="25" t="s">
        <v>4580</v>
      </c>
      <c r="D886" s="25" t="s">
        <v>8085</v>
      </c>
      <c r="E886" s="25" t="s">
        <v>8086</v>
      </c>
      <c r="F886" s="25" t="s">
        <v>57</v>
      </c>
      <c r="G886" s="25" t="s">
        <v>56</v>
      </c>
      <c r="H886" s="25" t="s">
        <v>63</v>
      </c>
      <c r="I886" s="25" t="s">
        <v>1274</v>
      </c>
      <c r="J886" s="25" t="s">
        <v>5467</v>
      </c>
      <c r="K886" s="25" t="s">
        <v>49</v>
      </c>
      <c r="L886" s="25" t="s">
        <v>6384</v>
      </c>
      <c r="M886" s="25" t="s">
        <v>5540</v>
      </c>
      <c r="N886" s="25" t="s">
        <v>5575</v>
      </c>
      <c r="O886" s="28">
        <v>45853.208067129628</v>
      </c>
      <c r="P886" s="25" t="s">
        <v>5471</v>
      </c>
      <c r="Q886" s="25"/>
      <c r="R886" s="26" t="e">
        <f>_xlfn.XLOOKUP(Table4[[#This Row],[Location]],[6]!TableData[u_display_name],[6]!TableData[country])</f>
        <v>#REF!</v>
      </c>
    </row>
    <row r="887" spans="1:18" ht="58" x14ac:dyDescent="0.35">
      <c r="A887" s="25" t="s">
        <v>2015</v>
      </c>
      <c r="B887" s="25" t="s">
        <v>2014</v>
      </c>
      <c r="C887" s="25" t="s">
        <v>4967</v>
      </c>
      <c r="D887" s="25" t="s">
        <v>8087</v>
      </c>
      <c r="E887" s="25" t="s">
        <v>8088</v>
      </c>
      <c r="F887" s="25" t="s">
        <v>57</v>
      </c>
      <c r="G887" s="25" t="s">
        <v>56</v>
      </c>
      <c r="H887" s="25" t="s">
        <v>63</v>
      </c>
      <c r="I887" s="25" t="s">
        <v>3255</v>
      </c>
      <c r="J887" s="25" t="s">
        <v>5467</v>
      </c>
      <c r="K887" s="25" t="s">
        <v>49</v>
      </c>
      <c r="L887" s="25" t="s">
        <v>7524</v>
      </c>
      <c r="M887" s="25" t="s">
        <v>7496</v>
      </c>
      <c r="N887" s="25" t="s">
        <v>5899</v>
      </c>
      <c r="O887" s="28">
        <v>45853.208067129628</v>
      </c>
      <c r="P887" s="25" t="s">
        <v>5471</v>
      </c>
      <c r="Q887" s="25"/>
      <c r="R887" s="26" t="e">
        <f>_xlfn.XLOOKUP(Table4[[#This Row],[Location]],[6]!TableData[u_display_name],[6]!TableData[country])</f>
        <v>#REF!</v>
      </c>
    </row>
    <row r="888" spans="1:18" ht="58" x14ac:dyDescent="0.35">
      <c r="A888" s="25" t="s">
        <v>8089</v>
      </c>
      <c r="B888" s="25" t="s">
        <v>2608</v>
      </c>
      <c r="C888" s="25" t="s">
        <v>8090</v>
      </c>
      <c r="D888" s="25" t="s">
        <v>8091</v>
      </c>
      <c r="E888" s="25" t="s">
        <v>8092</v>
      </c>
      <c r="F888" s="25" t="s">
        <v>57</v>
      </c>
      <c r="G888" s="25" t="s">
        <v>109</v>
      </c>
      <c r="H888" s="25" t="s">
        <v>63</v>
      </c>
      <c r="I888" s="25" t="s">
        <v>2609</v>
      </c>
      <c r="J888" s="25" t="s">
        <v>5467</v>
      </c>
      <c r="K888" s="25" t="s">
        <v>114</v>
      </c>
      <c r="L888" s="25" t="s">
        <v>5883</v>
      </c>
      <c r="M888" s="25" t="s">
        <v>5884</v>
      </c>
      <c r="N888" s="25" t="s">
        <v>5992</v>
      </c>
      <c r="O888" s="28">
        <v>45853.208067129628</v>
      </c>
      <c r="P888" s="25" t="s">
        <v>5471</v>
      </c>
      <c r="Q888" s="25"/>
      <c r="R888" s="26" t="e">
        <f>_xlfn.XLOOKUP(Table4[[#This Row],[Location]],[6]!TableData[u_display_name],[6]!TableData[country])</f>
        <v>#REF!</v>
      </c>
    </row>
    <row r="889" spans="1:18" ht="58" x14ac:dyDescent="0.35">
      <c r="A889" s="25" t="s">
        <v>2721</v>
      </c>
      <c r="B889" s="25" t="s">
        <v>2720</v>
      </c>
      <c r="C889" s="25" t="s">
        <v>8093</v>
      </c>
      <c r="D889" s="25" t="s">
        <v>8094</v>
      </c>
      <c r="E889" s="25" t="s">
        <v>8095</v>
      </c>
      <c r="F889" s="25" t="s">
        <v>57</v>
      </c>
      <c r="G889" s="25" t="s">
        <v>56</v>
      </c>
      <c r="H889" s="25" t="s">
        <v>2083</v>
      </c>
      <c r="I889" s="25" t="s">
        <v>2721</v>
      </c>
      <c r="J889" s="25" t="s">
        <v>5467</v>
      </c>
      <c r="K889" s="25" t="s">
        <v>49</v>
      </c>
      <c r="L889" s="25" t="s">
        <v>6049</v>
      </c>
      <c r="M889" s="25" t="s">
        <v>8096</v>
      </c>
      <c r="N889" s="25" t="s">
        <v>5575</v>
      </c>
      <c r="O889" s="28">
        <v>45853.208067129628</v>
      </c>
      <c r="P889" s="25" t="s">
        <v>5485</v>
      </c>
      <c r="Q889" s="25"/>
      <c r="R889" s="26" t="e">
        <f>_xlfn.XLOOKUP(Table4[[#This Row],[Location]],[6]!TableData[u_display_name],[6]!TableData[country])</f>
        <v>#REF!</v>
      </c>
    </row>
    <row r="890" spans="1:18" ht="43.5" x14ac:dyDescent="0.35">
      <c r="A890" s="25" t="s">
        <v>528</v>
      </c>
      <c r="B890" s="25" t="s">
        <v>527</v>
      </c>
      <c r="C890" s="25" t="s">
        <v>529</v>
      </c>
      <c r="D890" s="25" t="s">
        <v>8097</v>
      </c>
      <c r="E890" s="25" t="s">
        <v>8098</v>
      </c>
      <c r="F890" s="25" t="s">
        <v>57</v>
      </c>
      <c r="G890" s="25" t="s">
        <v>232</v>
      </c>
      <c r="H890" s="25" t="s">
        <v>63</v>
      </c>
      <c r="I890" s="25" t="s">
        <v>528</v>
      </c>
      <c r="J890" s="25" t="s">
        <v>5467</v>
      </c>
      <c r="K890" s="25" t="s">
        <v>49</v>
      </c>
      <c r="L890" s="25" t="s">
        <v>4691</v>
      </c>
      <c r="M890" s="25" t="s">
        <v>5519</v>
      </c>
      <c r="N890" s="25" t="s">
        <v>5496</v>
      </c>
      <c r="O890" s="28">
        <v>45853.208067129628</v>
      </c>
      <c r="P890" s="25" t="s">
        <v>5471</v>
      </c>
      <c r="Q890" s="25"/>
      <c r="R890" s="26" t="e">
        <f>_xlfn.XLOOKUP(Table4[[#This Row],[Location]],[6]!TableData[u_display_name],[6]!TableData[country])</f>
        <v>#REF!</v>
      </c>
    </row>
    <row r="891" spans="1:18" ht="43.5" x14ac:dyDescent="0.35">
      <c r="A891" s="25" t="s">
        <v>2677</v>
      </c>
      <c r="B891" s="25" t="s">
        <v>2676</v>
      </c>
      <c r="C891" s="25" t="s">
        <v>8099</v>
      </c>
      <c r="D891" s="25" t="s">
        <v>8100</v>
      </c>
      <c r="E891" s="25" t="s">
        <v>8101</v>
      </c>
      <c r="F891" s="25" t="s">
        <v>57</v>
      </c>
      <c r="G891" s="25" t="s">
        <v>56</v>
      </c>
      <c r="H891" s="25" t="s">
        <v>63</v>
      </c>
      <c r="I891" s="25" t="s">
        <v>2677</v>
      </c>
      <c r="J891" s="25" t="s">
        <v>5467</v>
      </c>
      <c r="K891" s="25" t="s">
        <v>49</v>
      </c>
      <c r="L891" s="25" t="s">
        <v>7280</v>
      </c>
      <c r="M891" s="25" t="s">
        <v>5519</v>
      </c>
      <c r="N891" s="25" t="s">
        <v>5526</v>
      </c>
      <c r="O891" s="28">
        <v>45853.208067129628</v>
      </c>
      <c r="P891" s="25" t="s">
        <v>5471</v>
      </c>
      <c r="Q891" s="25"/>
      <c r="R891" s="26" t="e">
        <f>_xlfn.XLOOKUP(Table4[[#This Row],[Location]],[6]!TableData[u_display_name],[6]!TableData[country])</f>
        <v>#REF!</v>
      </c>
    </row>
    <row r="892" spans="1:18" ht="58" x14ac:dyDescent="0.35">
      <c r="A892" s="25" t="s">
        <v>598</v>
      </c>
      <c r="B892" s="25" t="s">
        <v>597</v>
      </c>
      <c r="C892" s="25" t="s">
        <v>599</v>
      </c>
      <c r="D892" s="25" t="s">
        <v>8102</v>
      </c>
      <c r="E892" s="25" t="s">
        <v>8103</v>
      </c>
      <c r="F892" s="25" t="s">
        <v>57</v>
      </c>
      <c r="G892" s="25" t="s">
        <v>56</v>
      </c>
      <c r="H892" s="25" t="s">
        <v>333</v>
      </c>
      <c r="I892" s="25" t="s">
        <v>598</v>
      </c>
      <c r="J892" s="25" t="s">
        <v>5467</v>
      </c>
      <c r="K892" s="25" t="s">
        <v>49</v>
      </c>
      <c r="L892" s="25" t="s">
        <v>5626</v>
      </c>
      <c r="M892" s="25" t="s">
        <v>5796</v>
      </c>
      <c r="N892" s="25" t="s">
        <v>5627</v>
      </c>
      <c r="O892" s="28">
        <v>45853.208067129628</v>
      </c>
      <c r="P892" s="25" t="s">
        <v>5485</v>
      </c>
      <c r="Q892" s="25"/>
      <c r="R892" s="26" t="e">
        <f>_xlfn.XLOOKUP(Table4[[#This Row],[Location]],[6]!TableData[u_display_name],[6]!TableData[country])</f>
        <v>#REF!</v>
      </c>
    </row>
    <row r="893" spans="1:18" ht="58" x14ac:dyDescent="0.35">
      <c r="A893" s="25" t="s">
        <v>2518</v>
      </c>
      <c r="B893" s="25" t="s">
        <v>8104</v>
      </c>
      <c r="C893" s="25" t="s">
        <v>8105</v>
      </c>
      <c r="D893" s="25" t="s">
        <v>8106</v>
      </c>
      <c r="E893" s="25" t="s">
        <v>8107</v>
      </c>
      <c r="F893" s="25" t="s">
        <v>57</v>
      </c>
      <c r="G893" s="25" t="s">
        <v>56</v>
      </c>
      <c r="H893" s="25" t="s">
        <v>5064</v>
      </c>
      <c r="I893" s="25" t="s">
        <v>2518</v>
      </c>
      <c r="J893" s="25" t="s">
        <v>5467</v>
      </c>
      <c r="K893" s="25" t="s">
        <v>66</v>
      </c>
      <c r="L893" s="25" t="s">
        <v>4691</v>
      </c>
      <c r="M893" s="25" t="s">
        <v>5912</v>
      </c>
      <c r="N893" s="25" t="s">
        <v>5623</v>
      </c>
      <c r="O893" s="28">
        <v>45853.208067129628</v>
      </c>
      <c r="P893" s="25" t="s">
        <v>5499</v>
      </c>
      <c r="Q893" s="25"/>
      <c r="R893" s="26" t="e">
        <f>_xlfn.XLOOKUP(Table4[[#This Row],[Location]],[6]!TableData[u_display_name],[6]!TableData[country])</f>
        <v>#REF!</v>
      </c>
    </row>
    <row r="894" spans="1:18" ht="43.5" x14ac:dyDescent="0.35">
      <c r="A894" s="25" t="s">
        <v>2269</v>
      </c>
      <c r="B894" s="25" t="s">
        <v>2268</v>
      </c>
      <c r="C894" s="25" t="s">
        <v>4373</v>
      </c>
      <c r="D894" s="25" t="s">
        <v>8108</v>
      </c>
      <c r="E894" s="25" t="s">
        <v>8109</v>
      </c>
      <c r="F894" s="25" t="s">
        <v>57</v>
      </c>
      <c r="G894" s="25" t="s">
        <v>56</v>
      </c>
      <c r="H894" s="25" t="s">
        <v>63</v>
      </c>
      <c r="I894" s="25" t="s">
        <v>2269</v>
      </c>
      <c r="J894" s="25" t="s">
        <v>5467</v>
      </c>
      <c r="K894" s="25" t="s">
        <v>49</v>
      </c>
      <c r="L894" s="25" t="s">
        <v>5932</v>
      </c>
      <c r="M894" s="25" t="s">
        <v>5933</v>
      </c>
      <c r="N894" s="25" t="s">
        <v>5526</v>
      </c>
      <c r="O894" s="28">
        <v>45853.208067129628</v>
      </c>
      <c r="P894" s="25" t="s">
        <v>5471</v>
      </c>
      <c r="Q894" s="25"/>
      <c r="R894" s="26" t="e">
        <f>_xlfn.XLOOKUP(Table4[[#This Row],[Location]],[6]!TableData[u_display_name],[6]!TableData[country])</f>
        <v>#REF!</v>
      </c>
    </row>
    <row r="895" spans="1:18" ht="43.5" x14ac:dyDescent="0.35">
      <c r="A895" s="25" t="s">
        <v>2144</v>
      </c>
      <c r="B895" s="25" t="s">
        <v>2143</v>
      </c>
      <c r="C895" s="25" t="s">
        <v>8110</v>
      </c>
      <c r="D895" s="25" t="s">
        <v>8111</v>
      </c>
      <c r="E895" s="25" t="s">
        <v>8112</v>
      </c>
      <c r="F895" s="25" t="s">
        <v>57</v>
      </c>
      <c r="G895" s="25" t="s">
        <v>149</v>
      </c>
      <c r="H895" s="25" t="s">
        <v>796</v>
      </c>
      <c r="I895" s="25" t="s">
        <v>4691</v>
      </c>
      <c r="J895" s="25" t="s">
        <v>5467</v>
      </c>
      <c r="K895" s="25" t="s">
        <v>66</v>
      </c>
      <c r="L895" s="25" t="s">
        <v>5750</v>
      </c>
      <c r="M895" s="25" t="s">
        <v>5495</v>
      </c>
      <c r="N895" s="25" t="s">
        <v>5496</v>
      </c>
      <c r="O895" s="28">
        <v>45853.208067129628</v>
      </c>
      <c r="P895" s="25" t="s">
        <v>5471</v>
      </c>
      <c r="Q895" s="25"/>
      <c r="R895" s="26" t="e">
        <f>_xlfn.XLOOKUP(Table4[[#This Row],[Location]],[6]!TableData[u_display_name],[6]!TableData[country])</f>
        <v>#REF!</v>
      </c>
    </row>
    <row r="896" spans="1:18" ht="58" x14ac:dyDescent="0.35">
      <c r="A896" s="25" t="s">
        <v>2511</v>
      </c>
      <c r="B896" s="25" t="s">
        <v>2510</v>
      </c>
      <c r="C896" s="25" t="s">
        <v>8113</v>
      </c>
      <c r="D896" s="25" t="s">
        <v>8114</v>
      </c>
      <c r="E896" s="25" t="s">
        <v>8115</v>
      </c>
      <c r="F896" s="25" t="s">
        <v>94</v>
      </c>
      <c r="G896" s="25" t="s">
        <v>56</v>
      </c>
      <c r="H896" s="25" t="s">
        <v>63</v>
      </c>
      <c r="I896" s="25" t="s">
        <v>2511</v>
      </c>
      <c r="J896" s="25" t="s">
        <v>5467</v>
      </c>
      <c r="K896" s="25" t="s">
        <v>49</v>
      </c>
      <c r="L896" s="25" t="s">
        <v>8116</v>
      </c>
      <c r="M896" s="25" t="s">
        <v>5495</v>
      </c>
      <c r="N896" s="25" t="s">
        <v>5775</v>
      </c>
      <c r="O896" s="28">
        <v>45853.208067129628</v>
      </c>
      <c r="P896" s="25" t="s">
        <v>5471</v>
      </c>
      <c r="Q896" s="25"/>
      <c r="R896" s="26" t="e">
        <f>_xlfn.XLOOKUP(Table4[[#This Row],[Location]],[6]!TableData[u_display_name],[6]!TableData[country])</f>
        <v>#REF!</v>
      </c>
    </row>
    <row r="897" spans="1:18" ht="43.5" x14ac:dyDescent="0.35">
      <c r="A897" s="25" t="s">
        <v>2380</v>
      </c>
      <c r="B897" s="25" t="s">
        <v>2379</v>
      </c>
      <c r="C897" s="25" t="s">
        <v>8117</v>
      </c>
      <c r="D897" s="25" t="s">
        <v>8118</v>
      </c>
      <c r="E897" s="25" t="s">
        <v>8119</v>
      </c>
      <c r="F897" s="25" t="s">
        <v>57</v>
      </c>
      <c r="G897" s="25" t="s">
        <v>56</v>
      </c>
      <c r="H897" s="25" t="s">
        <v>63</v>
      </c>
      <c r="I897" s="25" t="s">
        <v>2380</v>
      </c>
      <c r="J897" s="25" t="s">
        <v>5467</v>
      </c>
      <c r="K897" s="25" t="s">
        <v>49</v>
      </c>
      <c r="L897" s="25" t="s">
        <v>5813</v>
      </c>
      <c r="M897" s="25" t="s">
        <v>5495</v>
      </c>
      <c r="N897" s="25" t="s">
        <v>5775</v>
      </c>
      <c r="O897" s="28">
        <v>45853.208067129628</v>
      </c>
      <c r="P897" s="25" t="s">
        <v>5471</v>
      </c>
      <c r="Q897" s="25"/>
      <c r="R897" s="26" t="e">
        <f>_xlfn.XLOOKUP(Table4[[#This Row],[Location]],[6]!TableData[u_display_name],[6]!TableData[country])</f>
        <v>#REF!</v>
      </c>
    </row>
    <row r="898" spans="1:18" ht="58" x14ac:dyDescent="0.35">
      <c r="A898" s="25" t="s">
        <v>1243</v>
      </c>
      <c r="B898" s="25" t="s">
        <v>1242</v>
      </c>
      <c r="C898" s="25" t="s">
        <v>4439</v>
      </c>
      <c r="D898" s="25" t="s">
        <v>8120</v>
      </c>
      <c r="E898" s="25" t="s">
        <v>8121</v>
      </c>
      <c r="F898" s="25" t="s">
        <v>57</v>
      </c>
      <c r="G898" s="25" t="s">
        <v>56</v>
      </c>
      <c r="H898" s="25" t="s">
        <v>63</v>
      </c>
      <c r="I898" s="25" t="s">
        <v>1243</v>
      </c>
      <c r="J898" s="25" t="s">
        <v>5467</v>
      </c>
      <c r="K898" s="25" t="s">
        <v>49</v>
      </c>
      <c r="L898" s="25" t="s">
        <v>5684</v>
      </c>
      <c r="M898" s="25" t="s">
        <v>7233</v>
      </c>
      <c r="N898" s="25" t="s">
        <v>5960</v>
      </c>
      <c r="O898" s="28">
        <v>45853.208067129628</v>
      </c>
      <c r="P898" s="25" t="s">
        <v>5471</v>
      </c>
      <c r="Q898" s="25"/>
      <c r="R898" s="26" t="e">
        <f>_xlfn.XLOOKUP(Table4[[#This Row],[Location]],[6]!TableData[u_display_name],[6]!TableData[country])</f>
        <v>#REF!</v>
      </c>
    </row>
    <row r="899" spans="1:18" ht="43.5" x14ac:dyDescent="0.35">
      <c r="A899" s="25" t="s">
        <v>747</v>
      </c>
      <c r="B899" s="25" t="s">
        <v>746</v>
      </c>
      <c r="C899" s="25" t="s">
        <v>748</v>
      </c>
      <c r="D899" s="25" t="s">
        <v>8122</v>
      </c>
      <c r="E899" s="25" t="s">
        <v>8123</v>
      </c>
      <c r="F899" s="25" t="s">
        <v>57</v>
      </c>
      <c r="G899" s="25" t="s">
        <v>56</v>
      </c>
      <c r="H899" s="25" t="s">
        <v>582</v>
      </c>
      <c r="I899" s="25" t="s">
        <v>4691</v>
      </c>
      <c r="J899" s="25" t="s">
        <v>5467</v>
      </c>
      <c r="K899" s="25" t="s">
        <v>49</v>
      </c>
      <c r="L899" s="25" t="s">
        <v>4691</v>
      </c>
      <c r="M899" s="25" t="s">
        <v>5602</v>
      </c>
      <c r="N899" s="25" t="s">
        <v>5526</v>
      </c>
      <c r="O899" s="28">
        <v>45853.208067129628</v>
      </c>
      <c r="P899" s="25" t="s">
        <v>5499</v>
      </c>
      <c r="Q899" s="25"/>
      <c r="R899" s="26" t="e">
        <f>_xlfn.XLOOKUP(Table4[[#This Row],[Location]],[6]!TableData[u_display_name],[6]!TableData[country])</f>
        <v>#REF!</v>
      </c>
    </row>
    <row r="900" spans="1:18" ht="58" x14ac:dyDescent="0.35">
      <c r="A900" s="25" t="s">
        <v>1457</v>
      </c>
      <c r="B900" s="25" t="s">
        <v>1456</v>
      </c>
      <c r="C900" s="25" t="s">
        <v>4544</v>
      </c>
      <c r="D900" s="25" t="s">
        <v>8124</v>
      </c>
      <c r="E900" s="25" t="s">
        <v>8125</v>
      </c>
      <c r="F900" s="25" t="s">
        <v>57</v>
      </c>
      <c r="G900" s="25" t="s">
        <v>56</v>
      </c>
      <c r="H900" s="25" t="s">
        <v>63</v>
      </c>
      <c r="I900" s="25" t="s">
        <v>1457</v>
      </c>
      <c r="J900" s="25" t="s">
        <v>5467</v>
      </c>
      <c r="K900" s="25" t="s">
        <v>49</v>
      </c>
      <c r="L900" s="25" t="s">
        <v>5705</v>
      </c>
      <c r="M900" s="25" t="s">
        <v>5519</v>
      </c>
      <c r="N900" s="25" t="s">
        <v>5503</v>
      </c>
      <c r="O900" s="28">
        <v>45853.208067129628</v>
      </c>
      <c r="P900" s="25" t="s">
        <v>5471</v>
      </c>
      <c r="Q900" s="25"/>
      <c r="R900" s="26" t="e">
        <f>_xlfn.XLOOKUP(Table4[[#This Row],[Location]],[6]!TableData[u_display_name],[6]!TableData[country])</f>
        <v>#REF!</v>
      </c>
    </row>
    <row r="901" spans="1:18" ht="58" x14ac:dyDescent="0.35">
      <c r="A901" s="25" t="s">
        <v>2388</v>
      </c>
      <c r="B901" s="25" t="s">
        <v>2387</v>
      </c>
      <c r="C901" s="25" t="s">
        <v>8126</v>
      </c>
      <c r="D901" s="25" t="s">
        <v>8127</v>
      </c>
      <c r="E901" s="25" t="s">
        <v>8128</v>
      </c>
      <c r="F901" s="25" t="s">
        <v>94</v>
      </c>
      <c r="G901" s="25" t="s">
        <v>56</v>
      </c>
      <c r="H901" s="25" t="s">
        <v>63</v>
      </c>
      <c r="I901" s="25" t="s">
        <v>2388</v>
      </c>
      <c r="J901" s="25" t="s">
        <v>5467</v>
      </c>
      <c r="K901" s="25" t="s">
        <v>49</v>
      </c>
      <c r="L901" s="25" t="s">
        <v>5813</v>
      </c>
      <c r="M901" s="25" t="s">
        <v>5631</v>
      </c>
      <c r="N901" s="25" t="s">
        <v>5503</v>
      </c>
      <c r="O901" s="28">
        <v>45853.208067129628</v>
      </c>
      <c r="P901" s="25" t="s">
        <v>5471</v>
      </c>
      <c r="Q901" s="25"/>
      <c r="R901" s="26" t="e">
        <f>_xlfn.XLOOKUP(Table4[[#This Row],[Location]],[6]!TableData[u_display_name],[6]!TableData[country])</f>
        <v>#REF!</v>
      </c>
    </row>
    <row r="902" spans="1:18" ht="58" x14ac:dyDescent="0.35">
      <c r="A902" s="25" t="s">
        <v>2649</v>
      </c>
      <c r="B902" s="25" t="s">
        <v>2648</v>
      </c>
      <c r="C902" s="25" t="s">
        <v>4806</v>
      </c>
      <c r="D902" s="25" t="s">
        <v>8129</v>
      </c>
      <c r="E902" s="25" t="s">
        <v>8130</v>
      </c>
      <c r="F902" s="25" t="s">
        <v>57</v>
      </c>
      <c r="G902" s="25" t="s">
        <v>56</v>
      </c>
      <c r="H902" s="25" t="s">
        <v>63</v>
      </c>
      <c r="I902" s="25" t="s">
        <v>2649</v>
      </c>
      <c r="J902" s="25" t="s">
        <v>5467</v>
      </c>
      <c r="K902" s="25" t="s">
        <v>49</v>
      </c>
      <c r="L902" s="25" t="s">
        <v>5855</v>
      </c>
      <c r="M902" s="25" t="s">
        <v>5495</v>
      </c>
      <c r="N902" s="25" t="s">
        <v>5775</v>
      </c>
      <c r="O902" s="28">
        <v>45853.208067129628</v>
      </c>
      <c r="P902" s="25" t="s">
        <v>5471</v>
      </c>
      <c r="Q902" s="25"/>
      <c r="R902" s="26" t="e">
        <f>_xlfn.XLOOKUP(Table4[[#This Row],[Location]],[6]!TableData[u_display_name],[6]!TableData[country])</f>
        <v>#REF!</v>
      </c>
    </row>
    <row r="903" spans="1:18" ht="58" x14ac:dyDescent="0.35">
      <c r="A903" s="25" t="s">
        <v>2037</v>
      </c>
      <c r="B903" s="25" t="s">
        <v>2036</v>
      </c>
      <c r="C903" s="25" t="s">
        <v>4666</v>
      </c>
      <c r="D903" s="25" t="s">
        <v>8131</v>
      </c>
      <c r="E903" s="25" t="s">
        <v>8132</v>
      </c>
      <c r="F903" s="25" t="s">
        <v>57</v>
      </c>
      <c r="G903" s="25" t="s">
        <v>56</v>
      </c>
      <c r="H903" s="25" t="s">
        <v>63</v>
      </c>
      <c r="I903" s="25" t="s">
        <v>2037</v>
      </c>
      <c r="J903" s="25" t="s">
        <v>5467</v>
      </c>
      <c r="K903" s="25" t="s">
        <v>114</v>
      </c>
      <c r="L903" s="25" t="s">
        <v>5684</v>
      </c>
      <c r="M903" s="25" t="s">
        <v>5685</v>
      </c>
      <c r="N903" s="25" t="s">
        <v>5690</v>
      </c>
      <c r="O903" s="28">
        <v>45853.208067129628</v>
      </c>
      <c r="P903" s="25" t="s">
        <v>5471</v>
      </c>
      <c r="Q903" s="25"/>
      <c r="R903" s="26" t="e">
        <f>_xlfn.XLOOKUP(Table4[[#This Row],[Location]],[6]!TableData[u_display_name],[6]!TableData[country])</f>
        <v>#REF!</v>
      </c>
    </row>
    <row r="904" spans="1:18" ht="43.5" x14ac:dyDescent="0.35">
      <c r="A904" s="25" t="s">
        <v>2342</v>
      </c>
      <c r="B904" s="25" t="s">
        <v>8133</v>
      </c>
      <c r="C904" s="25" t="s">
        <v>4984</v>
      </c>
      <c r="D904" s="25" t="s">
        <v>8134</v>
      </c>
      <c r="E904" s="25" t="s">
        <v>8135</v>
      </c>
      <c r="F904" s="25" t="s">
        <v>57</v>
      </c>
      <c r="G904" s="25" t="s">
        <v>56</v>
      </c>
      <c r="H904" s="25" t="s">
        <v>4975</v>
      </c>
      <c r="I904" s="25" t="s">
        <v>4691</v>
      </c>
      <c r="J904" s="25" t="s">
        <v>5467</v>
      </c>
      <c r="K904" s="25" t="s">
        <v>101</v>
      </c>
      <c r="L904" s="25" t="s">
        <v>4691</v>
      </c>
      <c r="M904" s="25" t="s">
        <v>5602</v>
      </c>
      <c r="N904" s="25" t="s">
        <v>5526</v>
      </c>
      <c r="O904" s="28">
        <v>45853.208067129628</v>
      </c>
      <c r="P904" s="25" t="s">
        <v>5499</v>
      </c>
      <c r="Q904" s="25"/>
      <c r="R904" s="26" t="e">
        <f>_xlfn.XLOOKUP(Table4[[#This Row],[Location]],[6]!TableData[u_display_name],[6]!TableData[country])</f>
        <v>#REF!</v>
      </c>
    </row>
    <row r="905" spans="1:18" ht="58" x14ac:dyDescent="0.35">
      <c r="A905" s="25" t="s">
        <v>2247</v>
      </c>
      <c r="B905" s="25" t="s">
        <v>2246</v>
      </c>
      <c r="C905" s="25" t="s">
        <v>4718</v>
      </c>
      <c r="D905" s="25" t="s">
        <v>8136</v>
      </c>
      <c r="E905" s="25" t="s">
        <v>8137</v>
      </c>
      <c r="F905" s="25" t="s">
        <v>57</v>
      </c>
      <c r="G905" s="25" t="s">
        <v>56</v>
      </c>
      <c r="H905" s="25" t="s">
        <v>63</v>
      </c>
      <c r="I905" s="25" t="s">
        <v>2247</v>
      </c>
      <c r="J905" s="25" t="s">
        <v>5467</v>
      </c>
      <c r="K905" s="25" t="s">
        <v>114</v>
      </c>
      <c r="L905" s="25" t="s">
        <v>5684</v>
      </c>
      <c r="M905" s="25" t="s">
        <v>5702</v>
      </c>
      <c r="N905" s="25" t="s">
        <v>5575</v>
      </c>
      <c r="O905" s="28">
        <v>45853.208067129628</v>
      </c>
      <c r="P905" s="25" t="s">
        <v>5471</v>
      </c>
      <c r="Q905" s="25"/>
      <c r="R905" s="26" t="e">
        <f>_xlfn.XLOOKUP(Table4[[#This Row],[Location]],[6]!TableData[u_display_name],[6]!TableData[country])</f>
        <v>#REF!</v>
      </c>
    </row>
    <row r="906" spans="1:18" ht="58" x14ac:dyDescent="0.35">
      <c r="A906" s="25" t="s">
        <v>1539</v>
      </c>
      <c r="B906" s="25" t="s">
        <v>1538</v>
      </c>
      <c r="C906" s="25" t="s">
        <v>4503</v>
      </c>
      <c r="D906" s="25" t="s">
        <v>8138</v>
      </c>
      <c r="E906" s="25" t="s">
        <v>8139</v>
      </c>
      <c r="F906" s="25" t="s">
        <v>57</v>
      </c>
      <c r="G906" s="25" t="s">
        <v>56</v>
      </c>
      <c r="H906" s="25" t="s">
        <v>63</v>
      </c>
      <c r="I906" s="25" t="s">
        <v>1539</v>
      </c>
      <c r="J906" s="25" t="s">
        <v>5467</v>
      </c>
      <c r="K906" s="25" t="s">
        <v>49</v>
      </c>
      <c r="L906" s="25" t="s">
        <v>8140</v>
      </c>
      <c r="M906" s="25" t="s">
        <v>5495</v>
      </c>
      <c r="N906" s="25" t="s">
        <v>5714</v>
      </c>
      <c r="O906" s="28">
        <v>45853.208067129628</v>
      </c>
      <c r="P906" s="25" t="s">
        <v>5471</v>
      </c>
      <c r="Q906" s="25"/>
      <c r="R906" s="26" t="e">
        <f>_xlfn.XLOOKUP(Table4[[#This Row],[Location]],[6]!TableData[u_display_name],[6]!TableData[country])</f>
        <v>#REF!</v>
      </c>
    </row>
    <row r="907" spans="1:18" ht="58" x14ac:dyDescent="0.35">
      <c r="A907" s="25" t="s">
        <v>1459</v>
      </c>
      <c r="B907" s="25" t="s">
        <v>1458</v>
      </c>
      <c r="C907" s="25" t="s">
        <v>4545</v>
      </c>
      <c r="D907" s="25" t="s">
        <v>8141</v>
      </c>
      <c r="E907" s="25" t="s">
        <v>8142</v>
      </c>
      <c r="F907" s="25" t="s">
        <v>57</v>
      </c>
      <c r="G907" s="25" t="s">
        <v>56</v>
      </c>
      <c r="H907" s="25" t="s">
        <v>63</v>
      </c>
      <c r="I907" s="25" t="s">
        <v>1459</v>
      </c>
      <c r="J907" s="25" t="s">
        <v>5467</v>
      </c>
      <c r="K907" s="25" t="s">
        <v>49</v>
      </c>
      <c r="L907" s="25" t="s">
        <v>5705</v>
      </c>
      <c r="M907" s="25" t="s">
        <v>5495</v>
      </c>
      <c r="N907" s="25" t="s">
        <v>5503</v>
      </c>
      <c r="O907" s="28">
        <v>45853.208067129628</v>
      </c>
      <c r="P907" s="25" t="s">
        <v>5471</v>
      </c>
      <c r="Q907" s="25"/>
      <c r="R907" s="26" t="e">
        <f>_xlfn.XLOOKUP(Table4[[#This Row],[Location]],[6]!TableData[u_display_name],[6]!TableData[country])</f>
        <v>#REF!</v>
      </c>
    </row>
    <row r="908" spans="1:18" ht="58" x14ac:dyDescent="0.35">
      <c r="A908" s="25" t="s">
        <v>1489</v>
      </c>
      <c r="B908" s="25" t="s">
        <v>1488</v>
      </c>
      <c r="C908" s="25" t="s">
        <v>4595</v>
      </c>
      <c r="D908" s="25" t="s">
        <v>8143</v>
      </c>
      <c r="E908" s="25" t="s">
        <v>8144</v>
      </c>
      <c r="F908" s="25" t="s">
        <v>57</v>
      </c>
      <c r="G908" s="25" t="s">
        <v>109</v>
      </c>
      <c r="H908" s="25" t="s">
        <v>63</v>
      </c>
      <c r="I908" s="25" t="s">
        <v>1489</v>
      </c>
      <c r="J908" s="25" t="s">
        <v>5467</v>
      </c>
      <c r="K908" s="25" t="s">
        <v>49</v>
      </c>
      <c r="L908" s="25" t="s">
        <v>7916</v>
      </c>
      <c r="M908" s="25" t="s">
        <v>5495</v>
      </c>
      <c r="N908" s="25" t="s">
        <v>5992</v>
      </c>
      <c r="O908" s="28">
        <v>45853.208067129628</v>
      </c>
      <c r="P908" s="25" t="s">
        <v>5471</v>
      </c>
      <c r="Q908" s="25"/>
      <c r="R908" s="26" t="e">
        <f>_xlfn.XLOOKUP(Table4[[#This Row],[Location]],[6]!TableData[u_display_name],[6]!TableData[country])</f>
        <v>#REF!</v>
      </c>
    </row>
    <row r="909" spans="1:18" ht="58" x14ac:dyDescent="0.35">
      <c r="A909" s="25" t="s">
        <v>2068</v>
      </c>
      <c r="B909" s="25" t="s">
        <v>8145</v>
      </c>
      <c r="C909" s="25" t="s">
        <v>8146</v>
      </c>
      <c r="D909" s="25" t="s">
        <v>8147</v>
      </c>
      <c r="E909" s="25" t="s">
        <v>8148</v>
      </c>
      <c r="F909" s="25" t="s">
        <v>57</v>
      </c>
      <c r="G909" s="25" t="s">
        <v>109</v>
      </c>
      <c r="H909" s="25" t="s">
        <v>63</v>
      </c>
      <c r="I909" s="25" t="s">
        <v>4084</v>
      </c>
      <c r="J909" s="25" t="s">
        <v>5467</v>
      </c>
      <c r="K909" s="25" t="s">
        <v>49</v>
      </c>
      <c r="L909" s="25" t="s">
        <v>7524</v>
      </c>
      <c r="M909" s="25" t="s">
        <v>6139</v>
      </c>
      <c r="N909" s="25" t="s">
        <v>5992</v>
      </c>
      <c r="O909" s="28">
        <v>45853.208067129628</v>
      </c>
      <c r="P909" s="25" t="s">
        <v>5471</v>
      </c>
      <c r="Q909" s="25"/>
      <c r="R909" s="26" t="e">
        <f>_xlfn.XLOOKUP(Table4[[#This Row],[Location]],[6]!TableData[u_display_name],[6]!TableData[country])</f>
        <v>#REF!</v>
      </c>
    </row>
    <row r="910" spans="1:18" ht="58" x14ac:dyDescent="0.35">
      <c r="A910" s="25" t="s">
        <v>1829</v>
      </c>
      <c r="B910" s="25" t="s">
        <v>1828</v>
      </c>
      <c r="C910" s="25" t="s">
        <v>8149</v>
      </c>
      <c r="D910" s="25" t="s">
        <v>8150</v>
      </c>
      <c r="E910" s="25" t="s">
        <v>8151</v>
      </c>
      <c r="F910" s="25" t="s">
        <v>57</v>
      </c>
      <c r="G910" s="25" t="s">
        <v>56</v>
      </c>
      <c r="H910" s="25" t="s">
        <v>63</v>
      </c>
      <c r="I910" s="25" t="s">
        <v>1829</v>
      </c>
      <c r="J910" s="25" t="s">
        <v>5467</v>
      </c>
      <c r="K910" s="25" t="s">
        <v>49</v>
      </c>
      <c r="L910" s="25" t="s">
        <v>6172</v>
      </c>
      <c r="M910" s="25" t="s">
        <v>5796</v>
      </c>
      <c r="N910" s="25" t="s">
        <v>5623</v>
      </c>
      <c r="O910" s="28">
        <v>45853.208067129628</v>
      </c>
      <c r="P910" s="25" t="s">
        <v>5471</v>
      </c>
      <c r="Q910" s="25"/>
      <c r="R910" s="26" t="e">
        <f>_xlfn.XLOOKUP(Table4[[#This Row],[Location]],[6]!TableData[u_display_name],[6]!TableData[country])</f>
        <v>#REF!</v>
      </c>
    </row>
    <row r="911" spans="1:18" ht="43.5" x14ac:dyDescent="0.35">
      <c r="A911" s="25" t="s">
        <v>1759</v>
      </c>
      <c r="B911" s="25" t="s">
        <v>1758</v>
      </c>
      <c r="C911" s="25" t="s">
        <v>4616</v>
      </c>
      <c r="D911" s="25" t="s">
        <v>8152</v>
      </c>
      <c r="E911" s="25" t="s">
        <v>8153</v>
      </c>
      <c r="F911" s="25" t="s">
        <v>57</v>
      </c>
      <c r="G911" s="25" t="s">
        <v>56</v>
      </c>
      <c r="H911" s="25" t="s">
        <v>63</v>
      </c>
      <c r="I911" s="25" t="s">
        <v>1759</v>
      </c>
      <c r="J911" s="25" t="s">
        <v>5467</v>
      </c>
      <c r="K911" s="25" t="s">
        <v>49</v>
      </c>
      <c r="L911" s="25" t="s">
        <v>6458</v>
      </c>
      <c r="M911" s="25" t="s">
        <v>8154</v>
      </c>
      <c r="N911" s="25" t="s">
        <v>7151</v>
      </c>
      <c r="O911" s="28">
        <v>45853.208067129628</v>
      </c>
      <c r="P911" s="25" t="s">
        <v>5471</v>
      </c>
      <c r="Q911" s="25"/>
      <c r="R911" s="26" t="e">
        <f>_xlfn.XLOOKUP(Table4[[#This Row],[Location]],[6]!TableData[u_display_name],[6]!TableData[country])</f>
        <v>#REF!</v>
      </c>
    </row>
    <row r="912" spans="1:18" ht="58" x14ac:dyDescent="0.35">
      <c r="A912" s="25" t="s">
        <v>2011</v>
      </c>
      <c r="B912" s="25" t="s">
        <v>8155</v>
      </c>
      <c r="C912" s="25" t="s">
        <v>4965</v>
      </c>
      <c r="D912" s="25" t="s">
        <v>8156</v>
      </c>
      <c r="E912" s="25" t="s">
        <v>8157</v>
      </c>
      <c r="F912" s="25" t="s">
        <v>57</v>
      </c>
      <c r="G912" s="25" t="s">
        <v>109</v>
      </c>
      <c r="H912" s="25" t="s">
        <v>63</v>
      </c>
      <c r="I912" s="25" t="s">
        <v>3251</v>
      </c>
      <c r="J912" s="25" t="s">
        <v>5467</v>
      </c>
      <c r="K912" s="25" t="s">
        <v>49</v>
      </c>
      <c r="L912" s="25" t="s">
        <v>5872</v>
      </c>
      <c r="M912" s="25" t="s">
        <v>5873</v>
      </c>
      <c r="N912" s="25" t="s">
        <v>8158</v>
      </c>
      <c r="O912" s="28">
        <v>45853.208067129628</v>
      </c>
      <c r="P912" s="25" t="s">
        <v>5471</v>
      </c>
      <c r="Q912" s="25"/>
      <c r="R912" s="26" t="e">
        <f>_xlfn.XLOOKUP(Table4[[#This Row],[Location]],[6]!TableData[u_display_name],[6]!TableData[country])</f>
        <v>#REF!</v>
      </c>
    </row>
    <row r="913" spans="1:18" ht="58" x14ac:dyDescent="0.35">
      <c r="A913" s="25" t="s">
        <v>2352</v>
      </c>
      <c r="B913" s="25" t="s">
        <v>2351</v>
      </c>
      <c r="C913" s="25" t="s">
        <v>8159</v>
      </c>
      <c r="D913" s="25" t="s">
        <v>8160</v>
      </c>
      <c r="E913" s="25" t="s">
        <v>8161</v>
      </c>
      <c r="F913" s="25" t="s">
        <v>57</v>
      </c>
      <c r="G913" s="25" t="s">
        <v>56</v>
      </c>
      <c r="H913" s="25" t="s">
        <v>63</v>
      </c>
      <c r="I913" s="25" t="s">
        <v>2352</v>
      </c>
      <c r="J913" s="25" t="s">
        <v>5467</v>
      </c>
      <c r="K913" s="25" t="s">
        <v>49</v>
      </c>
      <c r="L913" s="25" t="s">
        <v>4691</v>
      </c>
      <c r="M913" s="25" t="s">
        <v>5495</v>
      </c>
      <c r="N913" s="25" t="s">
        <v>5775</v>
      </c>
      <c r="O913" s="28">
        <v>45853.208067129628</v>
      </c>
      <c r="P913" s="25" t="s">
        <v>5471</v>
      </c>
      <c r="Q913" s="25"/>
      <c r="R913" s="26" t="e">
        <f>_xlfn.XLOOKUP(Table4[[#This Row],[Location]],[6]!TableData[u_display_name],[6]!TableData[country])</f>
        <v>#REF!</v>
      </c>
    </row>
    <row r="914" spans="1:18" ht="43.5" x14ac:dyDescent="0.35">
      <c r="A914" s="25" t="s">
        <v>2499</v>
      </c>
      <c r="B914" s="25" t="s">
        <v>2498</v>
      </c>
      <c r="C914" s="25" t="s">
        <v>8162</v>
      </c>
      <c r="D914" s="25" t="s">
        <v>8163</v>
      </c>
      <c r="E914" s="25" t="s">
        <v>8164</v>
      </c>
      <c r="F914" s="25" t="s">
        <v>57</v>
      </c>
      <c r="G914" s="25" t="s">
        <v>56</v>
      </c>
      <c r="H914" s="25" t="s">
        <v>63</v>
      </c>
      <c r="I914" s="25" t="s">
        <v>2499</v>
      </c>
      <c r="J914" s="25" t="s">
        <v>5467</v>
      </c>
      <c r="K914" s="25" t="s">
        <v>49</v>
      </c>
      <c r="L914" s="25" t="s">
        <v>6866</v>
      </c>
      <c r="M914" s="25" t="s">
        <v>6190</v>
      </c>
      <c r="N914" s="25" t="s">
        <v>5526</v>
      </c>
      <c r="O914" s="28">
        <v>45853.208067129628</v>
      </c>
      <c r="P914" s="25" t="s">
        <v>5471</v>
      </c>
      <c r="Q914" s="25"/>
      <c r="R914" s="26" t="e">
        <f>_xlfn.XLOOKUP(Table4[[#This Row],[Location]],[6]!TableData[u_display_name],[6]!TableData[country])</f>
        <v>#REF!</v>
      </c>
    </row>
    <row r="915" spans="1:18" ht="43.5" x14ac:dyDescent="0.35">
      <c r="A915" s="25" t="s">
        <v>1839</v>
      </c>
      <c r="B915" s="25" t="s">
        <v>1838</v>
      </c>
      <c r="C915" s="25" t="s">
        <v>8165</v>
      </c>
      <c r="D915" s="25" t="s">
        <v>8166</v>
      </c>
      <c r="E915" s="25" t="s">
        <v>8167</v>
      </c>
      <c r="F915" s="25" t="s">
        <v>57</v>
      </c>
      <c r="G915" s="25" t="s">
        <v>56</v>
      </c>
      <c r="H915" s="25" t="s">
        <v>63</v>
      </c>
      <c r="I915" s="25" t="s">
        <v>1839</v>
      </c>
      <c r="J915" s="25" t="s">
        <v>5467</v>
      </c>
      <c r="K915" s="25" t="s">
        <v>49</v>
      </c>
      <c r="L915" s="25" t="s">
        <v>8168</v>
      </c>
      <c r="M915" s="25" t="s">
        <v>5495</v>
      </c>
      <c r="N915" s="25" t="s">
        <v>5512</v>
      </c>
      <c r="O915" s="28">
        <v>45853.208067129628</v>
      </c>
      <c r="P915" s="25" t="s">
        <v>5471</v>
      </c>
      <c r="Q915" s="25"/>
      <c r="R915" s="26" t="e">
        <f>_xlfn.XLOOKUP(Table4[[#This Row],[Location]],[6]!TableData[u_display_name],[6]!TableData[country])</f>
        <v>#REF!</v>
      </c>
    </row>
    <row r="916" spans="1:18" ht="58" x14ac:dyDescent="0.35">
      <c r="A916" s="25" t="s">
        <v>1944</v>
      </c>
      <c r="B916" s="25" t="s">
        <v>1943</v>
      </c>
      <c r="C916" s="25" t="s">
        <v>8169</v>
      </c>
      <c r="D916" s="25" t="s">
        <v>8170</v>
      </c>
      <c r="E916" s="25" t="s">
        <v>8171</v>
      </c>
      <c r="F916" s="25" t="s">
        <v>57</v>
      </c>
      <c r="G916" s="25" t="s">
        <v>56</v>
      </c>
      <c r="H916" s="25" t="s">
        <v>63</v>
      </c>
      <c r="I916" s="25" t="s">
        <v>1944</v>
      </c>
      <c r="J916" s="25" t="s">
        <v>5467</v>
      </c>
      <c r="K916" s="25" t="s">
        <v>49</v>
      </c>
      <c r="L916" s="25" t="s">
        <v>6372</v>
      </c>
      <c r="M916" s="25" t="s">
        <v>5689</v>
      </c>
      <c r="N916" s="25" t="s">
        <v>5512</v>
      </c>
      <c r="O916" s="28">
        <v>45853.208067129628</v>
      </c>
      <c r="P916" s="25" t="s">
        <v>5471</v>
      </c>
      <c r="Q916" s="25"/>
      <c r="R916" s="26" t="e">
        <f>_xlfn.XLOOKUP(Table4[[#This Row],[Location]],[6]!TableData[u_display_name],[6]!TableData[country])</f>
        <v>#REF!</v>
      </c>
    </row>
    <row r="917" spans="1:18" ht="58" x14ac:dyDescent="0.35">
      <c r="A917" s="25" t="s">
        <v>1732</v>
      </c>
      <c r="B917" s="25" t="s">
        <v>1731</v>
      </c>
      <c r="C917" s="25" t="s">
        <v>4633</v>
      </c>
      <c r="D917" s="25" t="s">
        <v>8172</v>
      </c>
      <c r="E917" s="25" t="s">
        <v>8173</v>
      </c>
      <c r="F917" s="25" t="s">
        <v>57</v>
      </c>
      <c r="G917" s="25" t="s">
        <v>56</v>
      </c>
      <c r="H917" s="25" t="s">
        <v>63</v>
      </c>
      <c r="I917" s="25" t="s">
        <v>1732</v>
      </c>
      <c r="J917" s="25" t="s">
        <v>5467</v>
      </c>
      <c r="K917" s="25" t="s">
        <v>49</v>
      </c>
      <c r="L917" s="25" t="s">
        <v>8174</v>
      </c>
      <c r="M917" s="25" t="s">
        <v>5602</v>
      </c>
      <c r="N917" s="25" t="s">
        <v>5775</v>
      </c>
      <c r="O917" s="28">
        <v>45853.208067129628</v>
      </c>
      <c r="P917" s="25" t="s">
        <v>5471</v>
      </c>
      <c r="Q917" s="25"/>
      <c r="R917" s="26" t="e">
        <f>_xlfn.XLOOKUP(Table4[[#This Row],[Location]],[6]!TableData[u_display_name],[6]!TableData[country])</f>
        <v>#REF!</v>
      </c>
    </row>
    <row r="918" spans="1:18" ht="58" x14ac:dyDescent="0.35">
      <c r="A918" s="25" t="s">
        <v>252</v>
      </c>
      <c r="B918" s="25" t="s">
        <v>251</v>
      </c>
      <c r="C918" s="25" t="s">
        <v>253</v>
      </c>
      <c r="D918" s="25" t="s">
        <v>8175</v>
      </c>
      <c r="E918" s="25" t="s">
        <v>8176</v>
      </c>
      <c r="F918" s="25" t="s">
        <v>57</v>
      </c>
      <c r="G918" s="25" t="s">
        <v>109</v>
      </c>
      <c r="H918" s="25" t="s">
        <v>63</v>
      </c>
      <c r="I918" s="25" t="s">
        <v>252</v>
      </c>
      <c r="J918" s="25" t="s">
        <v>5467</v>
      </c>
      <c r="K918" s="25" t="s">
        <v>49</v>
      </c>
      <c r="L918" s="25" t="s">
        <v>6172</v>
      </c>
      <c r="M918" s="25" t="s">
        <v>6173</v>
      </c>
      <c r="N918" s="25" t="s">
        <v>5531</v>
      </c>
      <c r="O918" s="28">
        <v>45853.208067129628</v>
      </c>
      <c r="P918" s="25" t="s">
        <v>5471</v>
      </c>
      <c r="Q918" s="25"/>
      <c r="R918" s="26" t="e">
        <f>_xlfn.XLOOKUP(Table4[[#This Row],[Location]],[6]!TableData[u_display_name],[6]!TableData[country])</f>
        <v>#REF!</v>
      </c>
    </row>
    <row r="919" spans="1:18" ht="58" x14ac:dyDescent="0.35">
      <c r="A919" s="25" t="s">
        <v>536</v>
      </c>
      <c r="B919" s="25" t="s">
        <v>8177</v>
      </c>
      <c r="C919" s="25" t="s">
        <v>537</v>
      </c>
      <c r="D919" s="25" t="s">
        <v>8178</v>
      </c>
      <c r="E919" s="25" t="s">
        <v>8179</v>
      </c>
      <c r="F919" s="25" t="s">
        <v>57</v>
      </c>
      <c r="G919" s="25" t="s">
        <v>56</v>
      </c>
      <c r="H919" s="25" t="s">
        <v>63</v>
      </c>
      <c r="I919" s="25" t="s">
        <v>536</v>
      </c>
      <c r="J919" s="25" t="s">
        <v>5467</v>
      </c>
      <c r="K919" s="25" t="s">
        <v>66</v>
      </c>
      <c r="L919" s="25" t="s">
        <v>5626</v>
      </c>
      <c r="M919" s="25" t="s">
        <v>8180</v>
      </c>
      <c r="N919" s="25" t="s">
        <v>5775</v>
      </c>
      <c r="O919" s="28">
        <v>45853.208067129628</v>
      </c>
      <c r="P919" s="25" t="s">
        <v>5471</v>
      </c>
      <c r="Q919" s="25"/>
      <c r="R919" s="26" t="e">
        <f>_xlfn.XLOOKUP(Table4[[#This Row],[Location]],[6]!TableData[u_display_name],[6]!TableData[country])</f>
        <v>#REF!</v>
      </c>
    </row>
    <row r="920" spans="1:18" ht="58" x14ac:dyDescent="0.35">
      <c r="A920" s="25" t="s">
        <v>1869</v>
      </c>
      <c r="B920" s="25" t="s">
        <v>1868</v>
      </c>
      <c r="C920" s="25" t="s">
        <v>8181</v>
      </c>
      <c r="D920" s="25" t="s">
        <v>8182</v>
      </c>
      <c r="E920" s="25" t="s">
        <v>8183</v>
      </c>
      <c r="F920" s="25" t="s">
        <v>57</v>
      </c>
      <c r="G920" s="25" t="s">
        <v>56</v>
      </c>
      <c r="H920" s="25" t="s">
        <v>63</v>
      </c>
      <c r="I920" s="25" t="s">
        <v>1869</v>
      </c>
      <c r="J920" s="25" t="s">
        <v>5467</v>
      </c>
      <c r="K920" s="25" t="s">
        <v>49</v>
      </c>
      <c r="L920" s="25" t="s">
        <v>6786</v>
      </c>
      <c r="M920" s="25" t="s">
        <v>5540</v>
      </c>
      <c r="N920" s="25" t="s">
        <v>5627</v>
      </c>
      <c r="O920" s="28">
        <v>45853.208067129628</v>
      </c>
      <c r="P920" s="25" t="s">
        <v>5471</v>
      </c>
      <c r="Q920" s="25"/>
      <c r="R920" s="26" t="e">
        <f>_xlfn.XLOOKUP(Table4[[#This Row],[Location]],[6]!TableData[u_display_name],[6]!TableData[country])</f>
        <v>#REF!</v>
      </c>
    </row>
    <row r="921" spans="1:18" ht="58" x14ac:dyDescent="0.35">
      <c r="A921" s="25" t="s">
        <v>1724</v>
      </c>
      <c r="B921" s="25" t="s">
        <v>1723</v>
      </c>
      <c r="C921" s="25" t="s">
        <v>8184</v>
      </c>
      <c r="D921" s="25" t="s">
        <v>8185</v>
      </c>
      <c r="E921" s="25" t="s">
        <v>8186</v>
      </c>
      <c r="F921" s="25" t="s">
        <v>57</v>
      </c>
      <c r="G921" s="25" t="s">
        <v>56</v>
      </c>
      <c r="H921" s="25" t="s">
        <v>63</v>
      </c>
      <c r="I921" s="25" t="s">
        <v>1724</v>
      </c>
      <c r="J921" s="25" t="s">
        <v>5467</v>
      </c>
      <c r="K921" s="25" t="s">
        <v>49</v>
      </c>
      <c r="L921" s="25" t="s">
        <v>6165</v>
      </c>
      <c r="M921" s="25" t="s">
        <v>5495</v>
      </c>
      <c r="N921" s="25" t="s">
        <v>5503</v>
      </c>
      <c r="O921" s="28">
        <v>45853.208067129628</v>
      </c>
      <c r="P921" s="25" t="s">
        <v>5471</v>
      </c>
      <c r="Q921" s="25"/>
      <c r="R921" s="26" t="e">
        <f>_xlfn.XLOOKUP(Table4[[#This Row],[Location]],[6]!TableData[u_display_name],[6]!TableData[country])</f>
        <v>#REF!</v>
      </c>
    </row>
    <row r="922" spans="1:18" ht="58" x14ac:dyDescent="0.35">
      <c r="A922" s="25" t="s">
        <v>1683</v>
      </c>
      <c r="B922" s="25" t="s">
        <v>8187</v>
      </c>
      <c r="C922" s="25" t="s">
        <v>4800</v>
      </c>
      <c r="D922" s="25" t="s">
        <v>8188</v>
      </c>
      <c r="E922" s="25" t="s">
        <v>8189</v>
      </c>
      <c r="F922" s="25" t="s">
        <v>57</v>
      </c>
      <c r="G922" s="25" t="s">
        <v>56</v>
      </c>
      <c r="H922" s="25" t="s">
        <v>63</v>
      </c>
      <c r="I922" s="25" t="s">
        <v>1683</v>
      </c>
      <c r="J922" s="25" t="s">
        <v>5467</v>
      </c>
      <c r="K922" s="25" t="s">
        <v>66</v>
      </c>
      <c r="L922" s="25" t="s">
        <v>5626</v>
      </c>
      <c r="M922" s="25" t="s">
        <v>6251</v>
      </c>
      <c r="N922" s="25" t="s">
        <v>5775</v>
      </c>
      <c r="O922" s="28">
        <v>45853.208067129628</v>
      </c>
      <c r="P922" s="25" t="s">
        <v>5471</v>
      </c>
      <c r="Q922" s="25"/>
      <c r="R922" s="26" t="e">
        <f>_xlfn.XLOOKUP(Table4[[#This Row],[Location]],[6]!TableData[u_display_name],[6]!TableData[country])</f>
        <v>#REF!</v>
      </c>
    </row>
    <row r="923" spans="1:18" ht="58" x14ac:dyDescent="0.35">
      <c r="A923" s="25" t="s">
        <v>8190</v>
      </c>
      <c r="B923" s="25" t="s">
        <v>400</v>
      </c>
      <c r="C923" s="25" t="s">
        <v>402</v>
      </c>
      <c r="D923" s="25" t="s">
        <v>8191</v>
      </c>
      <c r="E923" s="25" t="s">
        <v>8192</v>
      </c>
      <c r="F923" s="25" t="s">
        <v>57</v>
      </c>
      <c r="G923" s="25" t="s">
        <v>56</v>
      </c>
      <c r="H923" s="25" t="s">
        <v>63</v>
      </c>
      <c r="I923" s="25" t="s">
        <v>8190</v>
      </c>
      <c r="J923" s="25" t="s">
        <v>5467</v>
      </c>
      <c r="K923" s="25" t="s">
        <v>114</v>
      </c>
      <c r="L923" s="25" t="s">
        <v>5468</v>
      </c>
      <c r="M923" s="25" t="s">
        <v>6087</v>
      </c>
      <c r="N923" s="25" t="s">
        <v>5470</v>
      </c>
      <c r="O923" s="28">
        <v>45853.208067129628</v>
      </c>
      <c r="P923" s="25" t="s">
        <v>5471</v>
      </c>
      <c r="Q923" s="25"/>
      <c r="R923" s="26" t="e">
        <f>_xlfn.XLOOKUP(Table4[[#This Row],[Location]],[6]!TableData[u_display_name],[6]!TableData[country])</f>
        <v>#REF!</v>
      </c>
    </row>
    <row r="924" spans="1:18" ht="43.5" x14ac:dyDescent="0.35">
      <c r="A924" s="25" t="s">
        <v>2152</v>
      </c>
      <c r="B924" s="25" t="s">
        <v>2151</v>
      </c>
      <c r="C924" s="25" t="s">
        <v>8193</v>
      </c>
      <c r="D924" s="25" t="s">
        <v>8194</v>
      </c>
      <c r="E924" s="25" t="s">
        <v>8195</v>
      </c>
      <c r="F924" s="25" t="s">
        <v>57</v>
      </c>
      <c r="G924" s="25" t="s">
        <v>56</v>
      </c>
      <c r="H924" s="25" t="s">
        <v>796</v>
      </c>
      <c r="I924" s="25" t="s">
        <v>2152</v>
      </c>
      <c r="J924" s="25" t="s">
        <v>5467</v>
      </c>
      <c r="K924" s="25" t="s">
        <v>66</v>
      </c>
      <c r="L924" s="25" t="s">
        <v>5750</v>
      </c>
      <c r="M924" s="25" t="s">
        <v>5495</v>
      </c>
      <c r="N924" s="25" t="s">
        <v>5512</v>
      </c>
      <c r="O924" s="28">
        <v>45853.208067129628</v>
      </c>
      <c r="P924" s="25" t="s">
        <v>5471</v>
      </c>
      <c r="Q924" s="25"/>
      <c r="R924" s="26" t="e">
        <f>_xlfn.XLOOKUP(Table4[[#This Row],[Location]],[6]!TableData[u_display_name],[6]!TableData[country])</f>
        <v>#REF!</v>
      </c>
    </row>
    <row r="925" spans="1:18" ht="58" x14ac:dyDescent="0.35">
      <c r="A925" s="25" t="s">
        <v>1668</v>
      </c>
      <c r="B925" s="25" t="s">
        <v>1667</v>
      </c>
      <c r="C925" s="25" t="s">
        <v>4657</v>
      </c>
      <c r="D925" s="25" t="s">
        <v>8196</v>
      </c>
      <c r="E925" s="25" t="s">
        <v>8197</v>
      </c>
      <c r="F925" s="25" t="s">
        <v>57</v>
      </c>
      <c r="G925" s="25" t="s">
        <v>56</v>
      </c>
      <c r="H925" s="25" t="s">
        <v>4426</v>
      </c>
      <c r="I925" s="25" t="s">
        <v>1668</v>
      </c>
      <c r="J925" s="25" t="s">
        <v>5467</v>
      </c>
      <c r="K925" s="25" t="s">
        <v>49</v>
      </c>
      <c r="L925" s="25" t="s">
        <v>5742</v>
      </c>
      <c r="M925" s="25" t="s">
        <v>5735</v>
      </c>
      <c r="N925" s="25" t="s">
        <v>5627</v>
      </c>
      <c r="O925" s="28">
        <v>45853.208067129628</v>
      </c>
      <c r="P925" s="25" t="s">
        <v>5485</v>
      </c>
      <c r="Q925" s="25"/>
      <c r="R925" s="26" t="e">
        <f>_xlfn.XLOOKUP(Table4[[#This Row],[Location]],[6]!TableData[u_display_name],[6]!TableData[country])</f>
        <v>#REF!</v>
      </c>
    </row>
    <row r="926" spans="1:18" ht="58" x14ac:dyDescent="0.35">
      <c r="A926" s="25" t="s">
        <v>8198</v>
      </c>
      <c r="B926" s="25" t="s">
        <v>2610</v>
      </c>
      <c r="C926" s="25" t="s">
        <v>8199</v>
      </c>
      <c r="D926" s="25" t="s">
        <v>8200</v>
      </c>
      <c r="E926" s="25" t="s">
        <v>8201</v>
      </c>
      <c r="F926" s="25" t="s">
        <v>57</v>
      </c>
      <c r="G926" s="25" t="s">
        <v>56</v>
      </c>
      <c r="H926" s="25" t="s">
        <v>63</v>
      </c>
      <c r="I926" s="25" t="s">
        <v>2611</v>
      </c>
      <c r="J926" s="25" t="s">
        <v>5467</v>
      </c>
      <c r="K926" s="25" t="s">
        <v>114</v>
      </c>
      <c r="L926" s="25" t="s">
        <v>5883</v>
      </c>
      <c r="M926" s="25" t="s">
        <v>5884</v>
      </c>
      <c r="N926" s="25" t="s">
        <v>5714</v>
      </c>
      <c r="O926" s="28">
        <v>45853.208067129628</v>
      </c>
      <c r="P926" s="25" t="s">
        <v>5471</v>
      </c>
      <c r="Q926" s="25"/>
      <c r="R926" s="26" t="e">
        <f>_xlfn.XLOOKUP(Table4[[#This Row],[Location]],[6]!TableData[u_display_name],[6]!TableData[country])</f>
        <v>#REF!</v>
      </c>
    </row>
    <row r="927" spans="1:18" ht="43.5" x14ac:dyDescent="0.35">
      <c r="A927" s="25" t="s">
        <v>1527</v>
      </c>
      <c r="B927" s="25" t="s">
        <v>8202</v>
      </c>
      <c r="C927" s="25" t="s">
        <v>4519</v>
      </c>
      <c r="D927" s="25" t="s">
        <v>8203</v>
      </c>
      <c r="E927" s="25" t="s">
        <v>8204</v>
      </c>
      <c r="F927" s="25" t="s">
        <v>57</v>
      </c>
      <c r="G927" s="25" t="s">
        <v>56</v>
      </c>
      <c r="H927" s="25" t="s">
        <v>63</v>
      </c>
      <c r="I927" s="25" t="s">
        <v>3825</v>
      </c>
      <c r="J927" s="25" t="s">
        <v>5467</v>
      </c>
      <c r="K927" s="25" t="s">
        <v>114</v>
      </c>
      <c r="L927" s="25" t="s">
        <v>5688</v>
      </c>
      <c r="M927" s="25" t="s">
        <v>8205</v>
      </c>
      <c r="N927" s="25" t="s">
        <v>5690</v>
      </c>
      <c r="O927" s="28">
        <v>45853.208067129628</v>
      </c>
      <c r="P927" s="25" t="s">
        <v>5471</v>
      </c>
      <c r="Q927" s="25"/>
      <c r="R927" s="26" t="e">
        <f>_xlfn.XLOOKUP(Table4[[#This Row],[Location]],[6]!TableData[u_display_name],[6]!TableData[country])</f>
        <v>#REF!</v>
      </c>
    </row>
    <row r="928" spans="1:18" ht="58" x14ac:dyDescent="0.35">
      <c r="A928" s="25" t="s">
        <v>1630</v>
      </c>
      <c r="B928" s="25" t="s">
        <v>1629</v>
      </c>
      <c r="C928" s="25" t="s">
        <v>8206</v>
      </c>
      <c r="D928" s="25" t="s">
        <v>8207</v>
      </c>
      <c r="E928" s="25" t="s">
        <v>8208</v>
      </c>
      <c r="F928" s="25" t="s">
        <v>57</v>
      </c>
      <c r="G928" s="25" t="s">
        <v>56</v>
      </c>
      <c r="H928" s="25" t="s">
        <v>63</v>
      </c>
      <c r="I928" s="25" t="s">
        <v>1630</v>
      </c>
      <c r="J928" s="25" t="s">
        <v>5467</v>
      </c>
      <c r="K928" s="25" t="s">
        <v>49</v>
      </c>
      <c r="L928" s="25" t="s">
        <v>6165</v>
      </c>
      <c r="M928" s="25" t="s">
        <v>5495</v>
      </c>
      <c r="N928" s="25" t="s">
        <v>5627</v>
      </c>
      <c r="O928" s="28">
        <v>45853.208067129628</v>
      </c>
      <c r="P928" s="25" t="s">
        <v>5471</v>
      </c>
      <c r="Q928" s="25"/>
      <c r="R928" s="26" t="e">
        <f>_xlfn.XLOOKUP(Table4[[#This Row],[Location]],[6]!TableData[u_display_name],[6]!TableData[country])</f>
        <v>#REF!</v>
      </c>
    </row>
    <row r="929" spans="1:18" ht="43.5" x14ac:dyDescent="0.35">
      <c r="A929" s="25" t="s">
        <v>8209</v>
      </c>
      <c r="B929" s="25" t="s">
        <v>2069</v>
      </c>
      <c r="C929" s="25" t="s">
        <v>8210</v>
      </c>
      <c r="D929" s="25" t="s">
        <v>8211</v>
      </c>
      <c r="E929" s="25" t="s">
        <v>8212</v>
      </c>
      <c r="F929" s="25" t="s">
        <v>57</v>
      </c>
      <c r="G929" s="25" t="s">
        <v>56</v>
      </c>
      <c r="H929" s="25" t="s">
        <v>241</v>
      </c>
      <c r="I929" s="25" t="s">
        <v>2070</v>
      </c>
      <c r="J929" s="25" t="s">
        <v>5467</v>
      </c>
      <c r="K929" s="25" t="s">
        <v>114</v>
      </c>
      <c r="L929" s="25" t="s">
        <v>7617</v>
      </c>
      <c r="M929" s="25" t="s">
        <v>6023</v>
      </c>
      <c r="N929" s="25" t="s">
        <v>5623</v>
      </c>
      <c r="O929" s="28">
        <v>45853.208067129628</v>
      </c>
      <c r="P929" s="25" t="s">
        <v>5499</v>
      </c>
      <c r="Q929" s="25"/>
      <c r="R929" s="26" t="e">
        <f>_xlfn.XLOOKUP(Table4[[#This Row],[Location]],[6]!TableData[u_display_name],[6]!TableData[country])</f>
        <v>#REF!</v>
      </c>
    </row>
    <row r="930" spans="1:18" ht="58" x14ac:dyDescent="0.35">
      <c r="A930" s="25" t="s">
        <v>1936</v>
      </c>
      <c r="B930" s="25" t="s">
        <v>1935</v>
      </c>
      <c r="C930" s="25" t="s">
        <v>8213</v>
      </c>
      <c r="D930" s="25" t="s">
        <v>8214</v>
      </c>
      <c r="E930" s="25" t="s">
        <v>8215</v>
      </c>
      <c r="F930" s="25" t="s">
        <v>57</v>
      </c>
      <c r="G930" s="25" t="s">
        <v>109</v>
      </c>
      <c r="H930" s="25" t="s">
        <v>63</v>
      </c>
      <c r="I930" s="25" t="s">
        <v>1936</v>
      </c>
      <c r="J930" s="25" t="s">
        <v>5467</v>
      </c>
      <c r="K930" s="25" t="s">
        <v>49</v>
      </c>
      <c r="L930" s="25" t="s">
        <v>6165</v>
      </c>
      <c r="M930" s="25" t="s">
        <v>5495</v>
      </c>
      <c r="N930" s="25" t="s">
        <v>5992</v>
      </c>
      <c r="O930" s="28">
        <v>45853.208067129628</v>
      </c>
      <c r="P930" s="25" t="s">
        <v>5471</v>
      </c>
      <c r="Q930" s="25"/>
      <c r="R930" s="26" t="e">
        <f>_xlfn.XLOOKUP(Table4[[#This Row],[Location]],[6]!TableData[u_display_name],[6]!TableData[country])</f>
        <v>#REF!</v>
      </c>
    </row>
    <row r="931" spans="1:18" ht="58" x14ac:dyDescent="0.35">
      <c r="A931" s="25" t="s">
        <v>2371</v>
      </c>
      <c r="B931" s="25" t="s">
        <v>2370</v>
      </c>
      <c r="C931" s="25" t="s">
        <v>8216</v>
      </c>
      <c r="D931" s="25" t="s">
        <v>8217</v>
      </c>
      <c r="E931" s="25" t="s">
        <v>8218</v>
      </c>
      <c r="F931" s="25" t="s">
        <v>57</v>
      </c>
      <c r="G931" s="25" t="s">
        <v>56</v>
      </c>
      <c r="H931" s="25" t="s">
        <v>5192</v>
      </c>
      <c r="I931" s="25" t="s">
        <v>2371</v>
      </c>
      <c r="J931" s="25" t="s">
        <v>5467</v>
      </c>
      <c r="K931" s="25" t="s">
        <v>49</v>
      </c>
      <c r="L931" s="25" t="s">
        <v>6130</v>
      </c>
      <c r="M931" s="25" t="s">
        <v>5495</v>
      </c>
      <c r="N931" s="25" t="s">
        <v>5526</v>
      </c>
      <c r="O931" s="28">
        <v>45853.208067129628</v>
      </c>
      <c r="P931" s="25" t="s">
        <v>5471</v>
      </c>
      <c r="Q931" s="25"/>
      <c r="R931" s="26" t="e">
        <f>_xlfn.XLOOKUP(Table4[[#This Row],[Location]],[6]!TableData[u_display_name],[6]!TableData[country])</f>
        <v>#REF!</v>
      </c>
    </row>
    <row r="932" spans="1:18" ht="43.5" x14ac:dyDescent="0.35">
      <c r="A932" s="25" t="s">
        <v>934</v>
      </c>
      <c r="B932" s="25" t="s">
        <v>933</v>
      </c>
      <c r="C932" s="25" t="s">
        <v>935</v>
      </c>
      <c r="D932" s="25" t="s">
        <v>8219</v>
      </c>
      <c r="E932" s="25" t="s">
        <v>8220</v>
      </c>
      <c r="F932" s="25" t="s">
        <v>57</v>
      </c>
      <c r="G932" s="25" t="s">
        <v>149</v>
      </c>
      <c r="H932" s="25" t="s">
        <v>796</v>
      </c>
      <c r="I932" s="25" t="s">
        <v>4691</v>
      </c>
      <c r="J932" s="25" t="s">
        <v>5467</v>
      </c>
      <c r="K932" s="25" t="s">
        <v>66</v>
      </c>
      <c r="L932" s="25" t="s">
        <v>5750</v>
      </c>
      <c r="M932" s="25" t="s">
        <v>5495</v>
      </c>
      <c r="N932" s="25" t="s">
        <v>5496</v>
      </c>
      <c r="O932" s="28">
        <v>45853.208067129628</v>
      </c>
      <c r="P932" s="25" t="s">
        <v>5471</v>
      </c>
      <c r="Q932" s="25"/>
      <c r="R932" s="26" t="e">
        <f>_xlfn.XLOOKUP(Table4[[#This Row],[Location]],[6]!TableData[u_display_name],[6]!TableData[country])</f>
        <v>#REF!</v>
      </c>
    </row>
    <row r="933" spans="1:18" ht="58" x14ac:dyDescent="0.35">
      <c r="A933" s="25" t="s">
        <v>2184</v>
      </c>
      <c r="B933" s="25" t="s">
        <v>2183</v>
      </c>
      <c r="C933" s="25" t="s">
        <v>8221</v>
      </c>
      <c r="D933" s="25" t="s">
        <v>8222</v>
      </c>
      <c r="E933" s="25" t="s">
        <v>8223</v>
      </c>
      <c r="F933" s="25" t="s">
        <v>57</v>
      </c>
      <c r="G933" s="25" t="s">
        <v>337</v>
      </c>
      <c r="H933" s="25" t="s">
        <v>63</v>
      </c>
      <c r="I933" s="25" t="s">
        <v>2184</v>
      </c>
      <c r="J933" s="25" t="s">
        <v>5467</v>
      </c>
      <c r="K933" s="25" t="s">
        <v>114</v>
      </c>
      <c r="L933" s="25" t="s">
        <v>8224</v>
      </c>
      <c r="M933" s="25" t="s">
        <v>8225</v>
      </c>
      <c r="N933" s="25" t="s">
        <v>5476</v>
      </c>
      <c r="O933" s="28">
        <v>45853.208067129628</v>
      </c>
      <c r="P933" s="25" t="s">
        <v>5471</v>
      </c>
      <c r="Q933" s="25"/>
      <c r="R933" s="26" t="e">
        <f>_xlfn.XLOOKUP(Table4[[#This Row],[Location]],[6]!TableData[u_display_name],[6]!TableData[country])</f>
        <v>#REF!</v>
      </c>
    </row>
    <row r="934" spans="1:18" ht="58" x14ac:dyDescent="0.35">
      <c r="A934" s="25" t="s">
        <v>2558</v>
      </c>
      <c r="B934" s="25" t="s">
        <v>2557</v>
      </c>
      <c r="C934" s="25" t="s">
        <v>8226</v>
      </c>
      <c r="D934" s="25" t="s">
        <v>8227</v>
      </c>
      <c r="E934" s="25" t="s">
        <v>8228</v>
      </c>
      <c r="F934" s="25" t="s">
        <v>57</v>
      </c>
      <c r="G934" s="25" t="s">
        <v>109</v>
      </c>
      <c r="H934" s="25" t="s">
        <v>63</v>
      </c>
      <c r="I934" s="25" t="s">
        <v>2558</v>
      </c>
      <c r="J934" s="25" t="s">
        <v>5467</v>
      </c>
      <c r="K934" s="25" t="s">
        <v>49</v>
      </c>
      <c r="L934" s="25" t="s">
        <v>6336</v>
      </c>
      <c r="M934" s="25" t="s">
        <v>5735</v>
      </c>
      <c r="N934" s="25" t="s">
        <v>5531</v>
      </c>
      <c r="O934" s="28">
        <v>45853.208067129628</v>
      </c>
      <c r="P934" s="25" t="s">
        <v>5471</v>
      </c>
      <c r="Q934" s="25"/>
      <c r="R934" s="26" t="e">
        <f>_xlfn.XLOOKUP(Table4[[#This Row],[Location]],[6]!TableData[u_display_name],[6]!TableData[country])</f>
        <v>#REF!</v>
      </c>
    </row>
    <row r="935" spans="1:18" ht="43.5" x14ac:dyDescent="0.35">
      <c r="A935" s="25" t="s">
        <v>680</v>
      </c>
      <c r="B935" s="25" t="s">
        <v>679</v>
      </c>
      <c r="C935" s="25" t="s">
        <v>682</v>
      </c>
      <c r="D935" s="25" t="s">
        <v>8229</v>
      </c>
      <c r="E935" s="25" t="s">
        <v>8230</v>
      </c>
      <c r="F935" s="25" t="s">
        <v>57</v>
      </c>
      <c r="G935" s="25" t="s">
        <v>56</v>
      </c>
      <c r="H935" s="25" t="s">
        <v>152</v>
      </c>
      <c r="I935" s="25" t="s">
        <v>680</v>
      </c>
      <c r="J935" s="25" t="s">
        <v>5467</v>
      </c>
      <c r="K935" s="25" t="s">
        <v>49</v>
      </c>
      <c r="L935" s="25" t="s">
        <v>5506</v>
      </c>
      <c r="M935" s="25" t="s">
        <v>5495</v>
      </c>
      <c r="N935" s="25" t="s">
        <v>5526</v>
      </c>
      <c r="O935" s="28">
        <v>45853.208067129628</v>
      </c>
      <c r="P935" s="25" t="s">
        <v>5499</v>
      </c>
      <c r="Q935" s="25"/>
      <c r="R935" s="26" t="e">
        <f>_xlfn.XLOOKUP(Table4[[#This Row],[Location]],[6]!TableData[u_display_name],[6]!TableData[country])</f>
        <v>#REF!</v>
      </c>
    </row>
    <row r="936" spans="1:18" ht="58" x14ac:dyDescent="0.35">
      <c r="A936" s="25" t="s">
        <v>1605</v>
      </c>
      <c r="B936" s="25" t="s">
        <v>8231</v>
      </c>
      <c r="C936" s="25" t="s">
        <v>8232</v>
      </c>
      <c r="D936" s="25" t="s">
        <v>8233</v>
      </c>
      <c r="E936" s="25" t="s">
        <v>8234</v>
      </c>
      <c r="F936" s="25" t="s">
        <v>57</v>
      </c>
      <c r="G936" s="25" t="s">
        <v>56</v>
      </c>
      <c r="H936" s="25" t="s">
        <v>5020</v>
      </c>
      <c r="I936" s="25" t="s">
        <v>1605</v>
      </c>
      <c r="J936" s="25" t="s">
        <v>5467</v>
      </c>
      <c r="K936" s="25" t="s">
        <v>114</v>
      </c>
      <c r="L936" s="25" t="s">
        <v>4691</v>
      </c>
      <c r="M936" s="25" t="s">
        <v>6039</v>
      </c>
      <c r="N936" s="25" t="s">
        <v>5623</v>
      </c>
      <c r="O936" s="28">
        <v>45853.208067129628</v>
      </c>
      <c r="P936" s="25" t="s">
        <v>5499</v>
      </c>
      <c r="Q936" s="25"/>
      <c r="R936" s="26" t="e">
        <f>_xlfn.XLOOKUP(Table4[[#This Row],[Location]],[6]!TableData[u_display_name],[6]!TableData[country])</f>
        <v>#REF!</v>
      </c>
    </row>
    <row r="937" spans="1:18" ht="58" x14ac:dyDescent="0.35">
      <c r="A937" s="25" t="s">
        <v>1249</v>
      </c>
      <c r="B937" s="25" t="s">
        <v>1248</v>
      </c>
      <c r="C937" s="25" t="s">
        <v>8235</v>
      </c>
      <c r="D937" s="25" t="s">
        <v>8236</v>
      </c>
      <c r="E937" s="25" t="s">
        <v>8237</v>
      </c>
      <c r="F937" s="25" t="s">
        <v>57</v>
      </c>
      <c r="G937" s="25" t="s">
        <v>56</v>
      </c>
      <c r="H937" s="25" t="s">
        <v>63</v>
      </c>
      <c r="I937" s="25" t="s">
        <v>1249</v>
      </c>
      <c r="J937" s="25" t="s">
        <v>5467</v>
      </c>
      <c r="K937" s="25" t="s">
        <v>114</v>
      </c>
      <c r="L937" s="25" t="s">
        <v>8052</v>
      </c>
      <c r="M937" s="25" t="s">
        <v>8053</v>
      </c>
      <c r="N937" s="25" t="s">
        <v>5775</v>
      </c>
      <c r="O937" s="28">
        <v>45853.208067129628</v>
      </c>
      <c r="P937" s="25" t="s">
        <v>5471</v>
      </c>
      <c r="Q937" s="25"/>
      <c r="R937" s="26" t="e">
        <f>_xlfn.XLOOKUP(Table4[[#This Row],[Location]],[6]!TableData[u_display_name],[6]!TableData[country])</f>
        <v>#REF!</v>
      </c>
    </row>
    <row r="938" spans="1:18" ht="43.5" x14ac:dyDescent="0.35">
      <c r="A938" s="25" t="s">
        <v>2589</v>
      </c>
      <c r="B938" s="25" t="s">
        <v>2588</v>
      </c>
      <c r="C938" s="25" t="s">
        <v>8238</v>
      </c>
      <c r="D938" s="25" t="s">
        <v>8239</v>
      </c>
      <c r="E938" s="25" t="s">
        <v>8240</v>
      </c>
      <c r="F938" s="25" t="s">
        <v>57</v>
      </c>
      <c r="G938" s="25" t="s">
        <v>56</v>
      </c>
      <c r="H938" s="25" t="s">
        <v>5275</v>
      </c>
      <c r="I938" s="25" t="s">
        <v>2589</v>
      </c>
      <c r="J938" s="25" t="s">
        <v>5467</v>
      </c>
      <c r="K938" s="25" t="s">
        <v>49</v>
      </c>
      <c r="L938" s="25" t="s">
        <v>4691</v>
      </c>
      <c r="M938" s="25" t="s">
        <v>5709</v>
      </c>
      <c r="N938" s="25" t="s">
        <v>5623</v>
      </c>
      <c r="O938" s="28">
        <v>45853.208067129628</v>
      </c>
      <c r="P938" s="25" t="s">
        <v>5499</v>
      </c>
      <c r="Q938" s="25"/>
      <c r="R938" s="26" t="e">
        <f>_xlfn.XLOOKUP(Table4[[#This Row],[Location]],[6]!TableData[u_display_name],[6]!TableData[country])</f>
        <v>#REF!</v>
      </c>
    </row>
    <row r="939" spans="1:18" ht="58" x14ac:dyDescent="0.35">
      <c r="A939" s="25" t="s">
        <v>2713</v>
      </c>
      <c r="B939" s="25" t="s">
        <v>2712</v>
      </c>
      <c r="C939" s="25" t="s">
        <v>8241</v>
      </c>
      <c r="D939" s="25" t="s">
        <v>8242</v>
      </c>
      <c r="E939" s="25" t="s">
        <v>8243</v>
      </c>
      <c r="F939" s="25" t="s">
        <v>57</v>
      </c>
      <c r="G939" s="25" t="s">
        <v>56</v>
      </c>
      <c r="H939" s="25" t="s">
        <v>2083</v>
      </c>
      <c r="I939" s="25" t="s">
        <v>2713</v>
      </c>
      <c r="J939" s="25" t="s">
        <v>5467</v>
      </c>
      <c r="K939" s="25" t="s">
        <v>49</v>
      </c>
      <c r="L939" s="25" t="s">
        <v>6049</v>
      </c>
      <c r="M939" s="25" t="s">
        <v>5894</v>
      </c>
      <c r="N939" s="25" t="s">
        <v>5575</v>
      </c>
      <c r="O939" s="28">
        <v>45853.208067129628</v>
      </c>
      <c r="P939" s="25" t="s">
        <v>5485</v>
      </c>
      <c r="Q939" s="25"/>
      <c r="R939" s="26" t="e">
        <f>_xlfn.XLOOKUP(Table4[[#This Row],[Location]],[6]!TableData[u_display_name],[6]!TableData[country])</f>
        <v>#REF!</v>
      </c>
    </row>
    <row r="940" spans="1:18" ht="58" x14ac:dyDescent="0.35">
      <c r="A940" s="25" t="s">
        <v>1390</v>
      </c>
      <c r="B940" s="25" t="s">
        <v>1389</v>
      </c>
      <c r="C940" s="25" t="s">
        <v>4863</v>
      </c>
      <c r="D940" s="25" t="s">
        <v>8244</v>
      </c>
      <c r="E940" s="25" t="s">
        <v>8245</v>
      </c>
      <c r="F940" s="25" t="s">
        <v>57</v>
      </c>
      <c r="G940" s="25" t="s">
        <v>56</v>
      </c>
      <c r="H940" s="25" t="s">
        <v>63</v>
      </c>
      <c r="I940" s="25" t="s">
        <v>1390</v>
      </c>
      <c r="J940" s="25" t="s">
        <v>5467</v>
      </c>
      <c r="K940" s="25" t="s">
        <v>49</v>
      </c>
      <c r="L940" s="25" t="s">
        <v>5780</v>
      </c>
      <c r="M940" s="25" t="s">
        <v>5495</v>
      </c>
      <c r="N940" s="25" t="s">
        <v>5503</v>
      </c>
      <c r="O940" s="28">
        <v>45853.208067129628</v>
      </c>
      <c r="P940" s="25" t="s">
        <v>5471</v>
      </c>
      <c r="Q940" s="25"/>
      <c r="R940" s="26" t="e">
        <f>_xlfn.XLOOKUP(Table4[[#This Row],[Location]],[6]!TableData[u_display_name],[6]!TableData[country])</f>
        <v>#REF!</v>
      </c>
    </row>
    <row r="941" spans="1:18" ht="58" x14ac:dyDescent="0.35">
      <c r="A941" s="25" t="s">
        <v>1481</v>
      </c>
      <c r="B941" s="25" t="s">
        <v>1480</v>
      </c>
      <c r="C941" s="25" t="s">
        <v>4611</v>
      </c>
      <c r="D941" s="25" t="s">
        <v>8246</v>
      </c>
      <c r="E941" s="25" t="s">
        <v>8247</v>
      </c>
      <c r="F941" s="25" t="s">
        <v>57</v>
      </c>
      <c r="G941" s="25" t="s">
        <v>56</v>
      </c>
      <c r="H941" s="25" t="s">
        <v>63</v>
      </c>
      <c r="I941" s="25" t="s">
        <v>1481</v>
      </c>
      <c r="J941" s="25" t="s">
        <v>5467</v>
      </c>
      <c r="K941" s="25" t="s">
        <v>49</v>
      </c>
      <c r="L941" s="25" t="s">
        <v>5705</v>
      </c>
      <c r="M941" s="25" t="s">
        <v>5519</v>
      </c>
      <c r="N941" s="25" t="s">
        <v>5503</v>
      </c>
      <c r="O941" s="28">
        <v>45853.208067129628</v>
      </c>
      <c r="P941" s="25" t="s">
        <v>5471</v>
      </c>
      <c r="Q941" s="25"/>
      <c r="R941" s="26" t="e">
        <f>_xlfn.XLOOKUP(Table4[[#This Row],[Location]],[6]!TableData[u_display_name],[6]!TableData[country])</f>
        <v>#REF!</v>
      </c>
    </row>
    <row r="942" spans="1:18" ht="58" x14ac:dyDescent="0.35">
      <c r="A942" s="25" t="s">
        <v>2703</v>
      </c>
      <c r="B942" s="25" t="s">
        <v>2702</v>
      </c>
      <c r="C942" s="25" t="s">
        <v>8248</v>
      </c>
      <c r="D942" s="25" t="s">
        <v>8249</v>
      </c>
      <c r="E942" s="25" t="s">
        <v>8250</v>
      </c>
      <c r="F942" s="25" t="s">
        <v>57</v>
      </c>
      <c r="G942" s="25" t="s">
        <v>56</v>
      </c>
      <c r="H942" s="25" t="s">
        <v>63</v>
      </c>
      <c r="I942" s="25" t="s">
        <v>2703</v>
      </c>
      <c r="J942" s="25" t="s">
        <v>5467</v>
      </c>
      <c r="K942" s="25" t="s">
        <v>114</v>
      </c>
      <c r="L942" s="25" t="s">
        <v>5883</v>
      </c>
      <c r="M942" s="25" t="s">
        <v>5774</v>
      </c>
      <c r="N942" s="25" t="s">
        <v>5575</v>
      </c>
      <c r="O942" s="28">
        <v>45853.208067129628</v>
      </c>
      <c r="P942" s="25" t="s">
        <v>5485</v>
      </c>
      <c r="Q942" s="25"/>
      <c r="R942" s="26" t="e">
        <f>_xlfn.XLOOKUP(Table4[[#This Row],[Location]],[6]!TableData[u_display_name],[6]!TableData[country])</f>
        <v>#REF!</v>
      </c>
    </row>
    <row r="943" spans="1:18" ht="43.5" x14ac:dyDescent="0.35">
      <c r="A943" s="25" t="s">
        <v>2233</v>
      </c>
      <c r="B943" s="25" t="s">
        <v>2232</v>
      </c>
      <c r="C943" s="25" t="s">
        <v>8251</v>
      </c>
      <c r="D943" s="25" t="s">
        <v>8252</v>
      </c>
      <c r="E943" s="25" t="s">
        <v>8253</v>
      </c>
      <c r="F943" s="25" t="s">
        <v>57</v>
      </c>
      <c r="G943" s="25" t="s">
        <v>56</v>
      </c>
      <c r="H943" s="25" t="s">
        <v>5275</v>
      </c>
      <c r="I943" s="25" t="s">
        <v>2233</v>
      </c>
      <c r="J943" s="25" t="s">
        <v>5467</v>
      </c>
      <c r="K943" s="25" t="s">
        <v>66</v>
      </c>
      <c r="L943" s="25" t="s">
        <v>4691</v>
      </c>
      <c r="M943" s="25" t="s">
        <v>5495</v>
      </c>
      <c r="N943" s="25" t="s">
        <v>5623</v>
      </c>
      <c r="O943" s="28">
        <v>45853.208067129628</v>
      </c>
      <c r="P943" s="25" t="s">
        <v>5499</v>
      </c>
      <c r="Q943" s="25"/>
      <c r="R943" s="26" t="e">
        <f>_xlfn.XLOOKUP(Table4[[#This Row],[Location]],[6]!TableData[u_display_name],[6]!TableData[country])</f>
        <v>#REF!</v>
      </c>
    </row>
    <row r="944" spans="1:18" ht="58" x14ac:dyDescent="0.35">
      <c r="A944" s="25" t="s">
        <v>1702</v>
      </c>
      <c r="B944" s="25" t="s">
        <v>1701</v>
      </c>
      <c r="C944" s="25" t="s">
        <v>4777</v>
      </c>
      <c r="D944" s="25" t="s">
        <v>8254</v>
      </c>
      <c r="E944" s="25" t="s">
        <v>8255</v>
      </c>
      <c r="F944" s="25" t="s">
        <v>57</v>
      </c>
      <c r="G944" s="25" t="s">
        <v>56</v>
      </c>
      <c r="H944" s="25" t="s">
        <v>63</v>
      </c>
      <c r="I944" s="25" t="s">
        <v>3450</v>
      </c>
      <c r="J944" s="25" t="s">
        <v>5467</v>
      </c>
      <c r="K944" s="25" t="s">
        <v>114</v>
      </c>
      <c r="L944" s="25" t="s">
        <v>5506</v>
      </c>
      <c r="M944" s="25" t="s">
        <v>6679</v>
      </c>
      <c r="N944" s="25" t="s">
        <v>5874</v>
      </c>
      <c r="O944" s="28">
        <v>45853.208067129628</v>
      </c>
      <c r="P944" s="25" t="s">
        <v>5471</v>
      </c>
      <c r="Q944" s="25"/>
      <c r="R944" s="26" t="e">
        <f>_xlfn.XLOOKUP(Table4[[#This Row],[Location]],[6]!TableData[u_display_name],[6]!TableData[country])</f>
        <v>#REF!</v>
      </c>
    </row>
    <row r="945" spans="1:18" ht="58" x14ac:dyDescent="0.35">
      <c r="A945" s="25" t="s">
        <v>1763</v>
      </c>
      <c r="B945" s="25" t="s">
        <v>1762</v>
      </c>
      <c r="C945" s="25" t="s">
        <v>8256</v>
      </c>
      <c r="D945" s="25" t="s">
        <v>8257</v>
      </c>
      <c r="E945" s="25" t="s">
        <v>8258</v>
      </c>
      <c r="F945" s="25" t="s">
        <v>57</v>
      </c>
      <c r="G945" s="25" t="s">
        <v>56</v>
      </c>
      <c r="H945" s="25" t="s">
        <v>63</v>
      </c>
      <c r="I945" s="25" t="s">
        <v>1763</v>
      </c>
      <c r="J945" s="25" t="s">
        <v>5467</v>
      </c>
      <c r="K945" s="25" t="s">
        <v>49</v>
      </c>
      <c r="L945" s="25" t="s">
        <v>6172</v>
      </c>
      <c r="M945" s="25" t="s">
        <v>6173</v>
      </c>
      <c r="N945" s="25" t="s">
        <v>5512</v>
      </c>
      <c r="O945" s="28">
        <v>45853.208067129628</v>
      </c>
      <c r="P945" s="25" t="s">
        <v>5471</v>
      </c>
      <c r="Q945" s="25"/>
      <c r="R945" s="26" t="e">
        <f>_xlfn.XLOOKUP(Table4[[#This Row],[Location]],[6]!TableData[u_display_name],[6]!TableData[country])</f>
        <v>#REF!</v>
      </c>
    </row>
    <row r="946" spans="1:18" ht="43.5" x14ac:dyDescent="0.35">
      <c r="A946" s="25" t="s">
        <v>1755</v>
      </c>
      <c r="B946" s="25" t="s">
        <v>1754</v>
      </c>
      <c r="C946" s="25" t="s">
        <v>4614</v>
      </c>
      <c r="D946" s="25" t="s">
        <v>8259</v>
      </c>
      <c r="E946" s="25" t="s">
        <v>8260</v>
      </c>
      <c r="F946" s="25" t="s">
        <v>57</v>
      </c>
      <c r="G946" s="25" t="s">
        <v>56</v>
      </c>
      <c r="H946" s="25" t="s">
        <v>63</v>
      </c>
      <c r="I946" s="25" t="s">
        <v>1755</v>
      </c>
      <c r="J946" s="25" t="s">
        <v>5467</v>
      </c>
      <c r="K946" s="25" t="s">
        <v>49</v>
      </c>
      <c r="L946" s="25" t="s">
        <v>6458</v>
      </c>
      <c r="M946" s="25" t="s">
        <v>7628</v>
      </c>
      <c r="N946" s="25" t="s">
        <v>7151</v>
      </c>
      <c r="O946" s="28">
        <v>45853.208067129628</v>
      </c>
      <c r="P946" s="25" t="s">
        <v>5471</v>
      </c>
      <c r="Q946" s="25"/>
      <c r="R946" s="26" t="e">
        <f>_xlfn.XLOOKUP(Table4[[#This Row],[Location]],[6]!TableData[u_display_name],[6]!TableData[country])</f>
        <v>#REF!</v>
      </c>
    </row>
    <row r="947" spans="1:18" ht="43.5" x14ac:dyDescent="0.35">
      <c r="A947" s="25" t="s">
        <v>2346</v>
      </c>
      <c r="B947" s="25" t="s">
        <v>2345</v>
      </c>
      <c r="C947" s="25" t="s">
        <v>8261</v>
      </c>
      <c r="D947" s="25" t="s">
        <v>8262</v>
      </c>
      <c r="E947" s="25" t="s">
        <v>8263</v>
      </c>
      <c r="F947" s="25" t="s">
        <v>57</v>
      </c>
      <c r="G947" s="25" t="s">
        <v>56</v>
      </c>
      <c r="H947" s="25" t="s">
        <v>63</v>
      </c>
      <c r="I947" s="25" t="s">
        <v>2346</v>
      </c>
      <c r="J947" s="25" t="s">
        <v>5467</v>
      </c>
      <c r="K947" s="25" t="s">
        <v>49</v>
      </c>
      <c r="L947" s="25" t="s">
        <v>4691</v>
      </c>
      <c r="M947" s="25" t="s">
        <v>8264</v>
      </c>
      <c r="N947" s="25" t="s">
        <v>5623</v>
      </c>
      <c r="O947" s="28">
        <v>45853.208067129628</v>
      </c>
      <c r="P947" s="25" t="s">
        <v>5471</v>
      </c>
      <c r="Q947" s="25"/>
      <c r="R947" s="26" t="e">
        <f>_xlfn.XLOOKUP(Table4[[#This Row],[Location]],[6]!TableData[u_display_name],[6]!TableData[country])</f>
        <v>#REF!</v>
      </c>
    </row>
    <row r="948" spans="1:18" ht="58" x14ac:dyDescent="0.35">
      <c r="A948" s="25" t="s">
        <v>509</v>
      </c>
      <c r="B948" s="25" t="s">
        <v>508</v>
      </c>
      <c r="C948" s="25" t="s">
        <v>510</v>
      </c>
      <c r="D948" s="25" t="s">
        <v>8265</v>
      </c>
      <c r="E948" s="25" t="s">
        <v>8266</v>
      </c>
      <c r="F948" s="25" t="s">
        <v>57</v>
      </c>
      <c r="G948" s="25" t="s">
        <v>56</v>
      </c>
      <c r="H948" s="25" t="s">
        <v>63</v>
      </c>
      <c r="I948" s="25" t="s">
        <v>8267</v>
      </c>
      <c r="J948" s="25" t="s">
        <v>5467</v>
      </c>
      <c r="K948" s="25" t="s">
        <v>114</v>
      </c>
      <c r="L948" s="25" t="s">
        <v>5584</v>
      </c>
      <c r="M948" s="25" t="s">
        <v>5926</v>
      </c>
      <c r="N948" s="25" t="s">
        <v>5731</v>
      </c>
      <c r="O948" s="28">
        <v>45853.208067129628</v>
      </c>
      <c r="P948" s="25" t="s">
        <v>5471</v>
      </c>
      <c r="Q948" s="25"/>
      <c r="R948" s="26" t="e">
        <f>_xlfn.XLOOKUP(Table4[[#This Row],[Location]],[6]!TableData[u_display_name],[6]!TableData[country])</f>
        <v>#REF!</v>
      </c>
    </row>
    <row r="949" spans="1:18" ht="72.5" x14ac:dyDescent="0.35">
      <c r="A949" s="25" t="s">
        <v>8268</v>
      </c>
      <c r="B949" s="25" t="s">
        <v>8269</v>
      </c>
      <c r="C949" s="25" t="s">
        <v>293</v>
      </c>
      <c r="D949" s="25" t="s">
        <v>8270</v>
      </c>
      <c r="E949" s="25" t="s">
        <v>8271</v>
      </c>
      <c r="F949" s="25" t="s">
        <v>57</v>
      </c>
      <c r="G949" s="25" t="s">
        <v>109</v>
      </c>
      <c r="H949" s="25" t="s">
        <v>297</v>
      </c>
      <c r="I949" s="25" t="s">
        <v>8268</v>
      </c>
      <c r="J949" s="25" t="s">
        <v>5467</v>
      </c>
      <c r="K949" s="25" t="s">
        <v>66</v>
      </c>
      <c r="L949" s="25" t="s">
        <v>8272</v>
      </c>
      <c r="M949" s="25" t="s">
        <v>5530</v>
      </c>
      <c r="N949" s="25" t="s">
        <v>5627</v>
      </c>
      <c r="O949" s="28">
        <v>45853.208067129628</v>
      </c>
      <c r="P949" s="25" t="s">
        <v>5485</v>
      </c>
      <c r="Q949" s="25"/>
      <c r="R949" s="26" t="e">
        <f>_xlfn.XLOOKUP(Table4[[#This Row],[Location]],[6]!TableData[u_display_name],[6]!TableData[country])</f>
        <v>#REF!</v>
      </c>
    </row>
    <row r="950" spans="1:18" ht="58" x14ac:dyDescent="0.35">
      <c r="A950" s="25" t="s">
        <v>2075</v>
      </c>
      <c r="B950" s="25" t="s">
        <v>2074</v>
      </c>
      <c r="C950" s="25" t="s">
        <v>8273</v>
      </c>
      <c r="D950" s="25" t="s">
        <v>8274</v>
      </c>
      <c r="E950" s="25" t="s">
        <v>8275</v>
      </c>
      <c r="F950" s="25" t="s">
        <v>57</v>
      </c>
      <c r="G950" s="25" t="s">
        <v>56</v>
      </c>
      <c r="H950" s="25" t="s">
        <v>2083</v>
      </c>
      <c r="I950" s="25" t="s">
        <v>2075</v>
      </c>
      <c r="J950" s="25" t="s">
        <v>5467</v>
      </c>
      <c r="K950" s="25" t="s">
        <v>49</v>
      </c>
      <c r="L950" s="25" t="s">
        <v>6049</v>
      </c>
      <c r="M950" s="25" t="s">
        <v>5894</v>
      </c>
      <c r="N950" s="25" t="s">
        <v>5575</v>
      </c>
      <c r="O950" s="28">
        <v>45853.208067129628</v>
      </c>
      <c r="P950" s="25" t="s">
        <v>5485</v>
      </c>
      <c r="Q950" s="25"/>
      <c r="R950" s="26" t="e">
        <f>_xlfn.XLOOKUP(Table4[[#This Row],[Location]],[6]!TableData[u_display_name],[6]!TableData[country])</f>
        <v>#REF!</v>
      </c>
    </row>
    <row r="951" spans="1:18" ht="72.5" x14ac:dyDescent="0.35">
      <c r="A951" s="25" t="s">
        <v>1507</v>
      </c>
      <c r="B951" s="25" t="s">
        <v>1506</v>
      </c>
      <c r="C951" s="25" t="s">
        <v>8276</v>
      </c>
      <c r="D951" s="25" t="s">
        <v>8277</v>
      </c>
      <c r="E951" s="25" t="s">
        <v>8278</v>
      </c>
      <c r="F951" s="25" t="s">
        <v>57</v>
      </c>
      <c r="G951" s="25" t="s">
        <v>109</v>
      </c>
      <c r="H951" s="25" t="s">
        <v>297</v>
      </c>
      <c r="I951" s="25" t="s">
        <v>1507</v>
      </c>
      <c r="J951" s="25" t="s">
        <v>5467</v>
      </c>
      <c r="K951" s="25" t="s">
        <v>114</v>
      </c>
      <c r="L951" s="25" t="s">
        <v>4691</v>
      </c>
      <c r="M951" s="25" t="s">
        <v>4691</v>
      </c>
      <c r="N951" s="25" t="s">
        <v>5531</v>
      </c>
      <c r="O951" s="28">
        <v>45853.208067129628</v>
      </c>
      <c r="P951" s="25" t="s">
        <v>5485</v>
      </c>
      <c r="Q951" s="25"/>
      <c r="R951" s="26" t="e">
        <f>_xlfn.XLOOKUP(Table4[[#This Row],[Location]],[6]!TableData[u_display_name],[6]!TableData[country])</f>
        <v>#REF!</v>
      </c>
    </row>
    <row r="952" spans="1:18" ht="43.5" x14ac:dyDescent="0.35">
      <c r="A952" s="25" t="s">
        <v>1579</v>
      </c>
      <c r="B952" s="25" t="s">
        <v>1578</v>
      </c>
      <c r="C952" s="25" t="s">
        <v>4897</v>
      </c>
      <c r="D952" s="25" t="s">
        <v>8279</v>
      </c>
      <c r="E952" s="25" t="s">
        <v>8280</v>
      </c>
      <c r="F952" s="25" t="s">
        <v>57</v>
      </c>
      <c r="G952" s="25" t="s">
        <v>56</v>
      </c>
      <c r="H952" s="25" t="s">
        <v>63</v>
      </c>
      <c r="I952" s="25" t="s">
        <v>1579</v>
      </c>
      <c r="J952" s="25" t="s">
        <v>5467</v>
      </c>
      <c r="K952" s="25" t="s">
        <v>49</v>
      </c>
      <c r="L952" s="25" t="s">
        <v>4691</v>
      </c>
      <c r="M952" s="25" t="s">
        <v>5495</v>
      </c>
      <c r="N952" s="25" t="s">
        <v>5526</v>
      </c>
      <c r="O952" s="28">
        <v>45853.208067129628</v>
      </c>
      <c r="P952" s="25" t="s">
        <v>5471</v>
      </c>
      <c r="Q952" s="25"/>
      <c r="R952" s="26" t="e">
        <f>_xlfn.XLOOKUP(Table4[[#This Row],[Location]],[6]!TableData[u_display_name],[6]!TableData[country])</f>
        <v>#REF!</v>
      </c>
    </row>
    <row r="953" spans="1:18" ht="43.5" x14ac:dyDescent="0.35">
      <c r="A953" s="25" t="s">
        <v>1296</v>
      </c>
      <c r="B953" s="25" t="s">
        <v>1295</v>
      </c>
      <c r="C953" s="25" t="s">
        <v>4603</v>
      </c>
      <c r="D953" s="25" t="s">
        <v>8281</v>
      </c>
      <c r="E953" s="25" t="s">
        <v>8282</v>
      </c>
      <c r="F953" s="25" t="s">
        <v>57</v>
      </c>
      <c r="G953" s="25" t="s">
        <v>56</v>
      </c>
      <c r="H953" s="25" t="s">
        <v>63</v>
      </c>
      <c r="I953" s="25" t="s">
        <v>1296</v>
      </c>
      <c r="J953" s="25" t="s">
        <v>5467</v>
      </c>
      <c r="K953" s="25" t="s">
        <v>114</v>
      </c>
      <c r="L953" s="25" t="s">
        <v>4691</v>
      </c>
      <c r="M953" s="25" t="s">
        <v>8283</v>
      </c>
      <c r="N953" s="25" t="s">
        <v>5627</v>
      </c>
      <c r="O953" s="28">
        <v>45853.208067129628</v>
      </c>
      <c r="P953" s="25" t="s">
        <v>5471</v>
      </c>
      <c r="Q953" s="25"/>
      <c r="R953" s="26" t="e">
        <f>_xlfn.XLOOKUP(Table4[[#This Row],[Location]],[6]!TableData[u_display_name],[6]!TableData[country])</f>
        <v>#REF!</v>
      </c>
    </row>
    <row r="954" spans="1:18" ht="58" x14ac:dyDescent="0.35">
      <c r="A954" s="25" t="s">
        <v>1226</v>
      </c>
      <c r="B954" s="25" t="s">
        <v>1225</v>
      </c>
      <c r="C954" s="25" t="s">
        <v>8284</v>
      </c>
      <c r="D954" s="25" t="s">
        <v>8285</v>
      </c>
      <c r="E954" s="25" t="s">
        <v>8286</v>
      </c>
      <c r="F954" s="25" t="s">
        <v>57</v>
      </c>
      <c r="G954" s="25" t="s">
        <v>56</v>
      </c>
      <c r="H954" s="25" t="s">
        <v>63</v>
      </c>
      <c r="I954" s="25" t="s">
        <v>1226</v>
      </c>
      <c r="J954" s="25" t="s">
        <v>5467</v>
      </c>
      <c r="K954" s="25" t="s">
        <v>49</v>
      </c>
      <c r="L954" s="25" t="s">
        <v>6138</v>
      </c>
      <c r="M954" s="25" t="s">
        <v>5916</v>
      </c>
      <c r="N954" s="25" t="s">
        <v>5899</v>
      </c>
      <c r="O954" s="28">
        <v>45853.208067129628</v>
      </c>
      <c r="P954" s="25" t="s">
        <v>5471</v>
      </c>
      <c r="Q954" s="25"/>
      <c r="R954" s="26" t="e">
        <f>_xlfn.XLOOKUP(Table4[[#This Row],[Location]],[6]!TableData[u_display_name],[6]!TableData[country])</f>
        <v>#REF!</v>
      </c>
    </row>
    <row r="955" spans="1:18" ht="58" x14ac:dyDescent="0.35">
      <c r="A955" s="25" t="s">
        <v>1398</v>
      </c>
      <c r="B955" s="25" t="s">
        <v>1397</v>
      </c>
      <c r="C955" s="25" t="s">
        <v>4867</v>
      </c>
      <c r="D955" s="25" t="s">
        <v>8287</v>
      </c>
      <c r="E955" s="25" t="s">
        <v>8288</v>
      </c>
      <c r="F955" s="25" t="s">
        <v>57</v>
      </c>
      <c r="G955" s="25" t="s">
        <v>56</v>
      </c>
      <c r="H955" s="25" t="s">
        <v>63</v>
      </c>
      <c r="I955" s="25" t="s">
        <v>1398</v>
      </c>
      <c r="J955" s="25" t="s">
        <v>5467</v>
      </c>
      <c r="K955" s="25" t="s">
        <v>49</v>
      </c>
      <c r="L955" s="25" t="s">
        <v>7156</v>
      </c>
      <c r="M955" s="25" t="s">
        <v>5519</v>
      </c>
      <c r="N955" s="25" t="s">
        <v>5627</v>
      </c>
      <c r="O955" s="28">
        <v>45853.208067129628</v>
      </c>
      <c r="P955" s="25" t="s">
        <v>5471</v>
      </c>
      <c r="Q955" s="25"/>
      <c r="R955" s="26" t="e">
        <f>_xlfn.XLOOKUP(Table4[[#This Row],[Location]],[6]!TableData[u_display_name],[6]!TableData[country])</f>
        <v>#REF!</v>
      </c>
    </row>
    <row r="956" spans="1:18" ht="58" x14ac:dyDescent="0.35">
      <c r="A956" s="25" t="s">
        <v>1720</v>
      </c>
      <c r="B956" s="25" t="s">
        <v>1719</v>
      </c>
      <c r="C956" s="25" t="s">
        <v>8289</v>
      </c>
      <c r="D956" s="25" t="s">
        <v>8290</v>
      </c>
      <c r="E956" s="25" t="s">
        <v>8291</v>
      </c>
      <c r="F956" s="25" t="s">
        <v>57</v>
      </c>
      <c r="G956" s="25" t="s">
        <v>56</v>
      </c>
      <c r="H956" s="25" t="s">
        <v>63</v>
      </c>
      <c r="I956" s="25" t="s">
        <v>1720</v>
      </c>
      <c r="J956" s="25" t="s">
        <v>5467</v>
      </c>
      <c r="K956" s="25" t="s">
        <v>49</v>
      </c>
      <c r="L956" s="25" t="s">
        <v>6165</v>
      </c>
      <c r="M956" s="25" t="s">
        <v>5540</v>
      </c>
      <c r="N956" s="25" t="s">
        <v>5503</v>
      </c>
      <c r="O956" s="28">
        <v>45853.208067129628</v>
      </c>
      <c r="P956" s="25" t="s">
        <v>5471</v>
      </c>
      <c r="Q956" s="25"/>
      <c r="R956" s="26" t="e">
        <f>_xlfn.XLOOKUP(Table4[[#This Row],[Location]],[6]!TableData[u_display_name],[6]!TableData[country])</f>
        <v>#REF!</v>
      </c>
    </row>
    <row r="957" spans="1:18" ht="58" x14ac:dyDescent="0.35">
      <c r="A957" s="25" t="s">
        <v>1775</v>
      </c>
      <c r="B957" s="25" t="s">
        <v>1774</v>
      </c>
      <c r="C957" s="25" t="s">
        <v>8292</v>
      </c>
      <c r="D957" s="25" t="s">
        <v>8293</v>
      </c>
      <c r="E957" s="25" t="s">
        <v>8294</v>
      </c>
      <c r="F957" s="25" t="s">
        <v>57</v>
      </c>
      <c r="G957" s="25" t="s">
        <v>56</v>
      </c>
      <c r="H957" s="25" t="s">
        <v>63</v>
      </c>
      <c r="I957" s="25" t="s">
        <v>1775</v>
      </c>
      <c r="J957" s="25" t="s">
        <v>5467</v>
      </c>
      <c r="K957" s="25" t="s">
        <v>49</v>
      </c>
      <c r="L957" s="25" t="s">
        <v>4691</v>
      </c>
      <c r="M957" s="25" t="s">
        <v>5495</v>
      </c>
      <c r="N957" s="25" t="s">
        <v>5627</v>
      </c>
      <c r="O957" s="28">
        <v>45853.208067129628</v>
      </c>
      <c r="P957" s="25" t="s">
        <v>5471</v>
      </c>
      <c r="Q957" s="25"/>
      <c r="R957" s="26" t="e">
        <f>_xlfn.XLOOKUP(Table4[[#This Row],[Location]],[6]!TableData[u_display_name],[6]!TableData[country])</f>
        <v>#REF!</v>
      </c>
    </row>
    <row r="958" spans="1:18" ht="43.5" x14ac:dyDescent="0.35">
      <c r="A958" s="25" t="s">
        <v>1074</v>
      </c>
      <c r="B958" s="25" t="s">
        <v>1073</v>
      </c>
      <c r="C958" s="25" t="s">
        <v>8295</v>
      </c>
      <c r="D958" s="25" t="s">
        <v>8296</v>
      </c>
      <c r="E958" s="25" t="s">
        <v>8297</v>
      </c>
      <c r="F958" s="25" t="s">
        <v>57</v>
      </c>
      <c r="G958" s="25" t="s">
        <v>232</v>
      </c>
      <c r="H958" s="25" t="s">
        <v>63</v>
      </c>
      <c r="I958" s="25" t="s">
        <v>1074</v>
      </c>
      <c r="J958" s="25" t="s">
        <v>5467</v>
      </c>
      <c r="K958" s="25" t="s">
        <v>49</v>
      </c>
      <c r="L958" s="25" t="s">
        <v>7280</v>
      </c>
      <c r="M958" s="25" t="s">
        <v>5519</v>
      </c>
      <c r="N958" s="25" t="s">
        <v>5496</v>
      </c>
      <c r="O958" s="28">
        <v>45853.208067129628</v>
      </c>
      <c r="P958" s="25" t="s">
        <v>5471</v>
      </c>
      <c r="Q958" s="25"/>
      <c r="R958" s="26" t="e">
        <f>_xlfn.XLOOKUP(Table4[[#This Row],[Location]],[6]!TableData[u_display_name],[6]!TableData[country])</f>
        <v>#REF!</v>
      </c>
    </row>
    <row r="959" spans="1:18" ht="43.5" x14ac:dyDescent="0.35">
      <c r="A959" s="25" t="s">
        <v>1338</v>
      </c>
      <c r="B959" s="25" t="s">
        <v>1337</v>
      </c>
      <c r="C959" s="25" t="s">
        <v>4656</v>
      </c>
      <c r="D959" s="25" t="s">
        <v>8298</v>
      </c>
      <c r="E959" s="25" t="s">
        <v>8299</v>
      </c>
      <c r="F959" s="25" t="s">
        <v>57</v>
      </c>
      <c r="G959" s="25" t="s">
        <v>109</v>
      </c>
      <c r="H959" s="25" t="s">
        <v>63</v>
      </c>
      <c r="I959" s="25" t="s">
        <v>1338</v>
      </c>
      <c r="J959" s="25" t="s">
        <v>5467</v>
      </c>
      <c r="K959" s="25" t="s">
        <v>114</v>
      </c>
      <c r="L959" s="25" t="s">
        <v>4691</v>
      </c>
      <c r="M959" s="25" t="s">
        <v>5774</v>
      </c>
      <c r="N959" s="25" t="s">
        <v>5531</v>
      </c>
      <c r="O959" s="28">
        <v>45853.208067129628</v>
      </c>
      <c r="P959" s="25" t="s">
        <v>5471</v>
      </c>
      <c r="Q959" s="25"/>
      <c r="R959" s="26" t="e">
        <f>_xlfn.XLOOKUP(Table4[[#This Row],[Location]],[6]!TableData[u_display_name],[6]!TableData[country])</f>
        <v>#REF!</v>
      </c>
    </row>
    <row r="960" spans="1:18" ht="58" x14ac:dyDescent="0.35">
      <c r="A960" s="25" t="s">
        <v>1692</v>
      </c>
      <c r="B960" s="25" t="s">
        <v>8300</v>
      </c>
      <c r="C960" s="25" t="s">
        <v>4510</v>
      </c>
      <c r="D960" s="25" t="s">
        <v>8301</v>
      </c>
      <c r="E960" s="25" t="s">
        <v>8302</v>
      </c>
      <c r="F960" s="25" t="s">
        <v>57</v>
      </c>
      <c r="G960" s="25" t="s">
        <v>56</v>
      </c>
      <c r="H960" s="25" t="s">
        <v>63</v>
      </c>
      <c r="I960" s="25" t="s">
        <v>1692</v>
      </c>
      <c r="J960" s="25" t="s">
        <v>5467</v>
      </c>
      <c r="K960" s="25" t="s">
        <v>114</v>
      </c>
      <c r="L960" s="25" t="s">
        <v>5897</v>
      </c>
      <c r="M960" s="25" t="s">
        <v>5916</v>
      </c>
      <c r="N960" s="25" t="s">
        <v>6183</v>
      </c>
      <c r="O960" s="28">
        <v>45853.208067129628</v>
      </c>
      <c r="P960" s="25" t="s">
        <v>5471</v>
      </c>
      <c r="Q960" s="25"/>
      <c r="R960" s="26" t="e">
        <f>_xlfn.XLOOKUP(Table4[[#This Row],[Location]],[6]!TableData[u_display_name],[6]!TableData[country])</f>
        <v>#REF!</v>
      </c>
    </row>
    <row r="961" spans="1:18" ht="58" x14ac:dyDescent="0.35">
      <c r="A961" s="25" t="s">
        <v>2118</v>
      </c>
      <c r="B961" s="25" t="s">
        <v>2117</v>
      </c>
      <c r="C961" s="25" t="s">
        <v>8303</v>
      </c>
      <c r="D961" s="25" t="s">
        <v>8304</v>
      </c>
      <c r="E961" s="25" t="s">
        <v>8305</v>
      </c>
      <c r="F961" s="25" t="s">
        <v>57</v>
      </c>
      <c r="G961" s="25" t="s">
        <v>109</v>
      </c>
      <c r="H961" s="25" t="s">
        <v>63</v>
      </c>
      <c r="I961" s="25" t="s">
        <v>2118</v>
      </c>
      <c r="J961" s="25" t="s">
        <v>5467</v>
      </c>
      <c r="K961" s="25" t="s">
        <v>49</v>
      </c>
      <c r="L961" s="25" t="s">
        <v>6540</v>
      </c>
      <c r="M961" s="25" t="s">
        <v>5495</v>
      </c>
      <c r="N961" s="25" t="s">
        <v>5992</v>
      </c>
      <c r="O961" s="28">
        <v>45853.208067129628</v>
      </c>
      <c r="P961" s="25" t="s">
        <v>5471</v>
      </c>
      <c r="Q961" s="25"/>
      <c r="R961" s="26" t="e">
        <f>_xlfn.XLOOKUP(Table4[[#This Row],[Location]],[6]!TableData[u_display_name],[6]!TableData[country])</f>
        <v>#REF!</v>
      </c>
    </row>
    <row r="962" spans="1:18" ht="58" x14ac:dyDescent="0.35">
      <c r="A962" s="25" t="s">
        <v>1825</v>
      </c>
      <c r="B962" s="25" t="s">
        <v>1824</v>
      </c>
      <c r="C962" s="25" t="s">
        <v>8306</v>
      </c>
      <c r="D962" s="25" t="s">
        <v>8307</v>
      </c>
      <c r="E962" s="25" t="s">
        <v>8308</v>
      </c>
      <c r="F962" s="25" t="s">
        <v>57</v>
      </c>
      <c r="G962" s="25" t="s">
        <v>56</v>
      </c>
      <c r="H962" s="25" t="s">
        <v>63</v>
      </c>
      <c r="I962" s="25" t="s">
        <v>1825</v>
      </c>
      <c r="J962" s="25" t="s">
        <v>5467</v>
      </c>
      <c r="K962" s="25" t="s">
        <v>49</v>
      </c>
      <c r="L962" s="25" t="s">
        <v>6172</v>
      </c>
      <c r="M962" s="25" t="s">
        <v>6029</v>
      </c>
      <c r="N962" s="25" t="s">
        <v>5809</v>
      </c>
      <c r="O962" s="28">
        <v>45853.208067129628</v>
      </c>
      <c r="P962" s="25" t="s">
        <v>5471</v>
      </c>
      <c r="Q962" s="25"/>
      <c r="R962" s="26" t="e">
        <f>_xlfn.XLOOKUP(Table4[[#This Row],[Location]],[6]!TableData[u_display_name],[6]!TableData[country])</f>
        <v>#REF!</v>
      </c>
    </row>
    <row r="963" spans="1:18" ht="58" x14ac:dyDescent="0.35">
      <c r="A963" s="25" t="s">
        <v>816</v>
      </c>
      <c r="B963" s="25" t="s">
        <v>815</v>
      </c>
      <c r="C963" s="25" t="s">
        <v>817</v>
      </c>
      <c r="D963" s="25" t="s">
        <v>8309</v>
      </c>
      <c r="E963" s="25" t="s">
        <v>8310</v>
      </c>
      <c r="F963" s="25" t="s">
        <v>57</v>
      </c>
      <c r="G963" s="25" t="s">
        <v>56</v>
      </c>
      <c r="H963" s="25" t="s">
        <v>63</v>
      </c>
      <c r="I963" s="25" t="s">
        <v>816</v>
      </c>
      <c r="J963" s="25" t="s">
        <v>5467</v>
      </c>
      <c r="K963" s="25" t="s">
        <v>114</v>
      </c>
      <c r="L963" s="25" t="s">
        <v>5468</v>
      </c>
      <c r="M963" s="25" t="s">
        <v>6343</v>
      </c>
      <c r="N963" s="25" t="s">
        <v>5470</v>
      </c>
      <c r="O963" s="28">
        <v>45853.208067129628</v>
      </c>
      <c r="P963" s="25" t="s">
        <v>5471</v>
      </c>
      <c r="Q963" s="25"/>
      <c r="R963" s="26" t="e">
        <f>_xlfn.XLOOKUP(Table4[[#This Row],[Location]],[6]!TableData[u_display_name],[6]!TableData[country])</f>
        <v>#REF!</v>
      </c>
    </row>
    <row r="964" spans="1:18" ht="58" x14ac:dyDescent="0.35">
      <c r="A964" s="25" t="s">
        <v>203</v>
      </c>
      <c r="B964" s="25" t="s">
        <v>202</v>
      </c>
      <c r="C964" s="25" t="s">
        <v>204</v>
      </c>
      <c r="D964" s="25" t="s">
        <v>8311</v>
      </c>
      <c r="E964" s="25" t="s">
        <v>8312</v>
      </c>
      <c r="F964" s="25" t="s">
        <v>57</v>
      </c>
      <c r="G964" s="25" t="s">
        <v>56</v>
      </c>
      <c r="H964" s="25" t="s">
        <v>63</v>
      </c>
      <c r="I964" s="25" t="s">
        <v>4154</v>
      </c>
      <c r="J964" s="25" t="s">
        <v>5467</v>
      </c>
      <c r="K964" s="25" t="s">
        <v>114</v>
      </c>
      <c r="L964" s="25" t="s">
        <v>5883</v>
      </c>
      <c r="M964" s="25" t="s">
        <v>5884</v>
      </c>
      <c r="N964" s="25" t="s">
        <v>5714</v>
      </c>
      <c r="O964" s="28">
        <v>45853.208067129628</v>
      </c>
      <c r="P964" s="25" t="s">
        <v>5471</v>
      </c>
      <c r="Q964" s="25"/>
      <c r="R964" s="26" t="e">
        <f>_xlfn.XLOOKUP(Table4[[#This Row],[Location]],[6]!TableData[u_display_name],[6]!TableData[country])</f>
        <v>#REF!</v>
      </c>
    </row>
    <row r="965" spans="1:18" ht="58" x14ac:dyDescent="0.35">
      <c r="A965" s="25" t="s">
        <v>2723</v>
      </c>
      <c r="B965" s="25" t="s">
        <v>2722</v>
      </c>
      <c r="C965" s="25" t="s">
        <v>4712</v>
      </c>
      <c r="D965" s="25" t="s">
        <v>8313</v>
      </c>
      <c r="E965" s="25" t="s">
        <v>8314</v>
      </c>
      <c r="F965" s="25" t="s">
        <v>57</v>
      </c>
      <c r="G965" s="25" t="s">
        <v>56</v>
      </c>
      <c r="H965" s="25" t="s">
        <v>2083</v>
      </c>
      <c r="I965" s="25" t="s">
        <v>4217</v>
      </c>
      <c r="J965" s="25" t="s">
        <v>5467</v>
      </c>
      <c r="K965" s="25" t="s">
        <v>49</v>
      </c>
      <c r="L965" s="25" t="s">
        <v>8315</v>
      </c>
      <c r="M965" s="25" t="s">
        <v>5894</v>
      </c>
      <c r="N965" s="25" t="s">
        <v>5512</v>
      </c>
      <c r="O965" s="28">
        <v>45853.208067129628</v>
      </c>
      <c r="P965" s="25" t="s">
        <v>8316</v>
      </c>
      <c r="Q965" s="25"/>
      <c r="R965" s="26" t="e">
        <f>_xlfn.XLOOKUP(Table4[[#This Row],[Location]],[6]!TableData[u_display_name],[6]!TableData[country])</f>
        <v>#REF!</v>
      </c>
    </row>
    <row r="966" spans="1:18" ht="58" x14ac:dyDescent="0.35">
      <c r="A966" s="25" t="s">
        <v>2382</v>
      </c>
      <c r="B966" s="25" t="s">
        <v>2381</v>
      </c>
      <c r="C966" s="25" t="s">
        <v>8317</v>
      </c>
      <c r="D966" s="25" t="s">
        <v>8318</v>
      </c>
      <c r="E966" s="25" t="s">
        <v>8319</v>
      </c>
      <c r="F966" s="25" t="s">
        <v>57</v>
      </c>
      <c r="G966" s="25" t="s">
        <v>56</v>
      </c>
      <c r="H966" s="25" t="s">
        <v>63</v>
      </c>
      <c r="I966" s="25" t="s">
        <v>2382</v>
      </c>
      <c r="J966" s="25" t="s">
        <v>5467</v>
      </c>
      <c r="K966" s="25" t="s">
        <v>49</v>
      </c>
      <c r="L966" s="25" t="s">
        <v>6165</v>
      </c>
      <c r="M966" s="25" t="s">
        <v>5495</v>
      </c>
      <c r="N966" s="25" t="s">
        <v>5775</v>
      </c>
      <c r="O966" s="28">
        <v>45853.208067129628</v>
      </c>
      <c r="P966" s="25" t="s">
        <v>5471</v>
      </c>
      <c r="Q966" s="25"/>
      <c r="R966" s="26" t="e">
        <f>_xlfn.XLOOKUP(Table4[[#This Row],[Location]],[6]!TableData[u_display_name],[6]!TableData[country])</f>
        <v>#REF!</v>
      </c>
    </row>
    <row r="967" spans="1:18" ht="58" x14ac:dyDescent="0.35">
      <c r="A967" s="25" t="s">
        <v>1336</v>
      </c>
      <c r="B967" s="25" t="s">
        <v>1335</v>
      </c>
      <c r="C967" s="25" t="s">
        <v>4640</v>
      </c>
      <c r="D967" s="25" t="s">
        <v>8320</v>
      </c>
      <c r="E967" s="25" t="s">
        <v>8321</v>
      </c>
      <c r="F967" s="25" t="s">
        <v>57</v>
      </c>
      <c r="G967" s="25" t="s">
        <v>56</v>
      </c>
      <c r="H967" s="25" t="s">
        <v>63</v>
      </c>
      <c r="I967" s="25" t="s">
        <v>1336</v>
      </c>
      <c r="J967" s="25" t="s">
        <v>5467</v>
      </c>
      <c r="K967" s="25" t="s">
        <v>49</v>
      </c>
      <c r="L967" s="25" t="s">
        <v>6384</v>
      </c>
      <c r="M967" s="25" t="s">
        <v>7233</v>
      </c>
      <c r="N967" s="25" t="s">
        <v>5575</v>
      </c>
      <c r="O967" s="28">
        <v>45853.208067129628</v>
      </c>
      <c r="P967" s="25" t="s">
        <v>5471</v>
      </c>
      <c r="Q967" s="25"/>
      <c r="R967" s="26" t="e">
        <f>_xlfn.XLOOKUP(Table4[[#This Row],[Location]],[6]!TableData[u_display_name],[6]!TableData[country])</f>
        <v>#REF!</v>
      </c>
    </row>
    <row r="968" spans="1:18" ht="58" x14ac:dyDescent="0.35">
      <c r="A968" s="25" t="s">
        <v>1603</v>
      </c>
      <c r="B968" s="25" t="s">
        <v>8322</v>
      </c>
      <c r="C968" s="25" t="s">
        <v>8323</v>
      </c>
      <c r="D968" s="25" t="s">
        <v>8324</v>
      </c>
      <c r="E968" s="25" t="s">
        <v>8325</v>
      </c>
      <c r="F968" s="25" t="s">
        <v>57</v>
      </c>
      <c r="G968" s="25" t="s">
        <v>56</v>
      </c>
      <c r="H968" s="25" t="s">
        <v>5020</v>
      </c>
      <c r="I968" s="25" t="s">
        <v>3077</v>
      </c>
      <c r="J968" s="25" t="s">
        <v>5467</v>
      </c>
      <c r="K968" s="25" t="s">
        <v>114</v>
      </c>
      <c r="L968" s="25" t="s">
        <v>7744</v>
      </c>
      <c r="M968" s="25" t="s">
        <v>6039</v>
      </c>
      <c r="N968" s="25" t="s">
        <v>5512</v>
      </c>
      <c r="O968" s="28">
        <v>45853.208067129628</v>
      </c>
      <c r="P968" s="25" t="s">
        <v>5471</v>
      </c>
      <c r="Q968" s="25"/>
      <c r="R968" s="26" t="e">
        <f>_xlfn.XLOOKUP(Table4[[#This Row],[Location]],[6]!TableData[u_display_name],[6]!TableData[country])</f>
        <v>#REF!</v>
      </c>
    </row>
    <row r="969" spans="1:18" ht="58" x14ac:dyDescent="0.35">
      <c r="A969" s="25" t="s">
        <v>1650</v>
      </c>
      <c r="B969" s="25" t="s">
        <v>1649</v>
      </c>
      <c r="C969" s="25" t="s">
        <v>4502</v>
      </c>
      <c r="D969" s="25" t="s">
        <v>8326</v>
      </c>
      <c r="E969" s="25" t="s">
        <v>8327</v>
      </c>
      <c r="F969" s="25" t="s">
        <v>57</v>
      </c>
      <c r="G969" s="25" t="s">
        <v>56</v>
      </c>
      <c r="H969" s="25" t="s">
        <v>4426</v>
      </c>
      <c r="I969" s="25" t="s">
        <v>1650</v>
      </c>
      <c r="J969" s="25" t="s">
        <v>5467</v>
      </c>
      <c r="K969" s="25" t="s">
        <v>49</v>
      </c>
      <c r="L969" s="25" t="s">
        <v>5742</v>
      </c>
      <c r="M969" s="25" t="s">
        <v>5702</v>
      </c>
      <c r="N969" s="25" t="s">
        <v>5672</v>
      </c>
      <c r="O969" s="28">
        <v>45853.208067129628</v>
      </c>
      <c r="P969" s="25" t="s">
        <v>5485</v>
      </c>
      <c r="Q969" s="25"/>
      <c r="R969" s="26" t="e">
        <f>_xlfn.XLOOKUP(Table4[[#This Row],[Location]],[6]!TableData[u_display_name],[6]!TableData[country])</f>
        <v>#REF!</v>
      </c>
    </row>
    <row r="970" spans="1:18" ht="58" x14ac:dyDescent="0.35">
      <c r="A970" s="25" t="s">
        <v>674</v>
      </c>
      <c r="B970" s="25" t="s">
        <v>673</v>
      </c>
      <c r="C970" s="25" t="s">
        <v>675</v>
      </c>
      <c r="D970" s="25" t="s">
        <v>8328</v>
      </c>
      <c r="E970" s="25" t="s">
        <v>8329</v>
      </c>
      <c r="F970" s="25" t="s">
        <v>57</v>
      </c>
      <c r="G970" s="25" t="s">
        <v>56</v>
      </c>
      <c r="H970" s="25" t="s">
        <v>152</v>
      </c>
      <c r="I970" s="25" t="s">
        <v>674</v>
      </c>
      <c r="J970" s="25" t="s">
        <v>5467</v>
      </c>
      <c r="K970" s="25" t="s">
        <v>49</v>
      </c>
      <c r="L970" s="25" t="s">
        <v>4691</v>
      </c>
      <c r="M970" s="25" t="s">
        <v>5495</v>
      </c>
      <c r="N970" s="25" t="s">
        <v>5526</v>
      </c>
      <c r="O970" s="28">
        <v>45853.208067129628</v>
      </c>
      <c r="P970" s="25" t="s">
        <v>5485</v>
      </c>
      <c r="Q970" s="25"/>
      <c r="R970" s="26" t="e">
        <f>_xlfn.XLOOKUP(Table4[[#This Row],[Location]],[6]!TableData[u_display_name],[6]!TableData[country])</f>
        <v>#REF!</v>
      </c>
    </row>
    <row r="971" spans="1:18" ht="58" x14ac:dyDescent="0.35">
      <c r="A971" s="25" t="s">
        <v>1940</v>
      </c>
      <c r="B971" s="25" t="s">
        <v>1939</v>
      </c>
      <c r="C971" s="25" t="s">
        <v>8330</v>
      </c>
      <c r="D971" s="25" t="s">
        <v>8331</v>
      </c>
      <c r="E971" s="25" t="s">
        <v>8332</v>
      </c>
      <c r="F971" s="25" t="s">
        <v>57</v>
      </c>
      <c r="G971" s="25" t="s">
        <v>56</v>
      </c>
      <c r="H971" s="25" t="s">
        <v>63</v>
      </c>
      <c r="I971" s="25" t="s">
        <v>1940</v>
      </c>
      <c r="J971" s="25" t="s">
        <v>5467</v>
      </c>
      <c r="K971" s="25" t="s">
        <v>49</v>
      </c>
      <c r="L971" s="25" t="s">
        <v>6372</v>
      </c>
      <c r="M971" s="25" t="s">
        <v>5495</v>
      </c>
      <c r="N971" s="25" t="s">
        <v>5503</v>
      </c>
      <c r="O971" s="28">
        <v>45853.208067129628</v>
      </c>
      <c r="P971" s="25" t="s">
        <v>5471</v>
      </c>
      <c r="Q971" s="25"/>
      <c r="R971" s="26" t="e">
        <f>_xlfn.XLOOKUP(Table4[[#This Row],[Location]],[6]!TableData[u_display_name],[6]!TableData[country])</f>
        <v>#REF!</v>
      </c>
    </row>
    <row r="972" spans="1:18" ht="58" x14ac:dyDescent="0.35">
      <c r="A972" s="25" t="s">
        <v>591</v>
      </c>
      <c r="B972" s="25" t="s">
        <v>590</v>
      </c>
      <c r="C972" s="25" t="s">
        <v>592</v>
      </c>
      <c r="D972" s="25" t="s">
        <v>8333</v>
      </c>
      <c r="E972" s="25" t="s">
        <v>8334</v>
      </c>
      <c r="F972" s="25" t="s">
        <v>57</v>
      </c>
      <c r="G972" s="25" t="s">
        <v>56</v>
      </c>
      <c r="H972" s="25" t="s">
        <v>63</v>
      </c>
      <c r="I972" s="25" t="s">
        <v>591</v>
      </c>
      <c r="J972" s="25" t="s">
        <v>5467</v>
      </c>
      <c r="K972" s="25" t="s">
        <v>49</v>
      </c>
      <c r="L972" s="25" t="s">
        <v>5506</v>
      </c>
      <c r="M972" s="25" t="s">
        <v>5495</v>
      </c>
      <c r="N972" s="25" t="s">
        <v>5694</v>
      </c>
      <c r="O972" s="28">
        <v>45853.208067129628</v>
      </c>
      <c r="P972" s="25" t="s">
        <v>5471</v>
      </c>
      <c r="Q972" s="25"/>
      <c r="R972" s="26" t="e">
        <f>_xlfn.XLOOKUP(Table4[[#This Row],[Location]],[6]!TableData[u_display_name],[6]!TableData[country])</f>
        <v>#REF!</v>
      </c>
    </row>
    <row r="973" spans="1:18" ht="58" x14ac:dyDescent="0.35">
      <c r="A973" s="25" t="s">
        <v>2039</v>
      </c>
      <c r="B973" s="25" t="s">
        <v>2038</v>
      </c>
      <c r="C973" s="25" t="s">
        <v>4667</v>
      </c>
      <c r="D973" s="25" t="s">
        <v>8335</v>
      </c>
      <c r="E973" s="25" t="s">
        <v>8336</v>
      </c>
      <c r="F973" s="25" t="s">
        <v>57</v>
      </c>
      <c r="G973" s="25" t="s">
        <v>109</v>
      </c>
      <c r="H973" s="25" t="s">
        <v>63</v>
      </c>
      <c r="I973" s="25" t="s">
        <v>2039</v>
      </c>
      <c r="J973" s="25" t="s">
        <v>5467</v>
      </c>
      <c r="K973" s="25" t="s">
        <v>114</v>
      </c>
      <c r="L973" s="25" t="s">
        <v>5684</v>
      </c>
      <c r="M973" s="25" t="s">
        <v>5685</v>
      </c>
      <c r="N973" s="25" t="s">
        <v>5992</v>
      </c>
      <c r="O973" s="28">
        <v>45853.208067129628</v>
      </c>
      <c r="P973" s="25" t="s">
        <v>5471</v>
      </c>
      <c r="Q973" s="25"/>
      <c r="R973" s="26" t="e">
        <f>_xlfn.XLOOKUP(Table4[[#This Row],[Location]],[6]!TableData[u_display_name],[6]!TableData[country])</f>
        <v>#REF!</v>
      </c>
    </row>
    <row r="974" spans="1:18" ht="43.5" x14ac:dyDescent="0.35">
      <c r="A974" s="25" t="s">
        <v>1602</v>
      </c>
      <c r="B974" s="25" t="s">
        <v>1601</v>
      </c>
      <c r="C974" s="25" t="s">
        <v>8337</v>
      </c>
      <c r="D974" s="25" t="s">
        <v>8338</v>
      </c>
      <c r="E974" s="25" t="s">
        <v>8339</v>
      </c>
      <c r="F974" s="25" t="s">
        <v>57</v>
      </c>
      <c r="G974" s="25" t="s">
        <v>56</v>
      </c>
      <c r="H974" s="25" t="s">
        <v>63</v>
      </c>
      <c r="I974" s="25" t="s">
        <v>1602</v>
      </c>
      <c r="J974" s="25" t="s">
        <v>5467</v>
      </c>
      <c r="K974" s="25" t="s">
        <v>49</v>
      </c>
      <c r="L974" s="25" t="s">
        <v>6398</v>
      </c>
      <c r="M974" s="25" t="s">
        <v>5495</v>
      </c>
      <c r="N974" s="25" t="s">
        <v>5526</v>
      </c>
      <c r="O974" s="28">
        <v>45853.208067129628</v>
      </c>
      <c r="P974" s="25" t="s">
        <v>5471</v>
      </c>
      <c r="Q974" s="25"/>
      <c r="R974" s="26" t="e">
        <f>_xlfn.XLOOKUP(Table4[[#This Row],[Location]],[6]!TableData[u_display_name],[6]!TableData[country])</f>
        <v>#REF!</v>
      </c>
    </row>
    <row r="975" spans="1:18" ht="58" x14ac:dyDescent="0.35">
      <c r="A975" s="25" t="s">
        <v>1971</v>
      </c>
      <c r="B975" s="25" t="s">
        <v>1970</v>
      </c>
      <c r="C975" s="25" t="s">
        <v>8340</v>
      </c>
      <c r="D975" s="25" t="s">
        <v>8341</v>
      </c>
      <c r="E975" s="25" t="s">
        <v>8342</v>
      </c>
      <c r="F975" s="25" t="s">
        <v>57</v>
      </c>
      <c r="G975" s="25" t="s">
        <v>56</v>
      </c>
      <c r="H975" s="25" t="s">
        <v>2083</v>
      </c>
      <c r="I975" s="25" t="s">
        <v>1971</v>
      </c>
      <c r="J975" s="25" t="s">
        <v>5467</v>
      </c>
      <c r="K975" s="25" t="s">
        <v>49</v>
      </c>
      <c r="L975" s="25" t="s">
        <v>6049</v>
      </c>
      <c r="M975" s="25" t="s">
        <v>5894</v>
      </c>
      <c r="N975" s="25" t="s">
        <v>5575</v>
      </c>
      <c r="O975" s="28">
        <v>45853.208067129628</v>
      </c>
      <c r="P975" s="25" t="s">
        <v>5485</v>
      </c>
      <c r="Q975" s="25"/>
      <c r="R975" s="26" t="e">
        <f>_xlfn.XLOOKUP(Table4[[#This Row],[Location]],[6]!TableData[u_display_name],[6]!TableData[country])</f>
        <v>#REF!</v>
      </c>
    </row>
    <row r="976" spans="1:18" ht="58" x14ac:dyDescent="0.35">
      <c r="A976" s="25" t="s">
        <v>2249</v>
      </c>
      <c r="B976" s="25" t="s">
        <v>2248</v>
      </c>
      <c r="C976" s="25" t="s">
        <v>4720</v>
      </c>
      <c r="D976" s="25" t="s">
        <v>8343</v>
      </c>
      <c r="E976" s="25" t="s">
        <v>8344</v>
      </c>
      <c r="F976" s="25" t="s">
        <v>57</v>
      </c>
      <c r="G976" s="25" t="s">
        <v>56</v>
      </c>
      <c r="H976" s="25" t="s">
        <v>63</v>
      </c>
      <c r="I976" s="25" t="s">
        <v>2249</v>
      </c>
      <c r="J976" s="25" t="s">
        <v>5467</v>
      </c>
      <c r="K976" s="25" t="s">
        <v>114</v>
      </c>
      <c r="L976" s="25" t="s">
        <v>5684</v>
      </c>
      <c r="M976" s="25" t="s">
        <v>5702</v>
      </c>
      <c r="N976" s="25" t="s">
        <v>5575</v>
      </c>
      <c r="O976" s="28">
        <v>45853.208067129628</v>
      </c>
      <c r="P976" s="25" t="s">
        <v>5471</v>
      </c>
      <c r="Q976" s="25"/>
      <c r="R976" s="26" t="e">
        <f>_xlfn.XLOOKUP(Table4[[#This Row],[Location]],[6]!TableData[u_display_name],[6]!TableData[country])</f>
        <v>#REF!</v>
      </c>
    </row>
    <row r="977" spans="1:18" ht="43.5" x14ac:dyDescent="0.35">
      <c r="A977" s="25" t="s">
        <v>1557</v>
      </c>
      <c r="B977" s="25" t="s">
        <v>1556</v>
      </c>
      <c r="C977" s="25" t="s">
        <v>4532</v>
      </c>
      <c r="D977" s="25" t="s">
        <v>8345</v>
      </c>
      <c r="E977" s="25" t="s">
        <v>8346</v>
      </c>
      <c r="F977" s="25" t="s">
        <v>57</v>
      </c>
      <c r="G977" s="25" t="s">
        <v>56</v>
      </c>
      <c r="H977" s="25" t="s">
        <v>63</v>
      </c>
      <c r="I977" s="25" t="s">
        <v>1557</v>
      </c>
      <c r="J977" s="25" t="s">
        <v>5467</v>
      </c>
      <c r="K977" s="25" t="s">
        <v>49</v>
      </c>
      <c r="L977" s="25" t="s">
        <v>7173</v>
      </c>
      <c r="M977" s="25" t="s">
        <v>5495</v>
      </c>
      <c r="N977" s="25" t="s">
        <v>5526</v>
      </c>
      <c r="O977" s="28">
        <v>45853.208067129628</v>
      </c>
      <c r="P977" s="25" t="s">
        <v>5471</v>
      </c>
      <c r="Q977" s="25"/>
      <c r="R977" s="26" t="e">
        <f>_xlfn.XLOOKUP(Table4[[#This Row],[Location]],[6]!TableData[u_display_name],[6]!TableData[country])</f>
        <v>#REF!</v>
      </c>
    </row>
    <row r="978" spans="1:18" ht="58" x14ac:dyDescent="0.35">
      <c r="A978" s="25" t="s">
        <v>1463</v>
      </c>
      <c r="B978" s="25" t="s">
        <v>1462</v>
      </c>
      <c r="C978" s="25" t="s">
        <v>4546</v>
      </c>
      <c r="D978" s="25" t="s">
        <v>8347</v>
      </c>
      <c r="E978" s="25" t="s">
        <v>8348</v>
      </c>
      <c r="F978" s="25" t="s">
        <v>57</v>
      </c>
      <c r="G978" s="25" t="s">
        <v>56</v>
      </c>
      <c r="H978" s="25" t="s">
        <v>63</v>
      </c>
      <c r="I978" s="25" t="s">
        <v>1463</v>
      </c>
      <c r="J978" s="25" t="s">
        <v>5467</v>
      </c>
      <c r="K978" s="25" t="s">
        <v>49</v>
      </c>
      <c r="L978" s="25" t="s">
        <v>5705</v>
      </c>
      <c r="M978" s="25" t="s">
        <v>5495</v>
      </c>
      <c r="N978" s="25" t="s">
        <v>5503</v>
      </c>
      <c r="O978" s="28">
        <v>45853.208067129628</v>
      </c>
      <c r="P978" s="25" t="s">
        <v>5471</v>
      </c>
      <c r="Q978" s="25"/>
      <c r="R978" s="26" t="e">
        <f>_xlfn.XLOOKUP(Table4[[#This Row],[Location]],[6]!TableData[u_display_name],[6]!TableData[country])</f>
        <v>#REF!</v>
      </c>
    </row>
    <row r="979" spans="1:18" ht="58" x14ac:dyDescent="0.35">
      <c r="A979" s="25" t="s">
        <v>248</v>
      </c>
      <c r="B979" s="25" t="s">
        <v>247</v>
      </c>
      <c r="C979" s="25" t="s">
        <v>249</v>
      </c>
      <c r="D979" s="25" t="s">
        <v>8349</v>
      </c>
      <c r="E979" s="25" t="s">
        <v>8350</v>
      </c>
      <c r="F979" s="25" t="s">
        <v>57</v>
      </c>
      <c r="G979" s="25" t="s">
        <v>56</v>
      </c>
      <c r="H979" s="25" t="s">
        <v>63</v>
      </c>
      <c r="I979" s="25" t="s">
        <v>3280</v>
      </c>
      <c r="J979" s="25" t="s">
        <v>5467</v>
      </c>
      <c r="K979" s="25" t="s">
        <v>114</v>
      </c>
      <c r="L979" s="25" t="s">
        <v>8351</v>
      </c>
      <c r="M979" s="25" t="s">
        <v>6679</v>
      </c>
      <c r="N979" s="25" t="s">
        <v>5874</v>
      </c>
      <c r="O979" s="28">
        <v>45853.208067129628</v>
      </c>
      <c r="P979" s="25" t="s">
        <v>5471</v>
      </c>
      <c r="Q979" s="25"/>
      <c r="R979" s="26" t="e">
        <f>_xlfn.XLOOKUP(Table4[[#This Row],[Location]],[6]!TableData[u_display_name],[6]!TableData[country])</f>
        <v>#REF!</v>
      </c>
    </row>
    <row r="980" spans="1:18" ht="58" x14ac:dyDescent="0.35">
      <c r="A980" s="25" t="s">
        <v>1368</v>
      </c>
      <c r="B980" s="25" t="s">
        <v>1367</v>
      </c>
      <c r="C980" s="25" t="s">
        <v>4791</v>
      </c>
      <c r="D980" s="25" t="s">
        <v>8352</v>
      </c>
      <c r="E980" s="25" t="s">
        <v>8353</v>
      </c>
      <c r="F980" s="25" t="s">
        <v>57</v>
      </c>
      <c r="G980" s="25" t="s">
        <v>109</v>
      </c>
      <c r="H980" s="25" t="s">
        <v>63</v>
      </c>
      <c r="I980" s="25" t="s">
        <v>1368</v>
      </c>
      <c r="J980" s="25" t="s">
        <v>5467</v>
      </c>
      <c r="K980" s="25" t="s">
        <v>49</v>
      </c>
      <c r="L980" s="25" t="s">
        <v>6685</v>
      </c>
      <c r="M980" s="25" t="s">
        <v>5495</v>
      </c>
      <c r="N980" s="25" t="s">
        <v>5531</v>
      </c>
      <c r="O980" s="28">
        <v>45853.208067129628</v>
      </c>
      <c r="P980" s="25" t="s">
        <v>5471</v>
      </c>
      <c r="Q980" s="25"/>
      <c r="R980" s="26" t="e">
        <f>_xlfn.XLOOKUP(Table4[[#This Row],[Location]],[6]!TableData[u_display_name],[6]!TableData[country])</f>
        <v>#REF!</v>
      </c>
    </row>
    <row r="981" spans="1:18" ht="58" x14ac:dyDescent="0.35">
      <c r="A981" s="25" t="s">
        <v>2709</v>
      </c>
      <c r="B981" s="25" t="s">
        <v>2708</v>
      </c>
      <c r="C981" s="25" t="s">
        <v>8354</v>
      </c>
      <c r="D981" s="25" t="s">
        <v>8355</v>
      </c>
      <c r="E981" s="25" t="s">
        <v>8356</v>
      </c>
      <c r="F981" s="25" t="s">
        <v>57</v>
      </c>
      <c r="G981" s="25" t="s">
        <v>232</v>
      </c>
      <c r="H981" s="25" t="s">
        <v>63</v>
      </c>
      <c r="I981" s="25" t="s">
        <v>2709</v>
      </c>
      <c r="J981" s="25" t="s">
        <v>5467</v>
      </c>
      <c r="K981" s="25" t="s">
        <v>114</v>
      </c>
      <c r="L981" s="25" t="s">
        <v>5883</v>
      </c>
      <c r="M981" s="25" t="s">
        <v>5735</v>
      </c>
      <c r="N981" s="25" t="s">
        <v>5992</v>
      </c>
      <c r="O981" s="28">
        <v>45853.208067129628</v>
      </c>
      <c r="P981" s="25" t="s">
        <v>5485</v>
      </c>
      <c r="Q981" s="25"/>
      <c r="R981" s="26" t="e">
        <f>_xlfn.XLOOKUP(Table4[[#This Row],[Location]],[6]!TableData[u_display_name],[6]!TableData[country])</f>
        <v>#REF!</v>
      </c>
    </row>
    <row r="982" spans="1:18" ht="58" x14ac:dyDescent="0.35">
      <c r="A982" s="25" t="s">
        <v>2348</v>
      </c>
      <c r="B982" s="25" t="s">
        <v>2347</v>
      </c>
      <c r="C982" s="25" t="s">
        <v>8357</v>
      </c>
      <c r="D982" s="25" t="s">
        <v>8358</v>
      </c>
      <c r="E982" s="25" t="s">
        <v>8359</v>
      </c>
      <c r="F982" s="25" t="s">
        <v>57</v>
      </c>
      <c r="G982" s="25" t="s">
        <v>56</v>
      </c>
      <c r="H982" s="25" t="s">
        <v>63</v>
      </c>
      <c r="I982" s="25" t="s">
        <v>2348</v>
      </c>
      <c r="J982" s="25" t="s">
        <v>5467</v>
      </c>
      <c r="K982" s="25" t="s">
        <v>49</v>
      </c>
      <c r="L982" s="25" t="s">
        <v>8360</v>
      </c>
      <c r="M982" s="25" t="s">
        <v>6139</v>
      </c>
      <c r="N982" s="25" t="s">
        <v>5694</v>
      </c>
      <c r="O982" s="28">
        <v>45853.208067129628</v>
      </c>
      <c r="P982" s="25" t="s">
        <v>5471</v>
      </c>
      <c r="Q982" s="25"/>
      <c r="R982" s="26" t="e">
        <f>_xlfn.XLOOKUP(Table4[[#This Row],[Location]],[6]!TableData[u_display_name],[6]!TableData[country])</f>
        <v>#REF!</v>
      </c>
    </row>
    <row r="983" spans="1:18" ht="58" x14ac:dyDescent="0.35">
      <c r="A983" s="25" t="s">
        <v>1571</v>
      </c>
      <c r="B983" s="25" t="s">
        <v>1570</v>
      </c>
      <c r="C983" s="25" t="s">
        <v>8361</v>
      </c>
      <c r="D983" s="25" t="s">
        <v>8362</v>
      </c>
      <c r="E983" s="25" t="s">
        <v>8363</v>
      </c>
      <c r="F983" s="25" t="s">
        <v>57</v>
      </c>
      <c r="G983" s="25" t="s">
        <v>56</v>
      </c>
      <c r="H983" s="25" t="s">
        <v>2083</v>
      </c>
      <c r="I983" s="25" t="s">
        <v>1571</v>
      </c>
      <c r="J983" s="25" t="s">
        <v>5467</v>
      </c>
      <c r="K983" s="25" t="s">
        <v>49</v>
      </c>
      <c r="L983" s="25" t="s">
        <v>6049</v>
      </c>
      <c r="M983" s="25" t="s">
        <v>5894</v>
      </c>
      <c r="N983" s="25" t="s">
        <v>5575</v>
      </c>
      <c r="O983" s="28">
        <v>45853.208067129628</v>
      </c>
      <c r="P983" s="25" t="s">
        <v>5485</v>
      </c>
      <c r="Q983" s="25"/>
      <c r="R983" s="26" t="e">
        <f>_xlfn.XLOOKUP(Table4[[#This Row],[Location]],[6]!TableData[u_display_name],[6]!TableData[country])</f>
        <v>#REF!</v>
      </c>
    </row>
    <row r="984" spans="1:18" ht="43.5" x14ac:dyDescent="0.35">
      <c r="A984" s="25" t="s">
        <v>2629</v>
      </c>
      <c r="B984" s="25" t="s">
        <v>2628</v>
      </c>
      <c r="C984" s="25" t="s">
        <v>4947</v>
      </c>
      <c r="D984" s="25" t="s">
        <v>8364</v>
      </c>
      <c r="E984" s="25" t="s">
        <v>8365</v>
      </c>
      <c r="F984" s="25" t="s">
        <v>57</v>
      </c>
      <c r="G984" s="25" t="s">
        <v>56</v>
      </c>
      <c r="H984" s="25" t="s">
        <v>4950</v>
      </c>
      <c r="I984" s="25" t="s">
        <v>2629</v>
      </c>
      <c r="J984" s="25" t="s">
        <v>5467</v>
      </c>
      <c r="K984" s="25" t="s">
        <v>49</v>
      </c>
      <c r="L984" s="25" t="s">
        <v>4691</v>
      </c>
      <c r="M984" s="25" t="s">
        <v>5495</v>
      </c>
      <c r="N984" s="25" t="s">
        <v>5526</v>
      </c>
      <c r="O984" s="28">
        <v>45853.208067129628</v>
      </c>
      <c r="P984" s="25" t="s">
        <v>5471</v>
      </c>
      <c r="Q984" s="25"/>
      <c r="R984" s="26" t="e">
        <f>_xlfn.XLOOKUP(Table4[[#This Row],[Location]],[6]!TableData[u_display_name],[6]!TableData[country])</f>
        <v>#REF!</v>
      </c>
    </row>
    <row r="985" spans="1:18" ht="58" x14ac:dyDescent="0.35">
      <c r="A985" s="25" t="s">
        <v>1477</v>
      </c>
      <c r="B985" s="25" t="s">
        <v>1476</v>
      </c>
      <c r="C985" s="25" t="s">
        <v>4549</v>
      </c>
      <c r="D985" s="25" t="s">
        <v>8366</v>
      </c>
      <c r="E985" s="25" t="s">
        <v>8367</v>
      </c>
      <c r="F985" s="25" t="s">
        <v>57</v>
      </c>
      <c r="G985" s="25" t="s">
        <v>56</v>
      </c>
      <c r="H985" s="25" t="s">
        <v>63</v>
      </c>
      <c r="I985" s="25" t="s">
        <v>1477</v>
      </c>
      <c r="J985" s="25" t="s">
        <v>5467</v>
      </c>
      <c r="K985" s="25" t="s">
        <v>49</v>
      </c>
      <c r="L985" s="25" t="s">
        <v>5705</v>
      </c>
      <c r="M985" s="25" t="s">
        <v>5495</v>
      </c>
      <c r="N985" s="25" t="s">
        <v>5503</v>
      </c>
      <c r="O985" s="28">
        <v>45853.208067129628</v>
      </c>
      <c r="P985" s="25" t="s">
        <v>5471</v>
      </c>
      <c r="Q985" s="25"/>
      <c r="R985" s="26" t="e">
        <f>_xlfn.XLOOKUP(Table4[[#This Row],[Location]],[6]!TableData[u_display_name],[6]!TableData[country])</f>
        <v>#REF!</v>
      </c>
    </row>
    <row r="986" spans="1:18" ht="58" x14ac:dyDescent="0.35">
      <c r="A986" s="25" t="s">
        <v>2416</v>
      </c>
      <c r="B986" s="25" t="s">
        <v>2415</v>
      </c>
      <c r="C986" s="25" t="s">
        <v>4472</v>
      </c>
      <c r="D986" s="25" t="s">
        <v>8368</v>
      </c>
      <c r="E986" s="25" t="s">
        <v>8369</v>
      </c>
      <c r="F986" s="25" t="s">
        <v>57</v>
      </c>
      <c r="G986" s="25" t="s">
        <v>56</v>
      </c>
      <c r="H986" s="25" t="s">
        <v>63</v>
      </c>
      <c r="I986" s="25" t="s">
        <v>4005</v>
      </c>
      <c r="J986" s="25" t="s">
        <v>5467</v>
      </c>
      <c r="K986" s="25" t="s">
        <v>114</v>
      </c>
      <c r="L986" s="25" t="s">
        <v>5883</v>
      </c>
      <c r="M986" s="25" t="s">
        <v>5884</v>
      </c>
      <c r="N986" s="25" t="s">
        <v>5714</v>
      </c>
      <c r="O986" s="28">
        <v>45853.208067129628</v>
      </c>
      <c r="P986" s="25" t="s">
        <v>5471</v>
      </c>
      <c r="Q986" s="25"/>
      <c r="R986" s="26" t="e">
        <f>_xlfn.XLOOKUP(Table4[[#This Row],[Location]],[6]!TableData[u_display_name],[6]!TableData[country])</f>
        <v>#REF!</v>
      </c>
    </row>
    <row r="987" spans="1:18" ht="43.5" x14ac:dyDescent="0.35">
      <c r="A987" s="25" t="s">
        <v>1841</v>
      </c>
      <c r="B987" s="25" t="s">
        <v>1840</v>
      </c>
      <c r="C987" s="25" t="s">
        <v>8370</v>
      </c>
      <c r="D987" s="25" t="s">
        <v>8371</v>
      </c>
      <c r="E987" s="25" t="s">
        <v>8372</v>
      </c>
      <c r="F987" s="25" t="s">
        <v>57</v>
      </c>
      <c r="G987" s="25" t="s">
        <v>56</v>
      </c>
      <c r="H987" s="25" t="s">
        <v>63</v>
      </c>
      <c r="I987" s="25" t="s">
        <v>1841</v>
      </c>
      <c r="J987" s="25" t="s">
        <v>5467</v>
      </c>
      <c r="K987" s="25" t="s">
        <v>49</v>
      </c>
      <c r="L987" s="25" t="s">
        <v>8168</v>
      </c>
      <c r="M987" s="25" t="s">
        <v>5495</v>
      </c>
      <c r="N987" s="25" t="s">
        <v>5512</v>
      </c>
      <c r="O987" s="28">
        <v>45853.208067129628</v>
      </c>
      <c r="P987" s="25" t="s">
        <v>5471</v>
      </c>
      <c r="Q987" s="25"/>
      <c r="R987" s="26" t="e">
        <f>_xlfn.XLOOKUP(Table4[[#This Row],[Location]],[6]!TableData[u_display_name],[6]!TableData[country])</f>
        <v>#REF!</v>
      </c>
    </row>
    <row r="988" spans="1:18" ht="43.5" x14ac:dyDescent="0.35">
      <c r="A988" s="25" t="s">
        <v>2489</v>
      </c>
      <c r="B988" s="25" t="s">
        <v>8373</v>
      </c>
      <c r="C988" s="25" t="s">
        <v>8374</v>
      </c>
      <c r="D988" s="25" t="s">
        <v>8375</v>
      </c>
      <c r="E988" s="25" t="s">
        <v>8376</v>
      </c>
      <c r="F988" s="25" t="s">
        <v>57</v>
      </c>
      <c r="G988" s="25" t="s">
        <v>232</v>
      </c>
      <c r="H988" s="25" t="s">
        <v>5223</v>
      </c>
      <c r="I988" s="25" t="s">
        <v>4691</v>
      </c>
      <c r="J988" s="25" t="s">
        <v>5467</v>
      </c>
      <c r="K988" s="25" t="s">
        <v>2781</v>
      </c>
      <c r="L988" s="25" t="s">
        <v>4691</v>
      </c>
      <c r="M988" s="25" t="s">
        <v>5602</v>
      </c>
      <c r="N988" s="25" t="s">
        <v>5496</v>
      </c>
      <c r="O988" s="28">
        <v>45853.05978009259</v>
      </c>
      <c r="P988" s="25" t="s">
        <v>5471</v>
      </c>
      <c r="Q988" s="25"/>
      <c r="R988" s="26" t="e">
        <f>_xlfn.XLOOKUP(Table4[[#This Row],[Location]],[6]!TableData[u_display_name],[6]!TableData[country])</f>
        <v>#REF!</v>
      </c>
    </row>
    <row r="989" spans="1:18" ht="43.5" x14ac:dyDescent="0.35">
      <c r="A989" s="25" t="s">
        <v>1569</v>
      </c>
      <c r="B989" s="25" t="s">
        <v>1568</v>
      </c>
      <c r="C989" s="25" t="s">
        <v>8377</v>
      </c>
      <c r="D989" s="25" t="s">
        <v>8378</v>
      </c>
      <c r="E989" s="25" t="s">
        <v>8379</v>
      </c>
      <c r="F989" s="25" t="s">
        <v>57</v>
      </c>
      <c r="G989" s="25" t="s">
        <v>232</v>
      </c>
      <c r="H989" s="25" t="s">
        <v>63</v>
      </c>
      <c r="I989" s="25" t="s">
        <v>1569</v>
      </c>
      <c r="J989" s="25" t="s">
        <v>5467</v>
      </c>
      <c r="K989" s="25" t="s">
        <v>49</v>
      </c>
      <c r="L989" s="25" t="s">
        <v>4691</v>
      </c>
      <c r="M989" s="25" t="s">
        <v>5495</v>
      </c>
      <c r="N989" s="25" t="s">
        <v>5496</v>
      </c>
      <c r="O989" s="28">
        <v>45853.059351851851</v>
      </c>
      <c r="P989" s="25" t="s">
        <v>5471</v>
      </c>
      <c r="Q989" s="25"/>
      <c r="R989" s="26" t="e">
        <f>_xlfn.XLOOKUP(Table4[[#This Row],[Location]],[6]!TableData[u_display_name],[6]!TableData[country])</f>
        <v>#REF!</v>
      </c>
    </row>
    <row r="990" spans="1:18" ht="43.5" x14ac:dyDescent="0.35">
      <c r="A990" s="25" t="s">
        <v>1749</v>
      </c>
      <c r="B990" s="25" t="s">
        <v>1748</v>
      </c>
      <c r="C990" s="25" t="s">
        <v>8380</v>
      </c>
      <c r="D990" s="25" t="s">
        <v>8381</v>
      </c>
      <c r="E990" s="25" t="s">
        <v>8382</v>
      </c>
      <c r="F990" s="25" t="s">
        <v>57</v>
      </c>
      <c r="G990" s="25" t="s">
        <v>109</v>
      </c>
      <c r="H990" s="25" t="s">
        <v>5312</v>
      </c>
      <c r="I990" s="25" t="s">
        <v>1749</v>
      </c>
      <c r="J990" s="25" t="s">
        <v>5467</v>
      </c>
      <c r="K990" s="25" t="s">
        <v>49</v>
      </c>
      <c r="L990" s="25" t="s">
        <v>4691</v>
      </c>
      <c r="M990" s="25" t="s">
        <v>5495</v>
      </c>
      <c r="N990" s="25" t="s">
        <v>5496</v>
      </c>
      <c r="O990" s="28">
        <v>45853.058240740742</v>
      </c>
      <c r="P990" s="25" t="s">
        <v>5471</v>
      </c>
      <c r="Q990" s="25"/>
      <c r="R990" s="26" t="e">
        <f>_xlfn.XLOOKUP(Table4[[#This Row],[Location]],[6]!TableData[u_display_name],[6]!TableData[country])</f>
        <v>#REF!</v>
      </c>
    </row>
    <row r="991" spans="1:18" ht="43.5" x14ac:dyDescent="0.35">
      <c r="A991" s="25" t="s">
        <v>1876</v>
      </c>
      <c r="B991" s="25" t="s">
        <v>8383</v>
      </c>
      <c r="C991" s="25" t="s">
        <v>8384</v>
      </c>
      <c r="D991" s="25" t="s">
        <v>8385</v>
      </c>
      <c r="E991" s="25" t="s">
        <v>8386</v>
      </c>
      <c r="F991" s="25" t="s">
        <v>57</v>
      </c>
      <c r="G991" s="25" t="s">
        <v>232</v>
      </c>
      <c r="H991" s="25" t="s">
        <v>6402</v>
      </c>
      <c r="I991" s="25" t="s">
        <v>4691</v>
      </c>
      <c r="J991" s="25" t="s">
        <v>5467</v>
      </c>
      <c r="K991" s="25" t="s">
        <v>66</v>
      </c>
      <c r="L991" s="25" t="s">
        <v>4691</v>
      </c>
      <c r="M991" s="25" t="s">
        <v>5495</v>
      </c>
      <c r="N991" s="25" t="s">
        <v>5496</v>
      </c>
      <c r="O991" s="28">
        <v>45853.056481481479</v>
      </c>
      <c r="P991" s="25" t="s">
        <v>5471</v>
      </c>
      <c r="Q991" s="25"/>
      <c r="R991" s="26" t="e">
        <f>_xlfn.XLOOKUP(Table4[[#This Row],[Location]],[6]!TableData[u_display_name],[6]!TableData[country])</f>
        <v>#REF!</v>
      </c>
    </row>
    <row r="992" spans="1:18" ht="43.5" x14ac:dyDescent="0.35">
      <c r="A992" s="25" t="s">
        <v>1187</v>
      </c>
      <c r="B992" s="25" t="s">
        <v>4691</v>
      </c>
      <c r="C992" s="25" t="s">
        <v>7323</v>
      </c>
      <c r="D992" s="25" t="s">
        <v>8387</v>
      </c>
      <c r="E992" s="25" t="s">
        <v>8388</v>
      </c>
      <c r="F992" s="25" t="s">
        <v>514</v>
      </c>
      <c r="G992" s="25" t="s">
        <v>4691</v>
      </c>
      <c r="H992" s="25" t="s">
        <v>338</v>
      </c>
      <c r="I992" s="25" t="s">
        <v>4691</v>
      </c>
      <c r="J992" s="25" t="s">
        <v>5467</v>
      </c>
      <c r="K992" s="25" t="s">
        <v>2781</v>
      </c>
      <c r="L992" s="25" t="s">
        <v>4691</v>
      </c>
      <c r="M992" s="25" t="s">
        <v>5631</v>
      </c>
      <c r="N992" s="25" t="s">
        <v>4691</v>
      </c>
      <c r="O992" s="28">
        <v>45853.052997685183</v>
      </c>
      <c r="P992" s="25" t="s">
        <v>4691</v>
      </c>
      <c r="Q992" s="25"/>
      <c r="R992" s="26" t="e">
        <f>_xlfn.XLOOKUP(Table4[[#This Row],[Location]],[6]!TableData[u_display_name],[6]!TableData[country])</f>
        <v>#REF!</v>
      </c>
    </row>
    <row r="993" spans="1:18" ht="43.5" x14ac:dyDescent="0.35">
      <c r="A993" s="25" t="s">
        <v>1563</v>
      </c>
      <c r="B993" s="25" t="s">
        <v>1562</v>
      </c>
      <c r="C993" s="25" t="s">
        <v>8389</v>
      </c>
      <c r="D993" s="25" t="s">
        <v>8390</v>
      </c>
      <c r="E993" s="25" t="s">
        <v>8391</v>
      </c>
      <c r="F993" s="25" t="s">
        <v>94</v>
      </c>
      <c r="G993" s="25" t="s">
        <v>109</v>
      </c>
      <c r="H993" s="25" t="s">
        <v>5084</v>
      </c>
      <c r="I993" s="25" t="s">
        <v>4691</v>
      </c>
      <c r="J993" s="25" t="s">
        <v>5467</v>
      </c>
      <c r="K993" s="25" t="s">
        <v>49</v>
      </c>
      <c r="L993" s="25" t="s">
        <v>4691</v>
      </c>
      <c r="M993" s="25" t="s">
        <v>5495</v>
      </c>
      <c r="N993" s="25" t="s">
        <v>5496</v>
      </c>
      <c r="O993" s="28">
        <v>45853.05195601852</v>
      </c>
      <c r="P993" s="25" t="s">
        <v>5499</v>
      </c>
      <c r="Q993" s="25"/>
      <c r="R993" s="26" t="e">
        <f>_xlfn.XLOOKUP(Table4[[#This Row],[Location]],[6]!TableData[u_display_name],[6]!TableData[country])</f>
        <v>#REF!</v>
      </c>
    </row>
    <row r="994" spans="1:18" ht="43.5" x14ac:dyDescent="0.35">
      <c r="A994" s="25" t="s">
        <v>1017</v>
      </c>
      <c r="B994" s="25" t="s">
        <v>1016</v>
      </c>
      <c r="C994" s="25" t="s">
        <v>8392</v>
      </c>
      <c r="D994" s="25" t="s">
        <v>8393</v>
      </c>
      <c r="E994" s="25" t="s">
        <v>8394</v>
      </c>
      <c r="F994" s="25" t="s">
        <v>57</v>
      </c>
      <c r="G994" s="25" t="s">
        <v>109</v>
      </c>
      <c r="H994" s="25" t="s">
        <v>63</v>
      </c>
      <c r="I994" s="25" t="s">
        <v>1017</v>
      </c>
      <c r="J994" s="25" t="s">
        <v>5467</v>
      </c>
      <c r="K994" s="25" t="s">
        <v>49</v>
      </c>
      <c r="L994" s="25" t="s">
        <v>4691</v>
      </c>
      <c r="M994" s="25" t="s">
        <v>5495</v>
      </c>
      <c r="N994" s="25" t="s">
        <v>5496</v>
      </c>
      <c r="O994" s="28">
        <v>45853.051932870374</v>
      </c>
      <c r="P994" s="25" t="s">
        <v>5471</v>
      </c>
      <c r="Q994" s="25"/>
      <c r="R994" s="26" t="e">
        <f>_xlfn.XLOOKUP(Table4[[#This Row],[Location]],[6]!TableData[u_display_name],[6]!TableData[country])</f>
        <v>#REF!</v>
      </c>
    </row>
    <row r="995" spans="1:18" ht="43.5" x14ac:dyDescent="0.35">
      <c r="A995" s="25" t="s">
        <v>576</v>
      </c>
      <c r="B995" s="25" t="s">
        <v>575</v>
      </c>
      <c r="C995" s="25" t="s">
        <v>579</v>
      </c>
      <c r="D995" s="25" t="s">
        <v>8395</v>
      </c>
      <c r="E995" s="25" t="s">
        <v>8396</v>
      </c>
      <c r="F995" s="25" t="s">
        <v>514</v>
      </c>
      <c r="G995" s="25" t="s">
        <v>109</v>
      </c>
      <c r="H995" s="25" t="s">
        <v>582</v>
      </c>
      <c r="I995" s="25" t="s">
        <v>576</v>
      </c>
      <c r="J995" s="25" t="s">
        <v>5467</v>
      </c>
      <c r="K995" s="25" t="s">
        <v>49</v>
      </c>
      <c r="L995" s="25" t="s">
        <v>4691</v>
      </c>
      <c r="M995" s="25" t="s">
        <v>5495</v>
      </c>
      <c r="N995" s="25" t="s">
        <v>5496</v>
      </c>
      <c r="O995" s="28">
        <v>45852.98269675926</v>
      </c>
      <c r="P995" s="25" t="s">
        <v>5499</v>
      </c>
      <c r="Q995" s="25"/>
      <c r="R995" s="26" t="e">
        <f>_xlfn.XLOOKUP(Table4[[#This Row],[Location]],[6]!TableData[u_display_name],[6]!TableData[country])</f>
        <v>#REF!</v>
      </c>
    </row>
    <row r="996" spans="1:18" ht="43.5" x14ac:dyDescent="0.35">
      <c r="A996" s="25" t="s">
        <v>2314</v>
      </c>
      <c r="B996" s="25" t="s">
        <v>2313</v>
      </c>
      <c r="C996" s="25" t="s">
        <v>8397</v>
      </c>
      <c r="D996" s="25" t="s">
        <v>8398</v>
      </c>
      <c r="E996" s="25" t="s">
        <v>8399</v>
      </c>
      <c r="F996" s="25" t="s">
        <v>514</v>
      </c>
      <c r="G996" s="25" t="s">
        <v>109</v>
      </c>
      <c r="H996" s="25" t="s">
        <v>4407</v>
      </c>
      <c r="I996" s="25" t="s">
        <v>2314</v>
      </c>
      <c r="J996" s="25" t="s">
        <v>5467</v>
      </c>
      <c r="K996" s="25" t="s">
        <v>66</v>
      </c>
      <c r="L996" s="25" t="s">
        <v>4691</v>
      </c>
      <c r="M996" s="25" t="s">
        <v>5519</v>
      </c>
      <c r="N996" s="25" t="s">
        <v>5496</v>
      </c>
      <c r="O996" s="28">
        <v>45851.39502314815</v>
      </c>
      <c r="P996" s="25" t="s">
        <v>5499</v>
      </c>
      <c r="Q996" s="25"/>
      <c r="R996" s="26" t="e">
        <f>_xlfn.XLOOKUP(Table4[[#This Row],[Location]],[6]!TableData[u_display_name],[6]!TableData[country])</f>
        <v>#REF!</v>
      </c>
    </row>
    <row r="997" spans="1:18" ht="43.5" x14ac:dyDescent="0.35">
      <c r="A997" s="25" t="s">
        <v>2542</v>
      </c>
      <c r="B997" s="25" t="s">
        <v>2541</v>
      </c>
      <c r="C997" s="25" t="s">
        <v>4483</v>
      </c>
      <c r="D997" s="25" t="s">
        <v>8400</v>
      </c>
      <c r="E997" s="25" t="s">
        <v>8401</v>
      </c>
      <c r="F997" s="25" t="s">
        <v>94</v>
      </c>
      <c r="G997" s="25" t="s">
        <v>109</v>
      </c>
      <c r="H997" s="25" t="s">
        <v>63</v>
      </c>
      <c r="I997" s="25" t="s">
        <v>2542</v>
      </c>
      <c r="J997" s="25" t="s">
        <v>5467</v>
      </c>
      <c r="K997" s="25" t="s">
        <v>49</v>
      </c>
      <c r="L997" s="25" t="s">
        <v>4691</v>
      </c>
      <c r="M997" s="25" t="s">
        <v>5495</v>
      </c>
      <c r="N997" s="25" t="s">
        <v>5496</v>
      </c>
      <c r="O997" s="28">
        <v>45851.347974537035</v>
      </c>
      <c r="P997" s="25" t="s">
        <v>5471</v>
      </c>
      <c r="Q997" s="25"/>
      <c r="R997" s="26" t="e">
        <f>_xlfn.XLOOKUP(Table4[[#This Row],[Location]],[6]!TableData[u_display_name],[6]!TableData[country])</f>
        <v>#REF!</v>
      </c>
    </row>
    <row r="998" spans="1:18" ht="43.5" x14ac:dyDescent="0.35">
      <c r="A998" s="25" t="s">
        <v>2324</v>
      </c>
      <c r="B998" s="25" t="s">
        <v>2323</v>
      </c>
      <c r="C998" s="25" t="s">
        <v>4730</v>
      </c>
      <c r="D998" s="25" t="s">
        <v>8402</v>
      </c>
      <c r="E998" s="25" t="s">
        <v>8403</v>
      </c>
      <c r="F998" s="25" t="s">
        <v>514</v>
      </c>
      <c r="G998" s="25" t="s">
        <v>232</v>
      </c>
      <c r="H998" s="25" t="s">
        <v>63</v>
      </c>
      <c r="I998" s="25" t="s">
        <v>2324</v>
      </c>
      <c r="J998" s="25" t="s">
        <v>5467</v>
      </c>
      <c r="K998" s="25" t="s">
        <v>66</v>
      </c>
      <c r="L998" s="25" t="s">
        <v>8404</v>
      </c>
      <c r="M998" s="25" t="s">
        <v>5495</v>
      </c>
      <c r="N998" s="25" t="s">
        <v>5496</v>
      </c>
      <c r="O998" s="28">
        <v>45851.340254629627</v>
      </c>
      <c r="P998" s="25" t="s">
        <v>5471</v>
      </c>
      <c r="Q998" s="25"/>
      <c r="R998" s="26" t="e">
        <f>_xlfn.XLOOKUP(Table4[[#This Row],[Location]],[6]!TableData[u_display_name],[6]!TableData[country])</f>
        <v>#REF!</v>
      </c>
    </row>
    <row r="999" spans="1:18" ht="43.5" x14ac:dyDescent="0.35">
      <c r="A999" s="25" t="s">
        <v>1294</v>
      </c>
      <c r="B999" s="25" t="s">
        <v>1293</v>
      </c>
      <c r="C999" s="25" t="s">
        <v>8405</v>
      </c>
      <c r="D999" s="25" t="s">
        <v>8406</v>
      </c>
      <c r="E999" s="25" t="s">
        <v>8407</v>
      </c>
      <c r="F999" s="25" t="s">
        <v>514</v>
      </c>
      <c r="G999" s="25" t="s">
        <v>56</v>
      </c>
      <c r="H999" s="25" t="s">
        <v>5371</v>
      </c>
      <c r="I999" s="25" t="s">
        <v>1294</v>
      </c>
      <c r="J999" s="25" t="s">
        <v>5467</v>
      </c>
      <c r="K999" s="25" t="s">
        <v>66</v>
      </c>
      <c r="L999" s="25" t="s">
        <v>4691</v>
      </c>
      <c r="M999" s="25" t="s">
        <v>5495</v>
      </c>
      <c r="N999" s="25" t="s">
        <v>5526</v>
      </c>
      <c r="O999" s="28">
        <v>45851.336701388886</v>
      </c>
      <c r="P999" s="25" t="s">
        <v>5471</v>
      </c>
      <c r="Q999" s="25"/>
      <c r="R999" s="26" t="e">
        <f>_xlfn.XLOOKUP(Table4[[#This Row],[Location]],[6]!TableData[u_display_name],[6]!TableData[country])</f>
        <v>#REF!</v>
      </c>
    </row>
    <row r="1000" spans="1:18" ht="43.5" x14ac:dyDescent="0.35">
      <c r="A1000" s="25" t="s">
        <v>1284</v>
      </c>
      <c r="B1000" s="25" t="s">
        <v>1283</v>
      </c>
      <c r="C1000" s="25" t="s">
        <v>8408</v>
      </c>
      <c r="D1000" s="25" t="s">
        <v>8409</v>
      </c>
      <c r="E1000" s="25" t="s">
        <v>8410</v>
      </c>
      <c r="F1000" s="25" t="s">
        <v>514</v>
      </c>
      <c r="G1000" s="25" t="s">
        <v>56</v>
      </c>
      <c r="H1000" s="25" t="s">
        <v>5371</v>
      </c>
      <c r="I1000" s="25" t="s">
        <v>1284</v>
      </c>
      <c r="J1000" s="25" t="s">
        <v>5467</v>
      </c>
      <c r="K1000" s="25" t="s">
        <v>66</v>
      </c>
      <c r="L1000" s="25" t="s">
        <v>4691</v>
      </c>
      <c r="M1000" s="25" t="s">
        <v>5495</v>
      </c>
      <c r="N1000" s="25" t="s">
        <v>5526</v>
      </c>
      <c r="O1000" s="28">
        <v>45851.336689814816</v>
      </c>
      <c r="P1000" s="25" t="s">
        <v>5471</v>
      </c>
      <c r="Q1000" s="25"/>
      <c r="R1000" s="26" t="e">
        <f>_xlfn.XLOOKUP(Table4[[#This Row],[Location]],[6]!TableData[u_display_name],[6]!TableData[country])</f>
        <v>#REF!</v>
      </c>
    </row>
    <row r="1001" spans="1:18" ht="43.5" x14ac:dyDescent="0.35">
      <c r="A1001" s="25" t="s">
        <v>1358</v>
      </c>
      <c r="B1001" s="25" t="s">
        <v>1357</v>
      </c>
      <c r="C1001" s="25" t="s">
        <v>8411</v>
      </c>
      <c r="D1001" s="25" t="s">
        <v>8412</v>
      </c>
      <c r="E1001" s="25" t="s">
        <v>8413</v>
      </c>
      <c r="F1001" s="25" t="s">
        <v>514</v>
      </c>
      <c r="G1001" s="25" t="s">
        <v>56</v>
      </c>
      <c r="H1001" s="25" t="s">
        <v>5371</v>
      </c>
      <c r="I1001" s="25" t="s">
        <v>1358</v>
      </c>
      <c r="J1001" s="25" t="s">
        <v>5467</v>
      </c>
      <c r="K1001" s="25" t="s">
        <v>66</v>
      </c>
      <c r="L1001" s="25" t="s">
        <v>4691</v>
      </c>
      <c r="M1001" s="25" t="s">
        <v>5495</v>
      </c>
      <c r="N1001" s="25" t="s">
        <v>5526</v>
      </c>
      <c r="O1001" s="28">
        <v>45851.336516203701</v>
      </c>
      <c r="P1001" s="25" t="s">
        <v>5471</v>
      </c>
      <c r="Q1001" s="25"/>
      <c r="R1001" s="26" t="e">
        <f>_xlfn.XLOOKUP(Table4[[#This Row],[Location]],[6]!TableData[u_display_name],[6]!TableData[country])</f>
        <v>#REF!</v>
      </c>
    </row>
    <row r="1002" spans="1:18" ht="43.5" x14ac:dyDescent="0.35">
      <c r="A1002" s="25" t="s">
        <v>1308</v>
      </c>
      <c r="B1002" s="25" t="s">
        <v>1307</v>
      </c>
      <c r="C1002" s="25" t="s">
        <v>8414</v>
      </c>
      <c r="D1002" s="25" t="s">
        <v>8415</v>
      </c>
      <c r="E1002" s="25" t="s">
        <v>8416</v>
      </c>
      <c r="F1002" s="25" t="s">
        <v>514</v>
      </c>
      <c r="G1002" s="25" t="s">
        <v>56</v>
      </c>
      <c r="H1002" s="25" t="s">
        <v>5371</v>
      </c>
      <c r="I1002" s="25" t="s">
        <v>1308</v>
      </c>
      <c r="J1002" s="25" t="s">
        <v>5467</v>
      </c>
      <c r="K1002" s="25" t="s">
        <v>66</v>
      </c>
      <c r="L1002" s="25" t="s">
        <v>4691</v>
      </c>
      <c r="M1002" s="25" t="s">
        <v>5495</v>
      </c>
      <c r="N1002" s="25" t="s">
        <v>5526</v>
      </c>
      <c r="O1002" s="28">
        <v>45851.336516203701</v>
      </c>
      <c r="P1002" s="25" t="s">
        <v>5471</v>
      </c>
      <c r="Q1002" s="25"/>
      <c r="R1002" s="26" t="e">
        <f>_xlfn.XLOOKUP(Table4[[#This Row],[Location]],[6]!TableData[u_display_name],[6]!TableData[country])</f>
        <v>#REF!</v>
      </c>
    </row>
    <row r="1003" spans="1:18" ht="43.5" x14ac:dyDescent="0.35">
      <c r="A1003" s="25" t="s">
        <v>1321</v>
      </c>
      <c r="B1003" s="25" t="s">
        <v>1320</v>
      </c>
      <c r="C1003" s="25" t="s">
        <v>8417</v>
      </c>
      <c r="D1003" s="25" t="s">
        <v>8418</v>
      </c>
      <c r="E1003" s="25" t="s">
        <v>8419</v>
      </c>
      <c r="F1003" s="25" t="s">
        <v>514</v>
      </c>
      <c r="G1003" s="25" t="s">
        <v>56</v>
      </c>
      <c r="H1003" s="25" t="s">
        <v>5371</v>
      </c>
      <c r="I1003" s="25" t="s">
        <v>1321</v>
      </c>
      <c r="J1003" s="25" t="s">
        <v>5467</v>
      </c>
      <c r="K1003" s="25" t="s">
        <v>66</v>
      </c>
      <c r="L1003" s="25" t="s">
        <v>4691</v>
      </c>
      <c r="M1003" s="25" t="s">
        <v>5495</v>
      </c>
      <c r="N1003" s="25" t="s">
        <v>5526</v>
      </c>
      <c r="O1003" s="28">
        <v>45851.33630787037</v>
      </c>
      <c r="P1003" s="25" t="s">
        <v>5471</v>
      </c>
      <c r="Q1003" s="25"/>
      <c r="R1003" s="26" t="e">
        <f>_xlfn.XLOOKUP(Table4[[#This Row],[Location]],[6]!TableData[u_display_name],[6]!TableData[country])</f>
        <v>#REF!</v>
      </c>
    </row>
    <row r="1004" spans="1:18" ht="43.5" x14ac:dyDescent="0.35">
      <c r="A1004" s="25" t="s">
        <v>2538</v>
      </c>
      <c r="B1004" s="25" t="s">
        <v>2537</v>
      </c>
      <c r="C1004" s="25" t="s">
        <v>8420</v>
      </c>
      <c r="D1004" s="25" t="s">
        <v>8421</v>
      </c>
      <c r="E1004" s="25" t="s">
        <v>8422</v>
      </c>
      <c r="F1004" s="25" t="s">
        <v>514</v>
      </c>
      <c r="G1004" s="25" t="s">
        <v>109</v>
      </c>
      <c r="H1004" s="25" t="s">
        <v>63</v>
      </c>
      <c r="I1004" s="25" t="s">
        <v>2538</v>
      </c>
      <c r="J1004" s="25" t="s">
        <v>5467</v>
      </c>
      <c r="K1004" s="25" t="s">
        <v>49</v>
      </c>
      <c r="L1004" s="25" t="s">
        <v>4691</v>
      </c>
      <c r="M1004" s="25" t="s">
        <v>5495</v>
      </c>
      <c r="N1004" s="25" t="s">
        <v>5496</v>
      </c>
      <c r="O1004" s="28">
        <v>45851.332766203705</v>
      </c>
      <c r="P1004" s="25" t="s">
        <v>5471</v>
      </c>
      <c r="Q1004" s="25"/>
      <c r="R1004" s="26" t="e">
        <f>_xlfn.XLOOKUP(Table4[[#This Row],[Location]],[6]!TableData[u_display_name],[6]!TableData[country])</f>
        <v>#REF!</v>
      </c>
    </row>
    <row r="1005" spans="1:18" ht="43.5" x14ac:dyDescent="0.35">
      <c r="A1005" s="25" t="s">
        <v>652</v>
      </c>
      <c r="B1005" s="25" t="s">
        <v>651</v>
      </c>
      <c r="C1005" s="25" t="s">
        <v>653</v>
      </c>
      <c r="D1005" s="25" t="s">
        <v>8423</v>
      </c>
      <c r="E1005" s="25" t="s">
        <v>8424</v>
      </c>
      <c r="F1005" s="25" t="s">
        <v>94</v>
      </c>
      <c r="G1005" s="25" t="s">
        <v>232</v>
      </c>
      <c r="H1005" s="25" t="s">
        <v>626</v>
      </c>
      <c r="I1005" s="25" t="s">
        <v>652</v>
      </c>
      <c r="J1005" s="25" t="s">
        <v>5467</v>
      </c>
      <c r="K1005" s="25" t="s">
        <v>49</v>
      </c>
      <c r="L1005" s="25" t="s">
        <v>4691</v>
      </c>
      <c r="M1005" s="25" t="s">
        <v>5495</v>
      </c>
      <c r="N1005" s="25" t="s">
        <v>5496</v>
      </c>
      <c r="O1005" s="28">
        <v>45851.32949074074</v>
      </c>
      <c r="P1005" s="25" t="s">
        <v>5471</v>
      </c>
      <c r="Q1005" s="25"/>
      <c r="R1005" s="26" t="e">
        <f>_xlfn.XLOOKUP(Table4[[#This Row],[Location]],[6]!TableData[u_display_name],[6]!TableData[country])</f>
        <v>#REF!</v>
      </c>
    </row>
    <row r="1006" spans="1:18" ht="43.5" x14ac:dyDescent="0.35">
      <c r="A1006" s="25" t="s">
        <v>622</v>
      </c>
      <c r="B1006" s="25" t="s">
        <v>621</v>
      </c>
      <c r="C1006" s="25" t="s">
        <v>623</v>
      </c>
      <c r="D1006" s="25" t="s">
        <v>8425</v>
      </c>
      <c r="E1006" s="25" t="s">
        <v>8426</v>
      </c>
      <c r="F1006" s="25" t="s">
        <v>94</v>
      </c>
      <c r="G1006" s="25" t="s">
        <v>232</v>
      </c>
      <c r="H1006" s="25" t="s">
        <v>626</v>
      </c>
      <c r="I1006" s="25" t="s">
        <v>4691</v>
      </c>
      <c r="J1006" s="25" t="s">
        <v>5467</v>
      </c>
      <c r="K1006" s="25" t="s">
        <v>49</v>
      </c>
      <c r="L1006" s="25" t="s">
        <v>4691</v>
      </c>
      <c r="M1006" s="25" t="s">
        <v>5495</v>
      </c>
      <c r="N1006" s="25" t="s">
        <v>5496</v>
      </c>
      <c r="O1006" s="28">
        <v>45851.329479166663</v>
      </c>
      <c r="P1006" s="25" t="s">
        <v>5499</v>
      </c>
      <c r="Q1006" s="25"/>
      <c r="R1006" s="26" t="e">
        <f>_xlfn.XLOOKUP(Table4[[#This Row],[Location]],[6]!TableData[u_display_name],[6]!TableData[country])</f>
        <v>#REF!</v>
      </c>
    </row>
    <row r="1007" spans="1:18" ht="43.5" x14ac:dyDescent="0.35">
      <c r="A1007" s="25" t="s">
        <v>2273</v>
      </c>
      <c r="B1007" s="25" t="s">
        <v>2272</v>
      </c>
      <c r="C1007" s="25" t="s">
        <v>4734</v>
      </c>
      <c r="D1007" s="25" t="s">
        <v>8427</v>
      </c>
      <c r="E1007" s="25" t="s">
        <v>8428</v>
      </c>
      <c r="F1007" s="25" t="s">
        <v>514</v>
      </c>
      <c r="G1007" s="25" t="s">
        <v>232</v>
      </c>
      <c r="H1007" s="25" t="s">
        <v>63</v>
      </c>
      <c r="I1007" s="25" t="s">
        <v>2273</v>
      </c>
      <c r="J1007" s="25" t="s">
        <v>5467</v>
      </c>
      <c r="K1007" s="25" t="s">
        <v>66</v>
      </c>
      <c r="L1007" s="25" t="s">
        <v>8404</v>
      </c>
      <c r="M1007" s="25" t="s">
        <v>5519</v>
      </c>
      <c r="N1007" s="25" t="s">
        <v>5496</v>
      </c>
      <c r="O1007" s="28">
        <v>45851.326261574075</v>
      </c>
      <c r="P1007" s="25" t="s">
        <v>5471</v>
      </c>
      <c r="Q1007" s="25"/>
      <c r="R1007" s="26" t="e">
        <f>_xlfn.XLOOKUP(Table4[[#This Row],[Location]],[6]!TableData[u_display_name],[6]!TableData[country])</f>
        <v>#REF!</v>
      </c>
    </row>
    <row r="1008" spans="1:18" ht="43.5" x14ac:dyDescent="0.35">
      <c r="A1008" s="25" t="s">
        <v>2290</v>
      </c>
      <c r="B1008" s="25" t="s">
        <v>2289</v>
      </c>
      <c r="C1008" s="25" t="s">
        <v>4741</v>
      </c>
      <c r="D1008" s="25" t="s">
        <v>8429</v>
      </c>
      <c r="E1008" s="25" t="s">
        <v>8430</v>
      </c>
      <c r="F1008" s="25" t="s">
        <v>514</v>
      </c>
      <c r="G1008" s="25" t="s">
        <v>232</v>
      </c>
      <c r="H1008" s="25" t="s">
        <v>63</v>
      </c>
      <c r="I1008" s="25" t="s">
        <v>2290</v>
      </c>
      <c r="J1008" s="25" t="s">
        <v>5467</v>
      </c>
      <c r="K1008" s="25" t="s">
        <v>66</v>
      </c>
      <c r="L1008" s="25" t="s">
        <v>5599</v>
      </c>
      <c r="M1008" s="25" t="s">
        <v>5495</v>
      </c>
      <c r="N1008" s="25" t="s">
        <v>5496</v>
      </c>
      <c r="O1008" s="28">
        <v>45851.326261574075</v>
      </c>
      <c r="P1008" s="25" t="s">
        <v>5471</v>
      </c>
      <c r="Q1008" s="25"/>
      <c r="R1008" s="26" t="e">
        <f>_xlfn.XLOOKUP(Table4[[#This Row],[Location]],[6]!TableData[u_display_name],[6]!TableData[country])</f>
        <v>#REF!</v>
      </c>
    </row>
    <row r="1009" spans="1:18" ht="43.5" x14ac:dyDescent="0.35">
      <c r="A1009" s="25" t="s">
        <v>2338</v>
      </c>
      <c r="B1009" s="25" t="s">
        <v>2337</v>
      </c>
      <c r="C1009" s="25" t="s">
        <v>4743</v>
      </c>
      <c r="D1009" s="25" t="s">
        <v>8431</v>
      </c>
      <c r="E1009" s="25" t="s">
        <v>8432</v>
      </c>
      <c r="F1009" s="25" t="s">
        <v>514</v>
      </c>
      <c r="G1009" s="25" t="s">
        <v>232</v>
      </c>
      <c r="H1009" s="25" t="s">
        <v>63</v>
      </c>
      <c r="I1009" s="25" t="s">
        <v>2338</v>
      </c>
      <c r="J1009" s="25" t="s">
        <v>5467</v>
      </c>
      <c r="K1009" s="25" t="s">
        <v>66</v>
      </c>
      <c r="L1009" s="25" t="s">
        <v>5599</v>
      </c>
      <c r="M1009" s="25" t="s">
        <v>5495</v>
      </c>
      <c r="N1009" s="25" t="s">
        <v>5496</v>
      </c>
      <c r="O1009" s="28">
        <v>45851.326249999998</v>
      </c>
      <c r="P1009" s="25" t="s">
        <v>5471</v>
      </c>
      <c r="Q1009" s="25"/>
      <c r="R1009" s="26" t="e">
        <f>_xlfn.XLOOKUP(Table4[[#This Row],[Location]],[6]!TableData[u_display_name],[6]!TableData[country])</f>
        <v>#REF!</v>
      </c>
    </row>
    <row r="1010" spans="1:18" ht="43.5" x14ac:dyDescent="0.35">
      <c r="A1010" s="25" t="s">
        <v>2299</v>
      </c>
      <c r="B1010" s="25" t="s">
        <v>2298</v>
      </c>
      <c r="C1010" s="25" t="s">
        <v>4746</v>
      </c>
      <c r="D1010" s="25" t="s">
        <v>8433</v>
      </c>
      <c r="E1010" s="25" t="s">
        <v>8434</v>
      </c>
      <c r="F1010" s="25" t="s">
        <v>514</v>
      </c>
      <c r="G1010" s="25" t="s">
        <v>232</v>
      </c>
      <c r="H1010" s="25" t="s">
        <v>4407</v>
      </c>
      <c r="I1010" s="25" t="s">
        <v>2299</v>
      </c>
      <c r="J1010" s="25" t="s">
        <v>5467</v>
      </c>
      <c r="K1010" s="25" t="s">
        <v>66</v>
      </c>
      <c r="L1010" s="25" t="s">
        <v>4691</v>
      </c>
      <c r="M1010" s="25" t="s">
        <v>5495</v>
      </c>
      <c r="N1010" s="25" t="s">
        <v>5496</v>
      </c>
      <c r="O1010" s="28">
        <v>45851.326249999998</v>
      </c>
      <c r="P1010" s="25" t="s">
        <v>5471</v>
      </c>
      <c r="Q1010" s="25"/>
      <c r="R1010" s="26" t="e">
        <f>_xlfn.XLOOKUP(Table4[[#This Row],[Location]],[6]!TableData[u_display_name],[6]!TableData[country])</f>
        <v>#REF!</v>
      </c>
    </row>
    <row r="1011" spans="1:18" ht="43.5" x14ac:dyDescent="0.35">
      <c r="A1011" s="25" t="s">
        <v>954</v>
      </c>
      <c r="B1011" s="25" t="s">
        <v>953</v>
      </c>
      <c r="C1011" s="25" t="s">
        <v>8435</v>
      </c>
      <c r="D1011" s="25" t="s">
        <v>8436</v>
      </c>
      <c r="E1011" s="25" t="s">
        <v>8437</v>
      </c>
      <c r="F1011" s="25" t="s">
        <v>514</v>
      </c>
      <c r="G1011" s="25" t="s">
        <v>232</v>
      </c>
      <c r="H1011" s="25" t="s">
        <v>63</v>
      </c>
      <c r="I1011" s="25" t="s">
        <v>954</v>
      </c>
      <c r="J1011" s="25" t="s">
        <v>5467</v>
      </c>
      <c r="K1011" s="25" t="s">
        <v>66</v>
      </c>
      <c r="L1011" s="25" t="s">
        <v>8404</v>
      </c>
      <c r="M1011" s="25" t="s">
        <v>5519</v>
      </c>
      <c r="N1011" s="25" t="s">
        <v>5496</v>
      </c>
      <c r="O1011" s="28">
        <v>45851.326238425929</v>
      </c>
      <c r="P1011" s="25" t="s">
        <v>5471</v>
      </c>
      <c r="Q1011" s="25"/>
      <c r="R1011" s="26" t="e">
        <f>_xlfn.XLOOKUP(Table4[[#This Row],[Location]],[6]!TableData[u_display_name],[6]!TableData[country])</f>
        <v>#REF!</v>
      </c>
    </row>
    <row r="1012" spans="1:18" ht="43.5" x14ac:dyDescent="0.35">
      <c r="A1012" s="25" t="s">
        <v>2286</v>
      </c>
      <c r="B1012" s="25" t="s">
        <v>2285</v>
      </c>
      <c r="C1012" s="25" t="s">
        <v>4740</v>
      </c>
      <c r="D1012" s="25" t="s">
        <v>8438</v>
      </c>
      <c r="E1012" s="25" t="s">
        <v>8439</v>
      </c>
      <c r="F1012" s="25" t="s">
        <v>514</v>
      </c>
      <c r="G1012" s="25" t="s">
        <v>232</v>
      </c>
      <c r="H1012" s="25" t="s">
        <v>63</v>
      </c>
      <c r="I1012" s="25" t="s">
        <v>2286</v>
      </c>
      <c r="J1012" s="25" t="s">
        <v>5467</v>
      </c>
      <c r="K1012" s="25" t="s">
        <v>66</v>
      </c>
      <c r="L1012" s="25" t="s">
        <v>5599</v>
      </c>
      <c r="M1012" s="25" t="s">
        <v>5495</v>
      </c>
      <c r="N1012" s="25" t="s">
        <v>5496</v>
      </c>
      <c r="O1012" s="28">
        <v>45851.326238425929</v>
      </c>
      <c r="P1012" s="25" t="s">
        <v>5471</v>
      </c>
      <c r="Q1012" s="25"/>
      <c r="R1012" s="26" t="e">
        <f>_xlfn.XLOOKUP(Table4[[#This Row],[Location]],[6]!TableData[u_display_name],[6]!TableData[country])</f>
        <v>#REF!</v>
      </c>
    </row>
    <row r="1013" spans="1:18" ht="43.5" x14ac:dyDescent="0.35">
      <c r="A1013" s="25" t="s">
        <v>2297</v>
      </c>
      <c r="B1013" s="25" t="s">
        <v>2296</v>
      </c>
      <c r="C1013" s="25" t="s">
        <v>4745</v>
      </c>
      <c r="D1013" s="25" t="s">
        <v>8440</v>
      </c>
      <c r="E1013" s="25" t="s">
        <v>8441</v>
      </c>
      <c r="F1013" s="25" t="s">
        <v>514</v>
      </c>
      <c r="G1013" s="25" t="s">
        <v>232</v>
      </c>
      <c r="H1013" s="25" t="s">
        <v>63</v>
      </c>
      <c r="I1013" s="25" t="s">
        <v>2297</v>
      </c>
      <c r="J1013" s="25" t="s">
        <v>5467</v>
      </c>
      <c r="K1013" s="25" t="s">
        <v>66</v>
      </c>
      <c r="L1013" s="25" t="s">
        <v>5599</v>
      </c>
      <c r="M1013" s="25" t="s">
        <v>5495</v>
      </c>
      <c r="N1013" s="25" t="s">
        <v>5496</v>
      </c>
      <c r="O1013" s="28">
        <v>45851.326238425929</v>
      </c>
      <c r="P1013" s="25" t="s">
        <v>5471</v>
      </c>
      <c r="Q1013" s="25"/>
      <c r="R1013" s="26" t="e">
        <f>_xlfn.XLOOKUP(Table4[[#This Row],[Location]],[6]!TableData[u_display_name],[6]!TableData[country])</f>
        <v>#REF!</v>
      </c>
    </row>
    <row r="1014" spans="1:18" ht="43.5" x14ac:dyDescent="0.35">
      <c r="A1014" s="25" t="s">
        <v>2275</v>
      </c>
      <c r="B1014" s="25" t="s">
        <v>2274</v>
      </c>
      <c r="C1014" s="25" t="s">
        <v>4733</v>
      </c>
      <c r="D1014" s="25" t="s">
        <v>8442</v>
      </c>
      <c r="E1014" s="25" t="s">
        <v>8443</v>
      </c>
      <c r="F1014" s="25" t="s">
        <v>514</v>
      </c>
      <c r="G1014" s="25" t="s">
        <v>232</v>
      </c>
      <c r="H1014" s="25" t="s">
        <v>63</v>
      </c>
      <c r="I1014" s="25" t="s">
        <v>2275</v>
      </c>
      <c r="J1014" s="25" t="s">
        <v>5467</v>
      </c>
      <c r="K1014" s="25" t="s">
        <v>66</v>
      </c>
      <c r="L1014" s="25" t="s">
        <v>8404</v>
      </c>
      <c r="M1014" s="25" t="s">
        <v>5519</v>
      </c>
      <c r="N1014" s="25" t="s">
        <v>5496</v>
      </c>
      <c r="O1014" s="28">
        <v>45851.326226851852</v>
      </c>
      <c r="P1014" s="25" t="s">
        <v>5471</v>
      </c>
      <c r="Q1014" s="25"/>
      <c r="R1014" s="26" t="e">
        <f>_xlfn.XLOOKUP(Table4[[#This Row],[Location]],[6]!TableData[u_display_name],[6]!TableData[country])</f>
        <v>#REF!</v>
      </c>
    </row>
    <row r="1015" spans="1:18" ht="43.5" x14ac:dyDescent="0.35">
      <c r="A1015" s="25" t="s">
        <v>2328</v>
      </c>
      <c r="B1015" s="25" t="s">
        <v>2327</v>
      </c>
      <c r="C1015" s="25" t="s">
        <v>4731</v>
      </c>
      <c r="D1015" s="25" t="s">
        <v>8444</v>
      </c>
      <c r="E1015" s="25" t="s">
        <v>8445</v>
      </c>
      <c r="F1015" s="25" t="s">
        <v>514</v>
      </c>
      <c r="G1015" s="25" t="s">
        <v>232</v>
      </c>
      <c r="H1015" s="25" t="s">
        <v>4407</v>
      </c>
      <c r="I1015" s="25" t="s">
        <v>2328</v>
      </c>
      <c r="J1015" s="25" t="s">
        <v>5467</v>
      </c>
      <c r="K1015" s="25" t="s">
        <v>66</v>
      </c>
      <c r="L1015" s="25" t="s">
        <v>8404</v>
      </c>
      <c r="M1015" s="25" t="s">
        <v>5519</v>
      </c>
      <c r="N1015" s="25" t="s">
        <v>5496</v>
      </c>
      <c r="O1015" s="28">
        <v>45851.326226851852</v>
      </c>
      <c r="P1015" s="25" t="s">
        <v>5499</v>
      </c>
      <c r="Q1015" s="25"/>
      <c r="R1015" s="26" t="e">
        <f>_xlfn.XLOOKUP(Table4[[#This Row],[Location]],[6]!TableData[u_display_name],[6]!TableData[country])</f>
        <v>#REF!</v>
      </c>
    </row>
    <row r="1016" spans="1:18" ht="43.5" x14ac:dyDescent="0.35">
      <c r="A1016" s="25" t="s">
        <v>2322</v>
      </c>
      <c r="B1016" s="25" t="s">
        <v>2321</v>
      </c>
      <c r="C1016" s="25" t="s">
        <v>4726</v>
      </c>
      <c r="D1016" s="25" t="s">
        <v>8446</v>
      </c>
      <c r="E1016" s="25" t="s">
        <v>8447</v>
      </c>
      <c r="F1016" s="25" t="s">
        <v>514</v>
      </c>
      <c r="G1016" s="25" t="s">
        <v>232</v>
      </c>
      <c r="H1016" s="25" t="s">
        <v>63</v>
      </c>
      <c r="I1016" s="25" t="s">
        <v>2322</v>
      </c>
      <c r="J1016" s="25" t="s">
        <v>5467</v>
      </c>
      <c r="K1016" s="25" t="s">
        <v>66</v>
      </c>
      <c r="L1016" s="25" t="s">
        <v>4691</v>
      </c>
      <c r="M1016" s="25" t="s">
        <v>5709</v>
      </c>
      <c r="N1016" s="25" t="s">
        <v>5496</v>
      </c>
      <c r="O1016" s="28">
        <v>45851.326226851852</v>
      </c>
      <c r="P1016" s="25" t="s">
        <v>5471</v>
      </c>
      <c r="Q1016" s="25"/>
      <c r="R1016" s="26" t="e">
        <f>_xlfn.XLOOKUP(Table4[[#This Row],[Location]],[6]!TableData[u_display_name],[6]!TableData[country])</f>
        <v>#REF!</v>
      </c>
    </row>
    <row r="1017" spans="1:18" ht="43.5" x14ac:dyDescent="0.35">
      <c r="A1017" s="25" t="s">
        <v>2278</v>
      </c>
      <c r="B1017" s="25" t="s">
        <v>2277</v>
      </c>
      <c r="C1017" s="25" t="s">
        <v>4735</v>
      </c>
      <c r="D1017" s="25" t="s">
        <v>8448</v>
      </c>
      <c r="E1017" s="25" t="s">
        <v>8449</v>
      </c>
      <c r="F1017" s="25" t="s">
        <v>514</v>
      </c>
      <c r="G1017" s="25" t="s">
        <v>232</v>
      </c>
      <c r="H1017" s="25" t="s">
        <v>4407</v>
      </c>
      <c r="I1017" s="25" t="s">
        <v>2278</v>
      </c>
      <c r="J1017" s="25" t="s">
        <v>5467</v>
      </c>
      <c r="K1017" s="25" t="s">
        <v>66</v>
      </c>
      <c r="L1017" s="25" t="s">
        <v>8404</v>
      </c>
      <c r="M1017" s="25" t="s">
        <v>5519</v>
      </c>
      <c r="N1017" s="25" t="s">
        <v>5496</v>
      </c>
      <c r="O1017" s="28">
        <v>45851.326226851852</v>
      </c>
      <c r="P1017" s="25" t="s">
        <v>5471</v>
      </c>
      <c r="Q1017" s="25"/>
      <c r="R1017" s="26" t="e">
        <f>_xlfn.XLOOKUP(Table4[[#This Row],[Location]],[6]!TableData[u_display_name],[6]!TableData[country])</f>
        <v>#REF!</v>
      </c>
    </row>
    <row r="1018" spans="1:18" ht="43.5" x14ac:dyDescent="0.35">
      <c r="A1018" s="25" t="s">
        <v>1012</v>
      </c>
      <c r="B1018" s="25" t="s">
        <v>1011</v>
      </c>
      <c r="C1018" s="25" t="s">
        <v>8450</v>
      </c>
      <c r="D1018" s="25" t="s">
        <v>8451</v>
      </c>
      <c r="E1018" s="25" t="s">
        <v>8452</v>
      </c>
      <c r="F1018" s="25" t="s">
        <v>514</v>
      </c>
      <c r="G1018" s="25" t="s">
        <v>232</v>
      </c>
      <c r="H1018" s="25" t="s">
        <v>63</v>
      </c>
      <c r="I1018" s="25" t="s">
        <v>1012</v>
      </c>
      <c r="J1018" s="25" t="s">
        <v>5467</v>
      </c>
      <c r="K1018" s="25" t="s">
        <v>66</v>
      </c>
      <c r="L1018" s="25" t="s">
        <v>5599</v>
      </c>
      <c r="M1018" s="25" t="s">
        <v>5495</v>
      </c>
      <c r="N1018" s="25" t="s">
        <v>5496</v>
      </c>
      <c r="O1018" s="28">
        <v>45851.326215277775</v>
      </c>
      <c r="P1018" s="25" t="s">
        <v>5471</v>
      </c>
      <c r="Q1018" s="25"/>
      <c r="R1018" s="26" t="e">
        <f>_xlfn.XLOOKUP(Table4[[#This Row],[Location]],[6]!TableData[u_display_name],[6]!TableData[country])</f>
        <v>#REF!</v>
      </c>
    </row>
    <row r="1019" spans="1:18" ht="43.5" x14ac:dyDescent="0.35">
      <c r="A1019" s="25" t="s">
        <v>2295</v>
      </c>
      <c r="B1019" s="25" t="s">
        <v>2294</v>
      </c>
      <c r="C1019" s="25" t="s">
        <v>4742</v>
      </c>
      <c r="D1019" s="25" t="s">
        <v>8453</v>
      </c>
      <c r="E1019" s="25" t="s">
        <v>8454</v>
      </c>
      <c r="F1019" s="25" t="s">
        <v>514</v>
      </c>
      <c r="G1019" s="25" t="s">
        <v>232</v>
      </c>
      <c r="H1019" s="25" t="s">
        <v>63</v>
      </c>
      <c r="I1019" s="25" t="s">
        <v>2295</v>
      </c>
      <c r="J1019" s="25" t="s">
        <v>5467</v>
      </c>
      <c r="K1019" s="25" t="s">
        <v>66</v>
      </c>
      <c r="L1019" s="25" t="s">
        <v>5599</v>
      </c>
      <c r="M1019" s="25" t="s">
        <v>5495</v>
      </c>
      <c r="N1019" s="25" t="s">
        <v>5496</v>
      </c>
      <c r="O1019" s="28">
        <v>45851.325949074075</v>
      </c>
      <c r="P1019" s="25" t="s">
        <v>5471</v>
      </c>
      <c r="Q1019" s="25"/>
      <c r="R1019" s="26" t="e">
        <f>_xlfn.XLOOKUP(Table4[[#This Row],[Location]],[6]!TableData[u_display_name],[6]!TableData[country])</f>
        <v>#REF!</v>
      </c>
    </row>
    <row r="1020" spans="1:18" ht="43.5" x14ac:dyDescent="0.35">
      <c r="A1020" s="25" t="s">
        <v>1451</v>
      </c>
      <c r="B1020" s="25" t="s">
        <v>1451</v>
      </c>
      <c r="C1020" s="25" t="s">
        <v>8455</v>
      </c>
      <c r="D1020" s="25" t="s">
        <v>8456</v>
      </c>
      <c r="E1020" s="25" t="s">
        <v>8457</v>
      </c>
      <c r="F1020" s="25" t="s">
        <v>57</v>
      </c>
      <c r="G1020" s="25" t="s">
        <v>4691</v>
      </c>
      <c r="H1020" s="25" t="s">
        <v>1334</v>
      </c>
      <c r="I1020" s="25" t="s">
        <v>4691</v>
      </c>
      <c r="J1020" s="25" t="s">
        <v>5467</v>
      </c>
      <c r="K1020" s="25" t="s">
        <v>101</v>
      </c>
      <c r="L1020" s="25" t="s">
        <v>4691</v>
      </c>
      <c r="M1020" s="25" t="s">
        <v>4691</v>
      </c>
      <c r="N1020" s="25" t="s">
        <v>4691</v>
      </c>
      <c r="O1020" s="28">
        <v>45851.324571759258</v>
      </c>
      <c r="P1020" s="25" t="s">
        <v>4691</v>
      </c>
      <c r="Q1020" s="25"/>
      <c r="R1020" s="26" t="e">
        <f>_xlfn.XLOOKUP(Table4[[#This Row],[Location]],[6]!TableData[u_display_name],[6]!TableData[country])</f>
        <v>#REF!</v>
      </c>
    </row>
    <row r="1021" spans="1:18" ht="43.5" x14ac:dyDescent="0.35">
      <c r="A1021" s="25" t="s">
        <v>1525</v>
      </c>
      <c r="B1021" s="25" t="s">
        <v>1524</v>
      </c>
      <c r="C1021" s="25" t="s">
        <v>8458</v>
      </c>
      <c r="D1021" s="25" t="s">
        <v>8459</v>
      </c>
      <c r="E1021" s="25" t="s">
        <v>8460</v>
      </c>
      <c r="F1021" s="25" t="s">
        <v>94</v>
      </c>
      <c r="G1021" s="25" t="s">
        <v>109</v>
      </c>
      <c r="H1021" s="25" t="s">
        <v>5040</v>
      </c>
      <c r="I1021" s="25" t="s">
        <v>1525</v>
      </c>
      <c r="J1021" s="25" t="s">
        <v>5467</v>
      </c>
      <c r="K1021" s="25" t="s">
        <v>49</v>
      </c>
      <c r="L1021" s="25" t="s">
        <v>4691</v>
      </c>
      <c r="M1021" s="25" t="s">
        <v>5495</v>
      </c>
      <c r="N1021" s="25" t="s">
        <v>5496</v>
      </c>
      <c r="O1021" s="28">
        <v>45851.307557870372</v>
      </c>
      <c r="P1021" s="25" t="s">
        <v>5471</v>
      </c>
      <c r="Q1021" s="25"/>
      <c r="R1021" s="26" t="e">
        <f>_xlfn.XLOOKUP(Table4[[#This Row],[Location]],[6]!TableData[u_display_name],[6]!TableData[country])</f>
        <v>#REF!</v>
      </c>
    </row>
    <row r="1022" spans="1:18" ht="43.5" x14ac:dyDescent="0.35">
      <c r="A1022" s="25" t="s">
        <v>2458</v>
      </c>
      <c r="B1022" s="25" t="s">
        <v>2457</v>
      </c>
      <c r="C1022" s="25" t="s">
        <v>8461</v>
      </c>
      <c r="D1022" s="25" t="s">
        <v>8462</v>
      </c>
      <c r="E1022" s="25" t="s">
        <v>8463</v>
      </c>
      <c r="F1022" s="25" t="s">
        <v>94</v>
      </c>
      <c r="G1022" s="25" t="s">
        <v>109</v>
      </c>
      <c r="H1022" s="25" t="s">
        <v>5309</v>
      </c>
      <c r="I1022" s="25" t="s">
        <v>4691</v>
      </c>
      <c r="J1022" s="25" t="s">
        <v>5467</v>
      </c>
      <c r="K1022" s="25" t="s">
        <v>49</v>
      </c>
      <c r="L1022" s="25" t="s">
        <v>4691</v>
      </c>
      <c r="M1022" s="25" t="s">
        <v>5495</v>
      </c>
      <c r="N1022" s="25" t="s">
        <v>5496</v>
      </c>
      <c r="O1022" s="28">
        <v>45851.307013888887</v>
      </c>
      <c r="P1022" s="25" t="s">
        <v>5499</v>
      </c>
      <c r="Q1022" s="25"/>
      <c r="R1022" s="26" t="e">
        <f>_xlfn.XLOOKUP(Table4[[#This Row],[Location]],[6]!TableData[u_display_name],[6]!TableData[country])</f>
        <v>#REF!</v>
      </c>
    </row>
    <row r="1023" spans="1:18" ht="58" x14ac:dyDescent="0.35">
      <c r="A1023" s="25" t="s">
        <v>819</v>
      </c>
      <c r="B1023" s="25" t="s">
        <v>818</v>
      </c>
      <c r="C1023" s="25" t="s">
        <v>820</v>
      </c>
      <c r="D1023" s="25" t="s">
        <v>8464</v>
      </c>
      <c r="E1023" s="25" t="s">
        <v>8465</v>
      </c>
      <c r="F1023" s="25" t="s">
        <v>514</v>
      </c>
      <c r="G1023" s="25" t="s">
        <v>56</v>
      </c>
      <c r="H1023" s="25" t="s">
        <v>63</v>
      </c>
      <c r="I1023" s="25" t="s">
        <v>819</v>
      </c>
      <c r="J1023" s="25" t="s">
        <v>5467</v>
      </c>
      <c r="K1023" s="25" t="s">
        <v>66</v>
      </c>
      <c r="L1023" s="25" t="s">
        <v>4691</v>
      </c>
      <c r="M1023" s="25" t="s">
        <v>5490</v>
      </c>
      <c r="N1023" s="25" t="s">
        <v>5491</v>
      </c>
      <c r="O1023" s="28">
        <v>45851.305451388886</v>
      </c>
      <c r="P1023" s="25" t="s">
        <v>5471</v>
      </c>
      <c r="Q1023" s="25"/>
      <c r="R1023" s="26" t="e">
        <f>_xlfn.XLOOKUP(Table4[[#This Row],[Location]],[6]!TableData[u_display_name],[6]!TableData[country])</f>
        <v>#REF!</v>
      </c>
    </row>
    <row r="1024" spans="1:18" ht="43.5" x14ac:dyDescent="0.35">
      <c r="A1024" s="25" t="s">
        <v>1315</v>
      </c>
      <c r="B1024" s="25" t="s">
        <v>1314</v>
      </c>
      <c r="C1024" s="25" t="s">
        <v>8466</v>
      </c>
      <c r="D1024" s="25" t="s">
        <v>8467</v>
      </c>
      <c r="E1024" s="25" t="s">
        <v>8468</v>
      </c>
      <c r="F1024" s="25" t="s">
        <v>514</v>
      </c>
      <c r="G1024" s="25" t="s">
        <v>56</v>
      </c>
      <c r="H1024" s="25" t="s">
        <v>63</v>
      </c>
      <c r="I1024" s="25" t="s">
        <v>1315</v>
      </c>
      <c r="J1024" s="25" t="s">
        <v>5467</v>
      </c>
      <c r="K1024" s="25" t="s">
        <v>49</v>
      </c>
      <c r="L1024" s="25" t="s">
        <v>6165</v>
      </c>
      <c r="M1024" s="25" t="s">
        <v>5495</v>
      </c>
      <c r="N1024" s="25" t="s">
        <v>5512</v>
      </c>
      <c r="O1024" s="28">
        <v>45851.301342592589</v>
      </c>
      <c r="P1024" s="25" t="s">
        <v>5471</v>
      </c>
      <c r="Q1024" s="25"/>
      <c r="R1024" s="26" t="e">
        <f>_xlfn.XLOOKUP(Table4[[#This Row],[Location]],[6]!TableData[u_display_name],[6]!TableData[country])</f>
        <v>#REF!</v>
      </c>
    </row>
    <row r="1025" spans="1:18" ht="43.5" x14ac:dyDescent="0.35">
      <c r="A1025" s="25" t="s">
        <v>1545</v>
      </c>
      <c r="B1025" s="25" t="s">
        <v>1544</v>
      </c>
      <c r="C1025" s="25" t="s">
        <v>8469</v>
      </c>
      <c r="D1025" s="25" t="s">
        <v>8470</v>
      </c>
      <c r="E1025" s="25" t="s">
        <v>8471</v>
      </c>
      <c r="F1025" s="25" t="s">
        <v>57</v>
      </c>
      <c r="G1025" s="25" t="s">
        <v>4691</v>
      </c>
      <c r="H1025" s="25" t="s">
        <v>4691</v>
      </c>
      <c r="I1025" s="25" t="s">
        <v>4691</v>
      </c>
      <c r="J1025" s="25" t="s">
        <v>5463</v>
      </c>
      <c r="K1025" s="25" t="s">
        <v>49</v>
      </c>
      <c r="L1025" s="25" t="s">
        <v>4691</v>
      </c>
      <c r="M1025" s="25" t="s">
        <v>4691</v>
      </c>
      <c r="N1025" s="25" t="s">
        <v>4691</v>
      </c>
      <c r="O1025" s="28">
        <v>45851.300532407404</v>
      </c>
      <c r="P1025" s="25" t="s">
        <v>4691</v>
      </c>
      <c r="Q1025" s="25"/>
      <c r="R1025" s="26" t="e">
        <f>_xlfn.XLOOKUP(Table4[[#This Row],[Location]],[6]!TableData[u_display_name],[6]!TableData[country])</f>
        <v>#REF!</v>
      </c>
    </row>
    <row r="1026" spans="1:18" ht="43.5" x14ac:dyDescent="0.35">
      <c r="A1026" s="25" t="s">
        <v>2198</v>
      </c>
      <c r="B1026" s="25" t="s">
        <v>2197</v>
      </c>
      <c r="C1026" s="25" t="s">
        <v>8472</v>
      </c>
      <c r="D1026" s="25" t="s">
        <v>8473</v>
      </c>
      <c r="E1026" s="25" t="s">
        <v>8474</v>
      </c>
      <c r="F1026" s="25" t="s">
        <v>94</v>
      </c>
      <c r="G1026" s="25" t="s">
        <v>109</v>
      </c>
      <c r="H1026" s="25" t="s">
        <v>5309</v>
      </c>
      <c r="I1026" s="25" t="s">
        <v>4691</v>
      </c>
      <c r="J1026" s="25" t="s">
        <v>5467</v>
      </c>
      <c r="K1026" s="25" t="s">
        <v>49</v>
      </c>
      <c r="L1026" s="25" t="s">
        <v>4691</v>
      </c>
      <c r="M1026" s="25" t="s">
        <v>5495</v>
      </c>
      <c r="N1026" s="25" t="s">
        <v>5496</v>
      </c>
      <c r="O1026" s="28">
        <v>45851.300162037034</v>
      </c>
      <c r="P1026" s="25" t="s">
        <v>5499</v>
      </c>
      <c r="Q1026" s="25"/>
      <c r="R1026" s="26" t="e">
        <f>_xlfn.XLOOKUP(Table4[[#This Row],[Location]],[6]!TableData[u_display_name],[6]!TableData[country])</f>
        <v>#REF!</v>
      </c>
    </row>
    <row r="1027" spans="1:18" ht="58" x14ac:dyDescent="0.35">
      <c r="A1027" s="25" t="s">
        <v>521</v>
      </c>
      <c r="B1027" s="25" t="s">
        <v>520</v>
      </c>
      <c r="C1027" s="25" t="s">
        <v>523</v>
      </c>
      <c r="D1027" s="25" t="s">
        <v>8475</v>
      </c>
      <c r="E1027" s="25" t="s">
        <v>8476</v>
      </c>
      <c r="F1027" s="25" t="s">
        <v>514</v>
      </c>
      <c r="G1027" s="25" t="s">
        <v>56</v>
      </c>
      <c r="H1027" s="25" t="s">
        <v>63</v>
      </c>
      <c r="I1027" s="25" t="s">
        <v>521</v>
      </c>
      <c r="J1027" s="25" t="s">
        <v>5467</v>
      </c>
      <c r="K1027" s="25" t="s">
        <v>66</v>
      </c>
      <c r="L1027" s="25" t="s">
        <v>4691</v>
      </c>
      <c r="M1027" s="25" t="s">
        <v>6083</v>
      </c>
      <c r="N1027" s="25" t="s">
        <v>5491</v>
      </c>
      <c r="O1027" s="28">
        <v>45851.300127314818</v>
      </c>
      <c r="P1027" s="25" t="s">
        <v>5471</v>
      </c>
      <c r="Q1027" s="25"/>
      <c r="R1027" s="26" t="e">
        <f>_xlfn.XLOOKUP(Table4[[#This Row],[Location]],[6]!TableData[u_display_name],[6]!TableData[country])</f>
        <v>#REF!</v>
      </c>
    </row>
    <row r="1028" spans="1:18" ht="43.5" x14ac:dyDescent="0.35">
      <c r="A1028" s="25" t="s">
        <v>1919</v>
      </c>
      <c r="B1028" s="25" t="s">
        <v>1918</v>
      </c>
      <c r="C1028" s="25" t="s">
        <v>8477</v>
      </c>
      <c r="D1028" s="25" t="s">
        <v>8478</v>
      </c>
      <c r="E1028" s="25" t="s">
        <v>8479</v>
      </c>
      <c r="F1028" s="25" t="s">
        <v>94</v>
      </c>
      <c r="G1028" s="25" t="s">
        <v>109</v>
      </c>
      <c r="H1028" s="25" t="s">
        <v>63</v>
      </c>
      <c r="I1028" s="25" t="s">
        <v>1919</v>
      </c>
      <c r="J1028" s="25" t="s">
        <v>5467</v>
      </c>
      <c r="K1028" s="25" t="s">
        <v>49</v>
      </c>
      <c r="L1028" s="25" t="s">
        <v>5489</v>
      </c>
      <c r="M1028" s="25" t="s">
        <v>5495</v>
      </c>
      <c r="N1028" s="25" t="s">
        <v>5496</v>
      </c>
      <c r="O1028" s="28">
        <v>45851.300115740742</v>
      </c>
      <c r="P1028" s="25" t="s">
        <v>5471</v>
      </c>
      <c r="Q1028" s="25"/>
      <c r="R1028" s="26" t="e">
        <f>_xlfn.XLOOKUP(Table4[[#This Row],[Location]],[6]!TableData[u_display_name],[6]!TableData[country])</f>
        <v>#REF!</v>
      </c>
    </row>
    <row r="1029" spans="1:18" ht="43.5" x14ac:dyDescent="0.35">
      <c r="A1029" s="25" t="s">
        <v>2468</v>
      </c>
      <c r="B1029" s="25" t="s">
        <v>2467</v>
      </c>
      <c r="C1029" s="25" t="s">
        <v>8480</v>
      </c>
      <c r="D1029" s="25" t="s">
        <v>8481</v>
      </c>
      <c r="E1029" s="25" t="s">
        <v>8482</v>
      </c>
      <c r="F1029" s="25" t="s">
        <v>94</v>
      </c>
      <c r="G1029" s="25" t="s">
        <v>109</v>
      </c>
      <c r="H1029" s="25" t="s">
        <v>5309</v>
      </c>
      <c r="I1029" s="25" t="s">
        <v>2468</v>
      </c>
      <c r="J1029" s="25" t="s">
        <v>5467</v>
      </c>
      <c r="K1029" s="25" t="s">
        <v>49</v>
      </c>
      <c r="L1029" s="25" t="s">
        <v>4691</v>
      </c>
      <c r="M1029" s="25" t="s">
        <v>5495</v>
      </c>
      <c r="N1029" s="25" t="s">
        <v>5496</v>
      </c>
      <c r="O1029" s="28">
        <v>45851.299872685187</v>
      </c>
      <c r="P1029" s="25" t="s">
        <v>5499</v>
      </c>
      <c r="Q1029" s="25"/>
      <c r="R1029" s="26" t="e">
        <f>_xlfn.XLOOKUP(Table4[[#This Row],[Location]],[6]!TableData[u_display_name],[6]!TableData[country])</f>
        <v>#REF!</v>
      </c>
    </row>
    <row r="1030" spans="1:18" ht="43.5" x14ac:dyDescent="0.35">
      <c r="A1030" s="25" t="s">
        <v>1100</v>
      </c>
      <c r="B1030" s="25" t="s">
        <v>1099</v>
      </c>
      <c r="C1030" s="25" t="s">
        <v>8483</v>
      </c>
      <c r="D1030" s="25" t="s">
        <v>8484</v>
      </c>
      <c r="E1030" s="25" t="s">
        <v>8485</v>
      </c>
      <c r="F1030" s="25" t="s">
        <v>514</v>
      </c>
      <c r="G1030" s="25" t="s">
        <v>109</v>
      </c>
      <c r="H1030" s="25" t="s">
        <v>5331</v>
      </c>
      <c r="I1030" s="25" t="s">
        <v>1100</v>
      </c>
      <c r="J1030" s="25" t="s">
        <v>5467</v>
      </c>
      <c r="K1030" s="25" t="s">
        <v>66</v>
      </c>
      <c r="L1030" s="25" t="s">
        <v>6233</v>
      </c>
      <c r="M1030" s="25" t="s">
        <v>5519</v>
      </c>
      <c r="N1030" s="25" t="s">
        <v>5496</v>
      </c>
      <c r="O1030" s="28">
        <v>45851.299780092595</v>
      </c>
      <c r="P1030" s="25" t="s">
        <v>5471</v>
      </c>
      <c r="Q1030" s="25"/>
      <c r="R1030" s="26" t="e">
        <f>_xlfn.XLOOKUP(Table4[[#This Row],[Location]],[6]!TableData[u_display_name],[6]!TableData[country])</f>
        <v>#REF!</v>
      </c>
    </row>
    <row r="1031" spans="1:18" ht="43.5" x14ac:dyDescent="0.35">
      <c r="A1031" s="25" t="s">
        <v>1795</v>
      </c>
      <c r="B1031" s="25" t="s">
        <v>8486</v>
      </c>
      <c r="C1031" s="25" t="s">
        <v>8487</v>
      </c>
      <c r="D1031" s="25" t="s">
        <v>8488</v>
      </c>
      <c r="E1031" s="25" t="s">
        <v>8489</v>
      </c>
      <c r="F1031" s="25" t="s">
        <v>94</v>
      </c>
      <c r="G1031" s="25" t="s">
        <v>109</v>
      </c>
      <c r="H1031" s="25" t="s">
        <v>5138</v>
      </c>
      <c r="I1031" s="25" t="s">
        <v>4691</v>
      </c>
      <c r="J1031" s="25" t="s">
        <v>5467</v>
      </c>
      <c r="K1031" s="25" t="s">
        <v>49</v>
      </c>
      <c r="L1031" s="25" t="s">
        <v>4691</v>
      </c>
      <c r="M1031" s="25" t="s">
        <v>5495</v>
      </c>
      <c r="N1031" s="25" t="s">
        <v>5496</v>
      </c>
      <c r="O1031" s="28">
        <v>45851.29960648148</v>
      </c>
      <c r="P1031" s="25" t="s">
        <v>5499</v>
      </c>
      <c r="Q1031" s="25"/>
      <c r="R1031" s="26" t="e">
        <f>_xlfn.XLOOKUP(Table4[[#This Row],[Location]],[6]!TableData[u_display_name],[6]!TableData[country])</f>
        <v>#REF!</v>
      </c>
    </row>
    <row r="1032" spans="1:18" ht="43.5" x14ac:dyDescent="0.35">
      <c r="A1032" s="25" t="s">
        <v>2334</v>
      </c>
      <c r="B1032" s="25" t="s">
        <v>2333</v>
      </c>
      <c r="C1032" s="25" t="s">
        <v>4738</v>
      </c>
      <c r="D1032" s="25" t="s">
        <v>8490</v>
      </c>
      <c r="E1032" s="25" t="s">
        <v>8491</v>
      </c>
      <c r="F1032" s="25" t="s">
        <v>94</v>
      </c>
      <c r="G1032" s="25" t="s">
        <v>56</v>
      </c>
      <c r="H1032" s="25" t="s">
        <v>63</v>
      </c>
      <c r="I1032" s="25" t="s">
        <v>2334</v>
      </c>
      <c r="J1032" s="25" t="s">
        <v>5467</v>
      </c>
      <c r="K1032" s="25" t="s">
        <v>66</v>
      </c>
      <c r="L1032" s="25" t="s">
        <v>5599</v>
      </c>
      <c r="M1032" s="25" t="s">
        <v>5495</v>
      </c>
      <c r="N1032" s="25" t="s">
        <v>5526</v>
      </c>
      <c r="O1032" s="28">
        <v>45851.299583333333</v>
      </c>
      <c r="P1032" s="25" t="s">
        <v>5471</v>
      </c>
      <c r="Q1032" s="25"/>
      <c r="R1032" s="26" t="e">
        <f>_xlfn.XLOOKUP(Table4[[#This Row],[Location]],[6]!TableData[u_display_name],[6]!TableData[country])</f>
        <v>#REF!</v>
      </c>
    </row>
    <row r="1033" spans="1:18" ht="43.5" x14ac:dyDescent="0.35">
      <c r="A1033" s="25" t="s">
        <v>2284</v>
      </c>
      <c r="B1033" s="25" t="s">
        <v>2283</v>
      </c>
      <c r="C1033" s="25" t="s">
        <v>4739</v>
      </c>
      <c r="D1033" s="25" t="s">
        <v>8492</v>
      </c>
      <c r="E1033" s="25" t="s">
        <v>8493</v>
      </c>
      <c r="F1033" s="25" t="s">
        <v>514</v>
      </c>
      <c r="G1033" s="25" t="s">
        <v>232</v>
      </c>
      <c r="H1033" s="25" t="s">
        <v>63</v>
      </c>
      <c r="I1033" s="25" t="s">
        <v>2284</v>
      </c>
      <c r="J1033" s="25" t="s">
        <v>5467</v>
      </c>
      <c r="K1033" s="25" t="s">
        <v>66</v>
      </c>
      <c r="L1033" s="25" t="s">
        <v>5599</v>
      </c>
      <c r="M1033" s="25" t="s">
        <v>5602</v>
      </c>
      <c r="N1033" s="25" t="s">
        <v>5496</v>
      </c>
      <c r="O1033" s="28">
        <v>45851.299571759257</v>
      </c>
      <c r="P1033" s="25" t="s">
        <v>5471</v>
      </c>
      <c r="Q1033" s="25"/>
      <c r="R1033" s="26" t="e">
        <f>_xlfn.XLOOKUP(Table4[[#This Row],[Location]],[6]!TableData[u_display_name],[6]!TableData[country])</f>
        <v>#REF!</v>
      </c>
    </row>
    <row r="1034" spans="1:18" ht="43.5" x14ac:dyDescent="0.35">
      <c r="A1034" s="25" t="s">
        <v>1191</v>
      </c>
      <c r="B1034" s="25" t="s">
        <v>1190</v>
      </c>
      <c r="C1034" s="25" t="s">
        <v>4707</v>
      </c>
      <c r="D1034" s="25" t="s">
        <v>8494</v>
      </c>
      <c r="E1034" s="25" t="s">
        <v>8495</v>
      </c>
      <c r="F1034" s="25" t="s">
        <v>514</v>
      </c>
      <c r="G1034" s="25" t="s">
        <v>56</v>
      </c>
      <c r="H1034" s="25" t="s">
        <v>63</v>
      </c>
      <c r="I1034" s="25" t="s">
        <v>1191</v>
      </c>
      <c r="J1034" s="25" t="s">
        <v>5467</v>
      </c>
      <c r="K1034" s="25" t="s">
        <v>66</v>
      </c>
      <c r="L1034" s="25" t="s">
        <v>4691</v>
      </c>
      <c r="M1034" s="25" t="s">
        <v>5495</v>
      </c>
      <c r="N1034" s="25" t="s">
        <v>5526</v>
      </c>
      <c r="O1034" s="28">
        <v>45851.299502314818</v>
      </c>
      <c r="P1034" s="25" t="s">
        <v>5471</v>
      </c>
      <c r="Q1034" s="25"/>
      <c r="R1034" s="26" t="e">
        <f>_xlfn.XLOOKUP(Table4[[#This Row],[Location]],[6]!TableData[u_display_name],[6]!TableData[country])</f>
        <v>#REF!</v>
      </c>
    </row>
    <row r="1035" spans="1:18" ht="43.5" x14ac:dyDescent="0.35">
      <c r="A1035" s="25" t="s">
        <v>1183</v>
      </c>
      <c r="B1035" s="25" t="s">
        <v>1182</v>
      </c>
      <c r="C1035" s="25" t="s">
        <v>4704</v>
      </c>
      <c r="D1035" s="25" t="s">
        <v>8496</v>
      </c>
      <c r="E1035" s="25" t="s">
        <v>8497</v>
      </c>
      <c r="F1035" s="25" t="s">
        <v>514</v>
      </c>
      <c r="G1035" s="25" t="s">
        <v>56</v>
      </c>
      <c r="H1035" s="25" t="s">
        <v>63</v>
      </c>
      <c r="I1035" s="25" t="s">
        <v>1183</v>
      </c>
      <c r="J1035" s="25" t="s">
        <v>5467</v>
      </c>
      <c r="K1035" s="25" t="s">
        <v>66</v>
      </c>
      <c r="L1035" s="25" t="s">
        <v>4691</v>
      </c>
      <c r="M1035" s="25" t="s">
        <v>5495</v>
      </c>
      <c r="N1035" s="25" t="s">
        <v>5526</v>
      </c>
      <c r="O1035" s="28">
        <v>45851.299502314818</v>
      </c>
      <c r="P1035" s="25" t="s">
        <v>5471</v>
      </c>
      <c r="Q1035" s="25"/>
      <c r="R1035" s="26" t="e">
        <f>_xlfn.XLOOKUP(Table4[[#This Row],[Location]],[6]!TableData[u_display_name],[6]!TableData[country])</f>
        <v>#REF!</v>
      </c>
    </row>
    <row r="1036" spans="1:18" ht="43.5" x14ac:dyDescent="0.35">
      <c r="A1036" s="25" t="s">
        <v>1189</v>
      </c>
      <c r="B1036" s="25" t="s">
        <v>1188</v>
      </c>
      <c r="C1036" s="25" t="s">
        <v>4706</v>
      </c>
      <c r="D1036" s="25" t="s">
        <v>8498</v>
      </c>
      <c r="E1036" s="25" t="s">
        <v>8499</v>
      </c>
      <c r="F1036" s="25" t="s">
        <v>94</v>
      </c>
      <c r="G1036" s="25" t="s">
        <v>56</v>
      </c>
      <c r="H1036" s="25" t="s">
        <v>63</v>
      </c>
      <c r="I1036" s="25" t="s">
        <v>1189</v>
      </c>
      <c r="J1036" s="25" t="s">
        <v>5467</v>
      </c>
      <c r="K1036" s="25" t="s">
        <v>66</v>
      </c>
      <c r="L1036" s="25" t="s">
        <v>4691</v>
      </c>
      <c r="M1036" s="25" t="s">
        <v>5495</v>
      </c>
      <c r="N1036" s="25" t="s">
        <v>5526</v>
      </c>
      <c r="O1036" s="28">
        <v>45851.299490740741</v>
      </c>
      <c r="P1036" s="25" t="s">
        <v>5471</v>
      </c>
      <c r="Q1036" s="25"/>
      <c r="R1036" s="26" t="e">
        <f>_xlfn.XLOOKUP(Table4[[#This Row],[Location]],[6]!TableData[u_display_name],[6]!TableData[country])</f>
        <v>#REF!</v>
      </c>
    </row>
    <row r="1037" spans="1:18" ht="43.5" x14ac:dyDescent="0.35">
      <c r="A1037" s="25" t="s">
        <v>1179</v>
      </c>
      <c r="B1037" s="25" t="s">
        <v>1178</v>
      </c>
      <c r="C1037" s="25" t="s">
        <v>4702</v>
      </c>
      <c r="D1037" s="25" t="s">
        <v>8500</v>
      </c>
      <c r="E1037" s="25" t="s">
        <v>8501</v>
      </c>
      <c r="F1037" s="25" t="s">
        <v>94</v>
      </c>
      <c r="G1037" s="25" t="s">
        <v>56</v>
      </c>
      <c r="H1037" s="25" t="s">
        <v>63</v>
      </c>
      <c r="I1037" s="25" t="s">
        <v>1179</v>
      </c>
      <c r="J1037" s="25" t="s">
        <v>5467</v>
      </c>
      <c r="K1037" s="25" t="s">
        <v>66</v>
      </c>
      <c r="L1037" s="25" t="s">
        <v>4691</v>
      </c>
      <c r="M1037" s="25" t="s">
        <v>5495</v>
      </c>
      <c r="N1037" s="25" t="s">
        <v>5526</v>
      </c>
      <c r="O1037" s="28">
        <v>45851.299444444441</v>
      </c>
      <c r="P1037" s="25" t="s">
        <v>5471</v>
      </c>
      <c r="Q1037" s="25"/>
      <c r="R1037" s="26" t="e">
        <f>_xlfn.XLOOKUP(Table4[[#This Row],[Location]],[6]!TableData[u_display_name],[6]!TableData[country])</f>
        <v>#REF!</v>
      </c>
    </row>
    <row r="1038" spans="1:18" ht="43.5" x14ac:dyDescent="0.35">
      <c r="A1038" s="25" t="s">
        <v>1177</v>
      </c>
      <c r="B1038" s="25" t="s">
        <v>1176</v>
      </c>
      <c r="C1038" s="25" t="s">
        <v>4701</v>
      </c>
      <c r="D1038" s="25" t="s">
        <v>8502</v>
      </c>
      <c r="E1038" s="25" t="s">
        <v>8503</v>
      </c>
      <c r="F1038" s="25" t="s">
        <v>514</v>
      </c>
      <c r="G1038" s="25" t="s">
        <v>56</v>
      </c>
      <c r="H1038" s="25" t="s">
        <v>63</v>
      </c>
      <c r="I1038" s="25" t="s">
        <v>1177</v>
      </c>
      <c r="J1038" s="25" t="s">
        <v>5467</v>
      </c>
      <c r="K1038" s="25" t="s">
        <v>66</v>
      </c>
      <c r="L1038" s="25" t="s">
        <v>4691</v>
      </c>
      <c r="M1038" s="25" t="s">
        <v>5495</v>
      </c>
      <c r="N1038" s="25" t="s">
        <v>5526</v>
      </c>
      <c r="O1038" s="28">
        <v>45851.299432870372</v>
      </c>
      <c r="P1038" s="25" t="s">
        <v>5471</v>
      </c>
      <c r="Q1038" s="25"/>
      <c r="R1038" s="26" t="e">
        <f>_xlfn.XLOOKUP(Table4[[#This Row],[Location]],[6]!TableData[u_display_name],[6]!TableData[country])</f>
        <v>#REF!</v>
      </c>
    </row>
    <row r="1039" spans="1:18" ht="43.5" x14ac:dyDescent="0.35">
      <c r="A1039" s="25" t="s">
        <v>1165</v>
      </c>
      <c r="B1039" s="25" t="s">
        <v>1164</v>
      </c>
      <c r="C1039" s="25" t="s">
        <v>4697</v>
      </c>
      <c r="D1039" s="25" t="s">
        <v>8504</v>
      </c>
      <c r="E1039" s="25" t="s">
        <v>8505</v>
      </c>
      <c r="F1039" s="25" t="s">
        <v>94</v>
      </c>
      <c r="G1039" s="25" t="s">
        <v>56</v>
      </c>
      <c r="H1039" s="25" t="s">
        <v>63</v>
      </c>
      <c r="I1039" s="25" t="s">
        <v>1165</v>
      </c>
      <c r="J1039" s="25" t="s">
        <v>5467</v>
      </c>
      <c r="K1039" s="25" t="s">
        <v>66</v>
      </c>
      <c r="L1039" s="25" t="s">
        <v>4691</v>
      </c>
      <c r="M1039" s="25" t="s">
        <v>5495</v>
      </c>
      <c r="N1039" s="25" t="s">
        <v>5526</v>
      </c>
      <c r="O1039" s="28">
        <v>45851.299421296295</v>
      </c>
      <c r="P1039" s="25" t="s">
        <v>5471</v>
      </c>
      <c r="Q1039" s="25"/>
      <c r="R1039" s="26" t="e">
        <f>_xlfn.XLOOKUP(Table4[[#This Row],[Location]],[6]!TableData[u_display_name],[6]!TableData[country])</f>
        <v>#REF!</v>
      </c>
    </row>
    <row r="1040" spans="1:18" ht="43.5" x14ac:dyDescent="0.35">
      <c r="A1040" s="25" t="s">
        <v>998</v>
      </c>
      <c r="B1040" s="25" t="s">
        <v>997</v>
      </c>
      <c r="C1040" s="25" t="s">
        <v>8506</v>
      </c>
      <c r="D1040" s="25" t="s">
        <v>8507</v>
      </c>
      <c r="E1040" s="25" t="s">
        <v>8508</v>
      </c>
      <c r="F1040" s="25" t="s">
        <v>514</v>
      </c>
      <c r="G1040" s="25" t="s">
        <v>232</v>
      </c>
      <c r="H1040" s="25" t="s">
        <v>63</v>
      </c>
      <c r="I1040" s="25" t="s">
        <v>998</v>
      </c>
      <c r="J1040" s="25" t="s">
        <v>5467</v>
      </c>
      <c r="K1040" s="25" t="s">
        <v>66</v>
      </c>
      <c r="L1040" s="25" t="s">
        <v>4691</v>
      </c>
      <c r="M1040" s="25" t="s">
        <v>5709</v>
      </c>
      <c r="N1040" s="25" t="s">
        <v>5496</v>
      </c>
      <c r="O1040" s="28">
        <v>45851.299363425926</v>
      </c>
      <c r="P1040" s="25" t="s">
        <v>5471</v>
      </c>
      <c r="Q1040" s="25"/>
      <c r="R1040" s="26" t="e">
        <f>_xlfn.XLOOKUP(Table4[[#This Row],[Location]],[6]!TableData[u_display_name],[6]!TableData[country])</f>
        <v>#REF!</v>
      </c>
    </row>
    <row r="1041" spans="1:18" ht="43.5" x14ac:dyDescent="0.35">
      <c r="A1041" s="25" t="s">
        <v>1310</v>
      </c>
      <c r="B1041" s="25" t="s">
        <v>1309</v>
      </c>
      <c r="C1041" s="25" t="s">
        <v>8509</v>
      </c>
      <c r="D1041" s="25" t="s">
        <v>8510</v>
      </c>
      <c r="E1041" s="25" t="s">
        <v>8511</v>
      </c>
      <c r="F1041" s="25" t="s">
        <v>514</v>
      </c>
      <c r="G1041" s="25" t="s">
        <v>56</v>
      </c>
      <c r="H1041" s="25" t="s">
        <v>63</v>
      </c>
      <c r="I1041" s="25" t="s">
        <v>1310</v>
      </c>
      <c r="J1041" s="25" t="s">
        <v>5467</v>
      </c>
      <c r="K1041" s="25" t="s">
        <v>49</v>
      </c>
      <c r="L1041" s="25" t="s">
        <v>6165</v>
      </c>
      <c r="M1041" s="25" t="s">
        <v>5495</v>
      </c>
      <c r="N1041" s="25" t="s">
        <v>5512</v>
      </c>
      <c r="O1041" s="28">
        <v>45851.297384259262</v>
      </c>
      <c r="P1041" s="25" t="s">
        <v>5471</v>
      </c>
      <c r="Q1041" s="25"/>
      <c r="R1041" s="26" t="e">
        <f>_xlfn.XLOOKUP(Table4[[#This Row],[Location]],[6]!TableData[u_display_name],[6]!TableData[country])</f>
        <v>#REF!</v>
      </c>
    </row>
    <row r="1042" spans="1:18" ht="43.5" x14ac:dyDescent="0.35">
      <c r="A1042" s="25" t="s">
        <v>1313</v>
      </c>
      <c r="B1042" s="25" t="s">
        <v>1312</v>
      </c>
      <c r="C1042" s="25" t="s">
        <v>8512</v>
      </c>
      <c r="D1042" s="25" t="s">
        <v>8513</v>
      </c>
      <c r="E1042" s="25" t="s">
        <v>8514</v>
      </c>
      <c r="F1042" s="25" t="s">
        <v>57</v>
      </c>
      <c r="G1042" s="25" t="s">
        <v>56</v>
      </c>
      <c r="H1042" s="25" t="s">
        <v>63</v>
      </c>
      <c r="I1042" s="25" t="s">
        <v>1313</v>
      </c>
      <c r="J1042" s="25" t="s">
        <v>5467</v>
      </c>
      <c r="K1042" s="25" t="s">
        <v>49</v>
      </c>
      <c r="L1042" s="25" t="s">
        <v>6165</v>
      </c>
      <c r="M1042" s="25" t="s">
        <v>5495</v>
      </c>
      <c r="N1042" s="25" t="s">
        <v>5512</v>
      </c>
      <c r="O1042" s="28">
        <v>45851.297222222223</v>
      </c>
      <c r="P1042" s="25" t="s">
        <v>5471</v>
      </c>
      <c r="Q1042" s="25"/>
      <c r="R1042" s="26" t="e">
        <f>_xlfn.XLOOKUP(Table4[[#This Row],[Location]],[6]!TableData[u_display_name],[6]!TableData[country])</f>
        <v>#REF!</v>
      </c>
    </row>
    <row r="1043" spans="1:18" ht="43.5" x14ac:dyDescent="0.35">
      <c r="A1043" s="25" t="s">
        <v>1317</v>
      </c>
      <c r="B1043" s="25" t="s">
        <v>1316</v>
      </c>
      <c r="C1043" s="25" t="s">
        <v>8515</v>
      </c>
      <c r="D1043" s="25" t="s">
        <v>8516</v>
      </c>
      <c r="E1043" s="25" t="s">
        <v>8517</v>
      </c>
      <c r="F1043" s="25" t="s">
        <v>514</v>
      </c>
      <c r="G1043" s="25" t="s">
        <v>56</v>
      </c>
      <c r="H1043" s="25" t="s">
        <v>63</v>
      </c>
      <c r="I1043" s="25" t="s">
        <v>1317</v>
      </c>
      <c r="J1043" s="25" t="s">
        <v>5467</v>
      </c>
      <c r="K1043" s="25" t="s">
        <v>49</v>
      </c>
      <c r="L1043" s="25" t="s">
        <v>6165</v>
      </c>
      <c r="M1043" s="25" t="s">
        <v>5916</v>
      </c>
      <c r="N1043" s="25" t="s">
        <v>5512</v>
      </c>
      <c r="O1043" s="28">
        <v>45851.297222222223</v>
      </c>
      <c r="P1043" s="25" t="s">
        <v>5471</v>
      </c>
      <c r="Q1043" s="25"/>
      <c r="R1043" s="26" t="e">
        <f>_xlfn.XLOOKUP(Table4[[#This Row],[Location]],[6]!TableData[u_display_name],[6]!TableData[country])</f>
        <v>#REF!</v>
      </c>
    </row>
    <row r="1044" spans="1:18" ht="43.5" x14ac:dyDescent="0.35">
      <c r="A1044" s="25" t="s">
        <v>1185</v>
      </c>
      <c r="B1044" s="25" t="s">
        <v>1184</v>
      </c>
      <c r="C1044" s="25" t="s">
        <v>4705</v>
      </c>
      <c r="D1044" s="25" t="s">
        <v>8518</v>
      </c>
      <c r="E1044" s="25" t="s">
        <v>8519</v>
      </c>
      <c r="F1044" s="25" t="s">
        <v>514</v>
      </c>
      <c r="G1044" s="25" t="s">
        <v>56</v>
      </c>
      <c r="H1044" s="25" t="s">
        <v>63</v>
      </c>
      <c r="I1044" s="25" t="s">
        <v>1185</v>
      </c>
      <c r="J1044" s="25" t="s">
        <v>5467</v>
      </c>
      <c r="K1044" s="25" t="s">
        <v>66</v>
      </c>
      <c r="L1044" s="25" t="s">
        <v>4691</v>
      </c>
      <c r="M1044" s="25" t="s">
        <v>8154</v>
      </c>
      <c r="N1044" s="25" t="s">
        <v>5526</v>
      </c>
      <c r="O1044" s="28">
        <v>45851.296967592592</v>
      </c>
      <c r="P1044" s="25" t="s">
        <v>5471</v>
      </c>
      <c r="Q1044" s="25"/>
      <c r="R1044" s="26" t="e">
        <f>_xlfn.XLOOKUP(Table4[[#This Row],[Location]],[6]!TableData[u_display_name],[6]!TableData[country])</f>
        <v>#REF!</v>
      </c>
    </row>
    <row r="1045" spans="1:18" ht="43.5" x14ac:dyDescent="0.35">
      <c r="A1045" s="25" t="s">
        <v>1171</v>
      </c>
      <c r="B1045" s="25" t="s">
        <v>1170</v>
      </c>
      <c r="C1045" s="25" t="s">
        <v>4700</v>
      </c>
      <c r="D1045" s="25" t="s">
        <v>8520</v>
      </c>
      <c r="E1045" s="25" t="s">
        <v>8521</v>
      </c>
      <c r="F1045" s="25" t="s">
        <v>514</v>
      </c>
      <c r="G1045" s="25" t="s">
        <v>56</v>
      </c>
      <c r="H1045" s="25" t="s">
        <v>63</v>
      </c>
      <c r="I1045" s="25" t="s">
        <v>1171</v>
      </c>
      <c r="J1045" s="25" t="s">
        <v>5467</v>
      </c>
      <c r="K1045" s="25" t="s">
        <v>66</v>
      </c>
      <c r="L1045" s="25" t="s">
        <v>4691</v>
      </c>
      <c r="M1045" s="25" t="s">
        <v>5495</v>
      </c>
      <c r="N1045" s="25" t="s">
        <v>5526</v>
      </c>
      <c r="O1045" s="28">
        <v>45851.296956018516</v>
      </c>
      <c r="P1045" s="25" t="s">
        <v>5471</v>
      </c>
      <c r="Q1045" s="25"/>
      <c r="R1045" s="26" t="e">
        <f>_xlfn.XLOOKUP(Table4[[#This Row],[Location]],[6]!TableData[u_display_name],[6]!TableData[country])</f>
        <v>#REF!</v>
      </c>
    </row>
    <row r="1046" spans="1:18" ht="43.5" x14ac:dyDescent="0.35">
      <c r="A1046" s="25" t="s">
        <v>1181</v>
      </c>
      <c r="B1046" s="25" t="s">
        <v>1180</v>
      </c>
      <c r="C1046" s="25" t="s">
        <v>4703</v>
      </c>
      <c r="D1046" s="25" t="s">
        <v>8522</v>
      </c>
      <c r="E1046" s="25" t="s">
        <v>8523</v>
      </c>
      <c r="F1046" s="25" t="s">
        <v>94</v>
      </c>
      <c r="G1046" s="25" t="s">
        <v>56</v>
      </c>
      <c r="H1046" s="25" t="s">
        <v>63</v>
      </c>
      <c r="I1046" s="25" t="s">
        <v>1181</v>
      </c>
      <c r="J1046" s="25" t="s">
        <v>5467</v>
      </c>
      <c r="K1046" s="25" t="s">
        <v>66</v>
      </c>
      <c r="L1046" s="25" t="s">
        <v>4691</v>
      </c>
      <c r="M1046" s="25" t="s">
        <v>5495</v>
      </c>
      <c r="N1046" s="25" t="s">
        <v>5526</v>
      </c>
      <c r="O1046" s="28">
        <v>45851.296956018516</v>
      </c>
      <c r="P1046" s="25" t="s">
        <v>5471</v>
      </c>
      <c r="Q1046" s="25"/>
      <c r="R1046" s="26" t="e">
        <f>_xlfn.XLOOKUP(Table4[[#This Row],[Location]],[6]!TableData[u_display_name],[6]!TableData[country])</f>
        <v>#REF!</v>
      </c>
    </row>
    <row r="1047" spans="1:18" ht="43.5" x14ac:dyDescent="0.35">
      <c r="A1047" s="25" t="s">
        <v>996</v>
      </c>
      <c r="B1047" s="25" t="s">
        <v>995</v>
      </c>
      <c r="C1047" s="25" t="s">
        <v>8524</v>
      </c>
      <c r="D1047" s="25" t="s">
        <v>8525</v>
      </c>
      <c r="E1047" s="25" t="s">
        <v>8526</v>
      </c>
      <c r="F1047" s="25" t="s">
        <v>514</v>
      </c>
      <c r="G1047" s="25" t="s">
        <v>232</v>
      </c>
      <c r="H1047" s="25" t="s">
        <v>63</v>
      </c>
      <c r="I1047" s="25" t="s">
        <v>996</v>
      </c>
      <c r="J1047" s="25" t="s">
        <v>5467</v>
      </c>
      <c r="K1047" s="25" t="s">
        <v>66</v>
      </c>
      <c r="L1047" s="25" t="s">
        <v>4691</v>
      </c>
      <c r="M1047" s="25" t="s">
        <v>5709</v>
      </c>
      <c r="N1047" s="25" t="s">
        <v>5496</v>
      </c>
      <c r="O1047" s="28">
        <v>45851.293402777781</v>
      </c>
      <c r="P1047" s="25" t="s">
        <v>5471</v>
      </c>
      <c r="Q1047" s="25"/>
      <c r="R1047" s="26" t="e">
        <f>_xlfn.XLOOKUP(Table4[[#This Row],[Location]],[6]!TableData[u_display_name],[6]!TableData[country])</f>
        <v>#REF!</v>
      </c>
    </row>
    <row r="1048" spans="1:18" ht="43.5" x14ac:dyDescent="0.35">
      <c r="A1048" s="25" t="s">
        <v>1126</v>
      </c>
      <c r="B1048" s="25" t="s">
        <v>1125</v>
      </c>
      <c r="C1048" s="25" t="s">
        <v>8527</v>
      </c>
      <c r="D1048" s="25" t="s">
        <v>8528</v>
      </c>
      <c r="E1048" s="25" t="s">
        <v>8529</v>
      </c>
      <c r="F1048" s="25" t="s">
        <v>514</v>
      </c>
      <c r="G1048" s="25" t="s">
        <v>109</v>
      </c>
      <c r="H1048" s="25" t="s">
        <v>4850</v>
      </c>
      <c r="I1048" s="25" t="s">
        <v>4691</v>
      </c>
      <c r="J1048" s="25" t="s">
        <v>5467</v>
      </c>
      <c r="K1048" s="25" t="s">
        <v>49</v>
      </c>
      <c r="L1048" s="25" t="s">
        <v>6869</v>
      </c>
      <c r="M1048" s="25" t="s">
        <v>5495</v>
      </c>
      <c r="N1048" s="25" t="s">
        <v>5496</v>
      </c>
      <c r="O1048" s="28">
        <v>45851.293182870373</v>
      </c>
      <c r="P1048" s="25" t="s">
        <v>5499</v>
      </c>
      <c r="Q1048" s="25"/>
      <c r="R1048" s="26" t="e">
        <f>_xlfn.XLOOKUP(Table4[[#This Row],[Location]],[6]!TableData[u_display_name],[6]!TableData[country])</f>
        <v>#REF!</v>
      </c>
    </row>
    <row r="1049" spans="1:18" ht="43.5" x14ac:dyDescent="0.35">
      <c r="A1049" s="25" t="s">
        <v>1008</v>
      </c>
      <c r="B1049" s="25" t="s">
        <v>1007</v>
      </c>
      <c r="C1049" s="25" t="s">
        <v>8530</v>
      </c>
      <c r="D1049" s="25" t="s">
        <v>8531</v>
      </c>
      <c r="E1049" s="25" t="s">
        <v>8532</v>
      </c>
      <c r="F1049" s="25" t="s">
        <v>514</v>
      </c>
      <c r="G1049" s="25" t="s">
        <v>232</v>
      </c>
      <c r="H1049" s="25" t="s">
        <v>63</v>
      </c>
      <c r="I1049" s="25" t="s">
        <v>1008</v>
      </c>
      <c r="J1049" s="25" t="s">
        <v>5467</v>
      </c>
      <c r="K1049" s="25" t="s">
        <v>66</v>
      </c>
      <c r="L1049" s="25" t="s">
        <v>5599</v>
      </c>
      <c r="M1049" s="25" t="s">
        <v>5495</v>
      </c>
      <c r="N1049" s="25" t="s">
        <v>5496</v>
      </c>
      <c r="O1049" s="28">
        <v>45851.293171296296</v>
      </c>
      <c r="P1049" s="25" t="s">
        <v>5471</v>
      </c>
      <c r="Q1049" s="25"/>
      <c r="R1049" s="26" t="e">
        <f>_xlfn.XLOOKUP(Table4[[#This Row],[Location]],[6]!TableData[u_display_name],[6]!TableData[country])</f>
        <v>#REF!</v>
      </c>
    </row>
    <row r="1050" spans="1:18" ht="43.5" x14ac:dyDescent="0.35">
      <c r="A1050" s="25" t="s">
        <v>1093</v>
      </c>
      <c r="B1050" s="25" t="s">
        <v>1092</v>
      </c>
      <c r="C1050" s="25" t="s">
        <v>4496</v>
      </c>
      <c r="D1050" s="25" t="s">
        <v>8533</v>
      </c>
      <c r="E1050" s="25" t="s">
        <v>8534</v>
      </c>
      <c r="F1050" s="25" t="s">
        <v>94</v>
      </c>
      <c r="G1050" s="25" t="s">
        <v>232</v>
      </c>
      <c r="H1050" s="25" t="s">
        <v>63</v>
      </c>
      <c r="I1050" s="25" t="s">
        <v>1093</v>
      </c>
      <c r="J1050" s="25" t="s">
        <v>5467</v>
      </c>
      <c r="K1050" s="25" t="s">
        <v>49</v>
      </c>
      <c r="L1050" s="25" t="s">
        <v>5494</v>
      </c>
      <c r="M1050" s="25" t="s">
        <v>5495</v>
      </c>
      <c r="N1050" s="25" t="s">
        <v>5496</v>
      </c>
      <c r="O1050" s="28">
        <v>45851.292997685188</v>
      </c>
      <c r="P1050" s="25" t="s">
        <v>5471</v>
      </c>
      <c r="Q1050" s="25"/>
      <c r="R1050" s="26" t="e">
        <f>_xlfn.XLOOKUP(Table4[[#This Row],[Location]],[6]!TableData[u_display_name],[6]!TableData[country])</f>
        <v>#REF!</v>
      </c>
    </row>
    <row r="1051" spans="1:18" ht="58" x14ac:dyDescent="0.35">
      <c r="A1051" s="25" t="s">
        <v>2378</v>
      </c>
      <c r="B1051" s="25" t="s">
        <v>2377</v>
      </c>
      <c r="C1051" s="25" t="s">
        <v>8535</v>
      </c>
      <c r="D1051" s="25" t="s">
        <v>8536</v>
      </c>
      <c r="E1051" s="25" t="s">
        <v>8537</v>
      </c>
      <c r="F1051" s="25" t="s">
        <v>514</v>
      </c>
      <c r="G1051" s="25" t="s">
        <v>232</v>
      </c>
      <c r="H1051" s="25" t="s">
        <v>5002</v>
      </c>
      <c r="I1051" s="25" t="s">
        <v>2378</v>
      </c>
      <c r="J1051" s="25" t="s">
        <v>5467</v>
      </c>
      <c r="K1051" s="25" t="s">
        <v>49</v>
      </c>
      <c r="L1051" s="25" t="s">
        <v>6130</v>
      </c>
      <c r="M1051" s="25" t="s">
        <v>5495</v>
      </c>
      <c r="N1051" s="25" t="s">
        <v>5496</v>
      </c>
      <c r="O1051" s="28">
        <v>45851.292962962965</v>
      </c>
      <c r="P1051" s="25" t="s">
        <v>5471</v>
      </c>
      <c r="Q1051" s="25"/>
      <c r="R1051" s="26" t="e">
        <f>_xlfn.XLOOKUP(Table4[[#This Row],[Location]],[6]!TableData[u_display_name],[6]!TableData[country])</f>
        <v>#REF!</v>
      </c>
    </row>
    <row r="1052" spans="1:18" ht="43.5" x14ac:dyDescent="0.35">
      <c r="A1052" s="25" t="s">
        <v>2554</v>
      </c>
      <c r="B1052" s="25" t="s">
        <v>2553</v>
      </c>
      <c r="C1052" s="25" t="s">
        <v>8538</v>
      </c>
      <c r="D1052" s="25" t="s">
        <v>8539</v>
      </c>
      <c r="E1052" s="25" t="s">
        <v>8540</v>
      </c>
      <c r="F1052" s="25" t="s">
        <v>94</v>
      </c>
      <c r="G1052" s="25" t="s">
        <v>232</v>
      </c>
      <c r="H1052" s="25" t="s">
        <v>63</v>
      </c>
      <c r="I1052" s="25" t="s">
        <v>2554</v>
      </c>
      <c r="J1052" s="25" t="s">
        <v>5467</v>
      </c>
      <c r="K1052" s="25" t="s">
        <v>49</v>
      </c>
      <c r="L1052" s="25" t="s">
        <v>4691</v>
      </c>
      <c r="M1052" s="25" t="s">
        <v>5495</v>
      </c>
      <c r="N1052" s="25" t="s">
        <v>5496</v>
      </c>
      <c r="O1052" s="28">
        <v>45851.292048611111</v>
      </c>
      <c r="P1052" s="25" t="s">
        <v>5471</v>
      </c>
      <c r="Q1052" s="25"/>
      <c r="R1052" s="26" t="e">
        <f>_xlfn.XLOOKUP(Table4[[#This Row],[Location]],[6]!TableData[u_display_name],[6]!TableData[country])</f>
        <v>#REF!</v>
      </c>
    </row>
    <row r="1053" spans="1:18" ht="43.5" x14ac:dyDescent="0.35">
      <c r="A1053" s="25" t="s">
        <v>2330</v>
      </c>
      <c r="B1053" s="25" t="s">
        <v>2329</v>
      </c>
      <c r="C1053" s="25" t="s">
        <v>4732</v>
      </c>
      <c r="D1053" s="25" t="s">
        <v>8541</v>
      </c>
      <c r="E1053" s="25" t="s">
        <v>8542</v>
      </c>
      <c r="F1053" s="25" t="s">
        <v>514</v>
      </c>
      <c r="G1053" s="25" t="s">
        <v>232</v>
      </c>
      <c r="H1053" s="25" t="s">
        <v>63</v>
      </c>
      <c r="I1053" s="25" t="s">
        <v>2330</v>
      </c>
      <c r="J1053" s="25" t="s">
        <v>5467</v>
      </c>
      <c r="K1053" s="25" t="s">
        <v>66</v>
      </c>
      <c r="L1053" s="25" t="s">
        <v>8404</v>
      </c>
      <c r="M1053" s="25" t="s">
        <v>5519</v>
      </c>
      <c r="N1053" s="25" t="s">
        <v>5496</v>
      </c>
      <c r="O1053" s="28">
        <v>45851.291458333333</v>
      </c>
      <c r="P1053" s="25" t="s">
        <v>5471</v>
      </c>
      <c r="Q1053" s="25"/>
      <c r="R1053" s="26" t="e">
        <f>_xlfn.XLOOKUP(Table4[[#This Row],[Location]],[6]!TableData[u_display_name],[6]!TableData[country])</f>
        <v>#REF!</v>
      </c>
    </row>
    <row r="1054" spans="1:18" ht="43.5" x14ac:dyDescent="0.35">
      <c r="A1054" s="25" t="s">
        <v>2301</v>
      </c>
      <c r="B1054" s="25" t="s">
        <v>2300</v>
      </c>
      <c r="C1054" s="25" t="s">
        <v>4747</v>
      </c>
      <c r="D1054" s="25" t="s">
        <v>8543</v>
      </c>
      <c r="E1054" s="25" t="s">
        <v>8544</v>
      </c>
      <c r="F1054" s="25" t="s">
        <v>514</v>
      </c>
      <c r="G1054" s="25" t="s">
        <v>232</v>
      </c>
      <c r="H1054" s="25" t="s">
        <v>4407</v>
      </c>
      <c r="I1054" s="25" t="s">
        <v>2301</v>
      </c>
      <c r="J1054" s="25" t="s">
        <v>5467</v>
      </c>
      <c r="K1054" s="25" t="s">
        <v>66</v>
      </c>
      <c r="L1054" s="25" t="s">
        <v>4691</v>
      </c>
      <c r="M1054" s="25" t="s">
        <v>5602</v>
      </c>
      <c r="N1054" s="25" t="s">
        <v>5496</v>
      </c>
      <c r="O1054" s="28">
        <v>45851.291377314818</v>
      </c>
      <c r="P1054" s="25" t="s">
        <v>5471</v>
      </c>
      <c r="Q1054" s="25"/>
      <c r="R1054" s="26" t="e">
        <f>_xlfn.XLOOKUP(Table4[[#This Row],[Location]],[6]!TableData[u_display_name],[6]!TableData[country])</f>
        <v>#REF!</v>
      </c>
    </row>
    <row r="1055" spans="1:18" ht="43.5" x14ac:dyDescent="0.35">
      <c r="A1055" s="25" t="s">
        <v>1921</v>
      </c>
      <c r="B1055" s="25" t="s">
        <v>1920</v>
      </c>
      <c r="C1055" s="25" t="s">
        <v>8545</v>
      </c>
      <c r="D1055" s="25" t="s">
        <v>8546</v>
      </c>
      <c r="E1055" s="25" t="s">
        <v>8547</v>
      </c>
      <c r="F1055" s="25" t="s">
        <v>94</v>
      </c>
      <c r="G1055" s="25" t="s">
        <v>232</v>
      </c>
      <c r="H1055" s="25" t="s">
        <v>63</v>
      </c>
      <c r="I1055" s="25" t="s">
        <v>1921</v>
      </c>
      <c r="J1055" s="25" t="s">
        <v>5467</v>
      </c>
      <c r="K1055" s="25" t="s">
        <v>49</v>
      </c>
      <c r="L1055" s="25" t="s">
        <v>5489</v>
      </c>
      <c r="M1055" s="25" t="s">
        <v>5495</v>
      </c>
      <c r="N1055" s="25" t="s">
        <v>5496</v>
      </c>
      <c r="O1055" s="28">
        <v>45851.291006944448</v>
      </c>
      <c r="P1055" s="25" t="s">
        <v>5471</v>
      </c>
      <c r="Q1055" s="25"/>
      <c r="R1055" s="26" t="e">
        <f>_xlfn.XLOOKUP(Table4[[#This Row],[Location]],[6]!TableData[u_display_name],[6]!TableData[country])</f>
        <v>#REF!</v>
      </c>
    </row>
    <row r="1056" spans="1:18" ht="43.5" x14ac:dyDescent="0.35">
      <c r="A1056" s="25" t="s">
        <v>2201</v>
      </c>
      <c r="B1056" s="25" t="s">
        <v>2200</v>
      </c>
      <c r="C1056" s="25" t="s">
        <v>8548</v>
      </c>
      <c r="D1056" s="25" t="s">
        <v>8549</v>
      </c>
      <c r="E1056" s="25" t="s">
        <v>8550</v>
      </c>
      <c r="F1056" s="25" t="s">
        <v>94</v>
      </c>
      <c r="G1056" s="25" t="s">
        <v>109</v>
      </c>
      <c r="H1056" s="25" t="s">
        <v>5309</v>
      </c>
      <c r="I1056" s="25" t="s">
        <v>4691</v>
      </c>
      <c r="J1056" s="25" t="s">
        <v>5467</v>
      </c>
      <c r="K1056" s="25" t="s">
        <v>49</v>
      </c>
      <c r="L1056" s="25" t="s">
        <v>4691</v>
      </c>
      <c r="M1056" s="25" t="s">
        <v>5495</v>
      </c>
      <c r="N1056" s="25" t="s">
        <v>5496</v>
      </c>
      <c r="O1056" s="28">
        <v>45851.290902777779</v>
      </c>
      <c r="P1056" s="25" t="s">
        <v>5499</v>
      </c>
      <c r="Q1056" s="25"/>
      <c r="R1056" s="26" t="e">
        <f>_xlfn.XLOOKUP(Table4[[#This Row],[Location]],[6]!TableData[u_display_name],[6]!TableData[country])</f>
        <v>#REF!</v>
      </c>
    </row>
    <row r="1057" spans="1:18" ht="43.5" x14ac:dyDescent="0.35">
      <c r="A1057" s="25" t="s">
        <v>2199</v>
      </c>
      <c r="B1057" s="25" t="s">
        <v>3653</v>
      </c>
      <c r="C1057" s="25" t="s">
        <v>8551</v>
      </c>
      <c r="D1057" s="25" t="s">
        <v>8552</v>
      </c>
      <c r="E1057" s="25" t="s">
        <v>8553</v>
      </c>
      <c r="F1057" s="25" t="s">
        <v>94</v>
      </c>
      <c r="G1057" s="25" t="s">
        <v>109</v>
      </c>
      <c r="H1057" s="25" t="s">
        <v>5309</v>
      </c>
      <c r="I1057" s="25" t="s">
        <v>4691</v>
      </c>
      <c r="J1057" s="25" t="s">
        <v>5467</v>
      </c>
      <c r="K1057" s="25" t="s">
        <v>49</v>
      </c>
      <c r="L1057" s="25" t="s">
        <v>4691</v>
      </c>
      <c r="M1057" s="25" t="s">
        <v>5495</v>
      </c>
      <c r="N1057" s="25" t="s">
        <v>5496</v>
      </c>
      <c r="O1057" s="28">
        <v>45851.290868055556</v>
      </c>
      <c r="P1057" s="25" t="s">
        <v>5499</v>
      </c>
      <c r="Q1057" s="25"/>
      <c r="R1057" s="26" t="e">
        <f>_xlfn.XLOOKUP(Table4[[#This Row],[Location]],[6]!TableData[u_display_name],[6]!TableData[country])</f>
        <v>#REF!</v>
      </c>
    </row>
    <row r="1058" spans="1:18" ht="43.5" x14ac:dyDescent="0.35">
      <c r="A1058" s="25" t="s">
        <v>2406</v>
      </c>
      <c r="B1058" s="25" t="s">
        <v>2405</v>
      </c>
      <c r="C1058" s="25" t="s">
        <v>8554</v>
      </c>
      <c r="D1058" s="25" t="s">
        <v>8555</v>
      </c>
      <c r="E1058" s="25" t="s">
        <v>8556</v>
      </c>
      <c r="F1058" s="25" t="s">
        <v>514</v>
      </c>
      <c r="G1058" s="25" t="s">
        <v>232</v>
      </c>
      <c r="H1058" s="25" t="s">
        <v>63</v>
      </c>
      <c r="I1058" s="25" t="s">
        <v>2406</v>
      </c>
      <c r="J1058" s="25" t="s">
        <v>5467</v>
      </c>
      <c r="K1058" s="25" t="s">
        <v>49</v>
      </c>
      <c r="L1058" s="25" t="s">
        <v>4691</v>
      </c>
      <c r="M1058" s="25" t="s">
        <v>5495</v>
      </c>
      <c r="N1058" s="25" t="s">
        <v>5496</v>
      </c>
      <c r="O1058" s="28">
        <v>45851.290856481479</v>
      </c>
      <c r="P1058" s="25" t="s">
        <v>5471</v>
      </c>
      <c r="Q1058" s="25"/>
      <c r="R1058" s="26" t="e">
        <f>_xlfn.XLOOKUP(Table4[[#This Row],[Location]],[6]!TableData[u_display_name],[6]!TableData[country])</f>
        <v>#REF!</v>
      </c>
    </row>
    <row r="1059" spans="1:18" ht="58" x14ac:dyDescent="0.35">
      <c r="A1059" s="25" t="s">
        <v>1925</v>
      </c>
      <c r="B1059" s="25" t="s">
        <v>1924</v>
      </c>
      <c r="C1059" s="25" t="s">
        <v>8557</v>
      </c>
      <c r="D1059" s="25" t="s">
        <v>8558</v>
      </c>
      <c r="E1059" s="25" t="s">
        <v>8559</v>
      </c>
      <c r="F1059" s="25" t="s">
        <v>94</v>
      </c>
      <c r="G1059" s="25" t="s">
        <v>109</v>
      </c>
      <c r="H1059" s="25" t="s">
        <v>5064</v>
      </c>
      <c r="I1059" s="25" t="s">
        <v>1925</v>
      </c>
      <c r="J1059" s="25" t="s">
        <v>5467</v>
      </c>
      <c r="K1059" s="25" t="s">
        <v>49</v>
      </c>
      <c r="L1059" s="25" t="s">
        <v>5911</v>
      </c>
      <c r="M1059" s="25" t="s">
        <v>5495</v>
      </c>
      <c r="N1059" s="25" t="s">
        <v>5496</v>
      </c>
      <c r="O1059" s="28">
        <v>45851.290844907409</v>
      </c>
      <c r="P1059" s="25" t="s">
        <v>5471</v>
      </c>
      <c r="Q1059" s="25"/>
      <c r="R1059" s="26" t="e">
        <f>_xlfn.XLOOKUP(Table4[[#This Row],[Location]],[6]!TableData[u_display_name],[6]!TableData[country])</f>
        <v>#REF!</v>
      </c>
    </row>
    <row r="1060" spans="1:18" ht="58" x14ac:dyDescent="0.35">
      <c r="A1060" s="25" t="s">
        <v>1061</v>
      </c>
      <c r="B1060" s="25" t="s">
        <v>1060</v>
      </c>
      <c r="C1060" s="25" t="s">
        <v>8560</v>
      </c>
      <c r="D1060" s="25" t="s">
        <v>8561</v>
      </c>
      <c r="E1060" s="25" t="s">
        <v>8562</v>
      </c>
      <c r="F1060" s="25" t="s">
        <v>514</v>
      </c>
      <c r="G1060" s="25" t="s">
        <v>56</v>
      </c>
      <c r="H1060" s="25" t="s">
        <v>5621</v>
      </c>
      <c r="I1060" s="25" t="s">
        <v>1061</v>
      </c>
      <c r="J1060" s="25" t="s">
        <v>5467</v>
      </c>
      <c r="K1060" s="25" t="s">
        <v>141</v>
      </c>
      <c r="L1060" s="25" t="s">
        <v>4691</v>
      </c>
      <c r="M1060" s="25" t="s">
        <v>5622</v>
      </c>
      <c r="N1060" s="25" t="s">
        <v>5623</v>
      </c>
      <c r="O1060" s="28">
        <v>45851.289212962962</v>
      </c>
      <c r="P1060" s="25" t="s">
        <v>5485</v>
      </c>
      <c r="Q1060" s="25"/>
      <c r="R1060" s="26" t="e">
        <f>_xlfn.XLOOKUP(Table4[[#This Row],[Location]],[6]!TableData[u_display_name],[6]!TableData[country])</f>
        <v>#REF!</v>
      </c>
    </row>
    <row r="1061" spans="1:18" ht="58" x14ac:dyDescent="0.35">
      <c r="A1061" s="25" t="s">
        <v>2438</v>
      </c>
      <c r="B1061" s="25" t="s">
        <v>2437</v>
      </c>
      <c r="C1061" s="25" t="s">
        <v>8563</v>
      </c>
      <c r="D1061" s="25" t="s">
        <v>8564</v>
      </c>
      <c r="E1061" s="25" t="s">
        <v>8565</v>
      </c>
      <c r="F1061" s="25" t="s">
        <v>57</v>
      </c>
      <c r="G1061" s="25" t="s">
        <v>56</v>
      </c>
      <c r="H1061" s="25" t="s">
        <v>5621</v>
      </c>
      <c r="I1061" s="25" t="s">
        <v>2438</v>
      </c>
      <c r="J1061" s="25" t="s">
        <v>5467</v>
      </c>
      <c r="K1061" s="25" t="s">
        <v>49</v>
      </c>
      <c r="L1061" s="25" t="s">
        <v>4691</v>
      </c>
      <c r="M1061" s="25" t="s">
        <v>5622</v>
      </c>
      <c r="N1061" s="25" t="s">
        <v>5623</v>
      </c>
      <c r="O1061" s="28">
        <v>45851.289189814815</v>
      </c>
      <c r="P1061" s="25" t="s">
        <v>5485</v>
      </c>
      <c r="Q1061" s="25"/>
      <c r="R1061" s="26" t="e">
        <f>_xlfn.XLOOKUP(Table4[[#This Row],[Location]],[6]!TableData[u_display_name],[6]!TableData[country])</f>
        <v>#REF!</v>
      </c>
    </row>
    <row r="1062" spans="1:18" ht="43.5" x14ac:dyDescent="0.35">
      <c r="A1062" s="25" t="s">
        <v>1549</v>
      </c>
      <c r="B1062" s="25" t="s">
        <v>1548</v>
      </c>
      <c r="C1062" s="25" t="s">
        <v>4833</v>
      </c>
      <c r="D1062" s="25" t="s">
        <v>8566</v>
      </c>
      <c r="E1062" s="25" t="s">
        <v>8567</v>
      </c>
      <c r="F1062" s="25" t="s">
        <v>94</v>
      </c>
      <c r="G1062" s="25" t="s">
        <v>109</v>
      </c>
      <c r="H1062" s="25" t="s">
        <v>63</v>
      </c>
      <c r="I1062" s="25" t="s">
        <v>1549</v>
      </c>
      <c r="J1062" s="25" t="s">
        <v>5467</v>
      </c>
      <c r="K1062" s="25" t="s">
        <v>49</v>
      </c>
      <c r="L1062" s="25" t="s">
        <v>8568</v>
      </c>
      <c r="M1062" s="25" t="s">
        <v>5495</v>
      </c>
      <c r="N1062" s="25" t="s">
        <v>5496</v>
      </c>
      <c r="O1062" s="28">
        <v>45851.286678240744</v>
      </c>
      <c r="P1062" s="25" t="s">
        <v>5471</v>
      </c>
      <c r="Q1062" s="25"/>
      <c r="R1062" s="26" t="e">
        <f>_xlfn.XLOOKUP(Table4[[#This Row],[Location]],[6]!TableData[u_display_name],[6]!TableData[country])</f>
        <v>#REF!</v>
      </c>
    </row>
    <row r="1063" spans="1:18" ht="58" x14ac:dyDescent="0.35">
      <c r="A1063" s="25" t="s">
        <v>822</v>
      </c>
      <c r="B1063" s="25" t="s">
        <v>821</v>
      </c>
      <c r="C1063" s="25" t="s">
        <v>823</v>
      </c>
      <c r="D1063" s="25" t="s">
        <v>8569</v>
      </c>
      <c r="E1063" s="25" t="s">
        <v>8570</v>
      </c>
      <c r="F1063" s="25" t="s">
        <v>514</v>
      </c>
      <c r="G1063" s="25" t="s">
        <v>56</v>
      </c>
      <c r="H1063" s="25" t="s">
        <v>63</v>
      </c>
      <c r="I1063" s="25" t="s">
        <v>822</v>
      </c>
      <c r="J1063" s="25" t="s">
        <v>5467</v>
      </c>
      <c r="K1063" s="25" t="s">
        <v>66</v>
      </c>
      <c r="L1063" s="25" t="s">
        <v>4691</v>
      </c>
      <c r="M1063" s="25" t="s">
        <v>6346</v>
      </c>
      <c r="N1063" s="25" t="s">
        <v>5491</v>
      </c>
      <c r="O1063" s="28">
        <v>45851.281030092592</v>
      </c>
      <c r="P1063" s="25" t="s">
        <v>5471</v>
      </c>
      <c r="Q1063" s="25"/>
      <c r="R1063" s="26" t="e">
        <f>_xlfn.XLOOKUP(Table4[[#This Row],[Location]],[6]!TableData[u_display_name],[6]!TableData[country])</f>
        <v>#REF!</v>
      </c>
    </row>
    <row r="1064" spans="1:18" ht="58" x14ac:dyDescent="0.35">
      <c r="A1064" s="25" t="s">
        <v>555</v>
      </c>
      <c r="B1064" s="25" t="s">
        <v>554</v>
      </c>
      <c r="C1064" s="25" t="s">
        <v>556</v>
      </c>
      <c r="D1064" s="25" t="s">
        <v>8571</v>
      </c>
      <c r="E1064" s="25" t="s">
        <v>8572</v>
      </c>
      <c r="F1064" s="25" t="s">
        <v>514</v>
      </c>
      <c r="G1064" s="25" t="s">
        <v>109</v>
      </c>
      <c r="H1064" s="25" t="s">
        <v>63</v>
      </c>
      <c r="I1064" s="25" t="s">
        <v>555</v>
      </c>
      <c r="J1064" s="25" t="s">
        <v>5467</v>
      </c>
      <c r="K1064" s="25" t="s">
        <v>66</v>
      </c>
      <c r="L1064" s="25" t="s">
        <v>4691</v>
      </c>
      <c r="M1064" s="25" t="s">
        <v>8573</v>
      </c>
      <c r="N1064" s="25" t="s">
        <v>5668</v>
      </c>
      <c r="O1064" s="28">
        <v>45851.2809837963</v>
      </c>
      <c r="P1064" s="25" t="s">
        <v>5471</v>
      </c>
      <c r="Q1064" s="25"/>
      <c r="R1064" s="26" t="e">
        <f>_xlfn.XLOOKUP(Table4[[#This Row],[Location]],[6]!TableData[u_display_name],[6]!TableData[country])</f>
        <v>#REF!</v>
      </c>
    </row>
    <row r="1065" spans="1:18" ht="43.5" x14ac:dyDescent="0.35">
      <c r="A1065" s="25" t="s">
        <v>694</v>
      </c>
      <c r="B1065" s="25" t="s">
        <v>693</v>
      </c>
      <c r="C1065" s="25" t="s">
        <v>695</v>
      </c>
      <c r="D1065" s="25" t="s">
        <v>8574</v>
      </c>
      <c r="E1065" s="25" t="s">
        <v>8575</v>
      </c>
      <c r="F1065" s="25" t="s">
        <v>94</v>
      </c>
      <c r="G1065" s="25" t="s">
        <v>232</v>
      </c>
      <c r="H1065" s="25" t="s">
        <v>626</v>
      </c>
      <c r="I1065" s="25" t="s">
        <v>4691</v>
      </c>
      <c r="J1065" s="25" t="s">
        <v>5467</v>
      </c>
      <c r="K1065" s="25" t="s">
        <v>49</v>
      </c>
      <c r="L1065" s="25" t="s">
        <v>4691</v>
      </c>
      <c r="M1065" s="25" t="s">
        <v>5495</v>
      </c>
      <c r="N1065" s="25" t="s">
        <v>5496</v>
      </c>
      <c r="O1065" s="28">
        <v>45851.279930555553</v>
      </c>
      <c r="P1065" s="25" t="s">
        <v>5499</v>
      </c>
      <c r="Q1065" s="25"/>
      <c r="R1065" s="26" t="e">
        <f>_xlfn.XLOOKUP(Table4[[#This Row],[Location]],[6]!TableData[u_display_name],[6]!TableData[country])</f>
        <v>#REF!</v>
      </c>
    </row>
    <row r="1066" spans="1:18" ht="43.5" x14ac:dyDescent="0.35">
      <c r="A1066" s="25" t="s">
        <v>2534</v>
      </c>
      <c r="B1066" s="25" t="s">
        <v>2533</v>
      </c>
      <c r="C1066" s="25" t="s">
        <v>8576</v>
      </c>
      <c r="D1066" s="25" t="s">
        <v>8577</v>
      </c>
      <c r="E1066" s="25" t="s">
        <v>8578</v>
      </c>
      <c r="F1066" s="25" t="s">
        <v>94</v>
      </c>
      <c r="G1066" s="25" t="s">
        <v>56</v>
      </c>
      <c r="H1066" s="25" t="s">
        <v>5081</v>
      </c>
      <c r="I1066" s="25" t="s">
        <v>4691</v>
      </c>
      <c r="J1066" s="25" t="s">
        <v>5467</v>
      </c>
      <c r="K1066" s="25" t="s">
        <v>101</v>
      </c>
      <c r="L1066" s="25" t="s">
        <v>4691</v>
      </c>
      <c r="M1066" s="25" t="s">
        <v>5495</v>
      </c>
      <c r="N1066" s="25" t="s">
        <v>5526</v>
      </c>
      <c r="O1066" s="28">
        <v>45851.279467592591</v>
      </c>
      <c r="P1066" s="25" t="s">
        <v>5499</v>
      </c>
      <c r="Q1066" s="25"/>
      <c r="R1066" s="26" t="e">
        <f>_xlfn.XLOOKUP(Table4[[#This Row],[Location]],[6]!TableData[u_display_name],[6]!TableData[country])</f>
        <v>#REF!</v>
      </c>
    </row>
    <row r="1067" spans="1:18" ht="58" x14ac:dyDescent="0.35">
      <c r="A1067" s="25" t="s">
        <v>1304</v>
      </c>
      <c r="B1067" s="25" t="s">
        <v>1303</v>
      </c>
      <c r="C1067" s="25" t="s">
        <v>4461</v>
      </c>
      <c r="D1067" s="25" t="s">
        <v>8579</v>
      </c>
      <c r="E1067" s="25" t="s">
        <v>8580</v>
      </c>
      <c r="F1067" s="25" t="s">
        <v>94</v>
      </c>
      <c r="G1067" s="25" t="s">
        <v>56</v>
      </c>
      <c r="H1067" s="25" t="s">
        <v>63</v>
      </c>
      <c r="I1067" s="25" t="s">
        <v>1304</v>
      </c>
      <c r="J1067" s="25" t="s">
        <v>5467</v>
      </c>
      <c r="K1067" s="25" t="s">
        <v>114</v>
      </c>
      <c r="L1067" s="25" t="s">
        <v>5684</v>
      </c>
      <c r="M1067" s="25" t="s">
        <v>5685</v>
      </c>
      <c r="N1067" s="25" t="s">
        <v>5575</v>
      </c>
      <c r="O1067" s="28">
        <v>45851.277013888888</v>
      </c>
      <c r="P1067" s="25" t="s">
        <v>5471</v>
      </c>
      <c r="Q1067" s="25"/>
      <c r="R1067" s="26" t="e">
        <f>_xlfn.XLOOKUP(Table4[[#This Row],[Location]],[6]!TableData[u_display_name],[6]!TableData[country])</f>
        <v>#REF!</v>
      </c>
    </row>
    <row r="1068" spans="1:18" ht="43.5" x14ac:dyDescent="0.35">
      <c r="A1068" s="25" t="s">
        <v>1059</v>
      </c>
      <c r="B1068" s="25" t="s">
        <v>8581</v>
      </c>
      <c r="C1068" s="25" t="s">
        <v>8582</v>
      </c>
      <c r="D1068" s="25" t="s">
        <v>8583</v>
      </c>
      <c r="E1068" s="25" t="s">
        <v>8584</v>
      </c>
      <c r="F1068" s="25" t="s">
        <v>514</v>
      </c>
      <c r="G1068" s="25" t="s">
        <v>56</v>
      </c>
      <c r="H1068" s="25" t="s">
        <v>5257</v>
      </c>
      <c r="I1068" s="25" t="s">
        <v>4691</v>
      </c>
      <c r="J1068" s="25" t="s">
        <v>5467</v>
      </c>
      <c r="K1068" s="25" t="s">
        <v>101</v>
      </c>
      <c r="L1068" s="25" t="s">
        <v>4691</v>
      </c>
      <c r="M1068" s="25" t="s">
        <v>5495</v>
      </c>
      <c r="N1068" s="25" t="s">
        <v>5526</v>
      </c>
      <c r="O1068" s="28">
        <v>45851.275127314817</v>
      </c>
      <c r="P1068" s="25" t="s">
        <v>5499</v>
      </c>
      <c r="Q1068" s="25"/>
      <c r="R1068" s="26" t="e">
        <f>_xlfn.XLOOKUP(Table4[[#This Row],[Location]],[6]!TableData[u_display_name],[6]!TableData[country])</f>
        <v>#REF!</v>
      </c>
    </row>
    <row r="1069" spans="1:18" ht="43.5" x14ac:dyDescent="0.35">
      <c r="A1069" s="25" t="s">
        <v>2261</v>
      </c>
      <c r="B1069" s="25" t="s">
        <v>2260</v>
      </c>
      <c r="C1069" s="25" t="s">
        <v>4385</v>
      </c>
      <c r="D1069" s="25" t="s">
        <v>8585</v>
      </c>
      <c r="E1069" s="25" t="s">
        <v>8586</v>
      </c>
      <c r="F1069" s="25" t="s">
        <v>514</v>
      </c>
      <c r="G1069" s="25" t="s">
        <v>232</v>
      </c>
      <c r="H1069" s="25" t="s">
        <v>63</v>
      </c>
      <c r="I1069" s="25" t="s">
        <v>2261</v>
      </c>
      <c r="J1069" s="25" t="s">
        <v>5467</v>
      </c>
      <c r="K1069" s="25" t="s">
        <v>49</v>
      </c>
      <c r="L1069" s="25" t="s">
        <v>5982</v>
      </c>
      <c r="M1069" s="25" t="s">
        <v>5495</v>
      </c>
      <c r="N1069" s="25" t="s">
        <v>5496</v>
      </c>
      <c r="O1069" s="28">
        <v>45851.271701388891</v>
      </c>
      <c r="P1069" s="25" t="s">
        <v>5471</v>
      </c>
      <c r="Q1069" s="25"/>
      <c r="R1069" s="26" t="e">
        <f>_xlfn.XLOOKUP(Table4[[#This Row],[Location]],[6]!TableData[u_display_name],[6]!TableData[country])</f>
        <v>#REF!</v>
      </c>
    </row>
    <row r="1070" spans="1:18" ht="43.5" x14ac:dyDescent="0.35">
      <c r="A1070" s="25" t="s">
        <v>2408</v>
      </c>
      <c r="B1070" s="25" t="s">
        <v>2407</v>
      </c>
      <c r="C1070" s="25" t="s">
        <v>8587</v>
      </c>
      <c r="D1070" s="25" t="s">
        <v>8588</v>
      </c>
      <c r="E1070" s="25" t="s">
        <v>8589</v>
      </c>
      <c r="F1070" s="25" t="s">
        <v>514</v>
      </c>
      <c r="G1070" s="25" t="s">
        <v>56</v>
      </c>
      <c r="H1070" s="25" t="s">
        <v>63</v>
      </c>
      <c r="I1070" s="25" t="s">
        <v>2408</v>
      </c>
      <c r="J1070" s="25" t="s">
        <v>5467</v>
      </c>
      <c r="K1070" s="25" t="s">
        <v>49</v>
      </c>
      <c r="L1070" s="25" t="s">
        <v>6130</v>
      </c>
      <c r="M1070" s="25" t="s">
        <v>5495</v>
      </c>
      <c r="N1070" s="25" t="s">
        <v>5526</v>
      </c>
      <c r="O1070" s="28">
        <v>45851.269548611112</v>
      </c>
      <c r="P1070" s="25" t="s">
        <v>5471</v>
      </c>
      <c r="Q1070" s="25"/>
      <c r="R1070" s="26" t="e">
        <f>_xlfn.XLOOKUP(Table4[[#This Row],[Location]],[6]!TableData[u_display_name],[6]!TableData[country])</f>
        <v>#REF!</v>
      </c>
    </row>
    <row r="1071" spans="1:18" ht="43.5" x14ac:dyDescent="0.35">
      <c r="A1071" s="25" t="s">
        <v>2428</v>
      </c>
      <c r="B1071" s="25" t="s">
        <v>2427</v>
      </c>
      <c r="C1071" s="25" t="s">
        <v>8590</v>
      </c>
      <c r="D1071" s="25" t="s">
        <v>8591</v>
      </c>
      <c r="E1071" s="25" t="s">
        <v>8592</v>
      </c>
      <c r="F1071" s="25" t="s">
        <v>514</v>
      </c>
      <c r="G1071" s="25" t="s">
        <v>56</v>
      </c>
      <c r="H1071" s="25" t="s">
        <v>5075</v>
      </c>
      <c r="I1071" s="25" t="s">
        <v>2428</v>
      </c>
      <c r="J1071" s="25" t="s">
        <v>5467</v>
      </c>
      <c r="K1071" s="25" t="s">
        <v>49</v>
      </c>
      <c r="L1071" s="25" t="s">
        <v>4691</v>
      </c>
      <c r="M1071" s="25" t="s">
        <v>5495</v>
      </c>
      <c r="N1071" s="25" t="s">
        <v>5512</v>
      </c>
      <c r="O1071" s="28">
        <v>45851.269456018519</v>
      </c>
      <c r="P1071" s="25" t="s">
        <v>5471</v>
      </c>
      <c r="Q1071" s="25"/>
      <c r="R1071" s="26" t="e">
        <f>_xlfn.XLOOKUP(Table4[[#This Row],[Location]],[6]!TableData[u_display_name],[6]!TableData[country])</f>
        <v>#REF!</v>
      </c>
    </row>
    <row r="1072" spans="1:18" ht="58" x14ac:dyDescent="0.35">
      <c r="A1072" s="25" t="s">
        <v>8593</v>
      </c>
      <c r="B1072" s="25" t="s">
        <v>1197</v>
      </c>
      <c r="C1072" s="25" t="s">
        <v>8594</v>
      </c>
      <c r="D1072" s="25" t="s">
        <v>8595</v>
      </c>
      <c r="E1072" s="25" t="s">
        <v>8596</v>
      </c>
      <c r="F1072" s="25" t="s">
        <v>514</v>
      </c>
      <c r="G1072" s="25" t="s">
        <v>56</v>
      </c>
      <c r="H1072" s="25" t="s">
        <v>338</v>
      </c>
      <c r="I1072" s="25" t="s">
        <v>1198</v>
      </c>
      <c r="J1072" s="25" t="s">
        <v>5467</v>
      </c>
      <c r="K1072" s="25" t="s">
        <v>101</v>
      </c>
      <c r="L1072" s="25" t="s">
        <v>4691</v>
      </c>
      <c r="M1072" s="25" t="s">
        <v>5916</v>
      </c>
      <c r="N1072" s="25" t="s">
        <v>5623</v>
      </c>
      <c r="O1072" s="28">
        <v>45851.269375000003</v>
      </c>
      <c r="P1072" s="25" t="s">
        <v>5499</v>
      </c>
      <c r="Q1072" s="25"/>
      <c r="R1072" s="26" t="e">
        <f>_xlfn.XLOOKUP(Table4[[#This Row],[Location]],[6]!TableData[u_display_name],[6]!TableData[country])</f>
        <v>#REF!</v>
      </c>
    </row>
    <row r="1073" spans="1:18" ht="58" x14ac:dyDescent="0.35">
      <c r="A1073" s="25" t="s">
        <v>2658</v>
      </c>
      <c r="B1073" s="25" t="s">
        <v>2657</v>
      </c>
      <c r="C1073" s="25" t="s">
        <v>8597</v>
      </c>
      <c r="D1073" s="25" t="s">
        <v>8598</v>
      </c>
      <c r="E1073" s="25" t="s">
        <v>8599</v>
      </c>
      <c r="F1073" s="25" t="s">
        <v>514</v>
      </c>
      <c r="G1073" s="25" t="s">
        <v>56</v>
      </c>
      <c r="H1073" s="25" t="s">
        <v>63</v>
      </c>
      <c r="I1073" s="25" t="s">
        <v>2658</v>
      </c>
      <c r="J1073" s="25" t="s">
        <v>5467</v>
      </c>
      <c r="K1073" s="25" t="s">
        <v>114</v>
      </c>
      <c r="L1073" s="25" t="s">
        <v>8600</v>
      </c>
      <c r="M1073" s="25" t="s">
        <v>5495</v>
      </c>
      <c r="N1073" s="25" t="s">
        <v>6183</v>
      </c>
      <c r="O1073" s="28">
        <v>45851.269293981481</v>
      </c>
      <c r="P1073" s="25" t="s">
        <v>5471</v>
      </c>
      <c r="Q1073" s="25"/>
      <c r="R1073" s="26" t="e">
        <f>_xlfn.XLOOKUP(Table4[[#This Row],[Location]],[6]!TableData[u_display_name],[6]!TableData[country])</f>
        <v>#REF!</v>
      </c>
    </row>
    <row r="1074" spans="1:18" ht="58" x14ac:dyDescent="0.35">
      <c r="A1074" s="25" t="s">
        <v>2485</v>
      </c>
      <c r="B1074" s="25" t="s">
        <v>2484</v>
      </c>
      <c r="C1074" s="25" t="s">
        <v>8601</v>
      </c>
      <c r="D1074" s="25" t="s">
        <v>8602</v>
      </c>
      <c r="E1074" s="25" t="s">
        <v>8603</v>
      </c>
      <c r="F1074" s="25" t="s">
        <v>57</v>
      </c>
      <c r="G1074" s="25" t="s">
        <v>56</v>
      </c>
      <c r="H1074" s="25" t="s">
        <v>124</v>
      </c>
      <c r="I1074" s="25" t="s">
        <v>4691</v>
      </c>
      <c r="J1074" s="25" t="s">
        <v>5467</v>
      </c>
      <c r="K1074" s="25" t="s">
        <v>49</v>
      </c>
      <c r="L1074" s="25" t="s">
        <v>5964</v>
      </c>
      <c r="M1074" s="25" t="s">
        <v>5540</v>
      </c>
      <c r="N1074" s="25" t="s">
        <v>5526</v>
      </c>
      <c r="O1074" s="28">
        <v>45851.269282407404</v>
      </c>
      <c r="P1074" s="25" t="s">
        <v>5499</v>
      </c>
      <c r="Q1074" s="25"/>
      <c r="R1074" s="26" t="e">
        <f>_xlfn.XLOOKUP(Table4[[#This Row],[Location]],[6]!TableData[u_display_name],[6]!TableData[country])</f>
        <v>#REF!</v>
      </c>
    </row>
    <row r="1075" spans="1:18" ht="58" x14ac:dyDescent="0.35">
      <c r="A1075" s="25" t="s">
        <v>2820</v>
      </c>
      <c r="B1075" s="25" t="s">
        <v>2819</v>
      </c>
      <c r="C1075" s="25" t="s">
        <v>8604</v>
      </c>
      <c r="D1075" s="25" t="s">
        <v>8605</v>
      </c>
      <c r="E1075" s="25" t="s">
        <v>8606</v>
      </c>
      <c r="F1075" s="25" t="s">
        <v>514</v>
      </c>
      <c r="G1075" s="25" t="s">
        <v>56</v>
      </c>
      <c r="H1075" s="25" t="s">
        <v>333</v>
      </c>
      <c r="I1075" s="25" t="s">
        <v>2820</v>
      </c>
      <c r="J1075" s="25" t="s">
        <v>5467</v>
      </c>
      <c r="K1075" s="25" t="s">
        <v>141</v>
      </c>
      <c r="L1075" s="25" t="s">
        <v>5626</v>
      </c>
      <c r="M1075" s="25" t="s">
        <v>8607</v>
      </c>
      <c r="N1075" s="25" t="s">
        <v>5775</v>
      </c>
      <c r="O1075" s="28">
        <v>45851.268935185188</v>
      </c>
      <c r="P1075" s="25" t="s">
        <v>5485</v>
      </c>
      <c r="Q1075" s="25"/>
      <c r="R1075" s="26" t="e">
        <f>_xlfn.XLOOKUP(Table4[[#This Row],[Location]],[6]!TableData[u_display_name],[6]!TableData[country])</f>
        <v>#REF!</v>
      </c>
    </row>
    <row r="1076" spans="1:18" ht="58" x14ac:dyDescent="0.35">
      <c r="A1076" s="25" t="s">
        <v>1730</v>
      </c>
      <c r="B1076" s="25" t="s">
        <v>1729</v>
      </c>
      <c r="C1076" s="25" t="s">
        <v>8608</v>
      </c>
      <c r="D1076" s="25" t="s">
        <v>8609</v>
      </c>
      <c r="E1076" s="25" t="s">
        <v>8610</v>
      </c>
      <c r="F1076" s="25" t="s">
        <v>514</v>
      </c>
      <c r="G1076" s="25" t="s">
        <v>56</v>
      </c>
      <c r="H1076" s="25" t="s">
        <v>63</v>
      </c>
      <c r="I1076" s="25" t="s">
        <v>1730</v>
      </c>
      <c r="J1076" s="25" t="s">
        <v>5467</v>
      </c>
      <c r="K1076" s="25" t="s">
        <v>66</v>
      </c>
      <c r="L1076" s="25" t="s">
        <v>6751</v>
      </c>
      <c r="M1076" s="25" t="s">
        <v>5495</v>
      </c>
      <c r="N1076" s="25" t="s">
        <v>5512</v>
      </c>
      <c r="O1076" s="28">
        <v>45851.268842592595</v>
      </c>
      <c r="P1076" s="25" t="s">
        <v>8611</v>
      </c>
      <c r="Q1076" s="25"/>
      <c r="R1076" s="26" t="e">
        <f>_xlfn.XLOOKUP(Table4[[#This Row],[Location]],[6]!TableData[u_display_name],[6]!TableData[country])</f>
        <v>#REF!</v>
      </c>
    </row>
    <row r="1077" spans="1:18" ht="58" x14ac:dyDescent="0.35">
      <c r="A1077" s="25" t="s">
        <v>2456</v>
      </c>
      <c r="B1077" s="25" t="s">
        <v>2455</v>
      </c>
      <c r="C1077" s="25" t="s">
        <v>8612</v>
      </c>
      <c r="D1077" s="25" t="s">
        <v>8613</v>
      </c>
      <c r="E1077" s="25" t="s">
        <v>8614</v>
      </c>
      <c r="F1077" s="25" t="s">
        <v>514</v>
      </c>
      <c r="G1077" s="25" t="s">
        <v>56</v>
      </c>
      <c r="H1077" s="25" t="s">
        <v>5002</v>
      </c>
      <c r="I1077" s="25" t="s">
        <v>2456</v>
      </c>
      <c r="J1077" s="25" t="s">
        <v>5467</v>
      </c>
      <c r="K1077" s="25" t="s">
        <v>49</v>
      </c>
      <c r="L1077" s="25" t="s">
        <v>6130</v>
      </c>
      <c r="M1077" s="25" t="s">
        <v>5495</v>
      </c>
      <c r="N1077" s="25" t="s">
        <v>5526</v>
      </c>
      <c r="O1077" s="28">
        <v>45851.268587962964</v>
      </c>
      <c r="P1077" s="25" t="s">
        <v>5471</v>
      </c>
      <c r="Q1077" s="25"/>
      <c r="R1077" s="26" t="e">
        <f>_xlfn.XLOOKUP(Table4[[#This Row],[Location]],[6]!TableData[u_display_name],[6]!TableData[country])</f>
        <v>#REF!</v>
      </c>
    </row>
    <row r="1078" spans="1:18" ht="58" x14ac:dyDescent="0.35">
      <c r="A1078" s="25" t="s">
        <v>1499</v>
      </c>
      <c r="B1078" s="25" t="s">
        <v>1498</v>
      </c>
      <c r="C1078" s="25" t="s">
        <v>4903</v>
      </c>
      <c r="D1078" s="25" t="s">
        <v>8615</v>
      </c>
      <c r="E1078" s="25" t="s">
        <v>8616</v>
      </c>
      <c r="F1078" s="25" t="s">
        <v>514</v>
      </c>
      <c r="G1078" s="25" t="s">
        <v>56</v>
      </c>
      <c r="H1078" s="25" t="s">
        <v>63</v>
      </c>
      <c r="I1078" s="25" t="s">
        <v>1499</v>
      </c>
      <c r="J1078" s="25" t="s">
        <v>5467</v>
      </c>
      <c r="K1078" s="25" t="s">
        <v>141</v>
      </c>
      <c r="L1078" s="25" t="s">
        <v>5780</v>
      </c>
      <c r="M1078" s="25" t="s">
        <v>6737</v>
      </c>
      <c r="N1078" s="25" t="s">
        <v>5714</v>
      </c>
      <c r="O1078" s="28">
        <v>45851.268287037034</v>
      </c>
      <c r="P1078" s="25" t="s">
        <v>5471</v>
      </c>
      <c r="Q1078" s="25"/>
      <c r="R1078" s="26" t="e">
        <f>_xlfn.XLOOKUP(Table4[[#This Row],[Location]],[6]!TableData[u_display_name],[6]!TableData[country])</f>
        <v>#REF!</v>
      </c>
    </row>
    <row r="1079" spans="1:18" ht="43.5" x14ac:dyDescent="0.35">
      <c r="A1079" s="25" t="s">
        <v>2340</v>
      </c>
      <c r="B1079" s="25" t="s">
        <v>2339</v>
      </c>
      <c r="C1079" s="25" t="s">
        <v>8617</v>
      </c>
      <c r="D1079" s="25" t="s">
        <v>8618</v>
      </c>
      <c r="E1079" s="25" t="s">
        <v>8619</v>
      </c>
      <c r="F1079" s="25" t="s">
        <v>514</v>
      </c>
      <c r="G1079" s="25" t="s">
        <v>109</v>
      </c>
      <c r="H1079" s="25" t="s">
        <v>63</v>
      </c>
      <c r="I1079" s="25" t="s">
        <v>2340</v>
      </c>
      <c r="J1079" s="25" t="s">
        <v>5467</v>
      </c>
      <c r="K1079" s="25" t="s">
        <v>49</v>
      </c>
      <c r="L1079" s="25" t="s">
        <v>5911</v>
      </c>
      <c r="M1079" s="25" t="s">
        <v>5495</v>
      </c>
      <c r="N1079" s="25" t="s">
        <v>5496</v>
      </c>
      <c r="O1079" s="28">
        <v>45851.267592592594</v>
      </c>
      <c r="P1079" s="25" t="s">
        <v>5471</v>
      </c>
      <c r="Q1079" s="25"/>
      <c r="R1079" s="26" t="e">
        <f>_xlfn.XLOOKUP(Table4[[#This Row],[Location]],[6]!TableData[u_display_name],[6]!TableData[country])</f>
        <v>#REF!</v>
      </c>
    </row>
    <row r="1080" spans="1:18" ht="43.5" x14ac:dyDescent="0.35">
      <c r="A1080" s="25" t="s">
        <v>2361</v>
      </c>
      <c r="B1080" s="25" t="s">
        <v>8620</v>
      </c>
      <c r="C1080" s="25" t="s">
        <v>8621</v>
      </c>
      <c r="D1080" s="25" t="s">
        <v>8622</v>
      </c>
      <c r="E1080" s="25" t="s">
        <v>8623</v>
      </c>
      <c r="F1080" s="25" t="s">
        <v>514</v>
      </c>
      <c r="G1080" s="25" t="s">
        <v>109</v>
      </c>
      <c r="H1080" s="25" t="s">
        <v>4999</v>
      </c>
      <c r="I1080" s="25" t="s">
        <v>4691</v>
      </c>
      <c r="J1080" s="25" t="s">
        <v>5467</v>
      </c>
      <c r="K1080" s="25" t="s">
        <v>49</v>
      </c>
      <c r="L1080" s="25" t="s">
        <v>5659</v>
      </c>
      <c r="M1080" s="25" t="s">
        <v>5495</v>
      </c>
      <c r="N1080" s="25" t="s">
        <v>5496</v>
      </c>
      <c r="O1080" s="28">
        <v>45851.267430555556</v>
      </c>
      <c r="P1080" s="25" t="s">
        <v>5499</v>
      </c>
      <c r="Q1080" s="25"/>
      <c r="R1080" s="26" t="e">
        <f>_xlfn.XLOOKUP(Table4[[#This Row],[Location]],[6]!TableData[u_display_name],[6]!TableData[country])</f>
        <v>#REF!</v>
      </c>
    </row>
    <row r="1081" spans="1:18" ht="43.5" x14ac:dyDescent="0.35">
      <c r="A1081" s="25" t="s">
        <v>1200</v>
      </c>
      <c r="B1081" s="25" t="s">
        <v>1199</v>
      </c>
      <c r="C1081" s="25" t="s">
        <v>8624</v>
      </c>
      <c r="D1081" s="25" t="s">
        <v>8625</v>
      </c>
      <c r="E1081" s="25" t="s">
        <v>8626</v>
      </c>
      <c r="F1081" s="25" t="s">
        <v>514</v>
      </c>
      <c r="G1081" s="25" t="s">
        <v>56</v>
      </c>
      <c r="H1081" s="25" t="s">
        <v>63</v>
      </c>
      <c r="I1081" s="25" t="s">
        <v>1200</v>
      </c>
      <c r="J1081" s="25" t="s">
        <v>5467</v>
      </c>
      <c r="K1081" s="25" t="s">
        <v>49</v>
      </c>
      <c r="L1081" s="25" t="s">
        <v>6165</v>
      </c>
      <c r="M1081" s="25" t="s">
        <v>5519</v>
      </c>
      <c r="N1081" s="25" t="s">
        <v>5694</v>
      </c>
      <c r="O1081" s="28">
        <v>45851.266770833332</v>
      </c>
      <c r="P1081" s="25" t="s">
        <v>5471</v>
      </c>
      <c r="Q1081" s="25"/>
      <c r="R1081" s="26" t="e">
        <f>_xlfn.XLOOKUP(Table4[[#This Row],[Location]],[6]!TableData[u_display_name],[6]!TableData[country])</f>
        <v>#REF!</v>
      </c>
    </row>
    <row r="1082" spans="1:18" ht="58" x14ac:dyDescent="0.35">
      <c r="A1082" s="25" t="s">
        <v>899</v>
      </c>
      <c r="B1082" s="25" t="s">
        <v>898</v>
      </c>
      <c r="C1082" s="25" t="s">
        <v>900</v>
      </c>
      <c r="D1082" s="25" t="s">
        <v>8627</v>
      </c>
      <c r="E1082" s="25" t="s">
        <v>8628</v>
      </c>
      <c r="F1082" s="25" t="s">
        <v>514</v>
      </c>
      <c r="G1082" s="25" t="s">
        <v>56</v>
      </c>
      <c r="H1082" s="25" t="s">
        <v>63</v>
      </c>
      <c r="I1082" s="25" t="s">
        <v>899</v>
      </c>
      <c r="J1082" s="25" t="s">
        <v>5467</v>
      </c>
      <c r="K1082" s="25" t="s">
        <v>114</v>
      </c>
      <c r="L1082" s="25" t="s">
        <v>4691</v>
      </c>
      <c r="M1082" s="25" t="s">
        <v>5551</v>
      </c>
      <c r="N1082" s="25" t="s">
        <v>5491</v>
      </c>
      <c r="O1082" s="28">
        <v>45851.266064814816</v>
      </c>
      <c r="P1082" s="25" t="s">
        <v>5471</v>
      </c>
      <c r="Q1082" s="25"/>
      <c r="R1082" s="26" t="e">
        <f>_xlfn.XLOOKUP(Table4[[#This Row],[Location]],[6]!TableData[u_display_name],[6]!TableData[country])</f>
        <v>#REF!</v>
      </c>
    </row>
    <row r="1083" spans="1:18" ht="58" x14ac:dyDescent="0.35">
      <c r="A1083" s="25" t="s">
        <v>902</v>
      </c>
      <c r="B1083" s="25" t="s">
        <v>901</v>
      </c>
      <c r="C1083" s="25" t="s">
        <v>903</v>
      </c>
      <c r="D1083" s="25" t="s">
        <v>8629</v>
      </c>
      <c r="E1083" s="25" t="s">
        <v>8630</v>
      </c>
      <c r="F1083" s="25" t="s">
        <v>514</v>
      </c>
      <c r="G1083" s="25" t="s">
        <v>56</v>
      </c>
      <c r="H1083" s="25" t="s">
        <v>63</v>
      </c>
      <c r="I1083" s="25" t="s">
        <v>902</v>
      </c>
      <c r="J1083" s="25" t="s">
        <v>5467</v>
      </c>
      <c r="K1083" s="25" t="s">
        <v>114</v>
      </c>
      <c r="L1083" s="25" t="s">
        <v>4691</v>
      </c>
      <c r="M1083" s="25" t="s">
        <v>5556</v>
      </c>
      <c r="N1083" s="25" t="s">
        <v>5470</v>
      </c>
      <c r="O1083" s="28">
        <v>45851.265810185185</v>
      </c>
      <c r="P1083" s="25" t="s">
        <v>5471</v>
      </c>
      <c r="Q1083" s="25"/>
      <c r="R1083" s="26" t="e">
        <f>_xlfn.XLOOKUP(Table4[[#This Row],[Location]],[6]!TableData[u_display_name],[6]!TableData[country])</f>
        <v>#REF!</v>
      </c>
    </row>
    <row r="1084" spans="1:18" ht="58" x14ac:dyDescent="0.35">
      <c r="A1084" s="25" t="s">
        <v>1173</v>
      </c>
      <c r="B1084" s="25" t="s">
        <v>1172</v>
      </c>
      <c r="C1084" s="25" t="s">
        <v>8631</v>
      </c>
      <c r="D1084" s="25" t="s">
        <v>8632</v>
      </c>
      <c r="E1084" s="25" t="s">
        <v>8633</v>
      </c>
      <c r="F1084" s="25" t="s">
        <v>514</v>
      </c>
      <c r="G1084" s="25" t="s">
        <v>56</v>
      </c>
      <c r="H1084" s="25" t="s">
        <v>63</v>
      </c>
      <c r="I1084" s="25" t="s">
        <v>1173</v>
      </c>
      <c r="J1084" s="25" t="s">
        <v>5467</v>
      </c>
      <c r="K1084" s="25" t="s">
        <v>49</v>
      </c>
      <c r="L1084" s="25" t="s">
        <v>6165</v>
      </c>
      <c r="M1084" s="25" t="s">
        <v>5702</v>
      </c>
      <c r="N1084" s="25" t="s">
        <v>5627</v>
      </c>
      <c r="O1084" s="28">
        <v>45851.265069444446</v>
      </c>
      <c r="P1084" s="25" t="s">
        <v>5471</v>
      </c>
      <c r="Q1084" s="25"/>
      <c r="R1084" s="26" t="e">
        <f>_xlfn.XLOOKUP(Table4[[#This Row],[Location]],[6]!TableData[u_display_name],[6]!TableData[country])</f>
        <v>#REF!</v>
      </c>
    </row>
    <row r="1085" spans="1:18" ht="58" x14ac:dyDescent="0.35">
      <c r="A1085" s="25" t="s">
        <v>1169</v>
      </c>
      <c r="B1085" s="25" t="s">
        <v>1168</v>
      </c>
      <c r="C1085" s="25" t="s">
        <v>8634</v>
      </c>
      <c r="D1085" s="25" t="s">
        <v>8635</v>
      </c>
      <c r="E1085" s="25" t="s">
        <v>8636</v>
      </c>
      <c r="F1085" s="25" t="s">
        <v>514</v>
      </c>
      <c r="G1085" s="25" t="s">
        <v>56</v>
      </c>
      <c r="H1085" s="25" t="s">
        <v>63</v>
      </c>
      <c r="I1085" s="25" t="s">
        <v>1169</v>
      </c>
      <c r="J1085" s="25" t="s">
        <v>5467</v>
      </c>
      <c r="K1085" s="25" t="s">
        <v>49</v>
      </c>
      <c r="L1085" s="25" t="s">
        <v>4691</v>
      </c>
      <c r="M1085" s="25" t="s">
        <v>5702</v>
      </c>
      <c r="N1085" s="25" t="s">
        <v>5627</v>
      </c>
      <c r="O1085" s="28">
        <v>45851.265023148146</v>
      </c>
      <c r="P1085" s="25" t="s">
        <v>5471</v>
      </c>
      <c r="Q1085" s="25"/>
      <c r="R1085" s="26" t="e">
        <f>_xlfn.XLOOKUP(Table4[[#This Row],[Location]],[6]!TableData[u_display_name],[6]!TableData[country])</f>
        <v>#REF!</v>
      </c>
    </row>
    <row r="1086" spans="1:18" ht="58" x14ac:dyDescent="0.35">
      <c r="A1086" s="25" t="s">
        <v>1167</v>
      </c>
      <c r="B1086" s="25" t="s">
        <v>1166</v>
      </c>
      <c r="C1086" s="25" t="s">
        <v>8637</v>
      </c>
      <c r="D1086" s="25" t="s">
        <v>8638</v>
      </c>
      <c r="E1086" s="25" t="s">
        <v>8639</v>
      </c>
      <c r="F1086" s="25" t="s">
        <v>514</v>
      </c>
      <c r="G1086" s="25" t="s">
        <v>56</v>
      </c>
      <c r="H1086" s="25" t="s">
        <v>63</v>
      </c>
      <c r="I1086" s="25" t="s">
        <v>1167</v>
      </c>
      <c r="J1086" s="25" t="s">
        <v>5467</v>
      </c>
      <c r="K1086" s="25" t="s">
        <v>49</v>
      </c>
      <c r="L1086" s="25" t="s">
        <v>6165</v>
      </c>
      <c r="M1086" s="25" t="s">
        <v>5702</v>
      </c>
      <c r="N1086" s="25" t="s">
        <v>5627</v>
      </c>
      <c r="O1086" s="28">
        <v>45851.264999999999</v>
      </c>
      <c r="P1086" s="25" t="s">
        <v>5471</v>
      </c>
      <c r="Q1086" s="25"/>
      <c r="R1086" s="26" t="e">
        <f>_xlfn.XLOOKUP(Table4[[#This Row],[Location]],[6]!TableData[u_display_name],[6]!TableData[country])</f>
        <v>#REF!</v>
      </c>
    </row>
    <row r="1087" spans="1:18" ht="58" x14ac:dyDescent="0.35">
      <c r="A1087" s="25" t="s">
        <v>1175</v>
      </c>
      <c r="B1087" s="25" t="s">
        <v>1174</v>
      </c>
      <c r="C1087" s="25" t="s">
        <v>8640</v>
      </c>
      <c r="D1087" s="25" t="s">
        <v>8641</v>
      </c>
      <c r="E1087" s="25" t="s">
        <v>8642</v>
      </c>
      <c r="F1087" s="25" t="s">
        <v>514</v>
      </c>
      <c r="G1087" s="25" t="s">
        <v>56</v>
      </c>
      <c r="H1087" s="25" t="s">
        <v>63</v>
      </c>
      <c r="I1087" s="25" t="s">
        <v>1175</v>
      </c>
      <c r="J1087" s="25" t="s">
        <v>5467</v>
      </c>
      <c r="K1087" s="25" t="s">
        <v>49</v>
      </c>
      <c r="L1087" s="25" t="s">
        <v>6165</v>
      </c>
      <c r="M1087" s="25" t="s">
        <v>5702</v>
      </c>
      <c r="N1087" s="25" t="s">
        <v>5627</v>
      </c>
      <c r="O1087" s="28">
        <v>45851.264999999999</v>
      </c>
      <c r="P1087" s="25" t="s">
        <v>5471</v>
      </c>
      <c r="Q1087" s="25"/>
      <c r="R1087" s="26" t="e">
        <f>_xlfn.XLOOKUP(Table4[[#This Row],[Location]],[6]!TableData[u_display_name],[6]!TableData[country])</f>
        <v>#REF!</v>
      </c>
    </row>
    <row r="1088" spans="1:18" ht="58" x14ac:dyDescent="0.35">
      <c r="A1088" s="25" t="s">
        <v>917</v>
      </c>
      <c r="B1088" s="25" t="s">
        <v>916</v>
      </c>
      <c r="C1088" s="25" t="s">
        <v>918</v>
      </c>
      <c r="D1088" s="25" t="s">
        <v>8643</v>
      </c>
      <c r="E1088" s="25" t="s">
        <v>8644</v>
      </c>
      <c r="F1088" s="25" t="s">
        <v>514</v>
      </c>
      <c r="G1088" s="25" t="s">
        <v>56</v>
      </c>
      <c r="H1088" s="25" t="s">
        <v>63</v>
      </c>
      <c r="I1088" s="25" t="s">
        <v>917</v>
      </c>
      <c r="J1088" s="25" t="s">
        <v>5467</v>
      </c>
      <c r="K1088" s="25" t="s">
        <v>114</v>
      </c>
      <c r="L1088" s="25" t="s">
        <v>4691</v>
      </c>
      <c r="M1088" s="25" t="s">
        <v>8645</v>
      </c>
      <c r="N1088" s="25" t="s">
        <v>5731</v>
      </c>
      <c r="O1088" s="28">
        <v>45851.263831018521</v>
      </c>
      <c r="P1088" s="25" t="s">
        <v>5471</v>
      </c>
      <c r="Q1088" s="25"/>
      <c r="R1088" s="26" t="e">
        <f>_xlfn.XLOOKUP(Table4[[#This Row],[Location]],[6]!TableData[u_display_name],[6]!TableData[country])</f>
        <v>#REF!</v>
      </c>
    </row>
    <row r="1089" spans="1:18" ht="43.5" x14ac:dyDescent="0.35">
      <c r="A1089" s="25" t="s">
        <v>2627</v>
      </c>
      <c r="B1089" s="25" t="s">
        <v>2626</v>
      </c>
      <c r="C1089" s="25" t="s">
        <v>8646</v>
      </c>
      <c r="D1089" s="25" t="s">
        <v>8647</v>
      </c>
      <c r="E1089" s="25" t="s">
        <v>8648</v>
      </c>
      <c r="F1089" s="25" t="s">
        <v>514</v>
      </c>
      <c r="G1089" s="25" t="s">
        <v>56</v>
      </c>
      <c r="H1089" s="25" t="s">
        <v>63</v>
      </c>
      <c r="I1089" s="25" t="s">
        <v>2627</v>
      </c>
      <c r="J1089" s="25" t="s">
        <v>5467</v>
      </c>
      <c r="K1089" s="25" t="s">
        <v>49</v>
      </c>
      <c r="L1089" s="25" t="s">
        <v>8649</v>
      </c>
      <c r="M1089" s="25" t="s">
        <v>5495</v>
      </c>
      <c r="N1089" s="25" t="s">
        <v>5526</v>
      </c>
      <c r="O1089" s="28">
        <v>45851.263506944444</v>
      </c>
      <c r="P1089" s="25" t="s">
        <v>5471</v>
      </c>
      <c r="Q1089" s="25"/>
      <c r="R1089" s="26" t="e">
        <f>_xlfn.XLOOKUP(Table4[[#This Row],[Location]],[6]!TableData[u_display_name],[6]!TableData[country])</f>
        <v>#REF!</v>
      </c>
    </row>
    <row r="1090" spans="1:18" ht="58" x14ac:dyDescent="0.35">
      <c r="A1090" s="25" t="s">
        <v>923</v>
      </c>
      <c r="B1090" s="25" t="s">
        <v>922</v>
      </c>
      <c r="C1090" s="25" t="s">
        <v>924</v>
      </c>
      <c r="D1090" s="25" t="s">
        <v>8650</v>
      </c>
      <c r="E1090" s="25" t="s">
        <v>8651</v>
      </c>
      <c r="F1090" s="25" t="s">
        <v>514</v>
      </c>
      <c r="G1090" s="25" t="s">
        <v>56</v>
      </c>
      <c r="H1090" s="25" t="s">
        <v>63</v>
      </c>
      <c r="I1090" s="25" t="s">
        <v>923</v>
      </c>
      <c r="J1090" s="25" t="s">
        <v>5467</v>
      </c>
      <c r="K1090" s="25" t="s">
        <v>114</v>
      </c>
      <c r="L1090" s="25" t="s">
        <v>8652</v>
      </c>
      <c r="M1090" s="25" t="s">
        <v>6859</v>
      </c>
      <c r="N1090" s="25" t="s">
        <v>5731</v>
      </c>
      <c r="O1090" s="28">
        <v>45851.263483796298</v>
      </c>
      <c r="P1090" s="25" t="s">
        <v>5471</v>
      </c>
      <c r="Q1090" s="25"/>
      <c r="R1090" s="26" t="e">
        <f>_xlfn.XLOOKUP(Table4[[#This Row],[Location]],[6]!TableData[u_display_name],[6]!TableData[country])</f>
        <v>#REF!</v>
      </c>
    </row>
    <row r="1091" spans="1:18" ht="58" x14ac:dyDescent="0.35">
      <c r="A1091" s="25" t="s">
        <v>8653</v>
      </c>
      <c r="B1091" s="25" t="s">
        <v>1240</v>
      </c>
      <c r="C1091" s="25" t="s">
        <v>4447</v>
      </c>
      <c r="D1091" s="25" t="s">
        <v>8654</v>
      </c>
      <c r="E1091" s="25" t="s">
        <v>8655</v>
      </c>
      <c r="F1091" s="25" t="s">
        <v>514</v>
      </c>
      <c r="G1091" s="25" t="s">
        <v>56</v>
      </c>
      <c r="H1091" s="25" t="s">
        <v>63</v>
      </c>
      <c r="I1091" s="25" t="s">
        <v>1241</v>
      </c>
      <c r="J1091" s="25" t="s">
        <v>5467</v>
      </c>
      <c r="K1091" s="25" t="s">
        <v>49</v>
      </c>
      <c r="L1091" s="25" t="s">
        <v>7044</v>
      </c>
      <c r="M1091" s="25" t="s">
        <v>7045</v>
      </c>
      <c r="N1091" s="25" t="s">
        <v>5503</v>
      </c>
      <c r="O1091" s="28">
        <v>45851.263472222221</v>
      </c>
      <c r="P1091" s="25" t="s">
        <v>5471</v>
      </c>
      <c r="Q1091" s="25"/>
      <c r="R1091" s="26" t="e">
        <f>_xlfn.XLOOKUP(Table4[[#This Row],[Location]],[6]!TableData[u_display_name],[6]!TableData[country])</f>
        <v>#REF!</v>
      </c>
    </row>
    <row r="1092" spans="1:18" ht="58" x14ac:dyDescent="0.35">
      <c r="A1092" s="25" t="s">
        <v>920</v>
      </c>
      <c r="B1092" s="25" t="s">
        <v>919</v>
      </c>
      <c r="C1092" s="25" t="s">
        <v>921</v>
      </c>
      <c r="D1092" s="25" t="s">
        <v>8656</v>
      </c>
      <c r="E1092" s="25" t="s">
        <v>8657</v>
      </c>
      <c r="F1092" s="25" t="s">
        <v>514</v>
      </c>
      <c r="G1092" s="25" t="s">
        <v>56</v>
      </c>
      <c r="H1092" s="25" t="s">
        <v>63</v>
      </c>
      <c r="I1092" s="25" t="s">
        <v>920</v>
      </c>
      <c r="J1092" s="25" t="s">
        <v>5467</v>
      </c>
      <c r="K1092" s="25" t="s">
        <v>114</v>
      </c>
      <c r="L1092" s="25" t="s">
        <v>4691</v>
      </c>
      <c r="M1092" s="25" t="s">
        <v>5926</v>
      </c>
      <c r="N1092" s="25" t="s">
        <v>5731</v>
      </c>
      <c r="O1092" s="28">
        <v>45851.263449074075</v>
      </c>
      <c r="P1092" s="25" t="s">
        <v>5471</v>
      </c>
      <c r="Q1092" s="25"/>
      <c r="R1092" s="26" t="e">
        <f>_xlfn.XLOOKUP(Table4[[#This Row],[Location]],[6]!TableData[u_display_name],[6]!TableData[country])</f>
        <v>#REF!</v>
      </c>
    </row>
    <row r="1093" spans="1:18" ht="43.5" x14ac:dyDescent="0.35">
      <c r="A1093" s="25" t="s">
        <v>2750</v>
      </c>
      <c r="B1093" s="25" t="s">
        <v>2749</v>
      </c>
      <c r="C1093" s="25" t="s">
        <v>4467</v>
      </c>
      <c r="D1093" s="25" t="s">
        <v>8658</v>
      </c>
      <c r="E1093" s="25" t="s">
        <v>8659</v>
      </c>
      <c r="F1093" s="25" t="s">
        <v>94</v>
      </c>
      <c r="G1093" s="25" t="s">
        <v>56</v>
      </c>
      <c r="H1093" s="25" t="s">
        <v>63</v>
      </c>
      <c r="I1093" s="25" t="s">
        <v>2750</v>
      </c>
      <c r="J1093" s="25" t="s">
        <v>5467</v>
      </c>
      <c r="K1093" s="25" t="s">
        <v>49</v>
      </c>
      <c r="L1093" s="25" t="s">
        <v>8660</v>
      </c>
      <c r="M1093" s="25" t="s">
        <v>5709</v>
      </c>
      <c r="N1093" s="25" t="s">
        <v>5526</v>
      </c>
      <c r="O1093" s="28">
        <v>45851.263368055559</v>
      </c>
      <c r="P1093" s="25" t="s">
        <v>5471</v>
      </c>
      <c r="Q1093" s="25"/>
      <c r="R1093" s="26" t="e">
        <f>_xlfn.XLOOKUP(Table4[[#This Row],[Location]],[6]!TableData[u_display_name],[6]!TableData[country])</f>
        <v>#REF!</v>
      </c>
    </row>
    <row r="1094" spans="1:18" ht="58" x14ac:dyDescent="0.35">
      <c r="A1094" s="25" t="s">
        <v>558</v>
      </c>
      <c r="B1094" s="25" t="s">
        <v>557</v>
      </c>
      <c r="C1094" s="25" t="s">
        <v>559</v>
      </c>
      <c r="D1094" s="25" t="s">
        <v>8661</v>
      </c>
      <c r="E1094" s="25" t="s">
        <v>8662</v>
      </c>
      <c r="F1094" s="25" t="s">
        <v>514</v>
      </c>
      <c r="G1094" s="25" t="s">
        <v>56</v>
      </c>
      <c r="H1094" s="25" t="s">
        <v>63</v>
      </c>
      <c r="I1094" s="25" t="s">
        <v>558</v>
      </c>
      <c r="J1094" s="25" t="s">
        <v>5467</v>
      </c>
      <c r="K1094" s="25" t="s">
        <v>114</v>
      </c>
      <c r="L1094" s="25" t="s">
        <v>4691</v>
      </c>
      <c r="M1094" s="25" t="s">
        <v>5730</v>
      </c>
      <c r="N1094" s="25" t="s">
        <v>5731</v>
      </c>
      <c r="O1094" s="28">
        <v>45851.263194444444</v>
      </c>
      <c r="P1094" s="25" t="s">
        <v>5471</v>
      </c>
      <c r="Q1094" s="25"/>
      <c r="R1094" s="26" t="e">
        <f>_xlfn.XLOOKUP(Table4[[#This Row],[Location]],[6]!TableData[u_display_name],[6]!TableData[country])</f>
        <v>#REF!</v>
      </c>
    </row>
    <row r="1095" spans="1:18" ht="58" x14ac:dyDescent="0.35">
      <c r="A1095" s="25" t="s">
        <v>512</v>
      </c>
      <c r="B1095" s="25" t="s">
        <v>511</v>
      </c>
      <c r="C1095" s="25" t="s">
        <v>513</v>
      </c>
      <c r="D1095" s="25" t="s">
        <v>8663</v>
      </c>
      <c r="E1095" s="25" t="s">
        <v>8664</v>
      </c>
      <c r="F1095" s="25" t="s">
        <v>514</v>
      </c>
      <c r="G1095" s="25" t="s">
        <v>56</v>
      </c>
      <c r="H1095" s="25" t="s">
        <v>63</v>
      </c>
      <c r="I1095" s="25" t="s">
        <v>512</v>
      </c>
      <c r="J1095" s="25" t="s">
        <v>5467</v>
      </c>
      <c r="K1095" s="25" t="s">
        <v>114</v>
      </c>
      <c r="L1095" s="25" t="s">
        <v>4691</v>
      </c>
      <c r="M1095" s="25" t="s">
        <v>6761</v>
      </c>
      <c r="N1095" s="25" t="s">
        <v>5470</v>
      </c>
      <c r="O1095" s="28">
        <v>45851.262835648151</v>
      </c>
      <c r="P1095" s="25" t="s">
        <v>5471</v>
      </c>
      <c r="Q1095" s="25"/>
      <c r="R1095" s="26" t="e">
        <f>_xlfn.XLOOKUP(Table4[[#This Row],[Location]],[6]!TableData[u_display_name],[6]!TableData[country])</f>
        <v>#REF!</v>
      </c>
    </row>
    <row r="1096" spans="1:18" ht="58" x14ac:dyDescent="0.35">
      <c r="A1096" s="25" t="s">
        <v>825</v>
      </c>
      <c r="B1096" s="25" t="s">
        <v>824</v>
      </c>
      <c r="C1096" s="25" t="s">
        <v>826</v>
      </c>
      <c r="D1096" s="25" t="s">
        <v>8665</v>
      </c>
      <c r="E1096" s="25" t="s">
        <v>8666</v>
      </c>
      <c r="F1096" s="25" t="s">
        <v>514</v>
      </c>
      <c r="G1096" s="25" t="s">
        <v>56</v>
      </c>
      <c r="H1096" s="25" t="s">
        <v>63</v>
      </c>
      <c r="I1096" s="25" t="s">
        <v>825</v>
      </c>
      <c r="J1096" s="25" t="s">
        <v>5467</v>
      </c>
      <c r="K1096" s="25" t="s">
        <v>114</v>
      </c>
      <c r="L1096" s="25" t="s">
        <v>4691</v>
      </c>
      <c r="M1096" s="25" t="s">
        <v>7121</v>
      </c>
      <c r="N1096" s="25" t="s">
        <v>5731</v>
      </c>
      <c r="O1096" s="28">
        <v>45851.262812499997</v>
      </c>
      <c r="P1096" s="25" t="s">
        <v>5471</v>
      </c>
      <c r="Q1096" s="25"/>
      <c r="R1096" s="26" t="e">
        <f>_xlfn.XLOOKUP(Table4[[#This Row],[Location]],[6]!TableData[u_display_name],[6]!TableData[country])</f>
        <v>#REF!</v>
      </c>
    </row>
    <row r="1097" spans="1:18" ht="58" x14ac:dyDescent="0.35">
      <c r="A1097" s="25" t="s">
        <v>213</v>
      </c>
      <c r="B1097" s="25" t="s">
        <v>212</v>
      </c>
      <c r="C1097" s="25" t="s">
        <v>214</v>
      </c>
      <c r="D1097" s="25" t="s">
        <v>8667</v>
      </c>
      <c r="E1097" s="25" t="s">
        <v>8668</v>
      </c>
      <c r="F1097" s="25" t="s">
        <v>94</v>
      </c>
      <c r="G1097" s="25" t="s">
        <v>56</v>
      </c>
      <c r="H1097" s="25" t="s">
        <v>63</v>
      </c>
      <c r="I1097" s="25" t="s">
        <v>213</v>
      </c>
      <c r="J1097" s="25" t="s">
        <v>5467</v>
      </c>
      <c r="K1097" s="25" t="s">
        <v>49</v>
      </c>
      <c r="L1097" s="25" t="s">
        <v>4691</v>
      </c>
      <c r="M1097" s="25" t="s">
        <v>5796</v>
      </c>
      <c r="N1097" s="25" t="s">
        <v>5503</v>
      </c>
      <c r="O1097" s="28">
        <v>45851.262789351851</v>
      </c>
      <c r="P1097" s="25" t="s">
        <v>5471</v>
      </c>
      <c r="Q1097" s="25"/>
      <c r="R1097" s="26" t="e">
        <f>_xlfn.XLOOKUP(Table4[[#This Row],[Location]],[6]!TableData[u_display_name],[6]!TableData[country])</f>
        <v>#REF!</v>
      </c>
    </row>
    <row r="1098" spans="1:18" ht="58" x14ac:dyDescent="0.35">
      <c r="A1098" s="25" t="s">
        <v>1547</v>
      </c>
      <c r="B1098" s="25" t="s">
        <v>1546</v>
      </c>
      <c r="C1098" s="25" t="s">
        <v>8669</v>
      </c>
      <c r="D1098" s="25" t="s">
        <v>8670</v>
      </c>
      <c r="E1098" s="25" t="s">
        <v>8671</v>
      </c>
      <c r="F1098" s="25" t="s">
        <v>514</v>
      </c>
      <c r="G1098" s="25" t="s">
        <v>109</v>
      </c>
      <c r="H1098" s="25" t="s">
        <v>63</v>
      </c>
      <c r="I1098" s="25" t="s">
        <v>1547</v>
      </c>
      <c r="J1098" s="25" t="s">
        <v>5467</v>
      </c>
      <c r="K1098" s="25" t="s">
        <v>49</v>
      </c>
      <c r="L1098" s="25" t="s">
        <v>6165</v>
      </c>
      <c r="M1098" s="25" t="s">
        <v>5540</v>
      </c>
      <c r="N1098" s="25" t="s">
        <v>5992</v>
      </c>
      <c r="O1098" s="28">
        <v>45851.262650462966</v>
      </c>
      <c r="P1098" s="25" t="s">
        <v>5471</v>
      </c>
      <c r="Q1098" s="25"/>
      <c r="R1098" s="26" t="e">
        <f>_xlfn.XLOOKUP(Table4[[#This Row],[Location]],[6]!TableData[u_display_name],[6]!TableData[country])</f>
        <v>#REF!</v>
      </c>
    </row>
    <row r="1099" spans="1:18" ht="43.5" x14ac:dyDescent="0.35">
      <c r="A1099" s="25" t="s">
        <v>1761</v>
      </c>
      <c r="B1099" s="25" t="s">
        <v>1760</v>
      </c>
      <c r="C1099" s="25" t="s">
        <v>8672</v>
      </c>
      <c r="D1099" s="25" t="s">
        <v>1761</v>
      </c>
      <c r="E1099" s="25" t="s">
        <v>8673</v>
      </c>
      <c r="F1099" s="25" t="s">
        <v>94</v>
      </c>
      <c r="G1099" s="25" t="s">
        <v>56</v>
      </c>
      <c r="H1099" s="25" t="s">
        <v>63</v>
      </c>
      <c r="I1099" s="25" t="s">
        <v>1761</v>
      </c>
      <c r="J1099" s="25" t="s">
        <v>5467</v>
      </c>
      <c r="K1099" s="25" t="s">
        <v>114</v>
      </c>
      <c r="L1099" s="25" t="s">
        <v>8674</v>
      </c>
      <c r="M1099" s="25" t="s">
        <v>6670</v>
      </c>
      <c r="N1099" s="25" t="s">
        <v>5623</v>
      </c>
      <c r="O1099" s="28">
        <v>45851.262546296297</v>
      </c>
      <c r="P1099" s="25" t="s">
        <v>5471</v>
      </c>
      <c r="Q1099" s="25"/>
      <c r="R1099" s="26" t="e">
        <f>_xlfn.XLOOKUP(Table4[[#This Row],[Location]],[6]!TableData[u_display_name],[6]!TableData[country])</f>
        <v>#REF!</v>
      </c>
    </row>
    <row r="1100" spans="1:18" ht="58" x14ac:dyDescent="0.35">
      <c r="A1100" s="25" t="s">
        <v>914</v>
      </c>
      <c r="B1100" s="25" t="s">
        <v>913</v>
      </c>
      <c r="C1100" s="25" t="s">
        <v>915</v>
      </c>
      <c r="D1100" s="25" t="s">
        <v>8675</v>
      </c>
      <c r="E1100" s="25" t="s">
        <v>8676</v>
      </c>
      <c r="F1100" s="25" t="s">
        <v>514</v>
      </c>
      <c r="G1100" s="25" t="s">
        <v>56</v>
      </c>
      <c r="H1100" s="25" t="s">
        <v>63</v>
      </c>
      <c r="I1100" s="25" t="s">
        <v>914</v>
      </c>
      <c r="J1100" s="25" t="s">
        <v>5467</v>
      </c>
      <c r="K1100" s="25" t="s">
        <v>114</v>
      </c>
      <c r="L1100" s="25" t="s">
        <v>4691</v>
      </c>
      <c r="M1100" s="25" t="s">
        <v>5977</v>
      </c>
      <c r="N1100" s="25" t="s">
        <v>5731</v>
      </c>
      <c r="O1100" s="28">
        <v>45851.262418981481</v>
      </c>
      <c r="P1100" s="25" t="s">
        <v>5471</v>
      </c>
      <c r="Q1100" s="25"/>
      <c r="R1100" s="26" t="e">
        <f>_xlfn.XLOOKUP(Table4[[#This Row],[Location]],[6]!TableData[u_display_name],[6]!TableData[country])</f>
        <v>#REF!</v>
      </c>
    </row>
    <row r="1101" spans="1:18" ht="58" x14ac:dyDescent="0.35">
      <c r="A1101" s="25" t="s">
        <v>905</v>
      </c>
      <c r="B1101" s="25" t="s">
        <v>904</v>
      </c>
      <c r="C1101" s="25" t="s">
        <v>906</v>
      </c>
      <c r="D1101" s="25" t="s">
        <v>8677</v>
      </c>
      <c r="E1101" s="25" t="s">
        <v>8678</v>
      </c>
      <c r="F1101" s="25" t="s">
        <v>514</v>
      </c>
      <c r="G1101" s="25" t="s">
        <v>56</v>
      </c>
      <c r="H1101" s="25" t="s">
        <v>63</v>
      </c>
      <c r="I1101" s="25" t="s">
        <v>905</v>
      </c>
      <c r="J1101" s="25" t="s">
        <v>5467</v>
      </c>
      <c r="K1101" s="25" t="s">
        <v>114</v>
      </c>
      <c r="L1101" s="25" t="s">
        <v>4691</v>
      </c>
      <c r="M1101" s="25" t="s">
        <v>6977</v>
      </c>
      <c r="N1101" s="25" t="s">
        <v>5731</v>
      </c>
      <c r="O1101" s="28">
        <v>45851.262233796297</v>
      </c>
      <c r="P1101" s="25" t="s">
        <v>5471</v>
      </c>
      <c r="Q1101" s="25"/>
      <c r="R1101" s="26" t="e">
        <f>_xlfn.XLOOKUP(Table4[[#This Row],[Location]],[6]!TableData[u_display_name],[6]!TableData[country])</f>
        <v>#REF!</v>
      </c>
    </row>
    <row r="1102" spans="1:18" ht="43.5" x14ac:dyDescent="0.35">
      <c r="A1102" s="25" t="s">
        <v>1216</v>
      </c>
      <c r="B1102" s="25" t="s">
        <v>1215</v>
      </c>
      <c r="C1102" s="25" t="s">
        <v>4771</v>
      </c>
      <c r="D1102" s="25" t="s">
        <v>8679</v>
      </c>
      <c r="E1102" s="25" t="s">
        <v>8680</v>
      </c>
      <c r="F1102" s="25" t="s">
        <v>94</v>
      </c>
      <c r="G1102" s="25" t="s">
        <v>56</v>
      </c>
      <c r="H1102" s="25" t="s">
        <v>4500</v>
      </c>
      <c r="I1102" s="25" t="s">
        <v>1216</v>
      </c>
      <c r="J1102" s="25" t="s">
        <v>5467</v>
      </c>
      <c r="K1102" s="25" t="s">
        <v>49</v>
      </c>
      <c r="L1102" s="25" t="s">
        <v>4691</v>
      </c>
      <c r="M1102" s="25" t="s">
        <v>5519</v>
      </c>
      <c r="N1102" s="25" t="s">
        <v>5526</v>
      </c>
      <c r="O1102" s="28">
        <v>45851.26122685185</v>
      </c>
      <c r="P1102" s="25" t="s">
        <v>5471</v>
      </c>
      <c r="Q1102" s="25"/>
      <c r="R1102" s="26" t="e">
        <f>_xlfn.XLOOKUP(Table4[[#This Row],[Location]],[6]!TableData[u_display_name],[6]!TableData[country])</f>
        <v>#REF!</v>
      </c>
    </row>
    <row r="1103" spans="1:18" ht="58" x14ac:dyDescent="0.35">
      <c r="A1103" s="25" t="s">
        <v>8681</v>
      </c>
      <c r="B1103" s="25" t="s">
        <v>1383</v>
      </c>
      <c r="C1103" s="25" t="s">
        <v>8682</v>
      </c>
      <c r="D1103" s="25" t="s">
        <v>8683</v>
      </c>
      <c r="E1103" s="25" t="s">
        <v>8684</v>
      </c>
      <c r="F1103" s="25" t="s">
        <v>514</v>
      </c>
      <c r="G1103" s="25" t="s">
        <v>56</v>
      </c>
      <c r="H1103" s="25" t="s">
        <v>63</v>
      </c>
      <c r="I1103" s="25" t="s">
        <v>1384</v>
      </c>
      <c r="J1103" s="25" t="s">
        <v>5467</v>
      </c>
      <c r="K1103" s="25" t="s">
        <v>49</v>
      </c>
      <c r="L1103" s="25" t="s">
        <v>8685</v>
      </c>
      <c r="M1103" s="25" t="s">
        <v>7045</v>
      </c>
      <c r="N1103" s="25" t="s">
        <v>5503</v>
      </c>
      <c r="O1103" s="28">
        <v>45851.260150462964</v>
      </c>
      <c r="P1103" s="25" t="s">
        <v>5471</v>
      </c>
      <c r="Q1103" s="25"/>
      <c r="R1103" s="26" t="e">
        <f>_xlfn.XLOOKUP(Table4[[#This Row],[Location]],[6]!TableData[u_display_name],[6]!TableData[country])</f>
        <v>#REF!</v>
      </c>
    </row>
    <row r="1104" spans="1:18" ht="43.5" x14ac:dyDescent="0.35">
      <c r="A1104" s="25" t="s">
        <v>1204</v>
      </c>
      <c r="B1104" s="25" t="s">
        <v>1203</v>
      </c>
      <c r="C1104" s="25" t="s">
        <v>8686</v>
      </c>
      <c r="D1104" s="25" t="s">
        <v>8687</v>
      </c>
      <c r="E1104" s="25" t="s">
        <v>8688</v>
      </c>
      <c r="F1104" s="25" t="s">
        <v>514</v>
      </c>
      <c r="G1104" s="25" t="s">
        <v>56</v>
      </c>
      <c r="H1104" s="25" t="s">
        <v>63</v>
      </c>
      <c r="I1104" s="25" t="s">
        <v>1204</v>
      </c>
      <c r="J1104" s="25" t="s">
        <v>5467</v>
      </c>
      <c r="K1104" s="25" t="s">
        <v>49</v>
      </c>
      <c r="L1104" s="25" t="s">
        <v>6165</v>
      </c>
      <c r="M1104" s="25" t="s">
        <v>5540</v>
      </c>
      <c r="N1104" s="25" t="s">
        <v>5512</v>
      </c>
      <c r="O1104" s="28">
        <v>45851.259988425925</v>
      </c>
      <c r="P1104" s="25" t="s">
        <v>5471</v>
      </c>
      <c r="Q1104" s="25"/>
      <c r="R1104" s="26" t="e">
        <f>_xlfn.XLOOKUP(Table4[[#This Row],[Location]],[6]!TableData[u_display_name],[6]!TableData[country])</f>
        <v>#REF!</v>
      </c>
    </row>
    <row r="1105" spans="1:18" ht="58" x14ac:dyDescent="0.35">
      <c r="A1105" s="25" t="s">
        <v>1264</v>
      </c>
      <c r="B1105" s="25" t="s">
        <v>1263</v>
      </c>
      <c r="C1105" s="25" t="s">
        <v>8689</v>
      </c>
      <c r="D1105" s="25" t="s">
        <v>8690</v>
      </c>
      <c r="E1105" s="25" t="s">
        <v>8691</v>
      </c>
      <c r="F1105" s="25" t="s">
        <v>514</v>
      </c>
      <c r="G1105" s="25" t="s">
        <v>56</v>
      </c>
      <c r="H1105" s="25" t="s">
        <v>63</v>
      </c>
      <c r="I1105" s="25" t="s">
        <v>1264</v>
      </c>
      <c r="J1105" s="25" t="s">
        <v>5467</v>
      </c>
      <c r="K1105" s="25" t="s">
        <v>49</v>
      </c>
      <c r="L1105" s="25" t="s">
        <v>6165</v>
      </c>
      <c r="M1105" s="25" t="s">
        <v>5519</v>
      </c>
      <c r="N1105" s="25" t="s">
        <v>7555</v>
      </c>
      <c r="O1105" s="28">
        <v>45851.258113425924</v>
      </c>
      <c r="P1105" s="25" t="s">
        <v>5471</v>
      </c>
      <c r="Q1105" s="25"/>
      <c r="R1105" s="26" t="e">
        <f>_xlfn.XLOOKUP(Table4[[#This Row],[Location]],[6]!TableData[u_display_name],[6]!TableData[country])</f>
        <v>#REF!</v>
      </c>
    </row>
    <row r="1106" spans="1:18" ht="58" x14ac:dyDescent="0.35">
      <c r="A1106" s="25" t="s">
        <v>219</v>
      </c>
      <c r="B1106" s="25" t="s">
        <v>218</v>
      </c>
      <c r="C1106" s="25" t="s">
        <v>220</v>
      </c>
      <c r="D1106" s="25" t="s">
        <v>8692</v>
      </c>
      <c r="E1106" s="25" t="s">
        <v>8693</v>
      </c>
      <c r="F1106" s="25" t="s">
        <v>94</v>
      </c>
      <c r="G1106" s="25" t="s">
        <v>56</v>
      </c>
      <c r="H1106" s="25" t="s">
        <v>63</v>
      </c>
      <c r="I1106" s="25" t="s">
        <v>219</v>
      </c>
      <c r="J1106" s="25" t="s">
        <v>5467</v>
      </c>
      <c r="K1106" s="25" t="s">
        <v>49</v>
      </c>
      <c r="L1106" s="25" t="s">
        <v>4691</v>
      </c>
      <c r="M1106" s="25" t="s">
        <v>5495</v>
      </c>
      <c r="N1106" s="25" t="s">
        <v>7151</v>
      </c>
      <c r="O1106" s="28">
        <v>45851.2575462963</v>
      </c>
      <c r="P1106" s="25" t="s">
        <v>5471</v>
      </c>
      <c r="Q1106" s="25"/>
      <c r="R1106" s="26" t="e">
        <f>_xlfn.XLOOKUP(Table4[[#This Row],[Location]],[6]!TableData[u_display_name],[6]!TableData[country])</f>
        <v>#REF!</v>
      </c>
    </row>
    <row r="1107" spans="1:18" ht="58" x14ac:dyDescent="0.35">
      <c r="A1107" s="25" t="s">
        <v>2426</v>
      </c>
      <c r="B1107" s="25" t="s">
        <v>2425</v>
      </c>
      <c r="C1107" s="25" t="s">
        <v>8694</v>
      </c>
      <c r="D1107" s="25" t="s">
        <v>8695</v>
      </c>
      <c r="E1107" s="25" t="s">
        <v>8696</v>
      </c>
      <c r="F1107" s="25" t="s">
        <v>94</v>
      </c>
      <c r="G1107" s="25" t="s">
        <v>109</v>
      </c>
      <c r="H1107" s="25" t="s">
        <v>5002</v>
      </c>
      <c r="I1107" s="25" t="s">
        <v>2426</v>
      </c>
      <c r="J1107" s="25" t="s">
        <v>5467</v>
      </c>
      <c r="K1107" s="25" t="s">
        <v>49</v>
      </c>
      <c r="L1107" s="25" t="s">
        <v>6130</v>
      </c>
      <c r="M1107" s="25" t="s">
        <v>5519</v>
      </c>
      <c r="N1107" s="25" t="s">
        <v>5496</v>
      </c>
      <c r="O1107" s="28">
        <v>45851.256874999999</v>
      </c>
      <c r="P1107" s="25" t="s">
        <v>5471</v>
      </c>
      <c r="Q1107" s="25"/>
      <c r="R1107" s="26" t="e">
        <f>_xlfn.XLOOKUP(Table4[[#This Row],[Location]],[6]!TableData[u_display_name],[6]!TableData[country])</f>
        <v>#REF!</v>
      </c>
    </row>
    <row r="1108" spans="1:18" ht="58" x14ac:dyDescent="0.35">
      <c r="A1108" s="25" t="s">
        <v>1266</v>
      </c>
      <c r="B1108" s="25" t="s">
        <v>1265</v>
      </c>
      <c r="C1108" s="25" t="s">
        <v>8697</v>
      </c>
      <c r="D1108" s="25" t="s">
        <v>8698</v>
      </c>
      <c r="E1108" s="25" t="s">
        <v>8699</v>
      </c>
      <c r="F1108" s="25" t="s">
        <v>514</v>
      </c>
      <c r="G1108" s="25" t="s">
        <v>56</v>
      </c>
      <c r="H1108" s="25" t="s">
        <v>63</v>
      </c>
      <c r="I1108" s="25" t="s">
        <v>1266</v>
      </c>
      <c r="J1108" s="25" t="s">
        <v>5467</v>
      </c>
      <c r="K1108" s="25" t="s">
        <v>49</v>
      </c>
      <c r="L1108" s="25" t="s">
        <v>6165</v>
      </c>
      <c r="M1108" s="25" t="s">
        <v>5519</v>
      </c>
      <c r="N1108" s="25" t="s">
        <v>7555</v>
      </c>
      <c r="O1108" s="28">
        <v>45851.256851851853</v>
      </c>
      <c r="P1108" s="25" t="s">
        <v>5471</v>
      </c>
      <c r="Q1108" s="25"/>
      <c r="R1108" s="26" t="e">
        <f>_xlfn.XLOOKUP(Table4[[#This Row],[Location]],[6]!TableData[u_display_name],[6]!TableData[country])</f>
        <v>#REF!</v>
      </c>
    </row>
    <row r="1109" spans="1:18" ht="58" x14ac:dyDescent="0.35">
      <c r="A1109" s="25" t="s">
        <v>1404</v>
      </c>
      <c r="B1109" s="25" t="s">
        <v>1403</v>
      </c>
      <c r="C1109" s="25" t="s">
        <v>4870</v>
      </c>
      <c r="D1109" s="25" t="s">
        <v>8700</v>
      </c>
      <c r="E1109" s="25" t="s">
        <v>8701</v>
      </c>
      <c r="F1109" s="25" t="s">
        <v>514</v>
      </c>
      <c r="G1109" s="25" t="s">
        <v>56</v>
      </c>
      <c r="H1109" s="25" t="s">
        <v>63</v>
      </c>
      <c r="I1109" s="25" t="s">
        <v>1404</v>
      </c>
      <c r="J1109" s="25" t="s">
        <v>5467</v>
      </c>
      <c r="K1109" s="25" t="s">
        <v>49</v>
      </c>
      <c r="L1109" s="25" t="s">
        <v>7156</v>
      </c>
      <c r="M1109" s="25" t="s">
        <v>5519</v>
      </c>
      <c r="N1109" s="25" t="s">
        <v>5503</v>
      </c>
      <c r="O1109" s="28">
        <v>45851.256828703707</v>
      </c>
      <c r="P1109" s="25" t="s">
        <v>5471</v>
      </c>
      <c r="Q1109" s="25"/>
      <c r="R1109" s="26" t="e">
        <f>_xlfn.XLOOKUP(Table4[[#This Row],[Location]],[6]!TableData[u_display_name],[6]!TableData[country])</f>
        <v>#REF!</v>
      </c>
    </row>
    <row r="1110" spans="1:18" ht="43.5" x14ac:dyDescent="0.35">
      <c r="A1110" s="25" t="s">
        <v>2045</v>
      </c>
      <c r="B1110" s="25" t="s">
        <v>3853</v>
      </c>
      <c r="C1110" s="25" t="s">
        <v>4669</v>
      </c>
      <c r="D1110" s="25" t="s">
        <v>8702</v>
      </c>
      <c r="E1110" s="25" t="s">
        <v>8703</v>
      </c>
      <c r="F1110" s="25" t="s">
        <v>514</v>
      </c>
      <c r="G1110" s="25" t="s">
        <v>56</v>
      </c>
      <c r="H1110" s="25" t="s">
        <v>63</v>
      </c>
      <c r="I1110" s="25" t="s">
        <v>3854</v>
      </c>
      <c r="J1110" s="25" t="s">
        <v>5467</v>
      </c>
      <c r="K1110" s="25" t="s">
        <v>114</v>
      </c>
      <c r="L1110" s="25" t="s">
        <v>5688</v>
      </c>
      <c r="M1110" s="25" t="s">
        <v>8704</v>
      </c>
      <c r="N1110" s="25" t="s">
        <v>5690</v>
      </c>
      <c r="O1110" s="28">
        <v>45851.25644675926</v>
      </c>
      <c r="P1110" s="25" t="s">
        <v>5471</v>
      </c>
      <c r="Q1110" s="25"/>
      <c r="R1110" s="26" t="e">
        <f>_xlfn.XLOOKUP(Table4[[#This Row],[Location]],[6]!TableData[u_display_name],[6]!TableData[country])</f>
        <v>#REF!</v>
      </c>
    </row>
    <row r="1111" spans="1:18" ht="43.5" x14ac:dyDescent="0.35">
      <c r="A1111" s="25" t="s">
        <v>1206</v>
      </c>
      <c r="B1111" s="25" t="s">
        <v>1205</v>
      </c>
      <c r="C1111" s="25" t="s">
        <v>8705</v>
      </c>
      <c r="D1111" s="25" t="s">
        <v>8706</v>
      </c>
      <c r="E1111" s="25" t="s">
        <v>8707</v>
      </c>
      <c r="F1111" s="25" t="s">
        <v>514</v>
      </c>
      <c r="G1111" s="25" t="s">
        <v>56</v>
      </c>
      <c r="H1111" s="25" t="s">
        <v>63</v>
      </c>
      <c r="I1111" s="25" t="s">
        <v>1206</v>
      </c>
      <c r="J1111" s="25" t="s">
        <v>5467</v>
      </c>
      <c r="K1111" s="25" t="s">
        <v>49</v>
      </c>
      <c r="L1111" s="25" t="s">
        <v>6165</v>
      </c>
      <c r="M1111" s="25" t="s">
        <v>7628</v>
      </c>
      <c r="N1111" s="25" t="s">
        <v>5512</v>
      </c>
      <c r="O1111" s="28">
        <v>45851.25644675926</v>
      </c>
      <c r="P1111" s="25" t="s">
        <v>5471</v>
      </c>
      <c r="Q1111" s="25"/>
      <c r="R1111" s="26" t="e">
        <f>_xlfn.XLOOKUP(Table4[[#This Row],[Location]],[6]!TableData[u_display_name],[6]!TableData[country])</f>
        <v>#REF!</v>
      </c>
    </row>
    <row r="1112" spans="1:18" ht="58" x14ac:dyDescent="0.35">
      <c r="A1112" s="25" t="s">
        <v>2100</v>
      </c>
      <c r="B1112" s="25" t="s">
        <v>2099</v>
      </c>
      <c r="C1112" s="25" t="s">
        <v>8708</v>
      </c>
      <c r="D1112" s="25" t="s">
        <v>8709</v>
      </c>
      <c r="E1112" s="25" t="s">
        <v>8710</v>
      </c>
      <c r="F1112" s="25" t="s">
        <v>514</v>
      </c>
      <c r="G1112" s="25" t="s">
        <v>56</v>
      </c>
      <c r="H1112" s="25" t="s">
        <v>63</v>
      </c>
      <c r="I1112" s="25" t="s">
        <v>2100</v>
      </c>
      <c r="J1112" s="25" t="s">
        <v>5467</v>
      </c>
      <c r="K1112" s="25" t="s">
        <v>49</v>
      </c>
      <c r="L1112" s="25" t="s">
        <v>8711</v>
      </c>
      <c r="M1112" s="25" t="s">
        <v>5519</v>
      </c>
      <c r="N1112" s="25" t="s">
        <v>5575</v>
      </c>
      <c r="O1112" s="28">
        <v>45851.256296296298</v>
      </c>
      <c r="P1112" s="25" t="s">
        <v>5471</v>
      </c>
      <c r="Q1112" s="25"/>
      <c r="R1112" s="26" t="e">
        <f>_xlfn.XLOOKUP(Table4[[#This Row],[Location]],[6]!TableData[u_display_name],[6]!TableData[country])</f>
        <v>#REF!</v>
      </c>
    </row>
    <row r="1113" spans="1:18" ht="43.5" x14ac:dyDescent="0.35">
      <c r="A1113" s="25" t="s">
        <v>1113</v>
      </c>
      <c r="B1113" s="25" t="s">
        <v>1112</v>
      </c>
      <c r="C1113" s="25" t="s">
        <v>8712</v>
      </c>
      <c r="D1113" s="25" t="s">
        <v>8713</v>
      </c>
      <c r="E1113" s="25" t="s">
        <v>8714</v>
      </c>
      <c r="F1113" s="25" t="s">
        <v>514</v>
      </c>
      <c r="G1113" s="25" t="s">
        <v>232</v>
      </c>
      <c r="H1113" s="25" t="s">
        <v>5337</v>
      </c>
      <c r="I1113" s="25" t="s">
        <v>4691</v>
      </c>
      <c r="J1113" s="25" t="s">
        <v>5467</v>
      </c>
      <c r="K1113" s="25" t="s">
        <v>49</v>
      </c>
      <c r="L1113" s="25" t="s">
        <v>4691</v>
      </c>
      <c r="M1113" s="25" t="s">
        <v>5495</v>
      </c>
      <c r="N1113" s="25" t="s">
        <v>5496</v>
      </c>
      <c r="O1113" s="28">
        <v>45851.256273148145</v>
      </c>
      <c r="P1113" s="25" t="s">
        <v>5471</v>
      </c>
      <c r="Q1113" s="25"/>
      <c r="R1113" s="26" t="e">
        <f>_xlfn.XLOOKUP(Table4[[#This Row],[Location]],[6]!TableData[u_display_name],[6]!TableData[country])</f>
        <v>#REF!</v>
      </c>
    </row>
    <row r="1114" spans="1:18" ht="58" x14ac:dyDescent="0.35">
      <c r="A1114" s="25" t="s">
        <v>2104</v>
      </c>
      <c r="B1114" s="25" t="s">
        <v>2103</v>
      </c>
      <c r="C1114" s="25" t="s">
        <v>8715</v>
      </c>
      <c r="D1114" s="25" t="s">
        <v>8716</v>
      </c>
      <c r="E1114" s="25" t="s">
        <v>8717</v>
      </c>
      <c r="F1114" s="25" t="s">
        <v>514</v>
      </c>
      <c r="G1114" s="25" t="s">
        <v>56</v>
      </c>
      <c r="H1114" s="25" t="s">
        <v>63</v>
      </c>
      <c r="I1114" s="25" t="s">
        <v>2104</v>
      </c>
      <c r="J1114" s="25" t="s">
        <v>5467</v>
      </c>
      <c r="K1114" s="25" t="s">
        <v>49</v>
      </c>
      <c r="L1114" s="25" t="s">
        <v>8711</v>
      </c>
      <c r="M1114" s="25" t="s">
        <v>5519</v>
      </c>
      <c r="N1114" s="25" t="s">
        <v>5575</v>
      </c>
      <c r="O1114" s="28">
        <v>45851.255729166667</v>
      </c>
      <c r="P1114" s="25" t="s">
        <v>5471</v>
      </c>
      <c r="Q1114" s="25"/>
      <c r="R1114" s="26" t="e">
        <f>_xlfn.XLOOKUP(Table4[[#This Row],[Location]],[6]!TableData[u_display_name],[6]!TableData[country])</f>
        <v>#REF!</v>
      </c>
    </row>
    <row r="1115" spans="1:18" ht="58" x14ac:dyDescent="0.35">
      <c r="A1115" s="25" t="s">
        <v>2102</v>
      </c>
      <c r="B1115" s="25" t="s">
        <v>2101</v>
      </c>
      <c r="C1115" s="25" t="s">
        <v>8718</v>
      </c>
      <c r="D1115" s="25" t="s">
        <v>8719</v>
      </c>
      <c r="E1115" s="25" t="s">
        <v>8720</v>
      </c>
      <c r="F1115" s="25" t="s">
        <v>514</v>
      </c>
      <c r="G1115" s="25" t="s">
        <v>56</v>
      </c>
      <c r="H1115" s="25" t="s">
        <v>63</v>
      </c>
      <c r="I1115" s="25" t="s">
        <v>2102</v>
      </c>
      <c r="J1115" s="25" t="s">
        <v>5467</v>
      </c>
      <c r="K1115" s="25" t="s">
        <v>49</v>
      </c>
      <c r="L1115" s="25" t="s">
        <v>8711</v>
      </c>
      <c r="M1115" s="25" t="s">
        <v>5519</v>
      </c>
      <c r="N1115" s="25" t="s">
        <v>5575</v>
      </c>
      <c r="O1115" s="28">
        <v>45851.255671296298</v>
      </c>
      <c r="P1115" s="25" t="s">
        <v>5471</v>
      </c>
      <c r="Q1115" s="25"/>
      <c r="R1115" s="26" t="e">
        <f>_xlfn.XLOOKUP(Table4[[#This Row],[Location]],[6]!TableData[u_display_name],[6]!TableData[country])</f>
        <v>#REF!</v>
      </c>
    </row>
    <row r="1116" spans="1:18" ht="72.5" x14ac:dyDescent="0.35">
      <c r="A1116" s="25" t="s">
        <v>2493</v>
      </c>
      <c r="B1116" s="25" t="s">
        <v>2492</v>
      </c>
      <c r="C1116" s="25" t="s">
        <v>8721</v>
      </c>
      <c r="D1116" s="25" t="s">
        <v>8722</v>
      </c>
      <c r="E1116" s="25" t="s">
        <v>8723</v>
      </c>
      <c r="F1116" s="25" t="s">
        <v>94</v>
      </c>
      <c r="G1116" s="25" t="s">
        <v>56</v>
      </c>
      <c r="H1116" s="25" t="s">
        <v>8724</v>
      </c>
      <c r="I1116" s="25" t="s">
        <v>2493</v>
      </c>
      <c r="J1116" s="25" t="s">
        <v>5467</v>
      </c>
      <c r="K1116" s="25" t="s">
        <v>49</v>
      </c>
      <c r="L1116" s="25" t="s">
        <v>8725</v>
      </c>
      <c r="M1116" s="25" t="s">
        <v>5495</v>
      </c>
      <c r="N1116" s="25" t="s">
        <v>5775</v>
      </c>
      <c r="O1116" s="28">
        <v>45851.255497685182</v>
      </c>
      <c r="P1116" s="25" t="s">
        <v>5485</v>
      </c>
      <c r="Q1116" s="25"/>
      <c r="R1116" s="26" t="e">
        <f>_xlfn.XLOOKUP(Table4[[#This Row],[Location]],[6]!TableData[u_display_name],[6]!TableData[country])</f>
        <v>#REF!</v>
      </c>
    </row>
    <row r="1117" spans="1:18" ht="58" x14ac:dyDescent="0.35">
      <c r="A1117" s="25" t="s">
        <v>1251</v>
      </c>
      <c r="B1117" s="25" t="s">
        <v>1250</v>
      </c>
      <c r="C1117" s="25" t="s">
        <v>4854</v>
      </c>
      <c r="D1117" s="25" t="s">
        <v>8726</v>
      </c>
      <c r="E1117" s="25" t="s">
        <v>8727</v>
      </c>
      <c r="F1117" s="25" t="s">
        <v>514</v>
      </c>
      <c r="G1117" s="25" t="s">
        <v>56</v>
      </c>
      <c r="H1117" s="25" t="s">
        <v>63</v>
      </c>
      <c r="I1117" s="25" t="s">
        <v>1251</v>
      </c>
      <c r="J1117" s="25" t="s">
        <v>5467</v>
      </c>
      <c r="K1117" s="25" t="s">
        <v>49</v>
      </c>
      <c r="L1117" s="25" t="s">
        <v>7156</v>
      </c>
      <c r="M1117" s="25" t="s">
        <v>5735</v>
      </c>
      <c r="N1117" s="25" t="s">
        <v>5627</v>
      </c>
      <c r="O1117" s="28">
        <v>45851.255486111113</v>
      </c>
      <c r="P1117" s="25" t="s">
        <v>5471</v>
      </c>
      <c r="Q1117" s="25"/>
      <c r="R1117" s="26" t="e">
        <f>_xlfn.XLOOKUP(Table4[[#This Row],[Location]],[6]!TableData[u_display_name],[6]!TableData[country])</f>
        <v>#REF!</v>
      </c>
    </row>
    <row r="1118" spans="1:18" ht="58" x14ac:dyDescent="0.35">
      <c r="A1118" s="25" t="s">
        <v>210</v>
      </c>
      <c r="B1118" s="25" t="s">
        <v>209</v>
      </c>
      <c r="C1118" s="25" t="s">
        <v>211</v>
      </c>
      <c r="D1118" s="25" t="s">
        <v>8728</v>
      </c>
      <c r="E1118" s="25" t="s">
        <v>8729</v>
      </c>
      <c r="F1118" s="25" t="s">
        <v>94</v>
      </c>
      <c r="G1118" s="25" t="s">
        <v>109</v>
      </c>
      <c r="H1118" s="25" t="s">
        <v>63</v>
      </c>
      <c r="I1118" s="25" t="s">
        <v>210</v>
      </c>
      <c r="J1118" s="25" t="s">
        <v>5467</v>
      </c>
      <c r="K1118" s="25" t="s">
        <v>49</v>
      </c>
      <c r="L1118" s="25" t="s">
        <v>4691</v>
      </c>
      <c r="M1118" s="25" t="s">
        <v>5540</v>
      </c>
      <c r="N1118" s="25" t="s">
        <v>5531</v>
      </c>
      <c r="O1118" s="28">
        <v>45851.255486111113</v>
      </c>
      <c r="P1118" s="25" t="s">
        <v>5471</v>
      </c>
      <c r="Q1118" s="25"/>
      <c r="R1118" s="26" t="e">
        <f>_xlfn.XLOOKUP(Table4[[#This Row],[Location]],[6]!TableData[u_display_name],[6]!TableData[country])</f>
        <v>#REF!</v>
      </c>
    </row>
    <row r="1119" spans="1:18" ht="43.5" x14ac:dyDescent="0.35">
      <c r="A1119" s="25" t="s">
        <v>2693</v>
      </c>
      <c r="B1119" s="25" t="s">
        <v>2692</v>
      </c>
      <c r="C1119" s="25" t="s">
        <v>8730</v>
      </c>
      <c r="D1119" s="25" t="s">
        <v>8731</v>
      </c>
      <c r="E1119" s="25" t="s">
        <v>8732</v>
      </c>
      <c r="F1119" s="25" t="s">
        <v>514</v>
      </c>
      <c r="G1119" s="25" t="s">
        <v>109</v>
      </c>
      <c r="H1119" s="25" t="s">
        <v>63</v>
      </c>
      <c r="I1119" s="25" t="s">
        <v>2693</v>
      </c>
      <c r="J1119" s="25" t="s">
        <v>5467</v>
      </c>
      <c r="K1119" s="25" t="s">
        <v>49</v>
      </c>
      <c r="L1119" s="25" t="s">
        <v>8733</v>
      </c>
      <c r="M1119" s="25" t="s">
        <v>7628</v>
      </c>
      <c r="N1119" s="25" t="s">
        <v>5531</v>
      </c>
      <c r="O1119" s="28">
        <v>45851.25540509259</v>
      </c>
      <c r="P1119" s="25" t="s">
        <v>5471</v>
      </c>
      <c r="Q1119" s="25"/>
      <c r="R1119" s="26" t="e">
        <f>_xlfn.XLOOKUP(Table4[[#This Row],[Location]],[6]!TableData[u_display_name],[6]!TableData[country])</f>
        <v>#REF!</v>
      </c>
    </row>
    <row r="1120" spans="1:18" ht="58" x14ac:dyDescent="0.35">
      <c r="A1120" s="25" t="s">
        <v>1537</v>
      </c>
      <c r="B1120" s="25" t="s">
        <v>1536</v>
      </c>
      <c r="C1120" s="25" t="s">
        <v>8734</v>
      </c>
      <c r="D1120" s="25" t="s">
        <v>8735</v>
      </c>
      <c r="E1120" s="25" t="s">
        <v>8736</v>
      </c>
      <c r="F1120" s="25" t="s">
        <v>514</v>
      </c>
      <c r="G1120" s="25" t="s">
        <v>56</v>
      </c>
      <c r="H1120" s="25" t="s">
        <v>63</v>
      </c>
      <c r="I1120" s="25" t="s">
        <v>1537</v>
      </c>
      <c r="J1120" s="25" t="s">
        <v>5467</v>
      </c>
      <c r="K1120" s="25" t="s">
        <v>49</v>
      </c>
      <c r="L1120" s="25" t="s">
        <v>4691</v>
      </c>
      <c r="M1120" s="25" t="s">
        <v>5735</v>
      </c>
      <c r="N1120" s="25" t="s">
        <v>6295</v>
      </c>
      <c r="O1120" s="28">
        <v>45851.255162037036</v>
      </c>
      <c r="P1120" s="25" t="s">
        <v>5471</v>
      </c>
      <c r="Q1120" s="25"/>
      <c r="R1120" s="26" t="e">
        <f>_xlfn.XLOOKUP(Table4[[#This Row],[Location]],[6]!TableData[u_display_name],[6]!TableData[country])</f>
        <v>#REF!</v>
      </c>
    </row>
    <row r="1121" spans="1:18" ht="58" x14ac:dyDescent="0.35">
      <c r="A1121" s="25" t="s">
        <v>1084</v>
      </c>
      <c r="B1121" s="25" t="s">
        <v>1083</v>
      </c>
      <c r="C1121" s="25" t="s">
        <v>4637</v>
      </c>
      <c r="D1121" s="25" t="s">
        <v>8737</v>
      </c>
      <c r="E1121" s="25" t="s">
        <v>8738</v>
      </c>
      <c r="F1121" s="25" t="s">
        <v>514</v>
      </c>
      <c r="G1121" s="25" t="s">
        <v>56</v>
      </c>
      <c r="H1121" s="25" t="s">
        <v>63</v>
      </c>
      <c r="I1121" s="25" t="s">
        <v>1084</v>
      </c>
      <c r="J1121" s="25" t="s">
        <v>5467</v>
      </c>
      <c r="K1121" s="25" t="s">
        <v>49</v>
      </c>
      <c r="L1121" s="25" t="s">
        <v>8739</v>
      </c>
      <c r="M1121" s="25" t="s">
        <v>5689</v>
      </c>
      <c r="N1121" s="25" t="s">
        <v>5512</v>
      </c>
      <c r="O1121" s="28">
        <v>45851.254664351851</v>
      </c>
      <c r="P1121" s="25" t="s">
        <v>5471</v>
      </c>
      <c r="Q1121" s="25"/>
      <c r="R1121" s="26" t="e">
        <f>_xlfn.XLOOKUP(Table4[[#This Row],[Location]],[6]!TableData[u_display_name],[6]!TableData[country])</f>
        <v>#REF!</v>
      </c>
    </row>
    <row r="1122" spans="1:18" ht="58" x14ac:dyDescent="0.35">
      <c r="A1122" s="25" t="s">
        <v>1057</v>
      </c>
      <c r="B1122" s="25" t="s">
        <v>1056</v>
      </c>
      <c r="C1122" s="25" t="s">
        <v>4582</v>
      </c>
      <c r="D1122" s="25" t="s">
        <v>8740</v>
      </c>
      <c r="E1122" s="25" t="s">
        <v>8741</v>
      </c>
      <c r="F1122" s="25" t="s">
        <v>514</v>
      </c>
      <c r="G1122" s="25" t="s">
        <v>56</v>
      </c>
      <c r="H1122" s="25" t="s">
        <v>63</v>
      </c>
      <c r="I1122" s="25" t="s">
        <v>1057</v>
      </c>
      <c r="J1122" s="25" t="s">
        <v>5467</v>
      </c>
      <c r="K1122" s="25" t="s">
        <v>49</v>
      </c>
      <c r="L1122" s="25" t="s">
        <v>5855</v>
      </c>
      <c r="M1122" s="25" t="s">
        <v>5495</v>
      </c>
      <c r="N1122" s="25" t="s">
        <v>5965</v>
      </c>
      <c r="O1122" s="28">
        <v>45851.254155092596</v>
      </c>
      <c r="P1122" s="25" t="s">
        <v>5471</v>
      </c>
      <c r="Q1122" s="25"/>
      <c r="R1122" s="26" t="e">
        <f>_xlfn.XLOOKUP(Table4[[#This Row],[Location]],[6]!TableData[u_display_name],[6]!TableData[country])</f>
        <v>#REF!</v>
      </c>
    </row>
    <row r="1123" spans="1:18" ht="58" x14ac:dyDescent="0.35">
      <c r="A1123" s="25" t="s">
        <v>1396</v>
      </c>
      <c r="B1123" s="25" t="s">
        <v>1395</v>
      </c>
      <c r="C1123" s="25" t="s">
        <v>4866</v>
      </c>
      <c r="D1123" s="25" t="s">
        <v>8742</v>
      </c>
      <c r="E1123" s="25" t="s">
        <v>8743</v>
      </c>
      <c r="F1123" s="25" t="s">
        <v>514</v>
      </c>
      <c r="G1123" s="25" t="s">
        <v>56</v>
      </c>
      <c r="H1123" s="25" t="s">
        <v>63</v>
      </c>
      <c r="I1123" s="25" t="s">
        <v>1396</v>
      </c>
      <c r="J1123" s="25" t="s">
        <v>5467</v>
      </c>
      <c r="K1123" s="25" t="s">
        <v>49</v>
      </c>
      <c r="L1123" s="25" t="s">
        <v>7156</v>
      </c>
      <c r="M1123" s="25" t="s">
        <v>5735</v>
      </c>
      <c r="N1123" s="25" t="s">
        <v>5627</v>
      </c>
      <c r="O1123" s="28">
        <v>45851.254143518519</v>
      </c>
      <c r="P1123" s="25" t="s">
        <v>5471</v>
      </c>
      <c r="Q1123" s="25"/>
      <c r="R1123" s="26" t="e">
        <f>_xlfn.XLOOKUP(Table4[[#This Row],[Location]],[6]!TableData[u_display_name],[6]!TableData[country])</f>
        <v>#REF!</v>
      </c>
    </row>
    <row r="1124" spans="1:18" ht="58" x14ac:dyDescent="0.35">
      <c r="A1124" s="25" t="s">
        <v>1298</v>
      </c>
      <c r="B1124" s="25" t="s">
        <v>1297</v>
      </c>
      <c r="C1124" s="25" t="s">
        <v>4458</v>
      </c>
      <c r="D1124" s="25" t="s">
        <v>8744</v>
      </c>
      <c r="E1124" s="25" t="s">
        <v>8745</v>
      </c>
      <c r="F1124" s="25" t="s">
        <v>94</v>
      </c>
      <c r="G1124" s="25" t="s">
        <v>109</v>
      </c>
      <c r="H1124" s="25" t="s">
        <v>63</v>
      </c>
      <c r="I1124" s="25" t="s">
        <v>1298</v>
      </c>
      <c r="J1124" s="25" t="s">
        <v>5467</v>
      </c>
      <c r="K1124" s="25" t="s">
        <v>114</v>
      </c>
      <c r="L1124" s="25" t="s">
        <v>5684</v>
      </c>
      <c r="M1124" s="25" t="s">
        <v>5685</v>
      </c>
      <c r="N1124" s="25" t="s">
        <v>5992</v>
      </c>
      <c r="O1124" s="28">
        <v>45851.254027777781</v>
      </c>
      <c r="P1124" s="25" t="s">
        <v>5471</v>
      </c>
      <c r="Q1124" s="25"/>
      <c r="R1124" s="26" t="e">
        <f>_xlfn.XLOOKUP(Table4[[#This Row],[Location]],[6]!TableData[u_display_name],[6]!TableData[country])</f>
        <v>#REF!</v>
      </c>
    </row>
    <row r="1125" spans="1:18" ht="43.5" x14ac:dyDescent="0.35">
      <c r="A1125" s="25" t="s">
        <v>1202</v>
      </c>
      <c r="B1125" s="25" t="s">
        <v>1201</v>
      </c>
      <c r="C1125" s="25" t="s">
        <v>8746</v>
      </c>
      <c r="D1125" s="25" t="s">
        <v>8747</v>
      </c>
      <c r="E1125" s="25" t="s">
        <v>8748</v>
      </c>
      <c r="F1125" s="25" t="s">
        <v>514</v>
      </c>
      <c r="G1125" s="25" t="s">
        <v>56</v>
      </c>
      <c r="H1125" s="25" t="s">
        <v>63</v>
      </c>
      <c r="I1125" s="25" t="s">
        <v>1202</v>
      </c>
      <c r="J1125" s="25" t="s">
        <v>5467</v>
      </c>
      <c r="K1125" s="25" t="s">
        <v>49</v>
      </c>
      <c r="L1125" s="25" t="s">
        <v>6165</v>
      </c>
      <c r="M1125" s="25" t="s">
        <v>5495</v>
      </c>
      <c r="N1125" s="25" t="s">
        <v>5512</v>
      </c>
      <c r="O1125" s="28">
        <v>45851.253738425927</v>
      </c>
      <c r="P1125" s="25" t="s">
        <v>5471</v>
      </c>
      <c r="Q1125" s="25"/>
      <c r="R1125" s="26" t="e">
        <f>_xlfn.XLOOKUP(Table4[[#This Row],[Location]],[6]!TableData[u_display_name],[6]!TableData[country])</f>
        <v>#REF!</v>
      </c>
    </row>
    <row r="1126" spans="1:18" ht="58" x14ac:dyDescent="0.35">
      <c r="A1126" s="25" t="s">
        <v>1734</v>
      </c>
      <c r="B1126" s="25" t="s">
        <v>1733</v>
      </c>
      <c r="C1126" s="25" t="s">
        <v>4607</v>
      </c>
      <c r="D1126" s="25" t="s">
        <v>8749</v>
      </c>
      <c r="E1126" s="25" t="s">
        <v>8750</v>
      </c>
      <c r="F1126" s="25" t="s">
        <v>514</v>
      </c>
      <c r="G1126" s="25" t="s">
        <v>56</v>
      </c>
      <c r="H1126" s="25" t="s">
        <v>63</v>
      </c>
      <c r="I1126" s="25" t="s">
        <v>1734</v>
      </c>
      <c r="J1126" s="25" t="s">
        <v>5467</v>
      </c>
      <c r="K1126" s="25" t="s">
        <v>49</v>
      </c>
      <c r="L1126" s="25" t="s">
        <v>7280</v>
      </c>
      <c r="M1126" s="25" t="s">
        <v>5735</v>
      </c>
      <c r="N1126" s="25" t="s">
        <v>5775</v>
      </c>
      <c r="O1126" s="28">
        <v>45851.253182870372</v>
      </c>
      <c r="P1126" s="25" t="s">
        <v>5471</v>
      </c>
      <c r="Q1126" s="25"/>
      <c r="R1126" s="26" t="e">
        <f>_xlfn.XLOOKUP(Table4[[#This Row],[Location]],[6]!TableData[u_display_name],[6]!TableData[country])</f>
        <v>#REF!</v>
      </c>
    </row>
    <row r="1127" spans="1:18" ht="43.5" x14ac:dyDescent="0.35">
      <c r="A1127" s="25" t="s">
        <v>2314</v>
      </c>
      <c r="B1127" s="25" t="s">
        <v>2313</v>
      </c>
      <c r="C1127" s="25" t="s">
        <v>4410</v>
      </c>
      <c r="D1127" s="25" t="s">
        <v>8751</v>
      </c>
      <c r="E1127" s="25" t="s">
        <v>8752</v>
      </c>
      <c r="F1127" s="25" t="s">
        <v>94</v>
      </c>
      <c r="G1127" s="25" t="s">
        <v>109</v>
      </c>
      <c r="H1127" s="25" t="s">
        <v>4407</v>
      </c>
      <c r="I1127" s="25" t="s">
        <v>4691</v>
      </c>
      <c r="J1127" s="25" t="s">
        <v>5467</v>
      </c>
      <c r="K1127" s="25" t="s">
        <v>66</v>
      </c>
      <c r="L1127" s="25" t="s">
        <v>4691</v>
      </c>
      <c r="M1127" s="25" t="s">
        <v>5519</v>
      </c>
      <c r="N1127" s="25" t="s">
        <v>5496</v>
      </c>
      <c r="O1127" s="28">
        <v>45851.011053240742</v>
      </c>
      <c r="P1127" s="25" t="s">
        <v>5499</v>
      </c>
      <c r="Q1127" s="25"/>
      <c r="R1127" s="26" t="e">
        <f>_xlfn.XLOOKUP(Table4[[#This Row],[Location]],[6]!TableData[u_display_name],[6]!TableData[country])</f>
        <v>#REF!</v>
      </c>
    </row>
    <row r="1128" spans="1:18" ht="43.5" x14ac:dyDescent="0.35">
      <c r="A1128" s="25" t="s">
        <v>1922</v>
      </c>
      <c r="B1128" s="25" t="s">
        <v>5695</v>
      </c>
      <c r="C1128" s="25" t="s">
        <v>4951</v>
      </c>
      <c r="D1128" s="25" t="s">
        <v>8753</v>
      </c>
      <c r="E1128" s="25" t="s">
        <v>8754</v>
      </c>
      <c r="F1128" s="25" t="s">
        <v>94</v>
      </c>
      <c r="G1128" s="25" t="s">
        <v>232</v>
      </c>
      <c r="H1128" s="25" t="s">
        <v>5698</v>
      </c>
      <c r="I1128" s="25" t="s">
        <v>4691</v>
      </c>
      <c r="J1128" s="25" t="s">
        <v>5467</v>
      </c>
      <c r="K1128" s="25" t="s">
        <v>66</v>
      </c>
      <c r="L1128" s="25" t="s">
        <v>4691</v>
      </c>
      <c r="M1128" s="25" t="s">
        <v>5540</v>
      </c>
      <c r="N1128" s="25" t="s">
        <v>5496</v>
      </c>
      <c r="O1128" s="28">
        <v>45851.002754629626</v>
      </c>
      <c r="P1128" s="25" t="s">
        <v>5471</v>
      </c>
      <c r="Q1128" s="25"/>
      <c r="R1128" s="26" t="e">
        <f>_xlfn.XLOOKUP(Table4[[#This Row],[Location]],[6]!TableData[u_display_name],[6]!TableData[country])</f>
        <v>#REF!</v>
      </c>
    </row>
    <row r="1129" spans="1:18" ht="43.5" x14ac:dyDescent="0.35">
      <c r="A1129" s="25" t="s">
        <v>228</v>
      </c>
      <c r="B1129" s="25" t="s">
        <v>8755</v>
      </c>
      <c r="C1129" s="25" t="s">
        <v>231</v>
      </c>
      <c r="D1129" s="25" t="s">
        <v>8756</v>
      </c>
      <c r="E1129" s="25" t="s">
        <v>8757</v>
      </c>
      <c r="F1129" s="25" t="s">
        <v>94</v>
      </c>
      <c r="G1129" s="25" t="s">
        <v>232</v>
      </c>
      <c r="H1129" s="25" t="s">
        <v>98</v>
      </c>
      <c r="I1129" s="25" t="s">
        <v>4691</v>
      </c>
      <c r="J1129" s="25" t="s">
        <v>5467</v>
      </c>
      <c r="K1129" s="25" t="s">
        <v>2781</v>
      </c>
      <c r="L1129" s="25" t="s">
        <v>4691</v>
      </c>
      <c r="M1129" s="25" t="s">
        <v>5495</v>
      </c>
      <c r="N1129" s="25" t="s">
        <v>5496</v>
      </c>
      <c r="O1129" s="28">
        <v>45851.000613425924</v>
      </c>
      <c r="P1129" s="25" t="s">
        <v>5499</v>
      </c>
      <c r="Q1129" s="25"/>
      <c r="R1129" s="26" t="e">
        <f>_xlfn.XLOOKUP(Table4[[#This Row],[Location]],[6]!TableData[u_display_name],[6]!TableData[country])</f>
        <v>#REF!</v>
      </c>
    </row>
    <row r="1130" spans="1:18" ht="58" x14ac:dyDescent="0.35">
      <c r="A1130" s="25" t="s">
        <v>2552</v>
      </c>
      <c r="B1130" s="25" t="s">
        <v>2551</v>
      </c>
      <c r="C1130" s="25" t="s">
        <v>8758</v>
      </c>
      <c r="D1130" s="25" t="s">
        <v>8759</v>
      </c>
      <c r="E1130" s="25" t="s">
        <v>8760</v>
      </c>
      <c r="F1130" s="25" t="s">
        <v>514</v>
      </c>
      <c r="G1130" s="25" t="s">
        <v>232</v>
      </c>
      <c r="H1130" s="25" t="s">
        <v>5192</v>
      </c>
      <c r="I1130" s="25" t="s">
        <v>2552</v>
      </c>
      <c r="J1130" s="25" t="s">
        <v>5467</v>
      </c>
      <c r="K1130" s="25" t="s">
        <v>49</v>
      </c>
      <c r="L1130" s="25" t="s">
        <v>6130</v>
      </c>
      <c r="M1130" s="25" t="s">
        <v>5495</v>
      </c>
      <c r="N1130" s="25" t="s">
        <v>5496</v>
      </c>
      <c r="O1130" s="28">
        <v>45850.994201388887</v>
      </c>
      <c r="P1130" s="25" t="s">
        <v>5471</v>
      </c>
      <c r="Q1130" s="25"/>
      <c r="R1130" s="26" t="e">
        <f>_xlfn.XLOOKUP(Table4[[#This Row],[Location]],[6]!TableData[u_display_name],[6]!TableData[country])</f>
        <v>#REF!</v>
      </c>
    </row>
    <row r="1131" spans="1:18" ht="43.5" x14ac:dyDescent="0.35">
      <c r="A1131" s="25" t="s">
        <v>2563</v>
      </c>
      <c r="B1131" s="25" t="s">
        <v>4691</v>
      </c>
      <c r="C1131" s="25" t="s">
        <v>4691</v>
      </c>
      <c r="D1131" s="25" t="s">
        <v>8761</v>
      </c>
      <c r="E1131" s="25" t="s">
        <v>8762</v>
      </c>
      <c r="F1131" s="25" t="s">
        <v>57</v>
      </c>
      <c r="G1131" s="25" t="s">
        <v>109</v>
      </c>
      <c r="H1131" s="25" t="s">
        <v>5067</v>
      </c>
      <c r="I1131" s="25" t="s">
        <v>4691</v>
      </c>
      <c r="J1131" s="25" t="s">
        <v>5467</v>
      </c>
      <c r="K1131" s="25" t="s">
        <v>2781</v>
      </c>
      <c r="L1131" s="25" t="s">
        <v>4691</v>
      </c>
      <c r="M1131" s="25" t="s">
        <v>8763</v>
      </c>
      <c r="N1131" s="25" t="s">
        <v>4691</v>
      </c>
      <c r="O1131" s="28">
        <v>45846.546388888892</v>
      </c>
      <c r="P1131" s="25" t="s">
        <v>4691</v>
      </c>
      <c r="Q1131" s="25"/>
      <c r="R1131" s="26" t="e">
        <f>_xlfn.XLOOKUP(Table4[[#This Row],[Location]],[6]!TableData[u_display_name],[6]!TableData[country])</f>
        <v>#REF!</v>
      </c>
    </row>
    <row r="1132" spans="1:18" ht="58" x14ac:dyDescent="0.35">
      <c r="A1132" s="25" t="s">
        <v>2293</v>
      </c>
      <c r="B1132" s="25" t="s">
        <v>8764</v>
      </c>
      <c r="C1132" s="25" t="s">
        <v>4810</v>
      </c>
      <c r="D1132" s="25" t="s">
        <v>8765</v>
      </c>
      <c r="E1132" s="25" t="s">
        <v>8766</v>
      </c>
      <c r="F1132" s="25" t="s">
        <v>514</v>
      </c>
      <c r="G1132" s="25" t="s">
        <v>56</v>
      </c>
      <c r="H1132" s="25" t="s">
        <v>63</v>
      </c>
      <c r="I1132" s="25" t="s">
        <v>2293</v>
      </c>
      <c r="J1132" s="25" t="s">
        <v>5467</v>
      </c>
      <c r="K1132" s="25" t="s">
        <v>49</v>
      </c>
      <c r="L1132" s="25" t="s">
        <v>5684</v>
      </c>
      <c r="M1132" s="25" t="s">
        <v>8264</v>
      </c>
      <c r="N1132" s="25" t="s">
        <v>5960</v>
      </c>
      <c r="O1132" s="28">
        <v>45844.304664351854</v>
      </c>
      <c r="P1132" s="25" t="s">
        <v>5471</v>
      </c>
      <c r="Q1132" s="25"/>
      <c r="R1132" s="26" t="e">
        <f>_xlfn.XLOOKUP(Table4[[#This Row],[Location]],[6]!TableData[u_display_name],[6]!TableData[country])</f>
        <v>#REF!</v>
      </c>
    </row>
    <row r="1133" spans="1:18" ht="43.5" x14ac:dyDescent="0.35">
      <c r="A1133" s="25" t="s">
        <v>2336</v>
      </c>
      <c r="B1133" s="25" t="s">
        <v>2335</v>
      </c>
      <c r="C1133" s="25" t="s">
        <v>4728</v>
      </c>
      <c r="D1133" s="25" t="s">
        <v>8767</v>
      </c>
      <c r="E1133" s="25" t="s">
        <v>8768</v>
      </c>
      <c r="F1133" s="25" t="s">
        <v>514</v>
      </c>
      <c r="G1133" s="25" t="s">
        <v>56</v>
      </c>
      <c r="H1133" s="25" t="s">
        <v>63</v>
      </c>
      <c r="I1133" s="25" t="s">
        <v>2336</v>
      </c>
      <c r="J1133" s="25" t="s">
        <v>5467</v>
      </c>
      <c r="K1133" s="25" t="s">
        <v>66</v>
      </c>
      <c r="L1133" s="25" t="s">
        <v>8404</v>
      </c>
      <c r="M1133" s="25" t="s">
        <v>5519</v>
      </c>
      <c r="N1133" s="25" t="s">
        <v>5526</v>
      </c>
      <c r="O1133" s="28">
        <v>45844.257673611108</v>
      </c>
      <c r="P1133" s="25" t="s">
        <v>5471</v>
      </c>
      <c r="Q1133" s="25"/>
      <c r="R1133" s="26" t="e">
        <f>_xlfn.XLOOKUP(Table4[[#This Row],[Location]],[6]!TableData[u_display_name],[6]!TableData[country])</f>
        <v>#REF!</v>
      </c>
    </row>
    <row r="1134" spans="1:18" ht="43.5" x14ac:dyDescent="0.35">
      <c r="A1134" s="25" t="s">
        <v>994</v>
      </c>
      <c r="B1134" s="25" t="s">
        <v>993</v>
      </c>
      <c r="C1134" s="25" t="s">
        <v>8769</v>
      </c>
      <c r="D1134" s="25" t="s">
        <v>8770</v>
      </c>
      <c r="E1134" s="25" t="s">
        <v>8771</v>
      </c>
      <c r="F1134" s="25" t="s">
        <v>514</v>
      </c>
      <c r="G1134" s="25" t="s">
        <v>56</v>
      </c>
      <c r="H1134" s="25" t="s">
        <v>63</v>
      </c>
      <c r="I1134" s="25" t="s">
        <v>994</v>
      </c>
      <c r="J1134" s="25" t="s">
        <v>5467</v>
      </c>
      <c r="K1134" s="25" t="s">
        <v>66</v>
      </c>
      <c r="L1134" s="25" t="s">
        <v>4691</v>
      </c>
      <c r="M1134" s="25" t="s">
        <v>5709</v>
      </c>
      <c r="N1134" s="25" t="s">
        <v>5526</v>
      </c>
      <c r="O1134" s="28">
        <v>45844.25582175926</v>
      </c>
      <c r="P1134" s="25" t="s">
        <v>5471</v>
      </c>
      <c r="Q1134" s="25"/>
      <c r="R1134" s="26" t="e">
        <f>_xlfn.XLOOKUP(Table4[[#This Row],[Location]],[6]!TableData[u_display_name],[6]!TableData[country])</f>
        <v>#REF!</v>
      </c>
    </row>
    <row r="1135" spans="1:18" ht="43.5" x14ac:dyDescent="0.35">
      <c r="A1135" s="25" t="s">
        <v>1040</v>
      </c>
      <c r="B1135" s="25" t="s">
        <v>1039</v>
      </c>
      <c r="C1135" s="25" t="s">
        <v>6303</v>
      </c>
      <c r="D1135" s="25" t="s">
        <v>8772</v>
      </c>
      <c r="E1135" s="25" t="s">
        <v>8773</v>
      </c>
      <c r="F1135" s="25" t="s">
        <v>514</v>
      </c>
      <c r="G1135" s="25" t="s">
        <v>109</v>
      </c>
      <c r="H1135" s="25" t="s">
        <v>63</v>
      </c>
      <c r="I1135" s="25" t="s">
        <v>1040</v>
      </c>
      <c r="J1135" s="25" t="s">
        <v>5467</v>
      </c>
      <c r="K1135" s="25" t="s">
        <v>8774</v>
      </c>
      <c r="L1135" s="25" t="s">
        <v>4691</v>
      </c>
      <c r="M1135" s="25" t="s">
        <v>6190</v>
      </c>
      <c r="N1135" s="25" t="s">
        <v>5496</v>
      </c>
      <c r="O1135" s="28">
        <v>45837.627627314818</v>
      </c>
      <c r="P1135" s="25" t="s">
        <v>5471</v>
      </c>
      <c r="Q1135" s="25"/>
      <c r="R1135" s="26" t="e">
        <f>_xlfn.XLOOKUP(Table4[[#This Row],[Location]],[6]!TableData[u_display_name],[6]!TableData[country])</f>
        <v>#REF!</v>
      </c>
    </row>
    <row r="1136" spans="1:18" ht="58" x14ac:dyDescent="0.35">
      <c r="A1136" s="25" t="s">
        <v>1065</v>
      </c>
      <c r="B1136" s="25" t="s">
        <v>1064</v>
      </c>
      <c r="C1136" s="25" t="s">
        <v>8775</v>
      </c>
      <c r="D1136" s="25" t="s">
        <v>8776</v>
      </c>
      <c r="E1136" s="25" t="s">
        <v>8777</v>
      </c>
      <c r="F1136" s="25" t="s">
        <v>514</v>
      </c>
      <c r="G1136" s="25" t="s">
        <v>56</v>
      </c>
      <c r="H1136" s="25" t="s">
        <v>63</v>
      </c>
      <c r="I1136" s="25" t="s">
        <v>1065</v>
      </c>
      <c r="J1136" s="25" t="s">
        <v>5467</v>
      </c>
      <c r="K1136" s="25" t="s">
        <v>49</v>
      </c>
      <c r="L1136" s="25" t="s">
        <v>6172</v>
      </c>
      <c r="M1136" s="25" t="s">
        <v>6173</v>
      </c>
      <c r="N1136" s="25" t="s">
        <v>5512</v>
      </c>
      <c r="O1136" s="28">
        <v>45837.256967592592</v>
      </c>
      <c r="P1136" s="25" t="s">
        <v>5471</v>
      </c>
      <c r="Q1136" s="25"/>
      <c r="R1136" s="26" t="e">
        <f>_xlfn.XLOOKUP(Table4[[#This Row],[Location]],[6]!TableData[u_display_name],[6]!TableData[country])</f>
        <v>#REF!</v>
      </c>
    </row>
    <row r="1137" spans="1:18" ht="58" x14ac:dyDescent="0.35">
      <c r="A1137" s="25" t="s">
        <v>2478</v>
      </c>
      <c r="B1137" s="25" t="s">
        <v>8778</v>
      </c>
      <c r="C1137" s="25" t="s">
        <v>8779</v>
      </c>
      <c r="D1137" s="25" t="s">
        <v>8780</v>
      </c>
      <c r="E1137" s="25" t="s">
        <v>8781</v>
      </c>
      <c r="F1137" s="25" t="s">
        <v>514</v>
      </c>
      <c r="G1137" s="25" t="s">
        <v>56</v>
      </c>
      <c r="H1137" s="25" t="s">
        <v>63</v>
      </c>
      <c r="I1137" s="25" t="s">
        <v>2478</v>
      </c>
      <c r="J1137" s="25" t="s">
        <v>5467</v>
      </c>
      <c r="K1137" s="25" t="s">
        <v>66</v>
      </c>
      <c r="L1137" s="25" t="s">
        <v>8782</v>
      </c>
      <c r="M1137" s="25" t="s">
        <v>5495</v>
      </c>
      <c r="N1137" s="25" t="s">
        <v>8783</v>
      </c>
      <c r="O1137" s="28">
        <v>45837.255462962959</v>
      </c>
      <c r="P1137" s="25" t="s">
        <v>5471</v>
      </c>
      <c r="Q1137" s="25"/>
      <c r="R1137" s="26" t="e">
        <f>_xlfn.XLOOKUP(Table4[[#This Row],[Location]],[6]!TableData[u_display_name],[6]!TableData[country])</f>
        <v>#REF!</v>
      </c>
    </row>
    <row r="1138" spans="1:18" ht="58" x14ac:dyDescent="0.35">
      <c r="A1138" s="25" t="s">
        <v>1989</v>
      </c>
      <c r="B1138" s="25" t="s">
        <v>1988</v>
      </c>
      <c r="C1138" s="25" t="s">
        <v>8784</v>
      </c>
      <c r="D1138" s="25" t="s">
        <v>8785</v>
      </c>
      <c r="E1138" s="25" t="s">
        <v>8786</v>
      </c>
      <c r="F1138" s="25" t="s">
        <v>1620</v>
      </c>
      <c r="G1138" s="25" t="s">
        <v>56</v>
      </c>
      <c r="H1138" s="25" t="s">
        <v>2665</v>
      </c>
      <c r="I1138" s="25" t="s">
        <v>1989</v>
      </c>
      <c r="J1138" s="25" t="s">
        <v>5467</v>
      </c>
      <c r="K1138" s="25" t="s">
        <v>114</v>
      </c>
      <c r="L1138" s="25" t="s">
        <v>8787</v>
      </c>
      <c r="M1138" s="25" t="s">
        <v>5735</v>
      </c>
      <c r="N1138" s="25" t="s">
        <v>5672</v>
      </c>
      <c r="O1138" s="28">
        <v>45837.254178240742</v>
      </c>
      <c r="P1138" s="25" t="s">
        <v>5485</v>
      </c>
      <c r="Q1138" s="25"/>
      <c r="R1138" s="26" t="e">
        <f>_xlfn.XLOOKUP(Table4[[#This Row],[Location]],[6]!TableData[u_display_name],[6]!TableData[country])</f>
        <v>#REF!</v>
      </c>
    </row>
    <row r="1139" spans="1:18" ht="58" x14ac:dyDescent="0.35">
      <c r="A1139" s="25" t="s">
        <v>2434</v>
      </c>
      <c r="B1139" s="25" t="s">
        <v>2433</v>
      </c>
      <c r="C1139" s="25" t="s">
        <v>8788</v>
      </c>
      <c r="D1139" s="25" t="s">
        <v>8789</v>
      </c>
      <c r="E1139" s="25" t="s">
        <v>8790</v>
      </c>
      <c r="F1139" s="25" t="s">
        <v>514</v>
      </c>
      <c r="G1139" s="25" t="s">
        <v>109</v>
      </c>
      <c r="H1139" s="25" t="s">
        <v>63</v>
      </c>
      <c r="I1139" s="25" t="s">
        <v>2434</v>
      </c>
      <c r="J1139" s="25" t="s">
        <v>5467</v>
      </c>
      <c r="K1139" s="25" t="s">
        <v>49</v>
      </c>
      <c r="L1139" s="25" t="s">
        <v>8040</v>
      </c>
      <c r="M1139" s="25" t="s">
        <v>6173</v>
      </c>
      <c r="N1139" s="25" t="s">
        <v>5992</v>
      </c>
      <c r="O1139" s="28">
        <v>45830.291851851849</v>
      </c>
      <c r="P1139" s="25" t="s">
        <v>5471</v>
      </c>
      <c r="Q1139" s="25"/>
      <c r="R1139" s="26" t="e">
        <f>_xlfn.XLOOKUP(Table4[[#This Row],[Location]],[6]!TableData[u_display_name],[6]!TableData[country])</f>
        <v>#REF!</v>
      </c>
    </row>
    <row r="1140" spans="1:18" ht="43.5" x14ac:dyDescent="0.35">
      <c r="A1140" s="25" t="s">
        <v>2483</v>
      </c>
      <c r="B1140" s="25" t="s">
        <v>2482</v>
      </c>
      <c r="C1140" s="25" t="s">
        <v>8791</v>
      </c>
      <c r="D1140" s="25" t="s">
        <v>8792</v>
      </c>
      <c r="E1140" s="25" t="s">
        <v>8793</v>
      </c>
      <c r="F1140" s="25" t="s">
        <v>514</v>
      </c>
      <c r="G1140" s="25" t="s">
        <v>56</v>
      </c>
      <c r="H1140" s="25" t="s">
        <v>63</v>
      </c>
      <c r="I1140" s="25" t="s">
        <v>2483</v>
      </c>
      <c r="J1140" s="25" t="s">
        <v>5467</v>
      </c>
      <c r="K1140" s="25" t="s">
        <v>66</v>
      </c>
      <c r="L1140" s="25" t="s">
        <v>6744</v>
      </c>
      <c r="M1140" s="25" t="s">
        <v>5519</v>
      </c>
      <c r="N1140" s="25" t="s">
        <v>5526</v>
      </c>
      <c r="O1140" s="28">
        <v>45830.259212962963</v>
      </c>
      <c r="P1140" s="25" t="s">
        <v>5471</v>
      </c>
      <c r="Q1140" s="25"/>
      <c r="R1140" s="26" t="e">
        <f>_xlfn.XLOOKUP(Table4[[#This Row],[Location]],[6]!TableData[u_display_name],[6]!TableData[country])</f>
        <v>#REF!</v>
      </c>
    </row>
    <row r="1141" spans="1:18" ht="58" x14ac:dyDescent="0.35">
      <c r="A1141" s="25" t="s">
        <v>2470</v>
      </c>
      <c r="B1141" s="25" t="s">
        <v>2469</v>
      </c>
      <c r="C1141" s="25" t="s">
        <v>8794</v>
      </c>
      <c r="D1141" s="25" t="s">
        <v>8795</v>
      </c>
      <c r="E1141" s="25" t="s">
        <v>8796</v>
      </c>
      <c r="F1141" s="25" t="s">
        <v>514</v>
      </c>
      <c r="G1141" s="25" t="s">
        <v>109</v>
      </c>
      <c r="H1141" s="25" t="s">
        <v>63</v>
      </c>
      <c r="I1141" s="25" t="s">
        <v>2470</v>
      </c>
      <c r="J1141" s="25" t="s">
        <v>5467</v>
      </c>
      <c r="K1141" s="25" t="s">
        <v>49</v>
      </c>
      <c r="L1141" s="25" t="s">
        <v>8797</v>
      </c>
      <c r="M1141" s="25" t="s">
        <v>5495</v>
      </c>
      <c r="N1141" s="25" t="s">
        <v>5531</v>
      </c>
      <c r="O1141" s="28">
        <v>45830.255370370367</v>
      </c>
      <c r="P1141" s="25" t="s">
        <v>5471</v>
      </c>
      <c r="Q1141" s="25"/>
      <c r="R1141" s="26" t="e">
        <f>_xlfn.XLOOKUP(Table4[[#This Row],[Location]],[6]!TableData[u_display_name],[6]!TableData[country])</f>
        <v>#REF!</v>
      </c>
    </row>
    <row r="1142" spans="1:18" ht="43.5" x14ac:dyDescent="0.35">
      <c r="A1142" s="25" t="s">
        <v>1545</v>
      </c>
      <c r="B1142" s="25" t="s">
        <v>4691</v>
      </c>
      <c r="C1142" s="25" t="s">
        <v>8469</v>
      </c>
      <c r="D1142" s="25" t="s">
        <v>8798</v>
      </c>
      <c r="E1142" s="25" t="s">
        <v>8799</v>
      </c>
      <c r="F1142" s="25" t="s">
        <v>514</v>
      </c>
      <c r="G1142" s="25" t="s">
        <v>4691</v>
      </c>
      <c r="H1142" s="25" t="s">
        <v>338</v>
      </c>
      <c r="I1142" s="25" t="s">
        <v>4691</v>
      </c>
      <c r="J1142" s="25" t="s">
        <v>5467</v>
      </c>
      <c r="K1142" s="25" t="s">
        <v>2781</v>
      </c>
      <c r="L1142" s="25" t="s">
        <v>4691</v>
      </c>
      <c r="M1142" s="25" t="s">
        <v>5916</v>
      </c>
      <c r="N1142" s="25" t="s">
        <v>4691</v>
      </c>
      <c r="O1142" s="28">
        <v>45829.006388888891</v>
      </c>
      <c r="P1142" s="25" t="s">
        <v>4691</v>
      </c>
      <c r="Q1142" s="25"/>
      <c r="R1142" s="26" t="e">
        <f>_xlfn.XLOOKUP(Table4[[#This Row],[Location]],[6]!TableData[u_display_name],[6]!TableData[country])</f>
        <v>#REF!</v>
      </c>
    </row>
    <row r="1143" spans="1:18" ht="58" x14ac:dyDescent="0.35">
      <c r="A1143" s="25" t="s">
        <v>2601</v>
      </c>
      <c r="B1143" s="25" t="s">
        <v>2600</v>
      </c>
      <c r="C1143" s="25" t="s">
        <v>8800</v>
      </c>
      <c r="D1143" s="25" t="s">
        <v>8801</v>
      </c>
      <c r="E1143" s="25" t="s">
        <v>8802</v>
      </c>
      <c r="F1143" s="25" t="s">
        <v>514</v>
      </c>
      <c r="G1143" s="25" t="s">
        <v>56</v>
      </c>
      <c r="H1143" s="25" t="s">
        <v>63</v>
      </c>
      <c r="I1143" s="25" t="s">
        <v>2601</v>
      </c>
      <c r="J1143" s="25" t="s">
        <v>5467</v>
      </c>
      <c r="K1143" s="25" t="s">
        <v>114</v>
      </c>
      <c r="L1143" s="25" t="s">
        <v>8803</v>
      </c>
      <c r="M1143" s="25" t="s">
        <v>5898</v>
      </c>
      <c r="N1143" s="25" t="s">
        <v>5623</v>
      </c>
      <c r="O1143" s="28">
        <v>45823.296053240738</v>
      </c>
      <c r="P1143" s="25" t="s">
        <v>5471</v>
      </c>
      <c r="Q1143" s="25"/>
      <c r="R1143" s="26" t="e">
        <f>_xlfn.XLOOKUP(Table4[[#This Row],[Location]],[6]!TableData[u_display_name],[6]!TableData[country])</f>
        <v>#REF!</v>
      </c>
    </row>
    <row r="1144" spans="1:18" ht="58" x14ac:dyDescent="0.35">
      <c r="A1144" s="25" t="s">
        <v>2577</v>
      </c>
      <c r="B1144" s="25" t="s">
        <v>2576</v>
      </c>
      <c r="C1144" s="25" t="s">
        <v>8804</v>
      </c>
      <c r="D1144" s="25" t="s">
        <v>8805</v>
      </c>
      <c r="E1144" s="25" t="s">
        <v>8806</v>
      </c>
      <c r="F1144" s="25" t="s">
        <v>57</v>
      </c>
      <c r="G1144" s="25" t="s">
        <v>56</v>
      </c>
      <c r="H1144" s="25" t="s">
        <v>5621</v>
      </c>
      <c r="I1144" s="25" t="s">
        <v>2577</v>
      </c>
      <c r="J1144" s="25" t="s">
        <v>5467</v>
      </c>
      <c r="K1144" s="25" t="s">
        <v>49</v>
      </c>
      <c r="L1144" s="25" t="s">
        <v>4691</v>
      </c>
      <c r="M1144" s="25" t="s">
        <v>5622</v>
      </c>
      <c r="N1144" s="25" t="s">
        <v>5623</v>
      </c>
      <c r="O1144" s="28">
        <v>45823.277129629627</v>
      </c>
      <c r="P1144" s="25" t="s">
        <v>5485</v>
      </c>
      <c r="Q1144" s="25"/>
      <c r="R1144" s="26" t="e">
        <f>_xlfn.XLOOKUP(Table4[[#This Row],[Location]],[6]!TableData[u_display_name],[6]!TableData[country])</f>
        <v>#REF!</v>
      </c>
    </row>
    <row r="1145" spans="1:18" ht="58" x14ac:dyDescent="0.35">
      <c r="A1145" s="25" t="s">
        <v>2735</v>
      </c>
      <c r="B1145" s="25" t="s">
        <v>2734</v>
      </c>
      <c r="C1145" s="25" t="s">
        <v>8807</v>
      </c>
      <c r="D1145" s="25" t="s">
        <v>8808</v>
      </c>
      <c r="E1145" s="25" t="s">
        <v>8809</v>
      </c>
      <c r="F1145" s="25" t="s">
        <v>514</v>
      </c>
      <c r="G1145" s="25" t="s">
        <v>56</v>
      </c>
      <c r="H1145" s="25" t="s">
        <v>63</v>
      </c>
      <c r="I1145" s="25" t="s">
        <v>2735</v>
      </c>
      <c r="J1145" s="25" t="s">
        <v>5467</v>
      </c>
      <c r="K1145" s="25" t="s">
        <v>49</v>
      </c>
      <c r="L1145" s="25" t="s">
        <v>8810</v>
      </c>
      <c r="M1145" s="25" t="s">
        <v>5495</v>
      </c>
      <c r="N1145" s="25" t="s">
        <v>6183</v>
      </c>
      <c r="O1145" s="28">
        <v>45823.258171296293</v>
      </c>
      <c r="P1145" s="25" t="s">
        <v>5471</v>
      </c>
      <c r="Q1145" s="25"/>
      <c r="R1145" s="26" t="e">
        <f>_xlfn.XLOOKUP(Table4[[#This Row],[Location]],[6]!TableData[u_display_name],[6]!TableData[country])</f>
        <v>#REF!</v>
      </c>
    </row>
    <row r="1146" spans="1:18" ht="58" x14ac:dyDescent="0.35">
      <c r="A1146" s="25" t="s">
        <v>2503</v>
      </c>
      <c r="B1146" s="25" t="s">
        <v>2502</v>
      </c>
      <c r="C1146" s="25" t="s">
        <v>8811</v>
      </c>
      <c r="D1146" s="25" t="s">
        <v>8812</v>
      </c>
      <c r="E1146" s="25" t="s">
        <v>8813</v>
      </c>
      <c r="F1146" s="25" t="s">
        <v>514</v>
      </c>
      <c r="G1146" s="25" t="s">
        <v>56</v>
      </c>
      <c r="H1146" s="25" t="s">
        <v>63</v>
      </c>
      <c r="I1146" s="25" t="s">
        <v>2503</v>
      </c>
      <c r="J1146" s="25" t="s">
        <v>5467</v>
      </c>
      <c r="K1146" s="25" t="s">
        <v>49</v>
      </c>
      <c r="L1146" s="25" t="s">
        <v>5780</v>
      </c>
      <c r="M1146" s="25" t="s">
        <v>5495</v>
      </c>
      <c r="N1146" s="25" t="s">
        <v>5476</v>
      </c>
      <c r="O1146" s="28">
        <v>45823.257175925923</v>
      </c>
      <c r="P1146" s="25" t="s">
        <v>5471</v>
      </c>
      <c r="Q1146" s="25"/>
      <c r="R1146" s="26" t="e">
        <f>_xlfn.XLOOKUP(Table4[[#This Row],[Location]],[6]!TableData[u_display_name],[6]!TableData[country])</f>
        <v>#REF!</v>
      </c>
    </row>
    <row r="1147" spans="1:18" ht="43.5" x14ac:dyDescent="0.35">
      <c r="A1147" s="25" t="s">
        <v>2685</v>
      </c>
      <c r="B1147" s="25" t="s">
        <v>2684</v>
      </c>
      <c r="C1147" s="25" t="s">
        <v>8814</v>
      </c>
      <c r="D1147" s="25" t="s">
        <v>8815</v>
      </c>
      <c r="E1147" s="25" t="s">
        <v>8816</v>
      </c>
      <c r="F1147" s="25" t="s">
        <v>514</v>
      </c>
      <c r="G1147" s="25" t="s">
        <v>56</v>
      </c>
      <c r="H1147" s="25" t="s">
        <v>63</v>
      </c>
      <c r="I1147" s="25" t="s">
        <v>2685</v>
      </c>
      <c r="J1147" s="25" t="s">
        <v>5467</v>
      </c>
      <c r="K1147" s="25" t="s">
        <v>49</v>
      </c>
      <c r="L1147" s="25" t="s">
        <v>8817</v>
      </c>
      <c r="M1147" s="25" t="s">
        <v>5495</v>
      </c>
      <c r="N1147" s="25" t="s">
        <v>5526</v>
      </c>
      <c r="O1147" s="28">
        <v>45823.256585648145</v>
      </c>
      <c r="P1147" s="25" t="s">
        <v>5471</v>
      </c>
      <c r="Q1147" s="25"/>
      <c r="R1147" s="26" t="e">
        <f>_xlfn.XLOOKUP(Table4[[#This Row],[Location]],[6]!TableData[u_display_name],[6]!TableData[country])</f>
        <v>#REF!</v>
      </c>
    </row>
    <row r="1148" spans="1:18" ht="58" x14ac:dyDescent="0.35">
      <c r="A1148" s="25" t="s">
        <v>2681</v>
      </c>
      <c r="B1148" s="25" t="s">
        <v>2680</v>
      </c>
      <c r="C1148" s="25" t="s">
        <v>8818</v>
      </c>
      <c r="D1148" s="25" t="s">
        <v>8819</v>
      </c>
      <c r="E1148" s="25" t="s">
        <v>8820</v>
      </c>
      <c r="F1148" s="25" t="s">
        <v>514</v>
      </c>
      <c r="G1148" s="25" t="s">
        <v>109</v>
      </c>
      <c r="H1148" s="25" t="s">
        <v>63</v>
      </c>
      <c r="I1148" s="25" t="s">
        <v>2681</v>
      </c>
      <c r="J1148" s="25" t="s">
        <v>5467</v>
      </c>
      <c r="K1148" s="25" t="s">
        <v>49</v>
      </c>
      <c r="L1148" s="25" t="s">
        <v>6644</v>
      </c>
      <c r="M1148" s="25" t="s">
        <v>6173</v>
      </c>
      <c r="N1148" s="25" t="s">
        <v>5992</v>
      </c>
      <c r="O1148" s="28">
        <v>45823.256273148145</v>
      </c>
      <c r="P1148" s="25" t="s">
        <v>5471</v>
      </c>
      <c r="Q1148" s="25"/>
      <c r="R1148" s="26" t="e">
        <f>_xlfn.XLOOKUP(Table4[[#This Row],[Location]],[6]!TableData[u_display_name],[6]!TableData[country])</f>
        <v>#REF!</v>
      </c>
    </row>
    <row r="1149" spans="1:18" ht="43.5" x14ac:dyDescent="0.35">
      <c r="A1149" s="25" t="s">
        <v>2748</v>
      </c>
      <c r="B1149" s="25" t="s">
        <v>2747</v>
      </c>
      <c r="C1149" s="25" t="s">
        <v>8821</v>
      </c>
      <c r="D1149" s="25" t="s">
        <v>8822</v>
      </c>
      <c r="E1149" s="25" t="s">
        <v>8823</v>
      </c>
      <c r="F1149" s="25" t="s">
        <v>514</v>
      </c>
      <c r="G1149" s="25" t="s">
        <v>109</v>
      </c>
      <c r="H1149" s="25" t="s">
        <v>5152</v>
      </c>
      <c r="I1149" s="25" t="s">
        <v>2748</v>
      </c>
      <c r="J1149" s="25" t="s">
        <v>5467</v>
      </c>
      <c r="K1149" s="25" t="s">
        <v>49</v>
      </c>
      <c r="L1149" s="25" t="s">
        <v>6540</v>
      </c>
      <c r="M1149" s="25" t="s">
        <v>5495</v>
      </c>
      <c r="N1149" s="25" t="s">
        <v>5496</v>
      </c>
      <c r="O1149" s="28">
        <v>45816.330462962964</v>
      </c>
      <c r="P1149" s="25" t="s">
        <v>5499</v>
      </c>
      <c r="Q1149" s="25"/>
      <c r="R1149" s="26" t="e">
        <f>_xlfn.XLOOKUP(Table4[[#This Row],[Location]],[6]!TableData[u_display_name],[6]!TableData[country])</f>
        <v>#REF!</v>
      </c>
    </row>
    <row r="1150" spans="1:18" ht="43.5" x14ac:dyDescent="0.35">
      <c r="A1150" s="25" t="s">
        <v>2739</v>
      </c>
      <c r="B1150" s="25" t="s">
        <v>2738</v>
      </c>
      <c r="C1150" s="25" t="s">
        <v>8824</v>
      </c>
      <c r="D1150" s="25" t="s">
        <v>8825</v>
      </c>
      <c r="E1150" s="25" t="s">
        <v>8826</v>
      </c>
      <c r="F1150" s="25" t="s">
        <v>514</v>
      </c>
      <c r="G1150" s="25" t="s">
        <v>56</v>
      </c>
      <c r="H1150" s="25" t="s">
        <v>63</v>
      </c>
      <c r="I1150" s="25" t="s">
        <v>2739</v>
      </c>
      <c r="J1150" s="25" t="s">
        <v>5467</v>
      </c>
      <c r="K1150" s="25" t="s">
        <v>49</v>
      </c>
      <c r="L1150" s="25" t="s">
        <v>4691</v>
      </c>
      <c r="M1150" s="25" t="s">
        <v>5495</v>
      </c>
      <c r="N1150" s="25" t="s">
        <v>5512</v>
      </c>
      <c r="O1150" s="28">
        <v>45816.299583333333</v>
      </c>
      <c r="P1150" s="25" t="s">
        <v>5471</v>
      </c>
      <c r="Q1150" s="25"/>
      <c r="R1150" s="26" t="e">
        <f>_xlfn.XLOOKUP(Table4[[#This Row],[Location]],[6]!TableData[u_display_name],[6]!TableData[country])</f>
        <v>#REF!</v>
      </c>
    </row>
    <row r="1151" spans="1:18" ht="43.5" x14ac:dyDescent="0.35">
      <c r="A1151" s="25" t="s">
        <v>2752</v>
      </c>
      <c r="B1151" s="25" t="s">
        <v>2751</v>
      </c>
      <c r="C1151" s="25" t="s">
        <v>8827</v>
      </c>
      <c r="D1151" s="25" t="s">
        <v>8828</v>
      </c>
      <c r="E1151" s="25" t="s">
        <v>8829</v>
      </c>
      <c r="F1151" s="25" t="s">
        <v>514</v>
      </c>
      <c r="G1151" s="25" t="s">
        <v>109</v>
      </c>
      <c r="H1151" s="25" t="s">
        <v>63</v>
      </c>
      <c r="I1151" s="25" t="s">
        <v>2752</v>
      </c>
      <c r="J1151" s="25" t="s">
        <v>5467</v>
      </c>
      <c r="K1151" s="25" t="s">
        <v>49</v>
      </c>
      <c r="L1151" s="25" t="s">
        <v>4691</v>
      </c>
      <c r="M1151" s="25" t="s">
        <v>5495</v>
      </c>
      <c r="N1151" s="25" t="s">
        <v>5496</v>
      </c>
      <c r="O1151" s="28">
        <v>45816.29378472222</v>
      </c>
      <c r="P1151" s="25" t="s">
        <v>5471</v>
      </c>
      <c r="Q1151" s="25"/>
      <c r="R1151" s="26" t="e">
        <f>_xlfn.XLOOKUP(Table4[[#This Row],[Location]],[6]!TableData[u_display_name],[6]!TableData[country])</f>
        <v>#REF!</v>
      </c>
    </row>
    <row r="1152" spans="1:18" ht="43.5" x14ac:dyDescent="0.35">
      <c r="A1152" s="25" t="s">
        <v>2754</v>
      </c>
      <c r="B1152" s="25" t="s">
        <v>2753</v>
      </c>
      <c r="C1152" s="25" t="s">
        <v>8830</v>
      </c>
      <c r="D1152" s="25" t="s">
        <v>8831</v>
      </c>
      <c r="E1152" s="25" t="s">
        <v>8832</v>
      </c>
      <c r="F1152" s="25" t="s">
        <v>514</v>
      </c>
      <c r="G1152" s="25" t="s">
        <v>109</v>
      </c>
      <c r="H1152" s="25" t="s">
        <v>63</v>
      </c>
      <c r="I1152" s="25" t="s">
        <v>2754</v>
      </c>
      <c r="J1152" s="25" t="s">
        <v>5467</v>
      </c>
      <c r="K1152" s="25" t="s">
        <v>66</v>
      </c>
      <c r="L1152" s="25" t="s">
        <v>4691</v>
      </c>
      <c r="M1152" s="25" t="s">
        <v>5495</v>
      </c>
      <c r="N1152" s="25" t="s">
        <v>5496</v>
      </c>
      <c r="O1152" s="28">
        <v>45816.282349537039</v>
      </c>
      <c r="P1152" s="25" t="s">
        <v>5471</v>
      </c>
      <c r="Q1152" s="25"/>
      <c r="R1152" s="26" t="e">
        <f>_xlfn.XLOOKUP(Table4[[#This Row],[Location]],[6]!TableData[u_display_name],[6]!TableData[country])</f>
        <v>#REF!</v>
      </c>
    </row>
    <row r="1153" spans="1:18" ht="58" x14ac:dyDescent="0.35">
      <c r="A1153" s="25" t="s">
        <v>2756</v>
      </c>
      <c r="B1153" s="25" t="s">
        <v>2755</v>
      </c>
      <c r="C1153" s="25" t="s">
        <v>8833</v>
      </c>
      <c r="D1153" s="25" t="s">
        <v>8834</v>
      </c>
      <c r="E1153" s="25" t="s">
        <v>8835</v>
      </c>
      <c r="F1153" s="25" t="s">
        <v>514</v>
      </c>
      <c r="G1153" s="25" t="s">
        <v>56</v>
      </c>
      <c r="H1153" s="25" t="s">
        <v>63</v>
      </c>
      <c r="I1153" s="25" t="s">
        <v>3900</v>
      </c>
      <c r="J1153" s="25" t="s">
        <v>5467</v>
      </c>
      <c r="K1153" s="25" t="s">
        <v>114</v>
      </c>
      <c r="L1153" s="25" t="s">
        <v>5684</v>
      </c>
      <c r="M1153" s="25" t="s">
        <v>8836</v>
      </c>
      <c r="N1153" s="25" t="s">
        <v>5690</v>
      </c>
      <c r="O1153" s="28">
        <v>45816.258206018516</v>
      </c>
      <c r="P1153" s="25" t="s">
        <v>5471</v>
      </c>
      <c r="Q1153" s="25"/>
      <c r="R1153" s="26" t="e">
        <f>_xlfn.XLOOKUP(Table4[[#This Row],[Location]],[6]!TableData[u_display_name],[6]!TableData[country])</f>
        <v>#REF!</v>
      </c>
    </row>
    <row r="1154" spans="1:18" ht="58" x14ac:dyDescent="0.35">
      <c r="A1154" s="25" t="s">
        <v>926</v>
      </c>
      <c r="B1154" s="25" t="s">
        <v>925</v>
      </c>
      <c r="C1154" s="25" t="s">
        <v>927</v>
      </c>
      <c r="D1154" s="25" t="s">
        <v>8837</v>
      </c>
      <c r="E1154" s="25" t="s">
        <v>8838</v>
      </c>
      <c r="F1154" s="25" t="s">
        <v>514</v>
      </c>
      <c r="G1154" s="25" t="s">
        <v>56</v>
      </c>
      <c r="H1154" s="25" t="s">
        <v>63</v>
      </c>
      <c r="I1154" s="25" t="s">
        <v>926</v>
      </c>
      <c r="J1154" s="25" t="s">
        <v>5467</v>
      </c>
      <c r="K1154" s="25" t="s">
        <v>66</v>
      </c>
      <c r="L1154" s="25" t="s">
        <v>8782</v>
      </c>
      <c r="M1154" s="25" t="s">
        <v>5519</v>
      </c>
      <c r="N1154" s="25" t="s">
        <v>8783</v>
      </c>
      <c r="O1154" s="28">
        <v>45816.255543981482</v>
      </c>
      <c r="P1154" s="25" t="s">
        <v>5471</v>
      </c>
      <c r="Q1154" s="25"/>
      <c r="R1154" s="26" t="e">
        <f>_xlfn.XLOOKUP(Table4[[#This Row],[Location]],[6]!TableData[u_display_name],[6]!TableData[country])</f>
        <v>#REF!</v>
      </c>
    </row>
    <row r="1155" spans="1:18" ht="58" x14ac:dyDescent="0.35">
      <c r="A1155" s="25" t="s">
        <v>2737</v>
      </c>
      <c r="B1155" s="25" t="s">
        <v>8839</v>
      </c>
      <c r="C1155" s="25" t="s">
        <v>8840</v>
      </c>
      <c r="D1155" s="25" t="s">
        <v>8841</v>
      </c>
      <c r="E1155" s="25" t="s">
        <v>8842</v>
      </c>
      <c r="F1155" s="25" t="s">
        <v>514</v>
      </c>
      <c r="G1155" s="25" t="s">
        <v>56</v>
      </c>
      <c r="H1155" s="25" t="s">
        <v>63</v>
      </c>
      <c r="I1155" s="25" t="s">
        <v>2737</v>
      </c>
      <c r="J1155" s="25" t="s">
        <v>5467</v>
      </c>
      <c r="K1155" s="25" t="s">
        <v>66</v>
      </c>
      <c r="L1155" s="25" t="s">
        <v>8782</v>
      </c>
      <c r="M1155" s="25" t="s">
        <v>5495</v>
      </c>
      <c r="N1155" s="25" t="s">
        <v>8783</v>
      </c>
      <c r="O1155" s="28">
        <v>45816.255393518521</v>
      </c>
      <c r="P1155" s="25" t="s">
        <v>5471</v>
      </c>
      <c r="Q1155" s="25"/>
      <c r="R1155" s="26" t="e">
        <f>_xlfn.XLOOKUP(Table4[[#This Row],[Location]],[6]!TableData[u_display_name],[6]!TableData[country])</f>
        <v>#REF!</v>
      </c>
    </row>
    <row r="1156" spans="1:18" ht="43.5" x14ac:dyDescent="0.35">
      <c r="A1156" s="25" t="s">
        <v>2741</v>
      </c>
      <c r="B1156" s="25" t="s">
        <v>2740</v>
      </c>
      <c r="C1156" s="25" t="s">
        <v>8843</v>
      </c>
      <c r="D1156" s="25" t="s">
        <v>8844</v>
      </c>
      <c r="E1156" s="25" t="s">
        <v>8845</v>
      </c>
      <c r="F1156" s="25" t="s">
        <v>514</v>
      </c>
      <c r="G1156" s="25" t="s">
        <v>56</v>
      </c>
      <c r="H1156" s="25" t="s">
        <v>63</v>
      </c>
      <c r="I1156" s="25" t="s">
        <v>2741</v>
      </c>
      <c r="J1156" s="25" t="s">
        <v>5467</v>
      </c>
      <c r="K1156" s="25" t="s">
        <v>49</v>
      </c>
      <c r="L1156" s="25" t="s">
        <v>4691</v>
      </c>
      <c r="M1156" s="25" t="s">
        <v>5495</v>
      </c>
      <c r="N1156" s="25" t="s">
        <v>5627</v>
      </c>
      <c r="O1156" s="28">
        <v>45816.253495370373</v>
      </c>
      <c r="P1156" s="25" t="s">
        <v>5471</v>
      </c>
      <c r="Q1156" s="25"/>
      <c r="R1156" s="26" t="e">
        <f>_xlfn.XLOOKUP(Table4[[#This Row],[Location]],[6]!TableData[u_display_name],[6]!TableData[country])</f>
        <v>#REF!</v>
      </c>
    </row>
    <row r="1157" spans="1:18" ht="43.5" x14ac:dyDescent="0.35">
      <c r="A1157" s="25" t="s">
        <v>2758</v>
      </c>
      <c r="B1157" s="25" t="s">
        <v>2757</v>
      </c>
      <c r="C1157" s="25" t="s">
        <v>8846</v>
      </c>
      <c r="D1157" s="25" t="s">
        <v>8847</v>
      </c>
      <c r="E1157" s="25" t="s">
        <v>8848</v>
      </c>
      <c r="F1157" s="25" t="s">
        <v>514</v>
      </c>
      <c r="G1157" s="25" t="s">
        <v>232</v>
      </c>
      <c r="H1157" s="25" t="s">
        <v>5152</v>
      </c>
      <c r="I1157" s="25" t="s">
        <v>2758</v>
      </c>
      <c r="J1157" s="25" t="s">
        <v>5467</v>
      </c>
      <c r="K1157" s="25" t="s">
        <v>49</v>
      </c>
      <c r="L1157" s="25" t="s">
        <v>4691</v>
      </c>
      <c r="M1157" s="25" t="s">
        <v>5495</v>
      </c>
      <c r="N1157" s="25" t="s">
        <v>5496</v>
      </c>
      <c r="O1157" s="28">
        <v>45809.276805555557</v>
      </c>
      <c r="P1157" s="25" t="s">
        <v>5499</v>
      </c>
      <c r="Q1157" s="25"/>
      <c r="R1157" s="26" t="e">
        <f>_xlfn.XLOOKUP(Table4[[#This Row],[Location]],[6]!TableData[u_display_name],[6]!TableData[country])</f>
        <v>#REF!</v>
      </c>
    </row>
    <row r="1158" spans="1:18" ht="43.5" x14ac:dyDescent="0.35">
      <c r="A1158" s="25" t="s">
        <v>2760</v>
      </c>
      <c r="B1158" s="25" t="s">
        <v>2759</v>
      </c>
      <c r="C1158" s="25" t="s">
        <v>8849</v>
      </c>
      <c r="D1158" s="25" t="s">
        <v>8850</v>
      </c>
      <c r="E1158" s="25" t="s">
        <v>8851</v>
      </c>
      <c r="F1158" s="25" t="s">
        <v>514</v>
      </c>
      <c r="G1158" s="25" t="s">
        <v>56</v>
      </c>
      <c r="H1158" s="25" t="s">
        <v>63</v>
      </c>
      <c r="I1158" s="25" t="s">
        <v>2760</v>
      </c>
      <c r="J1158" s="25" t="s">
        <v>5467</v>
      </c>
      <c r="K1158" s="25" t="s">
        <v>49</v>
      </c>
      <c r="L1158" s="25" t="s">
        <v>8852</v>
      </c>
      <c r="M1158" s="25" t="s">
        <v>5495</v>
      </c>
      <c r="N1158" s="25" t="s">
        <v>5526</v>
      </c>
      <c r="O1158" s="28">
        <v>45809.261122685188</v>
      </c>
      <c r="P1158" s="25" t="s">
        <v>5471</v>
      </c>
      <c r="Q1158" s="25"/>
      <c r="R1158" s="26" t="e">
        <f>_xlfn.XLOOKUP(Table4[[#This Row],[Location]],[6]!TableData[u_display_name],[6]!TableData[country])</f>
        <v>#REF!</v>
      </c>
    </row>
    <row r="1159" spans="1:18" ht="58" x14ac:dyDescent="0.35">
      <c r="A1159" s="25" t="s">
        <v>2767</v>
      </c>
      <c r="B1159" s="25" t="s">
        <v>2766</v>
      </c>
      <c r="C1159" s="25" t="s">
        <v>8853</v>
      </c>
      <c r="D1159" s="25" t="s">
        <v>8854</v>
      </c>
      <c r="E1159" s="25" t="s">
        <v>8855</v>
      </c>
      <c r="F1159" s="25" t="s">
        <v>514</v>
      </c>
      <c r="G1159" s="25" t="s">
        <v>56</v>
      </c>
      <c r="H1159" s="25" t="s">
        <v>2665</v>
      </c>
      <c r="I1159" s="25" t="s">
        <v>2767</v>
      </c>
      <c r="J1159" s="25" t="s">
        <v>5467</v>
      </c>
      <c r="K1159" s="25" t="s">
        <v>114</v>
      </c>
      <c r="L1159" s="25" t="s">
        <v>8856</v>
      </c>
      <c r="M1159" s="25" t="s">
        <v>6670</v>
      </c>
      <c r="N1159" s="25" t="s">
        <v>5672</v>
      </c>
      <c r="O1159" s="28">
        <v>45809.260497685187</v>
      </c>
      <c r="P1159" s="25" t="s">
        <v>5485</v>
      </c>
      <c r="Q1159" s="25"/>
      <c r="R1159" s="26" t="e">
        <f>_xlfn.XLOOKUP(Table4[[#This Row],[Location]],[6]!TableData[u_display_name],[6]!TableData[country])</f>
        <v>#REF!</v>
      </c>
    </row>
    <row r="1160" spans="1:18" ht="58" x14ac:dyDescent="0.35">
      <c r="A1160" s="25" t="s">
        <v>2761</v>
      </c>
      <c r="B1160" s="25" t="s">
        <v>4136</v>
      </c>
      <c r="C1160" s="25" t="s">
        <v>8857</v>
      </c>
      <c r="D1160" s="25" t="s">
        <v>8858</v>
      </c>
      <c r="E1160" s="25" t="s">
        <v>8859</v>
      </c>
      <c r="F1160" s="25" t="s">
        <v>514</v>
      </c>
      <c r="G1160" s="25" t="s">
        <v>109</v>
      </c>
      <c r="H1160" s="25" t="s">
        <v>63</v>
      </c>
      <c r="I1160" s="25" t="s">
        <v>2761</v>
      </c>
      <c r="J1160" s="25" t="s">
        <v>5467</v>
      </c>
      <c r="K1160" s="25" t="s">
        <v>49</v>
      </c>
      <c r="L1160" s="25" t="s">
        <v>4691</v>
      </c>
      <c r="M1160" s="25" t="s">
        <v>5495</v>
      </c>
      <c r="N1160" s="25" t="s">
        <v>5531</v>
      </c>
      <c r="O1160" s="28">
        <v>45809.25922453704</v>
      </c>
      <c r="P1160" s="25" t="s">
        <v>5471</v>
      </c>
      <c r="Q1160" s="25"/>
      <c r="R1160" s="26" t="e">
        <f>_xlfn.XLOOKUP(Table4[[#This Row],[Location]],[6]!TableData[u_display_name],[6]!TableData[country])</f>
        <v>#REF!</v>
      </c>
    </row>
    <row r="1161" spans="1:18" ht="58" x14ac:dyDescent="0.35">
      <c r="A1161" s="25" t="s">
        <v>2765</v>
      </c>
      <c r="B1161" s="25" t="s">
        <v>8860</v>
      </c>
      <c r="C1161" s="25" t="s">
        <v>8861</v>
      </c>
      <c r="D1161" s="25" t="s">
        <v>8862</v>
      </c>
      <c r="E1161" s="25" t="s">
        <v>8863</v>
      </c>
      <c r="F1161" s="25" t="s">
        <v>514</v>
      </c>
      <c r="G1161" s="25" t="s">
        <v>56</v>
      </c>
      <c r="H1161" s="25" t="s">
        <v>63</v>
      </c>
      <c r="I1161" s="25" t="s">
        <v>2765</v>
      </c>
      <c r="J1161" s="25" t="s">
        <v>5467</v>
      </c>
      <c r="K1161" s="25" t="s">
        <v>66</v>
      </c>
      <c r="L1161" s="25" t="s">
        <v>8782</v>
      </c>
      <c r="M1161" s="25" t="s">
        <v>5495</v>
      </c>
      <c r="N1161" s="25" t="s">
        <v>8783</v>
      </c>
      <c r="O1161" s="28">
        <v>45809.254907407405</v>
      </c>
      <c r="P1161" s="25" t="s">
        <v>5471</v>
      </c>
      <c r="Q1161" s="25"/>
      <c r="R1161" s="26" t="e">
        <f>_xlfn.XLOOKUP(Table4[[#This Row],[Location]],[6]!TableData[u_display_name],[6]!TableData[country])</f>
        <v>#REF!</v>
      </c>
    </row>
    <row r="1162" spans="1:18" ht="58" x14ac:dyDescent="0.35">
      <c r="A1162" s="25" t="s">
        <v>8864</v>
      </c>
      <c r="B1162" s="25" t="s">
        <v>2762</v>
      </c>
      <c r="C1162" s="25" t="s">
        <v>8865</v>
      </c>
      <c r="D1162" s="25" t="s">
        <v>8866</v>
      </c>
      <c r="E1162" s="25" t="s">
        <v>8867</v>
      </c>
      <c r="F1162" s="25" t="s">
        <v>514</v>
      </c>
      <c r="G1162" s="25" t="s">
        <v>56</v>
      </c>
      <c r="H1162" s="25" t="s">
        <v>8868</v>
      </c>
      <c r="I1162" s="25" t="s">
        <v>2763</v>
      </c>
      <c r="J1162" s="25" t="s">
        <v>5467</v>
      </c>
      <c r="K1162" s="25" t="s">
        <v>49</v>
      </c>
      <c r="L1162" s="25" t="s">
        <v>8869</v>
      </c>
      <c r="M1162" s="25" t="s">
        <v>8870</v>
      </c>
      <c r="N1162" s="25" t="s">
        <v>8783</v>
      </c>
      <c r="O1162" s="28">
        <v>45809.253333333334</v>
      </c>
      <c r="P1162" s="25" t="s">
        <v>5485</v>
      </c>
      <c r="Q1162" s="25"/>
      <c r="R1162" s="26" t="e">
        <f>_xlfn.XLOOKUP(Table4[[#This Row],[Location]],[6]!TableData[u_display_name],[6]!TableData[country])</f>
        <v>#REF!</v>
      </c>
    </row>
    <row r="1163" spans="1:18" ht="58" x14ac:dyDescent="0.35">
      <c r="A1163" s="25" t="s">
        <v>2769</v>
      </c>
      <c r="B1163" s="25" t="s">
        <v>2768</v>
      </c>
      <c r="C1163" s="25" t="s">
        <v>8871</v>
      </c>
      <c r="D1163" s="25" t="s">
        <v>8872</v>
      </c>
      <c r="E1163" s="25" t="s">
        <v>8873</v>
      </c>
      <c r="F1163" s="25" t="s">
        <v>514</v>
      </c>
      <c r="G1163" s="25" t="s">
        <v>109</v>
      </c>
      <c r="H1163" s="25" t="s">
        <v>63</v>
      </c>
      <c r="I1163" s="25" t="s">
        <v>2769</v>
      </c>
      <c r="J1163" s="25" t="s">
        <v>5467</v>
      </c>
      <c r="K1163" s="25" t="s">
        <v>49</v>
      </c>
      <c r="L1163" s="25" t="s">
        <v>4691</v>
      </c>
      <c r="M1163" s="25" t="s">
        <v>6173</v>
      </c>
      <c r="N1163" s="25" t="s">
        <v>5531</v>
      </c>
      <c r="O1163" s="28">
        <v>45802.253229166665</v>
      </c>
      <c r="P1163" s="25" t="s">
        <v>5471</v>
      </c>
      <c r="Q1163" s="25"/>
      <c r="R1163" s="26" t="e">
        <f>_xlfn.XLOOKUP(Table4[[#This Row],[Location]],[6]!TableData[u_display_name],[6]!TableData[country])</f>
        <v>#REF!</v>
      </c>
    </row>
    <row r="1164" spans="1:18" ht="43.5" x14ac:dyDescent="0.35">
      <c r="A1164" s="25" t="s">
        <v>1313</v>
      </c>
      <c r="B1164" s="25" t="s">
        <v>4691</v>
      </c>
      <c r="C1164" s="25" t="s">
        <v>8512</v>
      </c>
      <c r="D1164" s="25" t="s">
        <v>8874</v>
      </c>
      <c r="E1164" s="25" t="s">
        <v>8875</v>
      </c>
      <c r="F1164" s="25" t="s">
        <v>514</v>
      </c>
      <c r="G1164" s="25" t="s">
        <v>4691</v>
      </c>
      <c r="H1164" s="25" t="s">
        <v>338</v>
      </c>
      <c r="I1164" s="25" t="s">
        <v>4691</v>
      </c>
      <c r="J1164" s="25" t="s">
        <v>5467</v>
      </c>
      <c r="K1164" s="25" t="s">
        <v>2781</v>
      </c>
      <c r="L1164" s="25" t="s">
        <v>4691</v>
      </c>
      <c r="M1164" s="25" t="s">
        <v>5631</v>
      </c>
      <c r="N1164" s="25" t="s">
        <v>4691</v>
      </c>
      <c r="O1164" s="28">
        <v>45798.858217592591</v>
      </c>
      <c r="P1164" s="25" t="s">
        <v>4691</v>
      </c>
      <c r="Q1164" s="25"/>
      <c r="R1164" s="26" t="e">
        <f>_xlfn.XLOOKUP(Table4[[#This Row],[Location]],[6]!TableData[u_display_name],[6]!TableData[country])</f>
        <v>#REF!</v>
      </c>
    </row>
    <row r="1165" spans="1:18" ht="58" x14ac:dyDescent="0.35">
      <c r="A1165" s="25" t="s">
        <v>1847</v>
      </c>
      <c r="B1165" s="25" t="s">
        <v>1846</v>
      </c>
      <c r="C1165" s="25" t="s">
        <v>7304</v>
      </c>
      <c r="D1165" s="25" t="s">
        <v>8876</v>
      </c>
      <c r="E1165" s="25" t="s">
        <v>8877</v>
      </c>
      <c r="F1165" s="25" t="s">
        <v>94</v>
      </c>
      <c r="G1165" s="25" t="s">
        <v>56</v>
      </c>
      <c r="H1165" s="25" t="s">
        <v>5098</v>
      </c>
      <c r="I1165" s="25" t="s">
        <v>1847</v>
      </c>
      <c r="J1165" s="25" t="s">
        <v>5467</v>
      </c>
      <c r="K1165" s="25" t="s">
        <v>101</v>
      </c>
      <c r="L1165" s="25" t="s">
        <v>4691</v>
      </c>
      <c r="M1165" s="25" t="s">
        <v>5502</v>
      </c>
      <c r="N1165" s="25" t="s">
        <v>5971</v>
      </c>
      <c r="O1165" s="28">
        <v>45788.288877314815</v>
      </c>
      <c r="P1165" s="25" t="s">
        <v>5471</v>
      </c>
      <c r="Q1165" s="25"/>
      <c r="R1165" s="26" t="e">
        <f>_xlfn.XLOOKUP(Table4[[#This Row],[Location]],[6]!TableData[u_display_name],[6]!TableData[country])</f>
        <v>#REF!</v>
      </c>
    </row>
    <row r="1166" spans="1:18" ht="58" x14ac:dyDescent="0.35">
      <c r="A1166" s="25" t="s">
        <v>1561</v>
      </c>
      <c r="B1166" s="25" t="s">
        <v>1560</v>
      </c>
      <c r="C1166" s="25" t="s">
        <v>8878</v>
      </c>
      <c r="D1166" s="25" t="s">
        <v>8879</v>
      </c>
      <c r="E1166" s="25" t="s">
        <v>8880</v>
      </c>
      <c r="F1166" s="25" t="s">
        <v>57</v>
      </c>
      <c r="G1166" s="25" t="s">
        <v>56</v>
      </c>
      <c r="H1166" s="25" t="s">
        <v>2083</v>
      </c>
      <c r="I1166" s="25" t="s">
        <v>1561</v>
      </c>
      <c r="J1166" s="25" t="s">
        <v>5467</v>
      </c>
      <c r="K1166" s="25" t="s">
        <v>8774</v>
      </c>
      <c r="L1166" s="25" t="s">
        <v>6049</v>
      </c>
      <c r="M1166" s="25" t="s">
        <v>5894</v>
      </c>
      <c r="N1166" s="25" t="s">
        <v>5575</v>
      </c>
      <c r="O1166" s="28">
        <v>45786.391180555554</v>
      </c>
      <c r="P1166" s="25" t="s">
        <v>5485</v>
      </c>
      <c r="Q1166" s="25"/>
      <c r="R1166" s="26" t="e">
        <f>_xlfn.XLOOKUP(Table4[[#This Row],[Location]],[6]!TableData[u_display_name],[6]!TableData[country])</f>
        <v>#REF!</v>
      </c>
    </row>
    <row r="1167" spans="1:18" ht="43.5" x14ac:dyDescent="0.35">
      <c r="A1167" s="25" t="s">
        <v>1529</v>
      </c>
      <c r="B1167" s="25" t="s">
        <v>1528</v>
      </c>
      <c r="C1167" s="25" t="s">
        <v>4520</v>
      </c>
      <c r="D1167" s="25" t="s">
        <v>8881</v>
      </c>
      <c r="E1167" s="25" t="s">
        <v>8882</v>
      </c>
      <c r="F1167" s="25" t="s">
        <v>57</v>
      </c>
      <c r="G1167" s="25" t="s">
        <v>56</v>
      </c>
      <c r="H1167" s="25" t="s">
        <v>63</v>
      </c>
      <c r="I1167" s="25" t="s">
        <v>3827</v>
      </c>
      <c r="J1167" s="25" t="s">
        <v>5467</v>
      </c>
      <c r="K1167" s="25" t="s">
        <v>8883</v>
      </c>
      <c r="L1167" s="25" t="s">
        <v>5688</v>
      </c>
      <c r="M1167" s="25" t="s">
        <v>8884</v>
      </c>
      <c r="N1167" s="25" t="s">
        <v>5690</v>
      </c>
      <c r="O1167" s="28">
        <v>45786.122187499997</v>
      </c>
      <c r="P1167" s="25" t="s">
        <v>5471</v>
      </c>
      <c r="Q1167" s="25"/>
      <c r="R1167" s="26" t="e">
        <f>_xlfn.XLOOKUP(Table4[[#This Row],[Location]],[6]!TableData[u_display_name],[6]!TableData[country])</f>
        <v>#REF!</v>
      </c>
    </row>
    <row r="1168" spans="1:18" ht="43.5" x14ac:dyDescent="0.35">
      <c r="A1168" s="25" t="s">
        <v>1282</v>
      </c>
      <c r="B1168" s="25" t="s">
        <v>1281</v>
      </c>
      <c r="C1168" s="25" t="s">
        <v>8885</v>
      </c>
      <c r="D1168" s="25" t="s">
        <v>8886</v>
      </c>
      <c r="E1168" s="25" t="s">
        <v>8887</v>
      </c>
      <c r="F1168" s="25" t="s">
        <v>57</v>
      </c>
      <c r="G1168" s="25" t="s">
        <v>56</v>
      </c>
      <c r="H1168" s="25" t="s">
        <v>63</v>
      </c>
      <c r="I1168" s="25" t="s">
        <v>1282</v>
      </c>
      <c r="J1168" s="25" t="s">
        <v>5467</v>
      </c>
      <c r="K1168" s="25" t="s">
        <v>8883</v>
      </c>
      <c r="L1168" s="25" t="s">
        <v>4691</v>
      </c>
      <c r="M1168" s="25" t="s">
        <v>5689</v>
      </c>
      <c r="N1168" s="25" t="s">
        <v>5476</v>
      </c>
      <c r="O1168" s="28">
        <v>45783.363969907405</v>
      </c>
      <c r="P1168" s="25" t="s">
        <v>5471</v>
      </c>
      <c r="Q1168" s="25"/>
      <c r="R1168" s="26" t="e">
        <f>_xlfn.XLOOKUP(Table4[[#This Row],[Location]],[6]!TableData[u_display_name],[6]!TableData[country])</f>
        <v>#REF!</v>
      </c>
    </row>
    <row r="1169" spans="1:18" ht="43.5" x14ac:dyDescent="0.35">
      <c r="A1169" s="25" t="s">
        <v>1280</v>
      </c>
      <c r="B1169" s="25" t="s">
        <v>1279</v>
      </c>
      <c r="C1169" s="25" t="s">
        <v>4601</v>
      </c>
      <c r="D1169" s="25" t="s">
        <v>8888</v>
      </c>
      <c r="E1169" s="25" t="s">
        <v>8889</v>
      </c>
      <c r="F1169" s="25" t="s">
        <v>57</v>
      </c>
      <c r="G1169" s="25" t="s">
        <v>56</v>
      </c>
      <c r="H1169" s="25" t="s">
        <v>63</v>
      </c>
      <c r="I1169" s="25" t="s">
        <v>1280</v>
      </c>
      <c r="J1169" s="25" t="s">
        <v>5467</v>
      </c>
      <c r="K1169" s="25" t="s">
        <v>8883</v>
      </c>
      <c r="L1169" s="25" t="s">
        <v>8890</v>
      </c>
      <c r="M1169" s="25" t="s">
        <v>5933</v>
      </c>
      <c r="N1169" s="25" t="s">
        <v>5971</v>
      </c>
      <c r="O1169" s="28">
        <v>45783.022175925929</v>
      </c>
      <c r="P1169" s="25" t="s">
        <v>5471</v>
      </c>
      <c r="Q1169" s="25"/>
      <c r="R1169" s="26" t="e">
        <f>_xlfn.XLOOKUP(Table4[[#This Row],[Location]],[6]!TableData[u_display_name],[6]!TableData[country])</f>
        <v>#REF!</v>
      </c>
    </row>
    <row r="1170" spans="1:18" ht="43.5" x14ac:dyDescent="0.35">
      <c r="A1170" s="25" t="s">
        <v>2739</v>
      </c>
      <c r="B1170" s="25" t="s">
        <v>4691</v>
      </c>
      <c r="C1170" s="25" t="s">
        <v>8824</v>
      </c>
      <c r="D1170" s="25" t="s">
        <v>8891</v>
      </c>
      <c r="E1170" s="25" t="s">
        <v>8892</v>
      </c>
      <c r="F1170" s="25" t="s">
        <v>514</v>
      </c>
      <c r="G1170" s="25" t="s">
        <v>4691</v>
      </c>
      <c r="H1170" s="25" t="s">
        <v>338</v>
      </c>
      <c r="I1170" s="25" t="s">
        <v>4691</v>
      </c>
      <c r="J1170" s="25" t="s">
        <v>5467</v>
      </c>
      <c r="K1170" s="25" t="s">
        <v>2781</v>
      </c>
      <c r="L1170" s="25" t="s">
        <v>4691</v>
      </c>
      <c r="M1170" s="25" t="s">
        <v>5631</v>
      </c>
      <c r="N1170" s="25" t="s">
        <v>4691</v>
      </c>
      <c r="O1170" s="28">
        <v>45762.727442129632</v>
      </c>
      <c r="P1170" s="25" t="s">
        <v>4691</v>
      </c>
      <c r="Q1170" s="25"/>
      <c r="R1170" s="26" t="e">
        <f>_xlfn.XLOOKUP(Table4[[#This Row],[Location]],[6]!TableData[u_display_name],[6]!TableData[country])</f>
        <v>#REF!</v>
      </c>
    </row>
    <row r="1171" spans="1:18" ht="43.5" x14ac:dyDescent="0.35">
      <c r="A1171" s="25" t="s">
        <v>2049</v>
      </c>
      <c r="B1171" s="25" t="s">
        <v>2048</v>
      </c>
      <c r="C1171" s="25" t="s">
        <v>74</v>
      </c>
      <c r="D1171" s="25" t="s">
        <v>8893</v>
      </c>
      <c r="E1171" s="25" t="s">
        <v>8894</v>
      </c>
      <c r="F1171" s="25" t="s">
        <v>57</v>
      </c>
      <c r="G1171" s="25" t="s">
        <v>56</v>
      </c>
      <c r="H1171" s="25" t="s">
        <v>71</v>
      </c>
      <c r="I1171" s="25" t="s">
        <v>2049</v>
      </c>
      <c r="J1171" s="25" t="s">
        <v>5467</v>
      </c>
      <c r="K1171" s="25" t="s">
        <v>8774</v>
      </c>
      <c r="L1171" s="25" t="s">
        <v>5858</v>
      </c>
      <c r="M1171" s="25" t="s">
        <v>5495</v>
      </c>
      <c r="N1171" s="25" t="s">
        <v>5526</v>
      </c>
      <c r="O1171" s="28">
        <v>45746.576898148145</v>
      </c>
      <c r="P1171" s="25" t="s">
        <v>5471</v>
      </c>
      <c r="Q1171" s="25"/>
      <c r="R1171" s="26" t="e">
        <f>_xlfn.XLOOKUP(Table4[[#This Row],[Location]],[6]!TableData[u_display_name],[6]!TableData[country])</f>
        <v>#REF!</v>
      </c>
    </row>
    <row r="1172" spans="1:18" ht="58" x14ac:dyDescent="0.35">
      <c r="A1172" s="25" t="s">
        <v>2280</v>
      </c>
      <c r="B1172" s="25" t="s">
        <v>2279</v>
      </c>
      <c r="C1172" s="25" t="s">
        <v>4736</v>
      </c>
      <c r="D1172" s="25" t="s">
        <v>8895</v>
      </c>
      <c r="E1172" s="25" t="s">
        <v>8896</v>
      </c>
      <c r="F1172" s="25" t="s">
        <v>514</v>
      </c>
      <c r="G1172" s="25" t="s">
        <v>109</v>
      </c>
      <c r="H1172" s="25" t="s">
        <v>5134</v>
      </c>
      <c r="I1172" s="25" t="s">
        <v>2280</v>
      </c>
      <c r="J1172" s="25" t="s">
        <v>5467</v>
      </c>
      <c r="K1172" s="25" t="s">
        <v>8774</v>
      </c>
      <c r="L1172" s="25" t="s">
        <v>5599</v>
      </c>
      <c r="M1172" s="25" t="s">
        <v>5602</v>
      </c>
      <c r="N1172" s="25" t="s">
        <v>5496</v>
      </c>
      <c r="O1172" s="28">
        <v>45724.258032407408</v>
      </c>
      <c r="P1172" s="25" t="s">
        <v>4691</v>
      </c>
      <c r="Q1172" s="25"/>
      <c r="R1172" s="26" t="e">
        <f>_xlfn.XLOOKUP(Table4[[#This Row],[Location]],[6]!TableData[u_display_name],[6]!TableData[country])</f>
        <v>#REF!</v>
      </c>
    </row>
    <row r="1173" spans="1:18" ht="58" x14ac:dyDescent="0.35">
      <c r="A1173" s="25" t="s">
        <v>564</v>
      </c>
      <c r="B1173" s="25" t="s">
        <v>563</v>
      </c>
      <c r="C1173" s="25" t="s">
        <v>565</v>
      </c>
      <c r="D1173" s="25" t="s">
        <v>8897</v>
      </c>
      <c r="E1173" s="25" t="s">
        <v>8898</v>
      </c>
      <c r="F1173" s="25" t="s">
        <v>514</v>
      </c>
      <c r="G1173" s="25" t="s">
        <v>56</v>
      </c>
      <c r="H1173" s="25" t="s">
        <v>63</v>
      </c>
      <c r="I1173" s="25" t="s">
        <v>564</v>
      </c>
      <c r="J1173" s="25" t="s">
        <v>5467</v>
      </c>
      <c r="K1173" s="25" t="s">
        <v>49</v>
      </c>
      <c r="L1173" s="25" t="s">
        <v>5626</v>
      </c>
      <c r="M1173" s="25" t="s">
        <v>5495</v>
      </c>
      <c r="N1173" s="25" t="s">
        <v>5694</v>
      </c>
      <c r="O1173" s="28">
        <v>45713.124641203707</v>
      </c>
      <c r="P1173" s="25" t="s">
        <v>5471</v>
      </c>
      <c r="Q1173" s="25"/>
      <c r="R1173" s="26" t="e">
        <f>_xlfn.XLOOKUP(Table4[[#This Row],[Location]],[6]!TableData[u_display_name],[6]!TableData[country])</f>
        <v>#REF!</v>
      </c>
    </row>
    <row r="1174" spans="1:18" ht="43.5" x14ac:dyDescent="0.35">
      <c r="A1174" s="25" t="s">
        <v>2112</v>
      </c>
      <c r="B1174" s="25" t="s">
        <v>3568</v>
      </c>
      <c r="C1174" s="25" t="s">
        <v>8899</v>
      </c>
      <c r="D1174" s="25" t="s">
        <v>8900</v>
      </c>
      <c r="E1174" s="25" t="s">
        <v>8901</v>
      </c>
      <c r="F1174" s="25" t="s">
        <v>514</v>
      </c>
      <c r="G1174" s="25" t="s">
        <v>232</v>
      </c>
      <c r="H1174" s="25" t="s">
        <v>5152</v>
      </c>
      <c r="I1174" s="25" t="s">
        <v>2112</v>
      </c>
      <c r="J1174" s="25" t="s">
        <v>5467</v>
      </c>
      <c r="K1174" s="25" t="s">
        <v>49</v>
      </c>
      <c r="L1174" s="25" t="s">
        <v>6540</v>
      </c>
      <c r="M1174" s="25" t="s">
        <v>5495</v>
      </c>
      <c r="N1174" s="25" t="s">
        <v>5623</v>
      </c>
      <c r="O1174" s="28">
        <v>45683.256516203706</v>
      </c>
      <c r="P1174" s="25" t="s">
        <v>5471</v>
      </c>
      <c r="Q1174" s="25"/>
      <c r="R1174" s="26" t="e">
        <f>_xlfn.XLOOKUP(Table4[[#This Row],[Location]],[6]!TableData[u_display_name],[6]!TableData[country])</f>
        <v>#REF!</v>
      </c>
    </row>
    <row r="1175" spans="1:18" ht="43.5" x14ac:dyDescent="0.35">
      <c r="A1175" s="25" t="s">
        <v>1521</v>
      </c>
      <c r="B1175" s="25" t="s">
        <v>8902</v>
      </c>
      <c r="C1175" s="25" t="s">
        <v>4517</v>
      </c>
      <c r="D1175" s="25" t="s">
        <v>8903</v>
      </c>
      <c r="E1175" s="25" t="s">
        <v>8904</v>
      </c>
      <c r="F1175" s="25" t="s">
        <v>57</v>
      </c>
      <c r="G1175" s="25" t="s">
        <v>56</v>
      </c>
      <c r="H1175" s="25" t="s">
        <v>63</v>
      </c>
      <c r="I1175" s="25" t="s">
        <v>3822</v>
      </c>
      <c r="J1175" s="25" t="s">
        <v>5467</v>
      </c>
      <c r="K1175" s="25" t="s">
        <v>8883</v>
      </c>
      <c r="L1175" s="25" t="s">
        <v>5688</v>
      </c>
      <c r="M1175" s="25" t="s">
        <v>8905</v>
      </c>
      <c r="N1175" s="25" t="s">
        <v>5690</v>
      </c>
      <c r="O1175" s="28">
        <v>45640.762870370374</v>
      </c>
      <c r="P1175" s="25" t="s">
        <v>5471</v>
      </c>
      <c r="Q1175" s="25"/>
      <c r="R1175" s="26" t="e">
        <f>_xlfn.XLOOKUP(Table4[[#This Row],[Location]],[6]!TableData[u_display_name],[6]!TableData[country])</f>
        <v>#REF!</v>
      </c>
    </row>
    <row r="1176" spans="1:18" ht="43.5" x14ac:dyDescent="0.35">
      <c r="A1176" s="25" t="s">
        <v>1040</v>
      </c>
      <c r="B1176" s="25" t="s">
        <v>4691</v>
      </c>
      <c r="C1176" s="25" t="s">
        <v>8906</v>
      </c>
      <c r="D1176" s="25" t="s">
        <v>8907</v>
      </c>
      <c r="E1176" s="25" t="s">
        <v>8908</v>
      </c>
      <c r="F1176" s="25" t="s">
        <v>514</v>
      </c>
      <c r="G1176" s="25" t="s">
        <v>4691</v>
      </c>
      <c r="H1176" s="25" t="s">
        <v>4513</v>
      </c>
      <c r="I1176" s="25" t="s">
        <v>4691</v>
      </c>
      <c r="J1176" s="25" t="s">
        <v>5467</v>
      </c>
      <c r="K1176" s="25" t="s">
        <v>2781</v>
      </c>
      <c r="L1176" s="25" t="s">
        <v>4691</v>
      </c>
      <c r="M1176" s="25" t="s">
        <v>4691</v>
      </c>
      <c r="N1176" s="25" t="s">
        <v>4691</v>
      </c>
      <c r="O1176" s="28">
        <v>45541.253680555557</v>
      </c>
      <c r="P1176" s="25" t="s">
        <v>4691</v>
      </c>
      <c r="Q1176" s="25"/>
      <c r="R1176" s="26" t="e">
        <f>_xlfn.XLOOKUP(Table4[[#This Row],[Location]],[6]!TableData[u_display_name],[6]!TableData[country])</f>
        <v>#REF!</v>
      </c>
    </row>
    <row r="1177" spans="1:18" ht="58" x14ac:dyDescent="0.35">
      <c r="A1177" s="25" t="s">
        <v>8909</v>
      </c>
      <c r="B1177" s="25" t="s">
        <v>2519</v>
      </c>
      <c r="C1177" s="25" t="s">
        <v>8910</v>
      </c>
      <c r="D1177" s="25" t="s">
        <v>8911</v>
      </c>
      <c r="E1177" s="25" t="s">
        <v>8912</v>
      </c>
      <c r="F1177" s="25" t="s">
        <v>57</v>
      </c>
      <c r="G1177" s="25" t="s">
        <v>56</v>
      </c>
      <c r="H1177" s="25" t="s">
        <v>5064</v>
      </c>
      <c r="I1177" s="25" t="s">
        <v>4691</v>
      </c>
      <c r="J1177" s="25" t="s">
        <v>5467</v>
      </c>
      <c r="K1177" s="25" t="s">
        <v>8913</v>
      </c>
      <c r="L1177" s="25" t="s">
        <v>6845</v>
      </c>
      <c r="M1177" s="25" t="s">
        <v>5912</v>
      </c>
      <c r="N1177" s="25" t="s">
        <v>5623</v>
      </c>
      <c r="O1177" s="28">
        <v>45308.963263888887</v>
      </c>
      <c r="P1177" s="25" t="s">
        <v>5499</v>
      </c>
      <c r="Q1177" s="25"/>
      <c r="R1177" s="26" t="e">
        <f>_xlfn.XLOOKUP(Table4[[#This Row],[Location]],[6]!TableData[u_display_name],[6]!TableData[country])</f>
        <v>#REF!</v>
      </c>
    </row>
    <row r="1178" spans="1:18" ht="43.5" x14ac:dyDescent="0.35">
      <c r="A1178" s="25" t="s">
        <v>4286</v>
      </c>
      <c r="B1178" s="25" t="s">
        <v>4285</v>
      </c>
      <c r="C1178" s="25" t="s">
        <v>5691</v>
      </c>
      <c r="D1178" s="25" t="s">
        <v>4286</v>
      </c>
      <c r="E1178" s="25" t="s">
        <v>8914</v>
      </c>
      <c r="F1178" s="25" t="s">
        <v>514</v>
      </c>
      <c r="G1178" s="25" t="s">
        <v>109</v>
      </c>
      <c r="H1178" s="25" t="s">
        <v>4604</v>
      </c>
      <c r="I1178" s="25" t="s">
        <v>1932</v>
      </c>
      <c r="J1178" s="25" t="s">
        <v>5467</v>
      </c>
      <c r="K1178" s="25" t="s">
        <v>8913</v>
      </c>
      <c r="L1178" s="25" t="s">
        <v>4691</v>
      </c>
      <c r="M1178" s="25" t="s">
        <v>8264</v>
      </c>
      <c r="N1178" s="25" t="s">
        <v>5775</v>
      </c>
      <c r="O1178" s="28">
        <v>45281.6015162037</v>
      </c>
      <c r="P1178" s="25" t="s">
        <v>5471</v>
      </c>
      <c r="Q1178" s="25"/>
      <c r="R1178" s="26" t="e">
        <f>_xlfn.XLOOKUP(Table4[[#This Row],[Location]],[6]!TableData[u_display_name],[6]!TableData[country])</f>
        <v>#REF!</v>
      </c>
    </row>
    <row r="1179" spans="1:18" ht="58" x14ac:dyDescent="0.35">
      <c r="A1179" s="25" t="s">
        <v>243</v>
      </c>
      <c r="B1179" s="25" t="s">
        <v>8915</v>
      </c>
      <c r="C1179" s="25" t="s">
        <v>244</v>
      </c>
      <c r="D1179" s="25" t="s">
        <v>8916</v>
      </c>
      <c r="E1179" s="25" t="s">
        <v>8917</v>
      </c>
      <c r="F1179" s="25" t="s">
        <v>57</v>
      </c>
      <c r="G1179" s="25" t="s">
        <v>56</v>
      </c>
      <c r="H1179" s="25" t="s">
        <v>241</v>
      </c>
      <c r="I1179" s="25" t="s">
        <v>3283</v>
      </c>
      <c r="J1179" s="25" t="s">
        <v>5467</v>
      </c>
      <c r="K1179" s="25" t="s">
        <v>8883</v>
      </c>
      <c r="L1179" s="25" t="s">
        <v>7850</v>
      </c>
      <c r="M1179" s="25" t="s">
        <v>6023</v>
      </c>
      <c r="N1179" s="25" t="s">
        <v>5512</v>
      </c>
      <c r="O1179" s="28">
        <v>44979.54173611111</v>
      </c>
      <c r="P1179" s="25" t="s">
        <v>5485</v>
      </c>
      <c r="Q1179" s="25"/>
      <c r="R1179" s="26" t="e">
        <f>_xlfn.XLOOKUP(Table4[[#This Row],[Location]],[6]!TableData[u_display_name],[6]!TableData[country])</f>
        <v>#REF!</v>
      </c>
    </row>
    <row r="1180" spans="1:18" ht="58" x14ac:dyDescent="0.35">
      <c r="A1180" s="25" t="s">
        <v>1892</v>
      </c>
      <c r="B1180" s="25" t="s">
        <v>8918</v>
      </c>
      <c r="C1180" s="25" t="s">
        <v>5477</v>
      </c>
      <c r="D1180" s="25" t="s">
        <v>8919</v>
      </c>
      <c r="E1180" s="25" t="s">
        <v>8920</v>
      </c>
      <c r="F1180" s="25" t="s">
        <v>514</v>
      </c>
      <c r="G1180" s="25" t="s">
        <v>56</v>
      </c>
      <c r="H1180" s="25" t="s">
        <v>5020</v>
      </c>
      <c r="I1180" s="25" t="s">
        <v>1892</v>
      </c>
      <c r="J1180" s="25" t="s">
        <v>5467</v>
      </c>
      <c r="K1180" s="25" t="s">
        <v>8883</v>
      </c>
      <c r="L1180" s="25" t="s">
        <v>4691</v>
      </c>
      <c r="M1180" s="25" t="s">
        <v>6039</v>
      </c>
      <c r="N1180" s="25" t="s">
        <v>5623</v>
      </c>
      <c r="O1180" s="28">
        <v>44057.114212962966</v>
      </c>
      <c r="P1180" s="25" t="s">
        <v>5499</v>
      </c>
      <c r="Q1180" s="25"/>
      <c r="R1180" s="26" t="e">
        <f>_xlfn.XLOOKUP(Table4[[#This Row],[Location]],[6]!TableData[u_display_name],[6]!TableData[country])</f>
        <v>#REF!</v>
      </c>
    </row>
    <row r="1181" spans="1:18" ht="43.5" x14ac:dyDescent="0.35">
      <c r="A1181" s="25" t="s">
        <v>2184</v>
      </c>
      <c r="B1181" s="25" t="s">
        <v>8921</v>
      </c>
      <c r="C1181" s="25" t="s">
        <v>8922</v>
      </c>
      <c r="D1181" s="25" t="s">
        <v>4691</v>
      </c>
      <c r="E1181" s="25" t="s">
        <v>8923</v>
      </c>
      <c r="F1181" s="25" t="s">
        <v>514</v>
      </c>
      <c r="G1181" s="25" t="s">
        <v>56</v>
      </c>
      <c r="H1181" s="25" t="s">
        <v>63</v>
      </c>
      <c r="I1181" s="25" t="s">
        <v>3771</v>
      </c>
      <c r="J1181" s="25" t="s">
        <v>5467</v>
      </c>
      <c r="K1181" s="25" t="s">
        <v>8883</v>
      </c>
      <c r="L1181" s="25" t="s">
        <v>8924</v>
      </c>
      <c r="M1181" s="25" t="s">
        <v>8225</v>
      </c>
      <c r="N1181" s="25" t="s">
        <v>5476</v>
      </c>
      <c r="O1181" s="28"/>
      <c r="P1181" s="25" t="s">
        <v>5471</v>
      </c>
      <c r="Q1181" s="25"/>
      <c r="R1181" s="26" t="e">
        <f>_xlfn.XLOOKUP(Table4[[#This Row],[Location]],[6]!TableData[u_display_name],[6]!TableData[country])</f>
        <v>#REF!</v>
      </c>
    </row>
    <row r="1182" spans="1:18" ht="43.5" x14ac:dyDescent="0.35">
      <c r="A1182" s="25" t="s">
        <v>1212</v>
      </c>
      <c r="B1182" s="25" t="s">
        <v>3777</v>
      </c>
      <c r="C1182" s="25" t="s">
        <v>4429</v>
      </c>
      <c r="D1182" s="25" t="s">
        <v>4691</v>
      </c>
      <c r="E1182" s="25" t="s">
        <v>8925</v>
      </c>
      <c r="F1182" s="25" t="s">
        <v>514</v>
      </c>
      <c r="G1182" s="25" t="s">
        <v>56</v>
      </c>
      <c r="H1182" s="25" t="s">
        <v>63</v>
      </c>
      <c r="I1182" s="25" t="s">
        <v>1212</v>
      </c>
      <c r="J1182" s="25" t="s">
        <v>5467</v>
      </c>
      <c r="K1182" s="25" t="s">
        <v>8774</v>
      </c>
      <c r="L1182" s="25" t="s">
        <v>4691</v>
      </c>
      <c r="M1182" s="25" t="s">
        <v>5820</v>
      </c>
      <c r="N1182" s="25" t="s">
        <v>5575</v>
      </c>
      <c r="O1182" s="28"/>
      <c r="P1182" s="25" t="s">
        <v>5471</v>
      </c>
      <c r="Q1182" s="25"/>
      <c r="R1182" s="26" t="e">
        <f>_xlfn.XLOOKUP(Table4[[#This Row],[Location]],[6]!TableData[u_display_name],[6]!TableData[country])</f>
        <v>#REF!</v>
      </c>
    </row>
    <row r="1183" spans="1:18" ht="58" x14ac:dyDescent="0.35">
      <c r="A1183" s="25" t="s">
        <v>388</v>
      </c>
      <c r="B1183" s="25" t="s">
        <v>8926</v>
      </c>
      <c r="C1183" s="25" t="s">
        <v>389</v>
      </c>
      <c r="D1183" s="25" t="s">
        <v>8927</v>
      </c>
      <c r="E1183" s="25" t="s">
        <v>8928</v>
      </c>
      <c r="F1183" s="25" t="s">
        <v>514</v>
      </c>
      <c r="G1183" s="25" t="s">
        <v>56</v>
      </c>
      <c r="H1183" s="25" t="s">
        <v>332</v>
      </c>
      <c r="I1183" s="25" t="s">
        <v>388</v>
      </c>
      <c r="J1183" s="25" t="s">
        <v>5467</v>
      </c>
      <c r="K1183" s="25" t="s">
        <v>8929</v>
      </c>
      <c r="L1183" s="25" t="s">
        <v>5626</v>
      </c>
      <c r="M1183" s="25" t="s">
        <v>8930</v>
      </c>
      <c r="N1183" s="25" t="s">
        <v>5775</v>
      </c>
      <c r="O1183" s="28"/>
      <c r="P1183" s="25" t="s">
        <v>5485</v>
      </c>
      <c r="Q1183" s="25"/>
      <c r="R1183" s="26" t="e">
        <f>_xlfn.XLOOKUP(Table4[[#This Row],[Location]],[6]!TableData[u_display_name],[6]!TableData[country])</f>
        <v>#REF!</v>
      </c>
    </row>
    <row r="1184" spans="1:18" ht="43.5" x14ac:dyDescent="0.35">
      <c r="A1184" s="25" t="s">
        <v>8931</v>
      </c>
      <c r="B1184" s="25" t="s">
        <v>393</v>
      </c>
      <c r="C1184" s="25" t="s">
        <v>395</v>
      </c>
      <c r="D1184" s="25" t="s">
        <v>4691</v>
      </c>
      <c r="E1184" s="25" t="s">
        <v>8932</v>
      </c>
      <c r="F1184" s="25" t="s">
        <v>514</v>
      </c>
      <c r="G1184" s="25" t="s">
        <v>56</v>
      </c>
      <c r="H1184" s="25" t="s">
        <v>63</v>
      </c>
      <c r="I1184" s="25" t="s">
        <v>394</v>
      </c>
      <c r="J1184" s="25" t="s">
        <v>5467</v>
      </c>
      <c r="K1184" s="25" t="s">
        <v>8913</v>
      </c>
      <c r="L1184" s="25" t="s">
        <v>5468</v>
      </c>
      <c r="M1184" s="25" t="s">
        <v>6313</v>
      </c>
      <c r="N1184" s="25" t="s">
        <v>5491</v>
      </c>
      <c r="O1184" s="28"/>
      <c r="P1184" s="25" t="s">
        <v>5471</v>
      </c>
      <c r="Q1184" s="25"/>
      <c r="R1184" s="26" t="e">
        <f>_xlfn.XLOOKUP(Table4[[#This Row],[Location]],[6]!TableData[u_display_name],[6]!TableData[country])</f>
        <v>#REF!</v>
      </c>
    </row>
    <row r="1185" spans="1:18" ht="43.5" x14ac:dyDescent="0.35">
      <c r="A1185" s="25" t="s">
        <v>8933</v>
      </c>
      <c r="B1185" s="25" t="s">
        <v>8934</v>
      </c>
      <c r="C1185" s="25" t="s">
        <v>823</v>
      </c>
      <c r="D1185" s="25" t="s">
        <v>4691</v>
      </c>
      <c r="E1185" s="25" t="s">
        <v>8935</v>
      </c>
      <c r="F1185" s="25" t="s">
        <v>514</v>
      </c>
      <c r="G1185" s="25" t="s">
        <v>56</v>
      </c>
      <c r="H1185" s="25" t="s">
        <v>63</v>
      </c>
      <c r="I1185" s="25" t="s">
        <v>822</v>
      </c>
      <c r="J1185" s="25" t="s">
        <v>5467</v>
      </c>
      <c r="K1185" s="25" t="s">
        <v>8936</v>
      </c>
      <c r="L1185" s="25" t="s">
        <v>8652</v>
      </c>
      <c r="M1185" s="25" t="s">
        <v>6346</v>
      </c>
      <c r="N1185" s="25" t="s">
        <v>5491</v>
      </c>
      <c r="O1185" s="28"/>
      <c r="P1185" s="25" t="s">
        <v>5471</v>
      </c>
      <c r="Q1185" s="25"/>
      <c r="R1185" s="26" t="e">
        <f>_xlfn.XLOOKUP(Table4[[#This Row],[Location]],[6]!TableData[u_display_name],[6]!TableData[country])</f>
        <v>#REF!</v>
      </c>
    </row>
  </sheetData>
  <phoneticPr fontId="22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4DEB-B2CD-447C-A1C9-D16B838F7998}">
  <sheetPr codeName="Sheet10"/>
  <dimension ref="A1:G972"/>
  <sheetViews>
    <sheetView topLeftCell="A878" workbookViewId="0">
      <selection activeCell="M882" sqref="A1:XFD1048576"/>
    </sheetView>
  </sheetViews>
  <sheetFormatPr defaultRowHeight="14.5" x14ac:dyDescent="0.35"/>
  <cols>
    <col min="1" max="1" width="26.54296875" bestFit="1" customWidth="1"/>
    <col min="2" max="2" width="10.54296875" bestFit="1" customWidth="1"/>
    <col min="3" max="3" width="17.54296875" bestFit="1" customWidth="1"/>
    <col min="4" max="4" width="16.1796875" bestFit="1" customWidth="1"/>
    <col min="5" max="5" width="27.453125" bestFit="1" customWidth="1"/>
    <col min="6" max="6" width="15.54296875" bestFit="1" customWidth="1"/>
  </cols>
  <sheetData>
    <row r="1" spans="1:7" x14ac:dyDescent="0.35">
      <c r="A1" s="8" t="s">
        <v>2771</v>
      </c>
      <c r="B1" s="8" t="s">
        <v>8937</v>
      </c>
      <c r="C1" s="8" t="s">
        <v>8938</v>
      </c>
      <c r="D1" s="8" t="s">
        <v>8939</v>
      </c>
      <c r="E1" s="8" t="s">
        <v>22</v>
      </c>
      <c r="F1" s="8" t="s">
        <v>30</v>
      </c>
      <c r="G1" s="8" t="s">
        <v>8940</v>
      </c>
    </row>
    <row r="2" spans="1:7" x14ac:dyDescent="0.35">
      <c r="A2" s="9" t="s">
        <v>8941</v>
      </c>
      <c r="B2" s="9" t="s">
        <v>62</v>
      </c>
      <c r="C2" s="9" t="s">
        <v>8942</v>
      </c>
      <c r="D2" s="9" t="s">
        <v>8943</v>
      </c>
      <c r="E2" s="9"/>
      <c r="F2" s="9" t="s">
        <v>8944</v>
      </c>
      <c r="G2" s="9" t="s">
        <v>61</v>
      </c>
    </row>
    <row r="3" spans="1:7" x14ac:dyDescent="0.35">
      <c r="A3" s="9" t="s">
        <v>8945</v>
      </c>
      <c r="B3" s="9" t="s">
        <v>62</v>
      </c>
      <c r="C3" s="9" t="s">
        <v>8942</v>
      </c>
      <c r="D3" s="9" t="s">
        <v>8943</v>
      </c>
      <c r="E3" s="9"/>
      <c r="F3" s="9" t="s">
        <v>8946</v>
      </c>
      <c r="G3" s="9" t="s">
        <v>61</v>
      </c>
    </row>
    <row r="4" spans="1:7" x14ac:dyDescent="0.35">
      <c r="A4" s="9" t="s">
        <v>8947</v>
      </c>
      <c r="B4" s="9" t="s">
        <v>62</v>
      </c>
      <c r="C4" s="9" t="s">
        <v>8948</v>
      </c>
      <c r="D4" s="9" t="s">
        <v>8943</v>
      </c>
      <c r="E4" s="9"/>
      <c r="F4" s="9" t="s">
        <v>8949</v>
      </c>
      <c r="G4" s="9" t="s">
        <v>61</v>
      </c>
    </row>
    <row r="5" spans="1:7" x14ac:dyDescent="0.35">
      <c r="A5" s="9" t="s">
        <v>8950</v>
      </c>
      <c r="B5" s="9" t="s">
        <v>62</v>
      </c>
      <c r="C5" s="9" t="s">
        <v>8942</v>
      </c>
      <c r="D5" s="9" t="s">
        <v>8943</v>
      </c>
      <c r="E5" s="9"/>
      <c r="F5" s="9" t="s">
        <v>8951</v>
      </c>
      <c r="G5" s="9" t="s">
        <v>61</v>
      </c>
    </row>
    <row r="6" spans="1:7" x14ac:dyDescent="0.35">
      <c r="A6" s="9" t="s">
        <v>8952</v>
      </c>
      <c r="B6" s="9" t="s">
        <v>62</v>
      </c>
      <c r="C6" s="9" t="s">
        <v>8942</v>
      </c>
      <c r="D6" s="9" t="s">
        <v>8943</v>
      </c>
      <c r="E6" s="9"/>
      <c r="F6" s="9" t="s">
        <v>8953</v>
      </c>
      <c r="G6" s="9" t="s">
        <v>61</v>
      </c>
    </row>
    <row r="7" spans="1:7" x14ac:dyDescent="0.35">
      <c r="A7" s="9" t="s">
        <v>8954</v>
      </c>
      <c r="B7" s="9" t="s">
        <v>62</v>
      </c>
      <c r="C7" s="9" t="s">
        <v>8955</v>
      </c>
      <c r="D7" s="9" t="s">
        <v>8943</v>
      </c>
      <c r="E7" s="9" t="s">
        <v>8956</v>
      </c>
      <c r="F7" s="9" t="s">
        <v>8954</v>
      </c>
      <c r="G7" s="9" t="s">
        <v>61</v>
      </c>
    </row>
    <row r="8" spans="1:7" x14ac:dyDescent="0.35">
      <c r="A8" s="9" t="s">
        <v>8957</v>
      </c>
      <c r="B8" s="9" t="s">
        <v>62</v>
      </c>
      <c r="C8" s="9" t="s">
        <v>8955</v>
      </c>
      <c r="D8" s="9" t="s">
        <v>8943</v>
      </c>
      <c r="E8" s="9" t="s">
        <v>8956</v>
      </c>
      <c r="F8" s="9" t="s">
        <v>8957</v>
      </c>
      <c r="G8" s="9" t="s">
        <v>61</v>
      </c>
    </row>
    <row r="9" spans="1:7" x14ac:dyDescent="0.35">
      <c r="A9" s="9" t="s">
        <v>8958</v>
      </c>
      <c r="B9" s="9" t="s">
        <v>62</v>
      </c>
      <c r="C9" s="9" t="s">
        <v>8955</v>
      </c>
      <c r="D9" s="9" t="s">
        <v>8943</v>
      </c>
      <c r="E9" s="9" t="s">
        <v>8956</v>
      </c>
      <c r="F9" s="9" t="s">
        <v>8958</v>
      </c>
      <c r="G9" s="9" t="s">
        <v>61</v>
      </c>
    </row>
    <row r="10" spans="1:7" x14ac:dyDescent="0.35">
      <c r="A10" s="9" t="s">
        <v>8959</v>
      </c>
      <c r="B10" s="9" t="s">
        <v>62</v>
      </c>
      <c r="C10" s="9" t="s">
        <v>8955</v>
      </c>
      <c r="D10" s="9" t="s">
        <v>8943</v>
      </c>
      <c r="E10" s="9" t="s">
        <v>8956</v>
      </c>
      <c r="F10" s="9" t="s">
        <v>8959</v>
      </c>
      <c r="G10" s="9" t="s">
        <v>61</v>
      </c>
    </row>
    <row r="11" spans="1:7" x14ac:dyDescent="0.35">
      <c r="A11" s="9" t="s">
        <v>8960</v>
      </c>
      <c r="B11" s="9" t="s">
        <v>62</v>
      </c>
      <c r="C11" s="9" t="s">
        <v>8955</v>
      </c>
      <c r="D11" s="9" t="s">
        <v>8943</v>
      </c>
      <c r="E11" s="9" t="s">
        <v>8961</v>
      </c>
      <c r="F11" s="9" t="s">
        <v>8960</v>
      </c>
      <c r="G11" s="9" t="s">
        <v>61</v>
      </c>
    </row>
    <row r="12" spans="1:7" x14ac:dyDescent="0.35">
      <c r="A12" s="9" t="s">
        <v>8962</v>
      </c>
      <c r="B12" s="9" t="s">
        <v>62</v>
      </c>
      <c r="C12" s="9" t="s">
        <v>8963</v>
      </c>
      <c r="D12" s="9" t="s">
        <v>8943</v>
      </c>
      <c r="E12" s="9"/>
      <c r="F12" s="9" t="s">
        <v>8962</v>
      </c>
      <c r="G12" s="9" t="s">
        <v>61</v>
      </c>
    </row>
    <row r="13" spans="1:7" x14ac:dyDescent="0.35">
      <c r="A13" s="9" t="s">
        <v>8964</v>
      </c>
      <c r="B13" s="9" t="s">
        <v>62</v>
      </c>
      <c r="C13" s="9" t="s">
        <v>8963</v>
      </c>
      <c r="D13" s="9" t="s">
        <v>8943</v>
      </c>
      <c r="E13" s="9"/>
      <c r="F13" s="9" t="s">
        <v>8964</v>
      </c>
      <c r="G13" s="9" t="s">
        <v>61</v>
      </c>
    </row>
    <row r="14" spans="1:7" x14ac:dyDescent="0.35">
      <c r="A14" s="9" t="s">
        <v>8965</v>
      </c>
      <c r="B14" s="9" t="s">
        <v>62</v>
      </c>
      <c r="C14" s="9" t="s">
        <v>8963</v>
      </c>
      <c r="D14" s="9" t="s">
        <v>8943</v>
      </c>
      <c r="E14" s="9"/>
      <c r="F14" s="9" t="s">
        <v>8965</v>
      </c>
      <c r="G14" s="9" t="s">
        <v>61</v>
      </c>
    </row>
    <row r="15" spans="1:7" x14ac:dyDescent="0.35">
      <c r="A15" s="9" t="s">
        <v>8966</v>
      </c>
      <c r="B15" s="9" t="s">
        <v>62</v>
      </c>
      <c r="C15" s="9" t="s">
        <v>8955</v>
      </c>
      <c r="D15" s="9" t="s">
        <v>8943</v>
      </c>
      <c r="E15" s="9" t="s">
        <v>8961</v>
      </c>
      <c r="F15" s="9" t="s">
        <v>8966</v>
      </c>
      <c r="G15" s="9" t="s">
        <v>61</v>
      </c>
    </row>
    <row r="16" spans="1:7" x14ac:dyDescent="0.35">
      <c r="A16" s="9" t="s">
        <v>8967</v>
      </c>
      <c r="B16" s="9" t="s">
        <v>62</v>
      </c>
      <c r="C16" s="9" t="s">
        <v>8955</v>
      </c>
      <c r="D16" s="9" t="s">
        <v>8943</v>
      </c>
      <c r="E16" s="9" t="s">
        <v>8961</v>
      </c>
      <c r="F16" s="9" t="s">
        <v>8967</v>
      </c>
      <c r="G16" s="9" t="s">
        <v>61</v>
      </c>
    </row>
    <row r="17" spans="1:7" x14ac:dyDescent="0.35">
      <c r="A17" s="9" t="s">
        <v>8968</v>
      </c>
      <c r="B17" s="9" t="s">
        <v>62</v>
      </c>
      <c r="C17" s="9" t="s">
        <v>8955</v>
      </c>
      <c r="D17" s="9" t="s">
        <v>8943</v>
      </c>
      <c r="E17" s="9" t="s">
        <v>8961</v>
      </c>
      <c r="F17" s="9" t="s">
        <v>8968</v>
      </c>
      <c r="G17" s="9" t="s">
        <v>61</v>
      </c>
    </row>
    <row r="18" spans="1:7" x14ac:dyDescent="0.35">
      <c r="A18" s="9" t="s">
        <v>8969</v>
      </c>
      <c r="B18" s="9" t="s">
        <v>62</v>
      </c>
      <c r="C18" s="9" t="s">
        <v>8955</v>
      </c>
      <c r="D18" s="9" t="s">
        <v>8943</v>
      </c>
      <c r="E18" s="9" t="s">
        <v>8961</v>
      </c>
      <c r="F18" s="9" t="s">
        <v>8969</v>
      </c>
      <c r="G18" s="9" t="s">
        <v>61</v>
      </c>
    </row>
    <row r="19" spans="1:7" x14ac:dyDescent="0.35">
      <c r="A19" s="9" t="s">
        <v>8970</v>
      </c>
      <c r="B19" s="9" t="s">
        <v>62</v>
      </c>
      <c r="C19" s="9" t="s">
        <v>8955</v>
      </c>
      <c r="D19" s="9" t="s">
        <v>8943</v>
      </c>
      <c r="E19" s="9" t="s">
        <v>8961</v>
      </c>
      <c r="F19" s="9" t="s">
        <v>8970</v>
      </c>
      <c r="G19" s="9" t="s">
        <v>61</v>
      </c>
    </row>
    <row r="20" spans="1:7" x14ac:dyDescent="0.35">
      <c r="A20" s="9" t="s">
        <v>8971</v>
      </c>
      <c r="B20" s="9" t="s">
        <v>62</v>
      </c>
      <c r="C20" s="9" t="s">
        <v>8972</v>
      </c>
      <c r="D20" s="9" t="s">
        <v>8943</v>
      </c>
      <c r="E20" s="9" t="s">
        <v>8961</v>
      </c>
      <c r="F20" s="9" t="s">
        <v>8971</v>
      </c>
      <c r="G20" s="9" t="s">
        <v>61</v>
      </c>
    </row>
    <row r="21" spans="1:7" x14ac:dyDescent="0.35">
      <c r="A21" s="9" t="s">
        <v>8973</v>
      </c>
      <c r="B21" s="9" t="s">
        <v>62</v>
      </c>
      <c r="C21" s="9" t="s">
        <v>8955</v>
      </c>
      <c r="D21" s="9" t="s">
        <v>8943</v>
      </c>
      <c r="E21" s="9" t="s">
        <v>8961</v>
      </c>
      <c r="F21" s="9" t="s">
        <v>8973</v>
      </c>
      <c r="G21" s="9" t="s">
        <v>61</v>
      </c>
    </row>
    <row r="22" spans="1:7" x14ac:dyDescent="0.35">
      <c r="A22" s="9" t="s">
        <v>8974</v>
      </c>
      <c r="B22" s="9" t="s">
        <v>62</v>
      </c>
      <c r="C22" s="9" t="s">
        <v>8972</v>
      </c>
      <c r="D22" s="9" t="s">
        <v>8943</v>
      </c>
      <c r="E22" s="9" t="s">
        <v>8883</v>
      </c>
      <c r="F22" s="9" t="s">
        <v>8975</v>
      </c>
      <c r="G22" s="9" t="s">
        <v>61</v>
      </c>
    </row>
    <row r="23" spans="1:7" x14ac:dyDescent="0.35">
      <c r="A23" s="9" t="s">
        <v>8976</v>
      </c>
      <c r="B23" s="9" t="s">
        <v>62</v>
      </c>
      <c r="C23" s="9" t="s">
        <v>8955</v>
      </c>
      <c r="D23" s="9" t="s">
        <v>8943</v>
      </c>
      <c r="E23" s="9" t="s">
        <v>8913</v>
      </c>
      <c r="F23" s="9" t="s">
        <v>8977</v>
      </c>
      <c r="G23" s="9" t="s">
        <v>61</v>
      </c>
    </row>
    <row r="24" spans="1:7" x14ac:dyDescent="0.35">
      <c r="A24" s="9" t="s">
        <v>8978</v>
      </c>
      <c r="B24" s="9" t="s">
        <v>62</v>
      </c>
      <c r="C24" s="9" t="s">
        <v>8979</v>
      </c>
      <c r="D24" s="9" t="s">
        <v>8943</v>
      </c>
      <c r="E24" s="9" t="s">
        <v>8774</v>
      </c>
      <c r="F24" s="9" t="s">
        <v>8980</v>
      </c>
      <c r="G24" s="9" t="s">
        <v>61</v>
      </c>
    </row>
    <row r="25" spans="1:7" x14ac:dyDescent="0.35">
      <c r="A25" s="9" t="s">
        <v>8981</v>
      </c>
      <c r="B25" s="9" t="s">
        <v>62</v>
      </c>
      <c r="C25" s="9" t="s">
        <v>8979</v>
      </c>
      <c r="D25" s="9" t="s">
        <v>8943</v>
      </c>
      <c r="E25" s="9" t="s">
        <v>8774</v>
      </c>
      <c r="F25" s="9" t="s">
        <v>8980</v>
      </c>
      <c r="G25" s="9" t="s">
        <v>61</v>
      </c>
    </row>
    <row r="26" spans="1:7" x14ac:dyDescent="0.35">
      <c r="A26" s="9" t="s">
        <v>8982</v>
      </c>
      <c r="B26" s="9" t="s">
        <v>61</v>
      </c>
      <c r="C26" s="9" t="s">
        <v>8983</v>
      </c>
      <c r="D26" s="9" t="s">
        <v>8943</v>
      </c>
      <c r="E26" s="9" t="s">
        <v>8929</v>
      </c>
      <c r="F26" s="9"/>
      <c r="G26" s="9" t="s">
        <v>61</v>
      </c>
    </row>
    <row r="27" spans="1:7" x14ac:dyDescent="0.35">
      <c r="A27" s="9" t="s">
        <v>8984</v>
      </c>
      <c r="B27" s="9" t="s">
        <v>61</v>
      </c>
      <c r="C27" s="9" t="s">
        <v>8983</v>
      </c>
      <c r="D27" s="9" t="s">
        <v>8943</v>
      </c>
      <c r="E27" s="9" t="s">
        <v>8929</v>
      </c>
      <c r="F27" s="9"/>
      <c r="G27" s="9" t="s">
        <v>61</v>
      </c>
    </row>
    <row r="28" spans="1:7" x14ac:dyDescent="0.35">
      <c r="A28" s="9" t="s">
        <v>8985</v>
      </c>
      <c r="B28" s="9" t="s">
        <v>61</v>
      </c>
      <c r="C28" s="9" t="s">
        <v>8983</v>
      </c>
      <c r="D28" s="9" t="s">
        <v>8943</v>
      </c>
      <c r="E28" s="9" t="s">
        <v>8883</v>
      </c>
      <c r="F28" s="9"/>
      <c r="G28" s="9" t="s">
        <v>61</v>
      </c>
    </row>
    <row r="29" spans="1:7" x14ac:dyDescent="0.35">
      <c r="A29" s="9" t="s">
        <v>8986</v>
      </c>
      <c r="B29" s="9" t="s">
        <v>62</v>
      </c>
      <c r="C29" s="9" t="s">
        <v>8955</v>
      </c>
      <c r="D29" s="9" t="s">
        <v>8943</v>
      </c>
      <c r="E29" s="9" t="s">
        <v>8929</v>
      </c>
      <c r="F29" s="9" t="s">
        <v>8987</v>
      </c>
      <c r="G29" s="9" t="s">
        <v>61</v>
      </c>
    </row>
    <row r="30" spans="1:7" x14ac:dyDescent="0.35">
      <c r="A30" s="9" t="s">
        <v>8988</v>
      </c>
      <c r="B30" s="9" t="s">
        <v>62</v>
      </c>
      <c r="C30" s="9" t="s">
        <v>8955</v>
      </c>
      <c r="D30" s="9" t="s">
        <v>8943</v>
      </c>
      <c r="E30" s="9" t="s">
        <v>8989</v>
      </c>
      <c r="F30" s="9"/>
      <c r="G30" s="9" t="s">
        <v>61</v>
      </c>
    </row>
    <row r="31" spans="1:7" x14ac:dyDescent="0.35">
      <c r="A31" s="9" t="s">
        <v>8990</v>
      </c>
      <c r="B31" s="9" t="s">
        <v>62</v>
      </c>
      <c r="C31" s="9" t="s">
        <v>8955</v>
      </c>
      <c r="D31" s="9" t="s">
        <v>8943</v>
      </c>
      <c r="E31" s="9" t="s">
        <v>8991</v>
      </c>
      <c r="F31" s="9"/>
      <c r="G31" s="9" t="s">
        <v>61</v>
      </c>
    </row>
    <row r="32" spans="1:7" x14ac:dyDescent="0.35">
      <c r="A32" s="9" t="s">
        <v>8992</v>
      </c>
      <c r="B32" s="9" t="s">
        <v>62</v>
      </c>
      <c r="C32" s="9" t="s">
        <v>8955</v>
      </c>
      <c r="D32" s="9" t="s">
        <v>8943</v>
      </c>
      <c r="E32" s="9" t="s">
        <v>8989</v>
      </c>
      <c r="F32" s="9"/>
      <c r="G32" s="9" t="s">
        <v>61</v>
      </c>
    </row>
    <row r="33" spans="1:7" x14ac:dyDescent="0.35">
      <c r="A33" s="9" t="s">
        <v>8993</v>
      </c>
      <c r="B33" s="9" t="s">
        <v>62</v>
      </c>
      <c r="C33" s="9" t="s">
        <v>8955</v>
      </c>
      <c r="D33" s="9" t="s">
        <v>8943</v>
      </c>
      <c r="E33" s="9" t="s">
        <v>8989</v>
      </c>
      <c r="F33" s="9"/>
      <c r="G33" s="9" t="s">
        <v>61</v>
      </c>
    </row>
    <row r="34" spans="1:7" x14ac:dyDescent="0.35">
      <c r="A34" s="9" t="s">
        <v>8994</v>
      </c>
      <c r="B34" s="9" t="s">
        <v>62</v>
      </c>
      <c r="C34" s="9" t="s">
        <v>8955</v>
      </c>
      <c r="D34" s="9" t="s">
        <v>8943</v>
      </c>
      <c r="E34" s="9" t="s">
        <v>8991</v>
      </c>
      <c r="F34" s="9"/>
      <c r="G34" s="9" t="s">
        <v>61</v>
      </c>
    </row>
    <row r="35" spans="1:7" x14ac:dyDescent="0.35">
      <c r="A35" s="9" t="s">
        <v>8995</v>
      </c>
      <c r="B35" s="9" t="s">
        <v>62</v>
      </c>
      <c r="C35" s="9" t="s">
        <v>8955</v>
      </c>
      <c r="D35" s="9" t="s">
        <v>8943</v>
      </c>
      <c r="E35" s="9" t="s">
        <v>8989</v>
      </c>
      <c r="F35" s="9"/>
      <c r="G35" s="9" t="s">
        <v>61</v>
      </c>
    </row>
    <row r="36" spans="1:7" x14ac:dyDescent="0.35">
      <c r="A36" s="9" t="s">
        <v>8996</v>
      </c>
      <c r="B36" s="9" t="s">
        <v>61</v>
      </c>
      <c r="C36" s="9" t="s">
        <v>8983</v>
      </c>
      <c r="D36" s="9" t="s">
        <v>8943</v>
      </c>
      <c r="E36" s="9" t="s">
        <v>8883</v>
      </c>
      <c r="F36" s="9"/>
      <c r="G36" s="9" t="s">
        <v>61</v>
      </c>
    </row>
    <row r="37" spans="1:7" x14ac:dyDescent="0.35">
      <c r="A37" s="9" t="s">
        <v>8997</v>
      </c>
      <c r="B37" s="9" t="s">
        <v>62</v>
      </c>
      <c r="C37" s="9" t="s">
        <v>8998</v>
      </c>
      <c r="D37" s="9" t="s">
        <v>8943</v>
      </c>
      <c r="E37" s="9" t="s">
        <v>8913</v>
      </c>
      <c r="F37" s="9"/>
      <c r="G37" s="9" t="s">
        <v>61</v>
      </c>
    </row>
    <row r="38" spans="1:7" x14ac:dyDescent="0.35">
      <c r="A38" s="9" t="s">
        <v>8999</v>
      </c>
      <c r="B38" s="9" t="s">
        <v>62</v>
      </c>
      <c r="C38" s="9" t="s">
        <v>8955</v>
      </c>
      <c r="D38" s="9" t="s">
        <v>8943</v>
      </c>
      <c r="E38" s="9" t="s">
        <v>8883</v>
      </c>
      <c r="F38" s="9" t="s">
        <v>9000</v>
      </c>
      <c r="G38" s="9" t="s">
        <v>61</v>
      </c>
    </row>
    <row r="39" spans="1:7" x14ac:dyDescent="0.35">
      <c r="A39" s="9" t="s">
        <v>9001</v>
      </c>
      <c r="B39" s="9" t="s">
        <v>62</v>
      </c>
      <c r="C39" s="9" t="s">
        <v>8955</v>
      </c>
      <c r="D39" s="9" t="s">
        <v>8943</v>
      </c>
      <c r="E39" s="9" t="s">
        <v>9002</v>
      </c>
      <c r="F39" s="9" t="s">
        <v>9003</v>
      </c>
      <c r="G39" s="9" t="s">
        <v>61</v>
      </c>
    </row>
    <row r="40" spans="1:7" x14ac:dyDescent="0.35">
      <c r="A40" s="9" t="s">
        <v>9004</v>
      </c>
      <c r="B40" s="9" t="s">
        <v>62</v>
      </c>
      <c r="C40" s="9" t="s">
        <v>8955</v>
      </c>
      <c r="D40" s="9" t="s">
        <v>8943</v>
      </c>
      <c r="E40" s="9" t="s">
        <v>9002</v>
      </c>
      <c r="F40" s="9" t="s">
        <v>9005</v>
      </c>
      <c r="G40" s="9" t="s">
        <v>61</v>
      </c>
    </row>
    <row r="41" spans="1:7" x14ac:dyDescent="0.35">
      <c r="A41" s="9" t="s">
        <v>9006</v>
      </c>
      <c r="B41" s="9" t="s">
        <v>61</v>
      </c>
      <c r="C41" s="9" t="s">
        <v>8983</v>
      </c>
      <c r="D41" s="9" t="s">
        <v>8943</v>
      </c>
      <c r="E41" s="9" t="s">
        <v>8883</v>
      </c>
      <c r="F41" s="9" t="s">
        <v>9007</v>
      </c>
      <c r="G41" s="9" t="s">
        <v>61</v>
      </c>
    </row>
    <row r="42" spans="1:7" x14ac:dyDescent="0.35">
      <c r="A42" s="9" t="s">
        <v>9008</v>
      </c>
      <c r="B42" s="9" t="s">
        <v>61</v>
      </c>
      <c r="C42" s="9" t="s">
        <v>8983</v>
      </c>
      <c r="D42" s="9" t="s">
        <v>8943</v>
      </c>
      <c r="E42" s="9" t="s">
        <v>8883</v>
      </c>
      <c r="F42" s="9" t="s">
        <v>9009</v>
      </c>
      <c r="G42" s="9" t="s">
        <v>61</v>
      </c>
    </row>
    <row r="43" spans="1:7" x14ac:dyDescent="0.35">
      <c r="A43" s="9" t="s">
        <v>9010</v>
      </c>
      <c r="B43" s="9" t="s">
        <v>61</v>
      </c>
      <c r="C43" s="9" t="s">
        <v>8983</v>
      </c>
      <c r="D43" s="9" t="s">
        <v>8943</v>
      </c>
      <c r="E43" s="9" t="s">
        <v>8929</v>
      </c>
      <c r="F43" s="9" t="s">
        <v>9011</v>
      </c>
      <c r="G43" s="9" t="s">
        <v>61</v>
      </c>
    </row>
    <row r="44" spans="1:7" x14ac:dyDescent="0.35">
      <c r="A44" s="9" t="s">
        <v>9012</v>
      </c>
      <c r="B44" s="9" t="s">
        <v>61</v>
      </c>
      <c r="C44" s="9" t="s">
        <v>8983</v>
      </c>
      <c r="D44" s="9" t="s">
        <v>8943</v>
      </c>
      <c r="E44" s="9" t="s">
        <v>8883</v>
      </c>
      <c r="F44" s="9" t="s">
        <v>9013</v>
      </c>
      <c r="G44" s="9" t="s">
        <v>61</v>
      </c>
    </row>
    <row r="45" spans="1:7" x14ac:dyDescent="0.35">
      <c r="A45" s="9" t="s">
        <v>9014</v>
      </c>
      <c r="B45" s="9" t="s">
        <v>62</v>
      </c>
      <c r="C45" s="9" t="s">
        <v>9015</v>
      </c>
      <c r="D45" s="9" t="s">
        <v>8943</v>
      </c>
      <c r="E45" s="9" t="s">
        <v>8956</v>
      </c>
      <c r="F45" s="9" t="s">
        <v>9016</v>
      </c>
      <c r="G45" s="9" t="s">
        <v>61</v>
      </c>
    </row>
    <row r="46" spans="1:7" x14ac:dyDescent="0.35">
      <c r="A46" s="9" t="s">
        <v>9017</v>
      </c>
      <c r="B46" s="9" t="s">
        <v>62</v>
      </c>
      <c r="C46" s="9" t="s">
        <v>9015</v>
      </c>
      <c r="D46" s="9" t="s">
        <v>8943</v>
      </c>
      <c r="E46" s="9" t="s">
        <v>8956</v>
      </c>
      <c r="F46" s="9" t="s">
        <v>9018</v>
      </c>
      <c r="G46" s="9" t="s">
        <v>61</v>
      </c>
    </row>
    <row r="47" spans="1:7" x14ac:dyDescent="0.35">
      <c r="A47" s="9" t="s">
        <v>9019</v>
      </c>
      <c r="B47" s="9" t="s">
        <v>61</v>
      </c>
      <c r="C47" s="9" t="s">
        <v>8983</v>
      </c>
      <c r="D47" s="9" t="s">
        <v>8943</v>
      </c>
      <c r="E47" s="9" t="s">
        <v>8929</v>
      </c>
      <c r="F47" s="9" t="s">
        <v>9020</v>
      </c>
      <c r="G47" s="9" t="s">
        <v>61</v>
      </c>
    </row>
    <row r="48" spans="1:7" x14ac:dyDescent="0.35">
      <c r="A48" s="9" t="s">
        <v>9021</v>
      </c>
      <c r="B48" s="9" t="s">
        <v>62</v>
      </c>
      <c r="C48" s="9" t="s">
        <v>8972</v>
      </c>
      <c r="D48" s="9" t="s">
        <v>8943</v>
      </c>
      <c r="E48" s="9" t="s">
        <v>8956</v>
      </c>
      <c r="F48" s="9" t="s">
        <v>9022</v>
      </c>
      <c r="G48" s="9" t="s">
        <v>61</v>
      </c>
    </row>
    <row r="49" spans="1:7" x14ac:dyDescent="0.35">
      <c r="A49" s="9" t="s">
        <v>9023</v>
      </c>
      <c r="B49" s="9" t="s">
        <v>61</v>
      </c>
      <c r="C49" s="9" t="s">
        <v>8983</v>
      </c>
      <c r="D49" s="9" t="s">
        <v>8943</v>
      </c>
      <c r="E49" s="9" t="s">
        <v>8883</v>
      </c>
      <c r="F49" s="9" t="s">
        <v>9024</v>
      </c>
      <c r="G49" s="9" t="s">
        <v>61</v>
      </c>
    </row>
    <row r="50" spans="1:7" x14ac:dyDescent="0.35">
      <c r="A50" s="9" t="s">
        <v>9025</v>
      </c>
      <c r="B50" s="9" t="s">
        <v>62</v>
      </c>
      <c r="C50" s="9" t="s">
        <v>8955</v>
      </c>
      <c r="D50" s="9" t="s">
        <v>8943</v>
      </c>
      <c r="E50" s="9" t="s">
        <v>8929</v>
      </c>
      <c r="F50" s="9" t="s">
        <v>9026</v>
      </c>
      <c r="G50" s="9" t="s">
        <v>61</v>
      </c>
    </row>
    <row r="51" spans="1:7" x14ac:dyDescent="0.35">
      <c r="A51" s="9" t="s">
        <v>9027</v>
      </c>
      <c r="B51" s="9" t="s">
        <v>62</v>
      </c>
      <c r="C51" s="9" t="s">
        <v>8955</v>
      </c>
      <c r="D51" s="9" t="s">
        <v>8943</v>
      </c>
      <c r="E51" s="9" t="s">
        <v>8929</v>
      </c>
      <c r="F51" s="9" t="s">
        <v>9028</v>
      </c>
      <c r="G51" s="9" t="s">
        <v>61</v>
      </c>
    </row>
    <row r="52" spans="1:7" x14ac:dyDescent="0.35">
      <c r="A52" s="9" t="s">
        <v>9029</v>
      </c>
      <c r="B52" s="9" t="s">
        <v>62</v>
      </c>
      <c r="C52" s="9" t="s">
        <v>9030</v>
      </c>
      <c r="D52" s="9" t="s">
        <v>8943</v>
      </c>
      <c r="E52" s="9" t="s">
        <v>8956</v>
      </c>
      <c r="F52" s="9" t="s">
        <v>9031</v>
      </c>
      <c r="G52" s="9" t="s">
        <v>61</v>
      </c>
    </row>
    <row r="53" spans="1:7" x14ac:dyDescent="0.35">
      <c r="A53" s="9" t="s">
        <v>9032</v>
      </c>
      <c r="B53" s="9" t="s">
        <v>62</v>
      </c>
      <c r="C53" s="9" t="s">
        <v>9030</v>
      </c>
      <c r="D53" s="9" t="s">
        <v>8943</v>
      </c>
      <c r="E53" s="9" t="s">
        <v>8956</v>
      </c>
      <c r="F53" s="9" t="s">
        <v>9033</v>
      </c>
      <c r="G53" s="9" t="s">
        <v>61</v>
      </c>
    </row>
    <row r="54" spans="1:7" x14ac:dyDescent="0.35">
      <c r="A54" s="9" t="s">
        <v>9034</v>
      </c>
      <c r="B54" s="9" t="s">
        <v>62</v>
      </c>
      <c r="C54" s="9" t="s">
        <v>8963</v>
      </c>
      <c r="D54" s="9" t="s">
        <v>8943</v>
      </c>
      <c r="E54" s="9"/>
      <c r="F54" s="9" t="s">
        <v>9035</v>
      </c>
      <c r="G54" s="9" t="s">
        <v>61</v>
      </c>
    </row>
    <row r="55" spans="1:7" x14ac:dyDescent="0.35">
      <c r="A55" s="9" t="s">
        <v>9036</v>
      </c>
      <c r="B55" s="9" t="s">
        <v>62</v>
      </c>
      <c r="C55" s="9" t="s">
        <v>8963</v>
      </c>
      <c r="D55" s="9" t="s">
        <v>8943</v>
      </c>
      <c r="E55" s="9"/>
      <c r="F55" s="9" t="s">
        <v>9037</v>
      </c>
      <c r="G55" s="9" t="s">
        <v>61</v>
      </c>
    </row>
    <row r="56" spans="1:7" x14ac:dyDescent="0.35">
      <c r="A56" s="9" t="s">
        <v>9038</v>
      </c>
      <c r="B56" s="9" t="s">
        <v>62</v>
      </c>
      <c r="C56" s="9" t="s">
        <v>8963</v>
      </c>
      <c r="D56" s="9" t="s">
        <v>8943</v>
      </c>
      <c r="E56" s="9"/>
      <c r="F56" s="9" t="s">
        <v>9039</v>
      </c>
      <c r="G56" s="9" t="s">
        <v>61</v>
      </c>
    </row>
    <row r="57" spans="1:7" x14ac:dyDescent="0.35">
      <c r="A57" s="9" t="s">
        <v>9040</v>
      </c>
      <c r="B57" s="9" t="s">
        <v>62</v>
      </c>
      <c r="C57" s="9" t="s">
        <v>8963</v>
      </c>
      <c r="D57" s="9" t="s">
        <v>8943</v>
      </c>
      <c r="E57" s="9"/>
      <c r="F57" s="9" t="s">
        <v>9041</v>
      </c>
      <c r="G57" s="9" t="s">
        <v>61</v>
      </c>
    </row>
    <row r="58" spans="1:7" x14ac:dyDescent="0.35">
      <c r="A58" s="9" t="s">
        <v>9042</v>
      </c>
      <c r="B58" s="9" t="s">
        <v>61</v>
      </c>
      <c r="C58" s="9" t="s">
        <v>8983</v>
      </c>
      <c r="D58" s="9" t="s">
        <v>8943</v>
      </c>
      <c r="E58" s="9" t="s">
        <v>8883</v>
      </c>
      <c r="F58" s="9" t="s">
        <v>9043</v>
      </c>
      <c r="G58" s="9" t="s">
        <v>61</v>
      </c>
    </row>
    <row r="59" spans="1:7" x14ac:dyDescent="0.35">
      <c r="A59" s="9" t="s">
        <v>9044</v>
      </c>
      <c r="B59" s="9" t="s">
        <v>61</v>
      </c>
      <c r="C59" s="9" t="s">
        <v>8983</v>
      </c>
      <c r="D59" s="9" t="s">
        <v>8943</v>
      </c>
      <c r="E59" s="9" t="s">
        <v>8883</v>
      </c>
      <c r="F59" s="9" t="s">
        <v>9045</v>
      </c>
      <c r="G59" s="9" t="s">
        <v>61</v>
      </c>
    </row>
    <row r="60" spans="1:7" x14ac:dyDescent="0.35">
      <c r="A60" s="9" t="s">
        <v>9046</v>
      </c>
      <c r="B60" s="9" t="s">
        <v>61</v>
      </c>
      <c r="C60" s="9" t="s">
        <v>8983</v>
      </c>
      <c r="D60" s="9" t="s">
        <v>8943</v>
      </c>
      <c r="E60" s="9" t="s">
        <v>8929</v>
      </c>
      <c r="F60" s="9" t="s">
        <v>9047</v>
      </c>
      <c r="G60" s="9" t="s">
        <v>61</v>
      </c>
    </row>
    <row r="61" spans="1:7" x14ac:dyDescent="0.35">
      <c r="A61" s="9" t="s">
        <v>9048</v>
      </c>
      <c r="B61" s="9" t="s">
        <v>61</v>
      </c>
      <c r="C61" s="9" t="s">
        <v>8983</v>
      </c>
      <c r="D61" s="9" t="s">
        <v>8943</v>
      </c>
      <c r="E61" s="9" t="s">
        <v>8883</v>
      </c>
      <c r="F61" s="9" t="s">
        <v>9049</v>
      </c>
      <c r="G61" s="9" t="s">
        <v>61</v>
      </c>
    </row>
    <row r="62" spans="1:7" x14ac:dyDescent="0.35">
      <c r="A62" s="9" t="s">
        <v>9050</v>
      </c>
      <c r="B62" s="9" t="s">
        <v>61</v>
      </c>
      <c r="C62" s="9" t="s">
        <v>8983</v>
      </c>
      <c r="D62" s="9" t="s">
        <v>8943</v>
      </c>
      <c r="E62" s="9" t="s">
        <v>8883</v>
      </c>
      <c r="F62" s="9" t="s">
        <v>9051</v>
      </c>
      <c r="G62" s="9" t="s">
        <v>61</v>
      </c>
    </row>
    <row r="63" spans="1:7" x14ac:dyDescent="0.35">
      <c r="A63" s="9" t="s">
        <v>9052</v>
      </c>
      <c r="B63" s="9" t="s">
        <v>61</v>
      </c>
      <c r="C63" s="9" t="s">
        <v>8983</v>
      </c>
      <c r="D63" s="9" t="s">
        <v>8943</v>
      </c>
      <c r="E63" s="9" t="s">
        <v>8883</v>
      </c>
      <c r="F63" s="9" t="s">
        <v>9053</v>
      </c>
      <c r="G63" s="9" t="s">
        <v>61</v>
      </c>
    </row>
    <row r="64" spans="1:7" x14ac:dyDescent="0.35">
      <c r="A64" s="9" t="s">
        <v>9054</v>
      </c>
      <c r="B64" s="9" t="s">
        <v>61</v>
      </c>
      <c r="C64" s="9" t="s">
        <v>8983</v>
      </c>
      <c r="D64" s="9" t="s">
        <v>8943</v>
      </c>
      <c r="E64" s="9" t="s">
        <v>8883</v>
      </c>
      <c r="F64" s="9" t="s">
        <v>9055</v>
      </c>
      <c r="G64" s="9" t="s">
        <v>61</v>
      </c>
    </row>
    <row r="65" spans="1:7" x14ac:dyDescent="0.35">
      <c r="A65" s="9" t="s">
        <v>9056</v>
      </c>
      <c r="B65" s="9" t="s">
        <v>61</v>
      </c>
      <c r="C65" s="9" t="s">
        <v>8983</v>
      </c>
      <c r="D65" s="9" t="s">
        <v>8943</v>
      </c>
      <c r="E65" s="9" t="s">
        <v>8883</v>
      </c>
      <c r="F65" s="9" t="s">
        <v>9057</v>
      </c>
      <c r="G65" s="9" t="s">
        <v>61</v>
      </c>
    </row>
    <row r="66" spans="1:7" x14ac:dyDescent="0.35">
      <c r="A66" s="9" t="s">
        <v>9058</v>
      </c>
      <c r="B66" s="9" t="s">
        <v>61</v>
      </c>
      <c r="C66" s="9" t="s">
        <v>8983</v>
      </c>
      <c r="D66" s="9" t="s">
        <v>8943</v>
      </c>
      <c r="E66" s="9" t="s">
        <v>8913</v>
      </c>
      <c r="F66" s="9" t="s">
        <v>9059</v>
      </c>
      <c r="G66" s="9" t="s">
        <v>61</v>
      </c>
    </row>
    <row r="67" spans="1:7" x14ac:dyDescent="0.35">
      <c r="A67" s="9" t="s">
        <v>9060</v>
      </c>
      <c r="B67" s="9" t="s">
        <v>61</v>
      </c>
      <c r="C67" s="9" t="s">
        <v>8983</v>
      </c>
      <c r="D67" s="9" t="s">
        <v>8943</v>
      </c>
      <c r="E67" s="9" t="s">
        <v>8883</v>
      </c>
      <c r="F67" s="9" t="s">
        <v>9061</v>
      </c>
      <c r="G67" s="9" t="s">
        <v>61</v>
      </c>
    </row>
    <row r="68" spans="1:7" x14ac:dyDescent="0.35">
      <c r="A68" s="9" t="s">
        <v>9062</v>
      </c>
      <c r="B68" s="9" t="s">
        <v>61</v>
      </c>
      <c r="C68" s="9" t="s">
        <v>8983</v>
      </c>
      <c r="D68" s="9" t="s">
        <v>8943</v>
      </c>
      <c r="E68" s="9" t="s">
        <v>8929</v>
      </c>
      <c r="F68" s="9" t="s">
        <v>9063</v>
      </c>
      <c r="G68" s="9" t="s">
        <v>61</v>
      </c>
    </row>
    <row r="69" spans="1:7" x14ac:dyDescent="0.35">
      <c r="A69" s="9" t="s">
        <v>9064</v>
      </c>
      <c r="B69" s="9" t="s">
        <v>61</v>
      </c>
      <c r="C69" s="9" t="s">
        <v>8983</v>
      </c>
      <c r="D69" s="9" t="s">
        <v>8943</v>
      </c>
      <c r="E69" s="9" t="s">
        <v>8929</v>
      </c>
      <c r="F69" s="9" t="s">
        <v>9065</v>
      </c>
      <c r="G69" s="9" t="s">
        <v>61</v>
      </c>
    </row>
    <row r="70" spans="1:7" x14ac:dyDescent="0.35">
      <c r="A70" s="9" t="s">
        <v>9066</v>
      </c>
      <c r="B70" s="9" t="s">
        <v>61</v>
      </c>
      <c r="C70" s="9" t="s">
        <v>8983</v>
      </c>
      <c r="D70" s="9" t="s">
        <v>8943</v>
      </c>
      <c r="E70" s="9"/>
      <c r="F70" s="9" t="s">
        <v>9067</v>
      </c>
      <c r="G70" s="9" t="s">
        <v>61</v>
      </c>
    </row>
    <row r="71" spans="1:7" x14ac:dyDescent="0.35">
      <c r="A71" s="9" t="s">
        <v>9068</v>
      </c>
      <c r="B71" s="9" t="s">
        <v>61</v>
      </c>
      <c r="C71" s="9" t="s">
        <v>8983</v>
      </c>
      <c r="D71" s="9" t="s">
        <v>8943</v>
      </c>
      <c r="E71" s="9" t="s">
        <v>9069</v>
      </c>
      <c r="F71" s="9" t="s">
        <v>9070</v>
      </c>
      <c r="G71" s="9" t="s">
        <v>61</v>
      </c>
    </row>
    <row r="72" spans="1:7" x14ac:dyDescent="0.35">
      <c r="A72" s="9" t="s">
        <v>9071</v>
      </c>
      <c r="B72" s="9" t="s">
        <v>61</v>
      </c>
      <c r="C72" s="9" t="s">
        <v>8983</v>
      </c>
      <c r="D72" s="9" t="s">
        <v>8943</v>
      </c>
      <c r="E72" s="9" t="s">
        <v>8883</v>
      </c>
      <c r="F72" s="9" t="s">
        <v>9072</v>
      </c>
      <c r="G72" s="9" t="s">
        <v>61</v>
      </c>
    </row>
    <row r="73" spans="1:7" x14ac:dyDescent="0.35">
      <c r="A73" s="9" t="s">
        <v>9073</v>
      </c>
      <c r="B73" s="9" t="s">
        <v>61</v>
      </c>
      <c r="C73" s="9" t="s">
        <v>8983</v>
      </c>
      <c r="D73" s="9" t="s">
        <v>8943</v>
      </c>
      <c r="E73" s="9" t="s">
        <v>8913</v>
      </c>
      <c r="F73" s="9" t="s">
        <v>9074</v>
      </c>
      <c r="G73" s="9" t="s">
        <v>61</v>
      </c>
    </row>
    <row r="74" spans="1:7" x14ac:dyDescent="0.35">
      <c r="A74" s="9" t="s">
        <v>9075</v>
      </c>
      <c r="B74" s="9" t="s">
        <v>61</v>
      </c>
      <c r="C74" s="9" t="s">
        <v>8983</v>
      </c>
      <c r="D74" s="9" t="s">
        <v>8943</v>
      </c>
      <c r="E74" s="9" t="s">
        <v>975</v>
      </c>
      <c r="F74" s="9" t="s">
        <v>9076</v>
      </c>
      <c r="G74" s="9" t="s">
        <v>61</v>
      </c>
    </row>
    <row r="75" spans="1:7" x14ac:dyDescent="0.35">
      <c r="A75" s="9" t="s">
        <v>9077</v>
      </c>
      <c r="B75" s="9" t="s">
        <v>61</v>
      </c>
      <c r="C75" s="9" t="s">
        <v>8983</v>
      </c>
      <c r="D75" s="9" t="s">
        <v>8943</v>
      </c>
      <c r="E75" s="9" t="s">
        <v>8883</v>
      </c>
      <c r="F75" s="9" t="s">
        <v>9078</v>
      </c>
      <c r="G75" s="9" t="s">
        <v>61</v>
      </c>
    </row>
    <row r="76" spans="1:7" x14ac:dyDescent="0.35">
      <c r="A76" s="9" t="s">
        <v>9079</v>
      </c>
      <c r="B76" s="9" t="s">
        <v>61</v>
      </c>
      <c r="C76" s="9" t="s">
        <v>8983</v>
      </c>
      <c r="D76" s="9" t="s">
        <v>8943</v>
      </c>
      <c r="E76" s="9" t="s">
        <v>975</v>
      </c>
      <c r="F76" s="9" t="s">
        <v>9080</v>
      </c>
      <c r="G76" s="9" t="s">
        <v>61</v>
      </c>
    </row>
    <row r="77" spans="1:7" x14ac:dyDescent="0.35">
      <c r="A77" s="9" t="s">
        <v>9081</v>
      </c>
      <c r="B77" s="9" t="s">
        <v>61</v>
      </c>
      <c r="C77" s="9" t="s">
        <v>8983</v>
      </c>
      <c r="D77" s="9" t="s">
        <v>8943</v>
      </c>
      <c r="E77" s="9" t="s">
        <v>8883</v>
      </c>
      <c r="F77" s="9" t="s">
        <v>9082</v>
      </c>
      <c r="G77" s="9" t="s">
        <v>61</v>
      </c>
    </row>
    <row r="78" spans="1:7" x14ac:dyDescent="0.35">
      <c r="A78" s="9" t="s">
        <v>9083</v>
      </c>
      <c r="B78" s="9" t="s">
        <v>61</v>
      </c>
      <c r="C78" s="9" t="s">
        <v>8983</v>
      </c>
      <c r="D78" s="9" t="s">
        <v>8943</v>
      </c>
      <c r="E78" s="9" t="s">
        <v>8883</v>
      </c>
      <c r="F78" s="9" t="s">
        <v>9084</v>
      </c>
      <c r="G78" s="9" t="s">
        <v>61</v>
      </c>
    </row>
    <row r="79" spans="1:7" x14ac:dyDescent="0.35">
      <c r="A79" s="9" t="s">
        <v>9085</v>
      </c>
      <c r="B79" s="9" t="s">
        <v>61</v>
      </c>
      <c r="C79" s="9" t="s">
        <v>8983</v>
      </c>
      <c r="D79" s="9" t="s">
        <v>8943</v>
      </c>
      <c r="E79" s="9" t="s">
        <v>8883</v>
      </c>
      <c r="F79" s="9" t="s">
        <v>9086</v>
      </c>
      <c r="G79" s="9" t="s">
        <v>61</v>
      </c>
    </row>
    <row r="80" spans="1:7" x14ac:dyDescent="0.35">
      <c r="A80" s="9" t="s">
        <v>9087</v>
      </c>
      <c r="B80" s="9" t="s">
        <v>61</v>
      </c>
      <c r="C80" s="9" t="s">
        <v>8983</v>
      </c>
      <c r="D80" s="9" t="s">
        <v>8943</v>
      </c>
      <c r="E80" s="9" t="s">
        <v>8883</v>
      </c>
      <c r="F80" s="9" t="s">
        <v>9088</v>
      </c>
      <c r="G80" s="9" t="s">
        <v>61</v>
      </c>
    </row>
    <row r="81" spans="1:7" x14ac:dyDescent="0.35">
      <c r="A81" s="9" t="s">
        <v>9089</v>
      </c>
      <c r="B81" s="9" t="s">
        <v>61</v>
      </c>
      <c r="C81" s="9" t="s">
        <v>8983</v>
      </c>
      <c r="D81" s="9" t="s">
        <v>8943</v>
      </c>
      <c r="E81" s="9" t="s">
        <v>8913</v>
      </c>
      <c r="F81" s="9" t="s">
        <v>9090</v>
      </c>
      <c r="G81" s="9" t="s">
        <v>61</v>
      </c>
    </row>
    <row r="82" spans="1:7" x14ac:dyDescent="0.35">
      <c r="A82" s="9" t="s">
        <v>9091</v>
      </c>
      <c r="B82" s="9" t="s">
        <v>61</v>
      </c>
      <c r="C82" s="9" t="s">
        <v>8983</v>
      </c>
      <c r="D82" s="9" t="s">
        <v>8943</v>
      </c>
      <c r="E82" s="9" t="s">
        <v>975</v>
      </c>
      <c r="F82" s="9" t="s">
        <v>9092</v>
      </c>
      <c r="G82" s="9" t="s">
        <v>61</v>
      </c>
    </row>
    <row r="83" spans="1:7" x14ac:dyDescent="0.35">
      <c r="A83" s="9" t="s">
        <v>9093</v>
      </c>
      <c r="B83" s="9" t="s">
        <v>61</v>
      </c>
      <c r="C83" s="9" t="s">
        <v>8983</v>
      </c>
      <c r="D83" s="9" t="s">
        <v>8943</v>
      </c>
      <c r="E83" s="9" t="s">
        <v>8929</v>
      </c>
      <c r="F83" s="9" t="s">
        <v>9094</v>
      </c>
      <c r="G83" s="9" t="s">
        <v>61</v>
      </c>
    </row>
    <row r="84" spans="1:7" x14ac:dyDescent="0.35">
      <c r="A84" s="9" t="s">
        <v>9095</v>
      </c>
      <c r="B84" s="9" t="s">
        <v>61</v>
      </c>
      <c r="C84" s="9" t="s">
        <v>8983</v>
      </c>
      <c r="D84" s="9" t="s">
        <v>8943</v>
      </c>
      <c r="E84" s="9" t="s">
        <v>8929</v>
      </c>
      <c r="F84" s="9" t="s">
        <v>9096</v>
      </c>
      <c r="G84" s="9" t="s">
        <v>61</v>
      </c>
    </row>
    <row r="85" spans="1:7" x14ac:dyDescent="0.35">
      <c r="A85" s="9" t="s">
        <v>9097</v>
      </c>
      <c r="B85" s="9" t="s">
        <v>61</v>
      </c>
      <c r="C85" s="9" t="s">
        <v>8983</v>
      </c>
      <c r="D85" s="9" t="s">
        <v>8943</v>
      </c>
      <c r="E85" s="9" t="s">
        <v>8929</v>
      </c>
      <c r="F85" s="9" t="s">
        <v>9098</v>
      </c>
      <c r="G85" s="9" t="s">
        <v>61</v>
      </c>
    </row>
    <row r="86" spans="1:7" x14ac:dyDescent="0.35">
      <c r="A86" s="9" t="s">
        <v>9099</v>
      </c>
      <c r="B86" s="9" t="s">
        <v>61</v>
      </c>
      <c r="C86" s="9" t="s">
        <v>8983</v>
      </c>
      <c r="D86" s="9" t="s">
        <v>8943</v>
      </c>
      <c r="E86" s="9" t="s">
        <v>8883</v>
      </c>
      <c r="F86" s="9" t="s">
        <v>9100</v>
      </c>
      <c r="G86" s="9" t="s">
        <v>61</v>
      </c>
    </row>
    <row r="87" spans="1:7" x14ac:dyDescent="0.35">
      <c r="A87" s="9" t="s">
        <v>9101</v>
      </c>
      <c r="B87" s="9" t="s">
        <v>61</v>
      </c>
      <c r="C87" s="9" t="s">
        <v>8983</v>
      </c>
      <c r="D87" s="9" t="s">
        <v>8943</v>
      </c>
      <c r="E87" s="9" t="s">
        <v>8929</v>
      </c>
      <c r="F87" s="9" t="s">
        <v>9102</v>
      </c>
      <c r="G87" s="9" t="s">
        <v>61</v>
      </c>
    </row>
    <row r="88" spans="1:7" x14ac:dyDescent="0.35">
      <c r="A88" s="9" t="s">
        <v>9103</v>
      </c>
      <c r="B88" s="9" t="s">
        <v>61</v>
      </c>
      <c r="C88" s="9" t="s">
        <v>8983</v>
      </c>
      <c r="D88" s="9" t="s">
        <v>8943</v>
      </c>
      <c r="E88" s="9" t="s">
        <v>8929</v>
      </c>
      <c r="F88" s="9" t="s">
        <v>9104</v>
      </c>
      <c r="G88" s="9" t="s">
        <v>61</v>
      </c>
    </row>
    <row r="89" spans="1:7" x14ac:dyDescent="0.35">
      <c r="A89" s="9" t="s">
        <v>9105</v>
      </c>
      <c r="B89" s="9" t="s">
        <v>61</v>
      </c>
      <c r="C89" s="9" t="s">
        <v>8983</v>
      </c>
      <c r="D89" s="9" t="s">
        <v>8943</v>
      </c>
      <c r="E89" s="9" t="s">
        <v>8929</v>
      </c>
      <c r="F89" s="9" t="s">
        <v>9106</v>
      </c>
      <c r="G89" s="9" t="s">
        <v>61</v>
      </c>
    </row>
    <row r="90" spans="1:7" x14ac:dyDescent="0.35">
      <c r="A90" s="9" t="s">
        <v>9107</v>
      </c>
      <c r="B90" s="9" t="s">
        <v>61</v>
      </c>
      <c r="C90" s="9" t="s">
        <v>8983</v>
      </c>
      <c r="D90" s="9" t="s">
        <v>8943</v>
      </c>
      <c r="E90" s="9" t="s">
        <v>8929</v>
      </c>
      <c r="F90" s="9" t="s">
        <v>9108</v>
      </c>
      <c r="G90" s="9" t="s">
        <v>61</v>
      </c>
    </row>
    <row r="91" spans="1:7" x14ac:dyDescent="0.35">
      <c r="A91" s="9" t="s">
        <v>9109</v>
      </c>
      <c r="B91" s="9" t="s">
        <v>61</v>
      </c>
      <c r="C91" s="9" t="s">
        <v>8983</v>
      </c>
      <c r="D91" s="9" t="s">
        <v>8943</v>
      </c>
      <c r="E91" s="9" t="s">
        <v>8936</v>
      </c>
      <c r="F91" s="9" t="s">
        <v>9110</v>
      </c>
      <c r="G91" s="9" t="s">
        <v>61</v>
      </c>
    </row>
    <row r="92" spans="1:7" x14ac:dyDescent="0.35">
      <c r="A92" s="9" t="s">
        <v>9111</v>
      </c>
      <c r="B92" s="9" t="s">
        <v>61</v>
      </c>
      <c r="C92" s="9" t="s">
        <v>8983</v>
      </c>
      <c r="D92" s="9" t="s">
        <v>8943</v>
      </c>
      <c r="E92" s="9" t="s">
        <v>8929</v>
      </c>
      <c r="F92" s="9" t="s">
        <v>9112</v>
      </c>
      <c r="G92" s="9" t="s">
        <v>61</v>
      </c>
    </row>
    <row r="93" spans="1:7" x14ac:dyDescent="0.35">
      <c r="A93" s="9" t="s">
        <v>9113</v>
      </c>
      <c r="B93" s="9" t="s">
        <v>61</v>
      </c>
      <c r="C93" s="9" t="s">
        <v>8983</v>
      </c>
      <c r="D93" s="9" t="s">
        <v>8943</v>
      </c>
      <c r="E93" s="9" t="s">
        <v>8929</v>
      </c>
      <c r="F93" s="9" t="s">
        <v>9114</v>
      </c>
      <c r="G93" s="9" t="s">
        <v>61</v>
      </c>
    </row>
    <row r="94" spans="1:7" x14ac:dyDescent="0.35">
      <c r="A94" s="9" t="s">
        <v>9115</v>
      </c>
      <c r="B94" s="9" t="s">
        <v>61</v>
      </c>
      <c r="C94" s="9" t="s">
        <v>8983</v>
      </c>
      <c r="D94" s="9" t="s">
        <v>8943</v>
      </c>
      <c r="E94" s="9" t="s">
        <v>8774</v>
      </c>
      <c r="F94" s="9" t="s">
        <v>9116</v>
      </c>
      <c r="G94" s="9" t="s">
        <v>61</v>
      </c>
    </row>
    <row r="95" spans="1:7" x14ac:dyDescent="0.35">
      <c r="A95" s="9" t="s">
        <v>9117</v>
      </c>
      <c r="B95" s="9" t="s">
        <v>61</v>
      </c>
      <c r="C95" s="9" t="s">
        <v>8983</v>
      </c>
      <c r="D95" s="9" t="s">
        <v>8943</v>
      </c>
      <c r="E95" s="9" t="s">
        <v>8936</v>
      </c>
      <c r="F95" s="9" t="s">
        <v>9118</v>
      </c>
      <c r="G95" s="9" t="s">
        <v>61</v>
      </c>
    </row>
    <row r="96" spans="1:7" x14ac:dyDescent="0.35">
      <c r="A96" s="9" t="s">
        <v>9119</v>
      </c>
      <c r="B96" s="9" t="s">
        <v>61</v>
      </c>
      <c r="C96" s="9" t="s">
        <v>8983</v>
      </c>
      <c r="D96" s="9" t="s">
        <v>8943</v>
      </c>
      <c r="E96" s="9" t="s">
        <v>8929</v>
      </c>
      <c r="F96" s="9" t="s">
        <v>9120</v>
      </c>
      <c r="G96" s="9" t="s">
        <v>61</v>
      </c>
    </row>
    <row r="97" spans="1:7" x14ac:dyDescent="0.35">
      <c r="A97" s="9" t="s">
        <v>9121</v>
      </c>
      <c r="B97" s="9" t="s">
        <v>62</v>
      </c>
      <c r="C97" s="9" t="s">
        <v>8955</v>
      </c>
      <c r="D97" s="9" t="s">
        <v>8943</v>
      </c>
      <c r="E97" s="9" t="s">
        <v>8929</v>
      </c>
      <c r="F97" s="9" t="s">
        <v>9122</v>
      </c>
      <c r="G97" s="9" t="s">
        <v>61</v>
      </c>
    </row>
    <row r="98" spans="1:7" x14ac:dyDescent="0.35">
      <c r="A98" s="9" t="s">
        <v>9123</v>
      </c>
      <c r="B98" s="9" t="s">
        <v>61</v>
      </c>
      <c r="C98" s="9" t="s">
        <v>8983</v>
      </c>
      <c r="D98" s="9" t="s">
        <v>8943</v>
      </c>
      <c r="E98" s="9" t="s">
        <v>9069</v>
      </c>
      <c r="F98" s="9" t="s">
        <v>9124</v>
      </c>
      <c r="G98" s="9" t="s">
        <v>61</v>
      </c>
    </row>
    <row r="99" spans="1:7" x14ac:dyDescent="0.35">
      <c r="A99" s="9" t="s">
        <v>9125</v>
      </c>
      <c r="B99" s="9" t="s">
        <v>61</v>
      </c>
      <c r="C99" s="9" t="s">
        <v>8983</v>
      </c>
      <c r="D99" s="9" t="s">
        <v>8943</v>
      </c>
      <c r="E99" s="9" t="s">
        <v>8774</v>
      </c>
      <c r="F99" s="9" t="s">
        <v>9126</v>
      </c>
      <c r="G99" s="9" t="s">
        <v>61</v>
      </c>
    </row>
    <row r="100" spans="1:7" x14ac:dyDescent="0.35">
      <c r="A100" s="9" t="s">
        <v>9127</v>
      </c>
      <c r="B100" s="9" t="s">
        <v>61</v>
      </c>
      <c r="C100" s="9" t="s">
        <v>8983</v>
      </c>
      <c r="D100" s="9" t="s">
        <v>8943</v>
      </c>
      <c r="E100" s="9" t="s">
        <v>8929</v>
      </c>
      <c r="F100" s="9" t="s">
        <v>9128</v>
      </c>
      <c r="G100" s="9" t="s">
        <v>61</v>
      </c>
    </row>
    <row r="101" spans="1:7" x14ac:dyDescent="0.35">
      <c r="A101" s="9" t="s">
        <v>9129</v>
      </c>
      <c r="B101" s="9" t="s">
        <v>61</v>
      </c>
      <c r="C101" s="9" t="s">
        <v>8983</v>
      </c>
      <c r="D101" s="9" t="s">
        <v>8943</v>
      </c>
      <c r="E101" s="9" t="s">
        <v>8929</v>
      </c>
      <c r="F101" s="9" t="s">
        <v>9130</v>
      </c>
      <c r="G101" s="9" t="s">
        <v>61</v>
      </c>
    </row>
    <row r="102" spans="1:7" x14ac:dyDescent="0.35">
      <c r="A102" s="9" t="s">
        <v>9131</v>
      </c>
      <c r="B102" s="9" t="s">
        <v>61</v>
      </c>
      <c r="C102" s="9" t="s">
        <v>8983</v>
      </c>
      <c r="D102" s="9" t="s">
        <v>8943</v>
      </c>
      <c r="E102" s="9" t="s">
        <v>8936</v>
      </c>
      <c r="F102" s="9" t="s">
        <v>9132</v>
      </c>
      <c r="G102" s="9" t="s">
        <v>61</v>
      </c>
    </row>
    <row r="103" spans="1:7" x14ac:dyDescent="0.35">
      <c r="A103" s="9" t="s">
        <v>9133</v>
      </c>
      <c r="B103" s="9" t="s">
        <v>61</v>
      </c>
      <c r="C103" s="9" t="s">
        <v>8983</v>
      </c>
      <c r="D103" s="9" t="s">
        <v>8943</v>
      </c>
      <c r="E103" s="9" t="s">
        <v>8936</v>
      </c>
      <c r="F103" s="9" t="s">
        <v>9134</v>
      </c>
      <c r="G103" s="9" t="s">
        <v>61</v>
      </c>
    </row>
    <row r="104" spans="1:7" x14ac:dyDescent="0.35">
      <c r="A104" s="9" t="s">
        <v>9135</v>
      </c>
      <c r="B104" s="9" t="s">
        <v>61</v>
      </c>
      <c r="C104" s="9" t="s">
        <v>8983</v>
      </c>
      <c r="D104" s="9" t="s">
        <v>8943</v>
      </c>
      <c r="E104" s="9" t="s">
        <v>8929</v>
      </c>
      <c r="F104" s="9" t="s">
        <v>9136</v>
      </c>
      <c r="G104" s="9" t="s">
        <v>61</v>
      </c>
    </row>
    <row r="105" spans="1:7" x14ac:dyDescent="0.35">
      <c r="A105" s="9" t="s">
        <v>9137</v>
      </c>
      <c r="B105" s="9" t="s">
        <v>61</v>
      </c>
      <c r="C105" s="9" t="s">
        <v>8983</v>
      </c>
      <c r="D105" s="9" t="s">
        <v>8943</v>
      </c>
      <c r="E105" s="9" t="s">
        <v>8774</v>
      </c>
      <c r="F105" s="9" t="s">
        <v>9138</v>
      </c>
      <c r="G105" s="9" t="s">
        <v>61</v>
      </c>
    </row>
    <row r="106" spans="1:7" x14ac:dyDescent="0.35">
      <c r="A106" s="9" t="s">
        <v>9139</v>
      </c>
      <c r="B106" s="9" t="s">
        <v>61</v>
      </c>
      <c r="C106" s="9" t="s">
        <v>8983</v>
      </c>
      <c r="D106" s="9" t="s">
        <v>8943</v>
      </c>
      <c r="E106" s="9" t="s">
        <v>9069</v>
      </c>
      <c r="F106" s="9" t="s">
        <v>9140</v>
      </c>
      <c r="G106" s="9" t="s">
        <v>61</v>
      </c>
    </row>
    <row r="107" spans="1:7" x14ac:dyDescent="0.35">
      <c r="A107" s="9" t="s">
        <v>9141</v>
      </c>
      <c r="B107" s="9" t="s">
        <v>62</v>
      </c>
      <c r="C107" s="9" t="s">
        <v>8955</v>
      </c>
      <c r="D107" s="9" t="s">
        <v>8943</v>
      </c>
      <c r="E107" s="9"/>
      <c r="F107" s="9" t="s">
        <v>9142</v>
      </c>
      <c r="G107" s="9" t="s">
        <v>61</v>
      </c>
    </row>
    <row r="108" spans="1:7" x14ac:dyDescent="0.35">
      <c r="A108" s="9" t="s">
        <v>9143</v>
      </c>
      <c r="B108" s="9" t="s">
        <v>62</v>
      </c>
      <c r="C108" s="9" t="s">
        <v>8955</v>
      </c>
      <c r="D108" s="9" t="s">
        <v>8943</v>
      </c>
      <c r="E108" s="9"/>
      <c r="F108" s="9" t="s">
        <v>9144</v>
      </c>
      <c r="G108" s="9" t="s">
        <v>61</v>
      </c>
    </row>
    <row r="109" spans="1:7" x14ac:dyDescent="0.35">
      <c r="A109" s="9" t="s">
        <v>9145</v>
      </c>
      <c r="B109" s="9" t="s">
        <v>62</v>
      </c>
      <c r="C109" s="9" t="s">
        <v>8955</v>
      </c>
      <c r="D109" s="9" t="s">
        <v>8943</v>
      </c>
      <c r="E109" s="9"/>
      <c r="F109" s="9" t="s">
        <v>9146</v>
      </c>
      <c r="G109" s="9" t="s">
        <v>61</v>
      </c>
    </row>
    <row r="110" spans="1:7" x14ac:dyDescent="0.35">
      <c r="A110" s="9" t="s">
        <v>9147</v>
      </c>
      <c r="B110" s="9" t="s">
        <v>62</v>
      </c>
      <c r="C110" s="9" t="s">
        <v>8955</v>
      </c>
      <c r="D110" s="9" t="s">
        <v>8943</v>
      </c>
      <c r="E110" s="9"/>
      <c r="F110" s="9" t="s">
        <v>9148</v>
      </c>
      <c r="G110" s="9" t="s">
        <v>61</v>
      </c>
    </row>
    <row r="111" spans="1:7" x14ac:dyDescent="0.35">
      <c r="A111" s="9" t="s">
        <v>9149</v>
      </c>
      <c r="B111" s="9" t="s">
        <v>61</v>
      </c>
      <c r="C111" s="9" t="s">
        <v>8983</v>
      </c>
      <c r="D111" s="9" t="s">
        <v>8943</v>
      </c>
      <c r="E111" s="9" t="s">
        <v>8929</v>
      </c>
      <c r="F111" s="9" t="s">
        <v>9150</v>
      </c>
      <c r="G111" s="9" t="s">
        <v>61</v>
      </c>
    </row>
    <row r="112" spans="1:7" x14ac:dyDescent="0.35">
      <c r="A112" s="9" t="s">
        <v>9151</v>
      </c>
      <c r="B112" s="9" t="s">
        <v>61</v>
      </c>
      <c r="C112" s="9" t="s">
        <v>8983</v>
      </c>
      <c r="D112" s="9" t="s">
        <v>8943</v>
      </c>
      <c r="E112" s="9" t="s">
        <v>8929</v>
      </c>
      <c r="F112" s="9" t="s">
        <v>9150</v>
      </c>
      <c r="G112" s="9" t="s">
        <v>61</v>
      </c>
    </row>
    <row r="113" spans="1:7" x14ac:dyDescent="0.35">
      <c r="A113" s="9" t="s">
        <v>9152</v>
      </c>
      <c r="B113" s="9" t="s">
        <v>61</v>
      </c>
      <c r="C113" s="9" t="s">
        <v>8983</v>
      </c>
      <c r="D113" s="9" t="s">
        <v>8943</v>
      </c>
      <c r="E113" s="9" t="s">
        <v>8929</v>
      </c>
      <c r="F113" s="9" t="s">
        <v>9153</v>
      </c>
      <c r="G113" s="9" t="s">
        <v>61</v>
      </c>
    </row>
    <row r="114" spans="1:7" x14ac:dyDescent="0.35">
      <c r="A114" s="9" t="s">
        <v>9154</v>
      </c>
      <c r="B114" s="9" t="s">
        <v>61</v>
      </c>
      <c r="C114" s="9" t="s">
        <v>8983</v>
      </c>
      <c r="D114" s="9" t="s">
        <v>8943</v>
      </c>
      <c r="E114" s="9" t="s">
        <v>8929</v>
      </c>
      <c r="F114" s="9" t="s">
        <v>9153</v>
      </c>
      <c r="G114" s="9" t="s">
        <v>61</v>
      </c>
    </row>
    <row r="115" spans="1:7" x14ac:dyDescent="0.35">
      <c r="A115" s="9" t="s">
        <v>9155</v>
      </c>
      <c r="B115" s="9" t="s">
        <v>61</v>
      </c>
      <c r="C115" s="9" t="s">
        <v>8983</v>
      </c>
      <c r="D115" s="9" t="s">
        <v>8943</v>
      </c>
      <c r="E115" s="9" t="s">
        <v>8929</v>
      </c>
      <c r="F115" s="9" t="s">
        <v>9156</v>
      </c>
      <c r="G115" s="9" t="s">
        <v>61</v>
      </c>
    </row>
    <row r="116" spans="1:7" x14ac:dyDescent="0.35">
      <c r="A116" s="9" t="s">
        <v>9157</v>
      </c>
      <c r="B116" s="9" t="s">
        <v>61</v>
      </c>
      <c r="C116" s="9" t="s">
        <v>8983</v>
      </c>
      <c r="D116" s="9" t="s">
        <v>8943</v>
      </c>
      <c r="E116" s="9" t="s">
        <v>8929</v>
      </c>
      <c r="F116" s="9" t="s">
        <v>9158</v>
      </c>
      <c r="G116" s="9" t="s">
        <v>61</v>
      </c>
    </row>
    <row r="117" spans="1:7" x14ac:dyDescent="0.35">
      <c r="A117" s="9" t="s">
        <v>9159</v>
      </c>
      <c r="B117" s="9" t="s">
        <v>61</v>
      </c>
      <c r="C117" s="9" t="s">
        <v>8983</v>
      </c>
      <c r="D117" s="9" t="s">
        <v>8943</v>
      </c>
      <c r="E117" s="9" t="s">
        <v>8929</v>
      </c>
      <c r="F117" s="9" t="s">
        <v>9160</v>
      </c>
      <c r="G117" s="9" t="s">
        <v>61</v>
      </c>
    </row>
    <row r="118" spans="1:7" x14ac:dyDescent="0.35">
      <c r="A118" s="9" t="s">
        <v>9161</v>
      </c>
      <c r="B118" s="9" t="s">
        <v>61</v>
      </c>
      <c r="C118" s="9" t="s">
        <v>8983</v>
      </c>
      <c r="D118" s="9" t="s">
        <v>8943</v>
      </c>
      <c r="E118" s="9" t="s">
        <v>8929</v>
      </c>
      <c r="F118" s="9" t="s">
        <v>9162</v>
      </c>
      <c r="G118" s="9" t="s">
        <v>61</v>
      </c>
    </row>
    <row r="119" spans="1:7" x14ac:dyDescent="0.35">
      <c r="A119" s="9" t="s">
        <v>9163</v>
      </c>
      <c r="B119" s="9" t="s">
        <v>61</v>
      </c>
      <c r="C119" s="9" t="s">
        <v>8983</v>
      </c>
      <c r="D119" s="9" t="s">
        <v>8943</v>
      </c>
      <c r="E119" s="9" t="s">
        <v>8774</v>
      </c>
      <c r="F119" s="9" t="s">
        <v>9164</v>
      </c>
      <c r="G119" s="9" t="s">
        <v>61</v>
      </c>
    </row>
    <row r="120" spans="1:7" x14ac:dyDescent="0.35">
      <c r="A120" s="9" t="s">
        <v>9165</v>
      </c>
      <c r="B120" s="9" t="s">
        <v>61</v>
      </c>
      <c r="C120" s="9" t="s">
        <v>8983</v>
      </c>
      <c r="D120" s="9" t="s">
        <v>8943</v>
      </c>
      <c r="E120" s="9" t="s">
        <v>8774</v>
      </c>
      <c r="F120" s="9" t="s">
        <v>9166</v>
      </c>
      <c r="G120" s="9" t="s">
        <v>61</v>
      </c>
    </row>
    <row r="121" spans="1:7" x14ac:dyDescent="0.35">
      <c r="A121" s="9" t="s">
        <v>9167</v>
      </c>
      <c r="B121" s="9" t="s">
        <v>61</v>
      </c>
      <c r="C121" s="9" t="s">
        <v>8983</v>
      </c>
      <c r="D121" s="9" t="s">
        <v>8943</v>
      </c>
      <c r="E121" s="9" t="s">
        <v>8929</v>
      </c>
      <c r="F121" s="9" t="s">
        <v>9168</v>
      </c>
      <c r="G121" s="9" t="s">
        <v>61</v>
      </c>
    </row>
    <row r="122" spans="1:7" x14ac:dyDescent="0.35">
      <c r="A122" s="9" t="s">
        <v>9169</v>
      </c>
      <c r="B122" s="9" t="s">
        <v>61</v>
      </c>
      <c r="C122" s="9" t="s">
        <v>8983</v>
      </c>
      <c r="D122" s="9" t="s">
        <v>8943</v>
      </c>
      <c r="E122" s="9" t="s">
        <v>8929</v>
      </c>
      <c r="F122" s="9" t="s">
        <v>9170</v>
      </c>
      <c r="G122" s="9" t="s">
        <v>61</v>
      </c>
    </row>
    <row r="123" spans="1:7" x14ac:dyDescent="0.35">
      <c r="A123" s="9" t="s">
        <v>9171</v>
      </c>
      <c r="B123" s="9" t="s">
        <v>61</v>
      </c>
      <c r="C123" s="9" t="s">
        <v>8983</v>
      </c>
      <c r="D123" s="9" t="s">
        <v>8943</v>
      </c>
      <c r="E123" s="9" t="s">
        <v>8929</v>
      </c>
      <c r="F123" s="9" t="s">
        <v>9172</v>
      </c>
      <c r="G123" s="9" t="s">
        <v>61</v>
      </c>
    </row>
    <row r="124" spans="1:7" x14ac:dyDescent="0.35">
      <c r="A124" s="9" t="s">
        <v>9173</v>
      </c>
      <c r="B124" s="9" t="s">
        <v>61</v>
      </c>
      <c r="C124" s="9" t="s">
        <v>8983</v>
      </c>
      <c r="D124" s="9" t="s">
        <v>8943</v>
      </c>
      <c r="E124" s="9" t="s">
        <v>8929</v>
      </c>
      <c r="F124" s="9" t="s">
        <v>9174</v>
      </c>
      <c r="G124" s="9" t="s">
        <v>61</v>
      </c>
    </row>
    <row r="125" spans="1:7" x14ac:dyDescent="0.35">
      <c r="A125" s="9" t="s">
        <v>9175</v>
      </c>
      <c r="B125" s="9" t="s">
        <v>61</v>
      </c>
      <c r="C125" s="9" t="s">
        <v>8983</v>
      </c>
      <c r="D125" s="9" t="s">
        <v>8943</v>
      </c>
      <c r="E125" s="9" t="s">
        <v>8929</v>
      </c>
      <c r="F125" s="9" t="s">
        <v>9176</v>
      </c>
      <c r="G125" s="9" t="s">
        <v>61</v>
      </c>
    </row>
    <row r="126" spans="1:7" x14ac:dyDescent="0.35">
      <c r="A126" s="9" t="s">
        <v>9177</v>
      </c>
      <c r="B126" s="9" t="s">
        <v>61</v>
      </c>
      <c r="C126" s="9" t="s">
        <v>8983</v>
      </c>
      <c r="D126" s="9" t="s">
        <v>8943</v>
      </c>
      <c r="E126" s="9" t="s">
        <v>8929</v>
      </c>
      <c r="F126" s="9" t="s">
        <v>9178</v>
      </c>
      <c r="G126" s="9" t="s">
        <v>61</v>
      </c>
    </row>
    <row r="127" spans="1:7" x14ac:dyDescent="0.35">
      <c r="A127" s="9" t="s">
        <v>9179</v>
      </c>
      <c r="B127" s="9" t="s">
        <v>61</v>
      </c>
      <c r="C127" s="9" t="s">
        <v>8983</v>
      </c>
      <c r="D127" s="9" t="s">
        <v>8943</v>
      </c>
      <c r="E127" s="9" t="s">
        <v>8929</v>
      </c>
      <c r="F127" s="9" t="s">
        <v>9180</v>
      </c>
      <c r="G127" s="9" t="s">
        <v>61</v>
      </c>
    </row>
    <row r="128" spans="1:7" x14ac:dyDescent="0.35">
      <c r="A128" s="9" t="s">
        <v>9181</v>
      </c>
      <c r="B128" s="9" t="s">
        <v>61</v>
      </c>
      <c r="C128" s="9" t="s">
        <v>8983</v>
      </c>
      <c r="D128" s="9" t="s">
        <v>8943</v>
      </c>
      <c r="E128" s="9" t="s">
        <v>8929</v>
      </c>
      <c r="F128" s="9" t="s">
        <v>9182</v>
      </c>
      <c r="G128" s="9" t="s">
        <v>61</v>
      </c>
    </row>
    <row r="129" spans="1:7" x14ac:dyDescent="0.35">
      <c r="A129" s="9" t="s">
        <v>9183</v>
      </c>
      <c r="B129" s="9" t="s">
        <v>61</v>
      </c>
      <c r="C129" s="9" t="s">
        <v>8983</v>
      </c>
      <c r="D129" s="9" t="s">
        <v>8943</v>
      </c>
      <c r="E129" s="9" t="s">
        <v>8929</v>
      </c>
      <c r="F129" s="9" t="s">
        <v>9184</v>
      </c>
      <c r="G129" s="9" t="s">
        <v>61</v>
      </c>
    </row>
    <row r="130" spans="1:7" x14ac:dyDescent="0.35">
      <c r="A130" s="9" t="s">
        <v>9185</v>
      </c>
      <c r="B130" s="9" t="s">
        <v>61</v>
      </c>
      <c r="C130" s="9" t="s">
        <v>8983</v>
      </c>
      <c r="D130" s="9" t="s">
        <v>8943</v>
      </c>
      <c r="E130" s="9" t="s">
        <v>8929</v>
      </c>
      <c r="F130" s="9" t="s">
        <v>9186</v>
      </c>
      <c r="G130" s="9" t="s">
        <v>61</v>
      </c>
    </row>
    <row r="131" spans="1:7" x14ac:dyDescent="0.35">
      <c r="A131" s="9" t="s">
        <v>9187</v>
      </c>
      <c r="B131" s="9" t="s">
        <v>61</v>
      </c>
      <c r="C131" s="9" t="s">
        <v>8983</v>
      </c>
      <c r="D131" s="9" t="s">
        <v>8943</v>
      </c>
      <c r="E131" s="9" t="s">
        <v>8929</v>
      </c>
      <c r="F131" s="9" t="s">
        <v>9188</v>
      </c>
      <c r="G131" s="9" t="s">
        <v>61</v>
      </c>
    </row>
    <row r="132" spans="1:7" x14ac:dyDescent="0.35">
      <c r="A132" s="9" t="s">
        <v>9189</v>
      </c>
      <c r="B132" s="9" t="s">
        <v>61</v>
      </c>
      <c r="C132" s="9" t="s">
        <v>8983</v>
      </c>
      <c r="D132" s="9" t="s">
        <v>8943</v>
      </c>
      <c r="E132" s="9" t="s">
        <v>8929</v>
      </c>
      <c r="F132" s="9" t="s">
        <v>9190</v>
      </c>
      <c r="G132" s="9" t="s">
        <v>61</v>
      </c>
    </row>
    <row r="133" spans="1:7" x14ac:dyDescent="0.35">
      <c r="A133" s="9" t="s">
        <v>9191</v>
      </c>
      <c r="B133" s="9" t="s">
        <v>61</v>
      </c>
      <c r="C133" s="9" t="s">
        <v>8983</v>
      </c>
      <c r="D133" s="9" t="s">
        <v>8943</v>
      </c>
      <c r="E133" s="9" t="s">
        <v>8929</v>
      </c>
      <c r="F133" s="9" t="s">
        <v>9192</v>
      </c>
      <c r="G133" s="9" t="s">
        <v>61</v>
      </c>
    </row>
    <row r="134" spans="1:7" x14ac:dyDescent="0.35">
      <c r="A134" s="9" t="s">
        <v>9193</v>
      </c>
      <c r="B134" s="9" t="s">
        <v>61</v>
      </c>
      <c r="C134" s="9" t="s">
        <v>8983</v>
      </c>
      <c r="D134" s="9" t="s">
        <v>8943</v>
      </c>
      <c r="E134" s="9" t="s">
        <v>8929</v>
      </c>
      <c r="F134" s="9" t="s">
        <v>9194</v>
      </c>
      <c r="G134" s="9" t="s">
        <v>61</v>
      </c>
    </row>
    <row r="135" spans="1:7" x14ac:dyDescent="0.35">
      <c r="A135" s="9" t="s">
        <v>9195</v>
      </c>
      <c r="B135" s="9" t="s">
        <v>61</v>
      </c>
      <c r="C135" s="9" t="s">
        <v>8983</v>
      </c>
      <c r="D135" s="9" t="s">
        <v>8943</v>
      </c>
      <c r="E135" s="9" t="s">
        <v>8774</v>
      </c>
      <c r="F135" s="9" t="s">
        <v>9196</v>
      </c>
      <c r="G135" s="9" t="s">
        <v>61</v>
      </c>
    </row>
    <row r="136" spans="1:7" x14ac:dyDescent="0.35">
      <c r="A136" s="9" t="s">
        <v>9197</v>
      </c>
      <c r="B136" s="9" t="s">
        <v>61</v>
      </c>
      <c r="C136" s="9" t="s">
        <v>8983</v>
      </c>
      <c r="D136" s="9" t="s">
        <v>8943</v>
      </c>
      <c r="E136" s="9" t="s">
        <v>8929</v>
      </c>
      <c r="F136" s="9" t="s">
        <v>9198</v>
      </c>
      <c r="G136" s="9" t="s">
        <v>61</v>
      </c>
    </row>
    <row r="137" spans="1:7" x14ac:dyDescent="0.35">
      <c r="A137" s="9" t="s">
        <v>9199</v>
      </c>
      <c r="B137" s="9" t="s">
        <v>61</v>
      </c>
      <c r="C137" s="9" t="s">
        <v>8983</v>
      </c>
      <c r="D137" s="9" t="s">
        <v>8943</v>
      </c>
      <c r="E137" s="9"/>
      <c r="F137" s="9" t="s">
        <v>9200</v>
      </c>
      <c r="G137" s="9" t="s">
        <v>61</v>
      </c>
    </row>
    <row r="138" spans="1:7" x14ac:dyDescent="0.35">
      <c r="A138" s="9" t="s">
        <v>9201</v>
      </c>
      <c r="B138" s="9" t="s">
        <v>61</v>
      </c>
      <c r="C138" s="9" t="s">
        <v>8983</v>
      </c>
      <c r="D138" s="9" t="s">
        <v>8943</v>
      </c>
      <c r="E138" s="9" t="s">
        <v>8929</v>
      </c>
      <c r="F138" s="9" t="s">
        <v>9202</v>
      </c>
      <c r="G138" s="9" t="s">
        <v>61</v>
      </c>
    </row>
    <row r="139" spans="1:7" x14ac:dyDescent="0.35">
      <c r="A139" s="9" t="s">
        <v>9203</v>
      </c>
      <c r="B139" s="9" t="s">
        <v>61</v>
      </c>
      <c r="C139" s="9" t="s">
        <v>8983</v>
      </c>
      <c r="D139" s="9" t="s">
        <v>8943</v>
      </c>
      <c r="E139" s="9" t="s">
        <v>8929</v>
      </c>
      <c r="F139" s="9" t="s">
        <v>9204</v>
      </c>
      <c r="G139" s="9" t="s">
        <v>61</v>
      </c>
    </row>
    <row r="140" spans="1:7" x14ac:dyDescent="0.35">
      <c r="A140" s="9" t="s">
        <v>9205</v>
      </c>
      <c r="B140" s="9" t="s">
        <v>61</v>
      </c>
      <c r="C140" s="9" t="s">
        <v>8983</v>
      </c>
      <c r="D140" s="9" t="s">
        <v>8943</v>
      </c>
      <c r="E140" s="9" t="s">
        <v>9069</v>
      </c>
      <c r="F140" s="9" t="s">
        <v>9206</v>
      </c>
      <c r="G140" s="9" t="s">
        <v>61</v>
      </c>
    </row>
    <row r="141" spans="1:7" x14ac:dyDescent="0.35">
      <c r="A141" s="9" t="s">
        <v>9207</v>
      </c>
      <c r="B141" s="9" t="s">
        <v>62</v>
      </c>
      <c r="C141" s="9" t="s">
        <v>9015</v>
      </c>
      <c r="D141" s="9" t="s">
        <v>8943</v>
      </c>
      <c r="E141" s="9" t="s">
        <v>8956</v>
      </c>
      <c r="F141" s="9" t="s">
        <v>9208</v>
      </c>
      <c r="G141" s="9" t="s">
        <v>61</v>
      </c>
    </row>
    <row r="142" spans="1:7" x14ac:dyDescent="0.35">
      <c r="A142" s="9" t="s">
        <v>9209</v>
      </c>
      <c r="B142" s="9" t="s">
        <v>62</v>
      </c>
      <c r="C142" s="9" t="s">
        <v>9015</v>
      </c>
      <c r="D142" s="9" t="s">
        <v>8943</v>
      </c>
      <c r="E142" s="9" t="s">
        <v>8956</v>
      </c>
      <c r="F142" s="9" t="s">
        <v>9210</v>
      </c>
      <c r="G142" s="9" t="s">
        <v>61</v>
      </c>
    </row>
    <row r="143" spans="1:7" x14ac:dyDescent="0.35">
      <c r="A143" s="9" t="s">
        <v>9211</v>
      </c>
      <c r="B143" s="9" t="s">
        <v>62</v>
      </c>
      <c r="C143" s="9" t="s">
        <v>9015</v>
      </c>
      <c r="D143" s="9" t="s">
        <v>8943</v>
      </c>
      <c r="E143" s="9" t="s">
        <v>8956</v>
      </c>
      <c r="F143" s="9" t="s">
        <v>9212</v>
      </c>
      <c r="G143" s="9" t="s">
        <v>61</v>
      </c>
    </row>
    <row r="144" spans="1:7" x14ac:dyDescent="0.35">
      <c r="A144" s="9" t="s">
        <v>9213</v>
      </c>
      <c r="B144" s="9" t="s">
        <v>62</v>
      </c>
      <c r="C144" s="9" t="s">
        <v>9015</v>
      </c>
      <c r="D144" s="9" t="s">
        <v>8943</v>
      </c>
      <c r="E144" s="9" t="s">
        <v>8956</v>
      </c>
      <c r="F144" s="9" t="s">
        <v>9214</v>
      </c>
      <c r="G144" s="9" t="s">
        <v>61</v>
      </c>
    </row>
    <row r="145" spans="1:7" x14ac:dyDescent="0.35">
      <c r="A145" s="9" t="s">
        <v>9215</v>
      </c>
      <c r="B145" s="9" t="s">
        <v>62</v>
      </c>
      <c r="C145" s="9" t="s">
        <v>9015</v>
      </c>
      <c r="D145" s="9" t="s">
        <v>8943</v>
      </c>
      <c r="E145" s="9" t="s">
        <v>8956</v>
      </c>
      <c r="F145" s="9" t="s">
        <v>9216</v>
      </c>
      <c r="G145" s="9" t="s">
        <v>61</v>
      </c>
    </row>
    <row r="146" spans="1:7" x14ac:dyDescent="0.35">
      <c r="A146" s="9" t="s">
        <v>9217</v>
      </c>
      <c r="B146" s="9" t="s">
        <v>62</v>
      </c>
      <c r="C146" s="9" t="s">
        <v>9015</v>
      </c>
      <c r="D146" s="9" t="s">
        <v>8943</v>
      </c>
      <c r="E146" s="9" t="s">
        <v>8956</v>
      </c>
      <c r="F146" s="9" t="s">
        <v>9218</v>
      </c>
      <c r="G146" s="9" t="s">
        <v>61</v>
      </c>
    </row>
    <row r="147" spans="1:7" x14ac:dyDescent="0.35">
      <c r="A147" s="9" t="s">
        <v>9219</v>
      </c>
      <c r="B147" s="9" t="s">
        <v>62</v>
      </c>
      <c r="C147" s="9" t="s">
        <v>9015</v>
      </c>
      <c r="D147" s="9" t="s">
        <v>8943</v>
      </c>
      <c r="E147" s="9" t="s">
        <v>8956</v>
      </c>
      <c r="F147" s="9" t="s">
        <v>9220</v>
      </c>
      <c r="G147" s="9" t="s">
        <v>61</v>
      </c>
    </row>
    <row r="148" spans="1:7" x14ac:dyDescent="0.35">
      <c r="A148" s="9" t="s">
        <v>9221</v>
      </c>
      <c r="B148" s="9" t="s">
        <v>62</v>
      </c>
      <c r="C148" s="9" t="s">
        <v>9015</v>
      </c>
      <c r="D148" s="9" t="s">
        <v>8943</v>
      </c>
      <c r="E148" s="9" t="s">
        <v>8956</v>
      </c>
      <c r="F148" s="9" t="s">
        <v>9222</v>
      </c>
      <c r="G148" s="9" t="s">
        <v>61</v>
      </c>
    </row>
    <row r="149" spans="1:7" x14ac:dyDescent="0.35">
      <c r="A149" s="9" t="s">
        <v>9223</v>
      </c>
      <c r="B149" s="9" t="s">
        <v>62</v>
      </c>
      <c r="C149" s="9" t="s">
        <v>9015</v>
      </c>
      <c r="D149" s="9" t="s">
        <v>8943</v>
      </c>
      <c r="E149" s="9" t="s">
        <v>8956</v>
      </c>
      <c r="F149" s="9" t="s">
        <v>9224</v>
      </c>
      <c r="G149" s="9" t="s">
        <v>61</v>
      </c>
    </row>
    <row r="150" spans="1:7" x14ac:dyDescent="0.35">
      <c r="A150" s="9" t="s">
        <v>9225</v>
      </c>
      <c r="B150" s="9" t="s">
        <v>62</v>
      </c>
      <c r="C150" s="9" t="s">
        <v>9015</v>
      </c>
      <c r="D150" s="9" t="s">
        <v>8943</v>
      </c>
      <c r="E150" s="9" t="s">
        <v>8956</v>
      </c>
      <c r="F150" s="9" t="s">
        <v>9226</v>
      </c>
      <c r="G150" s="9" t="s">
        <v>61</v>
      </c>
    </row>
    <row r="151" spans="1:7" x14ac:dyDescent="0.35">
      <c r="A151" s="9" t="s">
        <v>9227</v>
      </c>
      <c r="B151" s="9" t="s">
        <v>62</v>
      </c>
      <c r="C151" s="9" t="s">
        <v>9015</v>
      </c>
      <c r="D151" s="9" t="s">
        <v>8943</v>
      </c>
      <c r="E151" s="9" t="s">
        <v>8956</v>
      </c>
      <c r="F151" s="9" t="s">
        <v>9228</v>
      </c>
      <c r="G151" s="9" t="s">
        <v>61</v>
      </c>
    </row>
    <row r="152" spans="1:7" x14ac:dyDescent="0.35">
      <c r="A152" s="9" t="s">
        <v>9229</v>
      </c>
      <c r="B152" s="9" t="s">
        <v>62</v>
      </c>
      <c r="C152" s="9" t="s">
        <v>9015</v>
      </c>
      <c r="D152" s="9" t="s">
        <v>8943</v>
      </c>
      <c r="E152" s="9" t="s">
        <v>8956</v>
      </c>
      <c r="F152" s="9" t="s">
        <v>9230</v>
      </c>
      <c r="G152" s="9" t="s">
        <v>61</v>
      </c>
    </row>
    <row r="153" spans="1:7" x14ac:dyDescent="0.35">
      <c r="A153" s="9" t="s">
        <v>9231</v>
      </c>
      <c r="B153" s="9" t="s">
        <v>62</v>
      </c>
      <c r="C153" s="9" t="s">
        <v>9015</v>
      </c>
      <c r="D153" s="9" t="s">
        <v>8943</v>
      </c>
      <c r="E153" s="9" t="s">
        <v>8956</v>
      </c>
      <c r="F153" s="9" t="s">
        <v>9232</v>
      </c>
      <c r="G153" s="9" t="s">
        <v>61</v>
      </c>
    </row>
    <row r="154" spans="1:7" x14ac:dyDescent="0.35">
      <c r="A154" s="9" t="s">
        <v>9233</v>
      </c>
      <c r="B154" s="9" t="s">
        <v>62</v>
      </c>
      <c r="C154" s="9" t="s">
        <v>9015</v>
      </c>
      <c r="D154" s="9" t="s">
        <v>8943</v>
      </c>
      <c r="E154" s="9" t="s">
        <v>8956</v>
      </c>
      <c r="F154" s="9" t="s">
        <v>9234</v>
      </c>
      <c r="G154" s="9" t="s">
        <v>61</v>
      </c>
    </row>
    <row r="155" spans="1:7" x14ac:dyDescent="0.35">
      <c r="A155" s="9" t="s">
        <v>9235</v>
      </c>
      <c r="B155" s="9" t="s">
        <v>62</v>
      </c>
      <c r="C155" s="9" t="s">
        <v>9015</v>
      </c>
      <c r="D155" s="9" t="s">
        <v>8943</v>
      </c>
      <c r="E155" s="9" t="s">
        <v>8956</v>
      </c>
      <c r="F155" s="9" t="s">
        <v>9236</v>
      </c>
      <c r="G155" s="9" t="s">
        <v>61</v>
      </c>
    </row>
    <row r="156" spans="1:7" x14ac:dyDescent="0.35">
      <c r="A156" s="9" t="s">
        <v>9237</v>
      </c>
      <c r="B156" s="9" t="s">
        <v>62</v>
      </c>
      <c r="C156" s="9" t="s">
        <v>9015</v>
      </c>
      <c r="D156" s="9" t="s">
        <v>8943</v>
      </c>
      <c r="E156" s="9" t="s">
        <v>8956</v>
      </c>
      <c r="F156" s="9" t="s">
        <v>9238</v>
      </c>
      <c r="G156" s="9" t="s">
        <v>61</v>
      </c>
    </row>
    <row r="157" spans="1:7" x14ac:dyDescent="0.35">
      <c r="A157" s="9" t="s">
        <v>9239</v>
      </c>
      <c r="B157" s="9" t="s">
        <v>62</v>
      </c>
      <c r="C157" s="9" t="s">
        <v>9015</v>
      </c>
      <c r="D157" s="9" t="s">
        <v>8943</v>
      </c>
      <c r="E157" s="9" t="s">
        <v>8956</v>
      </c>
      <c r="F157" s="9" t="s">
        <v>9240</v>
      </c>
      <c r="G157" s="9" t="s">
        <v>61</v>
      </c>
    </row>
    <row r="158" spans="1:7" x14ac:dyDescent="0.35">
      <c r="A158" s="9" t="s">
        <v>9241</v>
      </c>
      <c r="B158" s="9" t="s">
        <v>62</v>
      </c>
      <c r="C158" s="9" t="s">
        <v>9015</v>
      </c>
      <c r="D158" s="9" t="s">
        <v>8943</v>
      </c>
      <c r="E158" s="9" t="s">
        <v>8956</v>
      </c>
      <c r="F158" s="9" t="s">
        <v>9242</v>
      </c>
      <c r="G158" s="9" t="s">
        <v>61</v>
      </c>
    </row>
    <row r="159" spans="1:7" x14ac:dyDescent="0.35">
      <c r="A159" s="9" t="s">
        <v>9243</v>
      </c>
      <c r="B159" s="9" t="s">
        <v>62</v>
      </c>
      <c r="C159" s="9" t="s">
        <v>9015</v>
      </c>
      <c r="D159" s="9" t="s">
        <v>8943</v>
      </c>
      <c r="E159" s="9" t="s">
        <v>8956</v>
      </c>
      <c r="F159" s="9" t="s">
        <v>9244</v>
      </c>
      <c r="G159" s="9" t="s">
        <v>61</v>
      </c>
    </row>
    <row r="160" spans="1:7" x14ac:dyDescent="0.35">
      <c r="A160" s="9" t="s">
        <v>9245</v>
      </c>
      <c r="B160" s="9" t="s">
        <v>62</v>
      </c>
      <c r="C160" s="9" t="s">
        <v>9015</v>
      </c>
      <c r="D160" s="9" t="s">
        <v>8943</v>
      </c>
      <c r="E160" s="9" t="s">
        <v>8956</v>
      </c>
      <c r="F160" s="9" t="s">
        <v>9246</v>
      </c>
      <c r="G160" s="9" t="s">
        <v>61</v>
      </c>
    </row>
    <row r="161" spans="1:7" x14ac:dyDescent="0.35">
      <c r="A161" s="9" t="s">
        <v>9247</v>
      </c>
      <c r="B161" s="9" t="s">
        <v>62</v>
      </c>
      <c r="C161" s="9" t="s">
        <v>9015</v>
      </c>
      <c r="D161" s="9" t="s">
        <v>8943</v>
      </c>
      <c r="E161" s="9" t="s">
        <v>8956</v>
      </c>
      <c r="F161" s="9" t="s">
        <v>9248</v>
      </c>
      <c r="G161" s="9" t="s">
        <v>61</v>
      </c>
    </row>
    <row r="162" spans="1:7" x14ac:dyDescent="0.35">
      <c r="A162" s="9" t="s">
        <v>9249</v>
      </c>
      <c r="B162" s="9" t="s">
        <v>62</v>
      </c>
      <c r="C162" s="9" t="s">
        <v>9015</v>
      </c>
      <c r="D162" s="9" t="s">
        <v>8943</v>
      </c>
      <c r="E162" s="9" t="s">
        <v>8956</v>
      </c>
      <c r="F162" s="9" t="s">
        <v>9250</v>
      </c>
      <c r="G162" s="9" t="s">
        <v>61</v>
      </c>
    </row>
    <row r="163" spans="1:7" x14ac:dyDescent="0.35">
      <c r="A163" s="9" t="s">
        <v>9251</v>
      </c>
      <c r="B163" s="9" t="s">
        <v>62</v>
      </c>
      <c r="C163" s="9" t="s">
        <v>9015</v>
      </c>
      <c r="D163" s="9" t="s">
        <v>8943</v>
      </c>
      <c r="E163" s="9" t="s">
        <v>8956</v>
      </c>
      <c r="F163" s="9" t="s">
        <v>9252</v>
      </c>
      <c r="G163" s="9" t="s">
        <v>61</v>
      </c>
    </row>
    <row r="164" spans="1:7" x14ac:dyDescent="0.35">
      <c r="A164" s="9" t="s">
        <v>9253</v>
      </c>
      <c r="B164" s="9" t="s">
        <v>62</v>
      </c>
      <c r="C164" s="9" t="s">
        <v>9015</v>
      </c>
      <c r="D164" s="9" t="s">
        <v>8943</v>
      </c>
      <c r="E164" s="9" t="s">
        <v>8956</v>
      </c>
      <c r="F164" s="9" t="s">
        <v>9254</v>
      </c>
      <c r="G164" s="9" t="s">
        <v>61</v>
      </c>
    </row>
    <row r="165" spans="1:7" x14ac:dyDescent="0.35">
      <c r="A165" s="9" t="s">
        <v>9255</v>
      </c>
      <c r="B165" s="9" t="s">
        <v>62</v>
      </c>
      <c r="C165" s="9" t="s">
        <v>9015</v>
      </c>
      <c r="D165" s="9" t="s">
        <v>8943</v>
      </c>
      <c r="E165" s="9" t="s">
        <v>8956</v>
      </c>
      <c r="F165" s="9" t="s">
        <v>9256</v>
      </c>
      <c r="G165" s="9" t="s">
        <v>61</v>
      </c>
    </row>
    <row r="166" spans="1:7" x14ac:dyDescent="0.35">
      <c r="A166" s="9" t="s">
        <v>9257</v>
      </c>
      <c r="B166" s="9" t="s">
        <v>62</v>
      </c>
      <c r="C166" s="9" t="s">
        <v>9015</v>
      </c>
      <c r="D166" s="9" t="s">
        <v>8943</v>
      </c>
      <c r="E166" s="9" t="s">
        <v>8956</v>
      </c>
      <c r="F166" s="9" t="s">
        <v>9258</v>
      </c>
      <c r="G166" s="9" t="s">
        <v>61</v>
      </c>
    </row>
    <row r="167" spans="1:7" x14ac:dyDescent="0.35">
      <c r="A167" s="9" t="s">
        <v>9259</v>
      </c>
      <c r="B167" s="9" t="s">
        <v>62</v>
      </c>
      <c r="C167" s="9" t="s">
        <v>9015</v>
      </c>
      <c r="D167" s="9" t="s">
        <v>8943</v>
      </c>
      <c r="E167" s="9" t="s">
        <v>8956</v>
      </c>
      <c r="F167" s="9" t="s">
        <v>9260</v>
      </c>
      <c r="G167" s="9" t="s">
        <v>61</v>
      </c>
    </row>
    <row r="168" spans="1:7" x14ac:dyDescent="0.35">
      <c r="A168" s="9" t="s">
        <v>9261</v>
      </c>
      <c r="B168" s="9" t="s">
        <v>62</v>
      </c>
      <c r="C168" s="9" t="s">
        <v>9015</v>
      </c>
      <c r="D168" s="9" t="s">
        <v>8943</v>
      </c>
      <c r="E168" s="9" t="s">
        <v>8956</v>
      </c>
      <c r="F168" s="9" t="s">
        <v>9262</v>
      </c>
      <c r="G168" s="9" t="s">
        <v>61</v>
      </c>
    </row>
    <row r="169" spans="1:7" x14ac:dyDescent="0.35">
      <c r="A169" s="9" t="s">
        <v>9263</v>
      </c>
      <c r="B169" s="9" t="s">
        <v>61</v>
      </c>
      <c r="C169" s="9" t="s">
        <v>8983</v>
      </c>
      <c r="D169" s="9" t="s">
        <v>8943</v>
      </c>
      <c r="E169" s="9" t="s">
        <v>8883</v>
      </c>
      <c r="F169" s="9" t="s">
        <v>9264</v>
      </c>
      <c r="G169" s="9" t="s">
        <v>61</v>
      </c>
    </row>
    <row r="170" spans="1:7" x14ac:dyDescent="0.35">
      <c r="A170" s="9" t="s">
        <v>9265</v>
      </c>
      <c r="B170" s="9" t="s">
        <v>61</v>
      </c>
      <c r="C170" s="9" t="s">
        <v>8983</v>
      </c>
      <c r="D170" s="9" t="s">
        <v>8943</v>
      </c>
      <c r="E170" s="9" t="s">
        <v>8883</v>
      </c>
      <c r="F170" s="9" t="s">
        <v>9266</v>
      </c>
      <c r="G170" s="9" t="s">
        <v>61</v>
      </c>
    </row>
    <row r="171" spans="1:7" x14ac:dyDescent="0.35">
      <c r="A171" s="9" t="s">
        <v>9267</v>
      </c>
      <c r="B171" s="9" t="s">
        <v>62</v>
      </c>
      <c r="C171" s="9" t="s">
        <v>8955</v>
      </c>
      <c r="D171" s="9" t="s">
        <v>8943</v>
      </c>
      <c r="E171" s="9" t="s">
        <v>8883</v>
      </c>
      <c r="F171" s="9" t="s">
        <v>9268</v>
      </c>
      <c r="G171" s="9" t="s">
        <v>61</v>
      </c>
    </row>
    <row r="172" spans="1:7" x14ac:dyDescent="0.35">
      <c r="A172" s="9" t="s">
        <v>9269</v>
      </c>
      <c r="B172" s="9" t="s">
        <v>61</v>
      </c>
      <c r="C172" s="9" t="s">
        <v>8983</v>
      </c>
      <c r="D172" s="9" t="s">
        <v>8943</v>
      </c>
      <c r="E172" s="9" t="s">
        <v>8883</v>
      </c>
      <c r="F172" s="9" t="s">
        <v>9270</v>
      </c>
      <c r="G172" s="9" t="s">
        <v>61</v>
      </c>
    </row>
    <row r="173" spans="1:7" x14ac:dyDescent="0.35">
      <c r="A173" s="9" t="s">
        <v>9271</v>
      </c>
      <c r="B173" s="9" t="s">
        <v>61</v>
      </c>
      <c r="C173" s="9" t="s">
        <v>8983</v>
      </c>
      <c r="D173" s="9" t="s">
        <v>8943</v>
      </c>
      <c r="E173" s="9" t="s">
        <v>8883</v>
      </c>
      <c r="F173" s="9" t="s">
        <v>9272</v>
      </c>
      <c r="G173" s="9" t="s">
        <v>61</v>
      </c>
    </row>
    <row r="174" spans="1:7" x14ac:dyDescent="0.35">
      <c r="A174" s="9" t="s">
        <v>9273</v>
      </c>
      <c r="B174" s="9" t="s">
        <v>62</v>
      </c>
      <c r="C174" s="9" t="s">
        <v>8998</v>
      </c>
      <c r="D174" s="9" t="s">
        <v>8943</v>
      </c>
      <c r="E174" s="9" t="s">
        <v>8883</v>
      </c>
      <c r="F174" s="9"/>
      <c r="G174" s="9" t="s">
        <v>61</v>
      </c>
    </row>
    <row r="175" spans="1:7" x14ac:dyDescent="0.35">
      <c r="A175" s="9" t="s">
        <v>9274</v>
      </c>
      <c r="B175" s="9" t="s">
        <v>62</v>
      </c>
      <c r="C175" s="9" t="s">
        <v>8998</v>
      </c>
      <c r="D175" s="9" t="s">
        <v>8943</v>
      </c>
      <c r="E175" s="9" t="s">
        <v>8883</v>
      </c>
      <c r="F175" s="9"/>
      <c r="G175" s="9" t="s">
        <v>61</v>
      </c>
    </row>
    <row r="176" spans="1:7" x14ac:dyDescent="0.35">
      <c r="A176" s="9" t="s">
        <v>9275</v>
      </c>
      <c r="B176" s="9" t="s">
        <v>62</v>
      </c>
      <c r="C176" s="9" t="s">
        <v>8955</v>
      </c>
      <c r="D176" s="9" t="s">
        <v>8943</v>
      </c>
      <c r="E176" s="9" t="s">
        <v>8989</v>
      </c>
      <c r="F176" s="9"/>
      <c r="G176" s="9" t="s">
        <v>61</v>
      </c>
    </row>
    <row r="177" spans="1:7" x14ac:dyDescent="0.35">
      <c r="A177" s="9" t="s">
        <v>9276</v>
      </c>
      <c r="B177" s="9" t="s">
        <v>61</v>
      </c>
      <c r="C177" s="9" t="s">
        <v>8983</v>
      </c>
      <c r="D177" s="9" t="s">
        <v>8943</v>
      </c>
      <c r="E177" s="9" t="s">
        <v>8913</v>
      </c>
      <c r="F177" s="9" t="s">
        <v>9277</v>
      </c>
      <c r="G177" s="9" t="s">
        <v>61</v>
      </c>
    </row>
    <row r="178" spans="1:7" x14ac:dyDescent="0.35">
      <c r="A178" s="9" t="s">
        <v>9278</v>
      </c>
      <c r="B178" s="9" t="s">
        <v>62</v>
      </c>
      <c r="C178" s="9" t="s">
        <v>8955</v>
      </c>
      <c r="D178" s="9" t="s">
        <v>8943</v>
      </c>
      <c r="E178" s="9" t="s">
        <v>8883</v>
      </c>
      <c r="F178" s="9" t="s">
        <v>9279</v>
      </c>
      <c r="G178" s="9" t="s">
        <v>61</v>
      </c>
    </row>
    <row r="179" spans="1:7" x14ac:dyDescent="0.35">
      <c r="A179" s="9" t="s">
        <v>9280</v>
      </c>
      <c r="B179" s="9" t="s">
        <v>61</v>
      </c>
      <c r="C179" s="9" t="s">
        <v>8983</v>
      </c>
      <c r="D179" s="9" t="s">
        <v>8943</v>
      </c>
      <c r="E179" s="9" t="s">
        <v>8929</v>
      </c>
      <c r="F179" s="9" t="s">
        <v>9281</v>
      </c>
      <c r="G179" s="9" t="s">
        <v>61</v>
      </c>
    </row>
    <row r="180" spans="1:7" x14ac:dyDescent="0.35">
      <c r="A180" s="9" t="s">
        <v>9282</v>
      </c>
      <c r="B180" s="9" t="s">
        <v>61</v>
      </c>
      <c r="C180" s="9" t="s">
        <v>8983</v>
      </c>
      <c r="D180" s="9" t="s">
        <v>8943</v>
      </c>
      <c r="E180" s="9" t="s">
        <v>8929</v>
      </c>
      <c r="F180" s="9" t="s">
        <v>9283</v>
      </c>
      <c r="G180" s="9" t="s">
        <v>61</v>
      </c>
    </row>
    <row r="181" spans="1:7" x14ac:dyDescent="0.35">
      <c r="A181" s="9" t="s">
        <v>9284</v>
      </c>
      <c r="B181" s="9" t="s">
        <v>61</v>
      </c>
      <c r="C181" s="9" t="s">
        <v>8983</v>
      </c>
      <c r="D181" s="9" t="s">
        <v>8943</v>
      </c>
      <c r="E181" s="9" t="s">
        <v>8929</v>
      </c>
      <c r="F181" s="9" t="s">
        <v>9285</v>
      </c>
      <c r="G181" s="9" t="s">
        <v>61</v>
      </c>
    </row>
    <row r="182" spans="1:7" x14ac:dyDescent="0.35">
      <c r="A182" s="9" t="s">
        <v>9286</v>
      </c>
      <c r="B182" s="9" t="s">
        <v>61</v>
      </c>
      <c r="C182" s="9" t="s">
        <v>8983</v>
      </c>
      <c r="D182" s="9" t="s">
        <v>8943</v>
      </c>
      <c r="E182" s="9" t="s">
        <v>8929</v>
      </c>
      <c r="F182" s="9" t="s">
        <v>9287</v>
      </c>
      <c r="G182" s="9" t="s">
        <v>61</v>
      </c>
    </row>
    <row r="183" spans="1:7" x14ac:dyDescent="0.35">
      <c r="A183" s="9" t="s">
        <v>9288</v>
      </c>
      <c r="B183" s="9" t="s">
        <v>61</v>
      </c>
      <c r="C183" s="9" t="s">
        <v>8983</v>
      </c>
      <c r="D183" s="9" t="s">
        <v>8943</v>
      </c>
      <c r="E183" s="9" t="s">
        <v>8929</v>
      </c>
      <c r="F183" s="9" t="s">
        <v>9289</v>
      </c>
      <c r="G183" s="9" t="s">
        <v>61</v>
      </c>
    </row>
    <row r="184" spans="1:7" x14ac:dyDescent="0.35">
      <c r="A184" s="9" t="s">
        <v>9290</v>
      </c>
      <c r="B184" s="9" t="s">
        <v>61</v>
      </c>
      <c r="C184" s="9" t="s">
        <v>8983</v>
      </c>
      <c r="D184" s="9" t="s">
        <v>8943</v>
      </c>
      <c r="E184" s="9" t="s">
        <v>8774</v>
      </c>
      <c r="F184" s="9" t="s">
        <v>9291</v>
      </c>
      <c r="G184" s="9" t="s">
        <v>61</v>
      </c>
    </row>
    <row r="185" spans="1:7" x14ac:dyDescent="0.35">
      <c r="A185" s="9" t="s">
        <v>9292</v>
      </c>
      <c r="B185" s="9" t="s">
        <v>61</v>
      </c>
      <c r="C185" s="9" t="s">
        <v>8983</v>
      </c>
      <c r="D185" s="9" t="s">
        <v>8943</v>
      </c>
      <c r="E185" s="9" t="s">
        <v>8929</v>
      </c>
      <c r="F185" s="9" t="s">
        <v>9293</v>
      </c>
      <c r="G185" s="9" t="s">
        <v>61</v>
      </c>
    </row>
    <row r="186" spans="1:7" x14ac:dyDescent="0.35">
      <c r="A186" s="9" t="s">
        <v>9294</v>
      </c>
      <c r="B186" s="9" t="s">
        <v>61</v>
      </c>
      <c r="C186" s="9" t="s">
        <v>8983</v>
      </c>
      <c r="D186" s="9" t="s">
        <v>8943</v>
      </c>
      <c r="E186" s="9" t="s">
        <v>8774</v>
      </c>
      <c r="F186" s="9" t="s">
        <v>9295</v>
      </c>
      <c r="G186" s="9" t="s">
        <v>61</v>
      </c>
    </row>
    <row r="187" spans="1:7" x14ac:dyDescent="0.35">
      <c r="A187" s="9" t="s">
        <v>9296</v>
      </c>
      <c r="B187" s="9" t="s">
        <v>62</v>
      </c>
      <c r="C187" s="9" t="s">
        <v>8955</v>
      </c>
      <c r="D187" s="9" t="s">
        <v>8943</v>
      </c>
      <c r="E187" s="9" t="s">
        <v>8936</v>
      </c>
      <c r="F187" s="9" t="s">
        <v>9297</v>
      </c>
      <c r="G187" s="9" t="s">
        <v>61</v>
      </c>
    </row>
    <row r="188" spans="1:7" x14ac:dyDescent="0.35">
      <c r="A188" s="9" t="s">
        <v>9298</v>
      </c>
      <c r="B188" s="9" t="s">
        <v>61</v>
      </c>
      <c r="C188" s="9" t="s">
        <v>8983</v>
      </c>
      <c r="D188" s="9" t="s">
        <v>8943</v>
      </c>
      <c r="E188" s="9" t="s">
        <v>8936</v>
      </c>
      <c r="F188" s="9" t="s">
        <v>9299</v>
      </c>
      <c r="G188" s="9" t="s">
        <v>61</v>
      </c>
    </row>
    <row r="189" spans="1:7" x14ac:dyDescent="0.35">
      <c r="A189" s="9" t="s">
        <v>9300</v>
      </c>
      <c r="B189" s="9" t="s">
        <v>61</v>
      </c>
      <c r="C189" s="9" t="s">
        <v>8983</v>
      </c>
      <c r="D189" s="9" t="s">
        <v>8943</v>
      </c>
      <c r="E189" s="9" t="s">
        <v>9069</v>
      </c>
      <c r="F189" s="9" t="s">
        <v>9301</v>
      </c>
      <c r="G189" s="9" t="s">
        <v>61</v>
      </c>
    </row>
    <row r="190" spans="1:7" x14ac:dyDescent="0.35">
      <c r="A190" s="9" t="s">
        <v>9302</v>
      </c>
      <c r="B190" s="9" t="s">
        <v>61</v>
      </c>
      <c r="C190" s="9" t="s">
        <v>8983</v>
      </c>
      <c r="D190" s="9" t="s">
        <v>8943</v>
      </c>
      <c r="E190" s="9" t="s">
        <v>8929</v>
      </c>
      <c r="F190" s="9" t="s">
        <v>9303</v>
      </c>
      <c r="G190" s="9" t="s">
        <v>61</v>
      </c>
    </row>
    <row r="191" spans="1:7" x14ac:dyDescent="0.35">
      <c r="A191" s="9" t="s">
        <v>9304</v>
      </c>
      <c r="B191" s="9" t="s">
        <v>61</v>
      </c>
      <c r="C191" s="9" t="s">
        <v>8983</v>
      </c>
      <c r="D191" s="9" t="s">
        <v>8943</v>
      </c>
      <c r="E191" s="9" t="s">
        <v>8929</v>
      </c>
      <c r="F191" s="9" t="s">
        <v>9305</v>
      </c>
      <c r="G191" s="9" t="s">
        <v>61</v>
      </c>
    </row>
    <row r="192" spans="1:7" x14ac:dyDescent="0.35">
      <c r="A192" s="9" t="s">
        <v>9306</v>
      </c>
      <c r="B192" s="9" t="s">
        <v>61</v>
      </c>
      <c r="C192" s="9" t="s">
        <v>8983</v>
      </c>
      <c r="D192" s="9" t="s">
        <v>8943</v>
      </c>
      <c r="E192" s="9" t="s">
        <v>8774</v>
      </c>
      <c r="F192" s="9" t="s">
        <v>9307</v>
      </c>
      <c r="G192" s="9" t="s">
        <v>61</v>
      </c>
    </row>
    <row r="193" spans="1:7" x14ac:dyDescent="0.35">
      <c r="A193" s="9" t="s">
        <v>9308</v>
      </c>
      <c r="B193" s="9" t="s">
        <v>62</v>
      </c>
      <c r="C193" s="9" t="s">
        <v>8955</v>
      </c>
      <c r="D193" s="9" t="s">
        <v>8943</v>
      </c>
      <c r="E193" s="9" t="s">
        <v>8961</v>
      </c>
      <c r="F193" s="9" t="s">
        <v>9309</v>
      </c>
      <c r="G193" s="9" t="s">
        <v>61</v>
      </c>
    </row>
    <row r="194" spans="1:7" x14ac:dyDescent="0.35">
      <c r="A194" s="9" t="s">
        <v>9310</v>
      </c>
      <c r="B194" s="9" t="s">
        <v>62</v>
      </c>
      <c r="C194" s="9" t="s">
        <v>8955</v>
      </c>
      <c r="D194" s="9" t="s">
        <v>8943</v>
      </c>
      <c r="E194" s="9" t="s">
        <v>8961</v>
      </c>
      <c r="F194" s="9" t="s">
        <v>9311</v>
      </c>
      <c r="G194" s="9" t="s">
        <v>61</v>
      </c>
    </row>
    <row r="195" spans="1:7" x14ac:dyDescent="0.35">
      <c r="A195" s="9" t="s">
        <v>9312</v>
      </c>
      <c r="B195" s="9" t="s">
        <v>62</v>
      </c>
      <c r="C195" s="9" t="s">
        <v>8955</v>
      </c>
      <c r="D195" s="9" t="s">
        <v>8943</v>
      </c>
      <c r="E195" s="9" t="s">
        <v>8961</v>
      </c>
      <c r="F195" s="9" t="s">
        <v>9313</v>
      </c>
      <c r="G195" s="9" t="s">
        <v>61</v>
      </c>
    </row>
    <row r="196" spans="1:7" x14ac:dyDescent="0.35">
      <c r="A196" s="9" t="s">
        <v>9314</v>
      </c>
      <c r="B196" s="9" t="s">
        <v>62</v>
      </c>
      <c r="C196" s="9" t="s">
        <v>8955</v>
      </c>
      <c r="D196" s="9" t="s">
        <v>8943</v>
      </c>
      <c r="E196" s="9" t="s">
        <v>8961</v>
      </c>
      <c r="F196" s="9" t="s">
        <v>9315</v>
      </c>
      <c r="G196" s="9" t="s">
        <v>61</v>
      </c>
    </row>
    <row r="197" spans="1:7" x14ac:dyDescent="0.35">
      <c r="A197" s="9" t="s">
        <v>9316</v>
      </c>
      <c r="B197" s="9" t="s">
        <v>62</v>
      </c>
      <c r="C197" s="9" t="s">
        <v>8955</v>
      </c>
      <c r="D197" s="9" t="s">
        <v>8943</v>
      </c>
      <c r="E197" s="9" t="s">
        <v>8961</v>
      </c>
      <c r="F197" s="9" t="s">
        <v>9317</v>
      </c>
      <c r="G197" s="9" t="s">
        <v>61</v>
      </c>
    </row>
    <row r="198" spans="1:7" x14ac:dyDescent="0.35">
      <c r="A198" s="9" t="s">
        <v>9318</v>
      </c>
      <c r="B198" s="9" t="s">
        <v>62</v>
      </c>
      <c r="C198" s="9" t="s">
        <v>8955</v>
      </c>
      <c r="D198" s="9" t="s">
        <v>8943</v>
      </c>
      <c r="E198" s="9" t="s">
        <v>8961</v>
      </c>
      <c r="F198" s="9" t="s">
        <v>9319</v>
      </c>
      <c r="G198" s="9" t="s">
        <v>61</v>
      </c>
    </row>
    <row r="199" spans="1:7" x14ac:dyDescent="0.35">
      <c r="A199" s="9" t="s">
        <v>9320</v>
      </c>
      <c r="B199" s="9" t="s">
        <v>62</v>
      </c>
      <c r="C199" s="9" t="s">
        <v>8955</v>
      </c>
      <c r="D199" s="9" t="s">
        <v>8943</v>
      </c>
      <c r="E199" s="9" t="s">
        <v>8961</v>
      </c>
      <c r="F199" s="9" t="s">
        <v>9321</v>
      </c>
      <c r="G199" s="9" t="s">
        <v>61</v>
      </c>
    </row>
    <row r="200" spans="1:7" x14ac:dyDescent="0.35">
      <c r="A200" s="9" t="s">
        <v>9322</v>
      </c>
      <c r="B200" s="9" t="s">
        <v>62</v>
      </c>
      <c r="C200" s="9" t="s">
        <v>8955</v>
      </c>
      <c r="D200" s="9" t="s">
        <v>8943</v>
      </c>
      <c r="E200" s="9" t="s">
        <v>8961</v>
      </c>
      <c r="F200" s="9" t="s">
        <v>9323</v>
      </c>
      <c r="G200" s="9" t="s">
        <v>61</v>
      </c>
    </row>
    <row r="201" spans="1:7" x14ac:dyDescent="0.35">
      <c r="A201" s="9" t="s">
        <v>9324</v>
      </c>
      <c r="B201" s="9" t="s">
        <v>61</v>
      </c>
      <c r="C201" s="9" t="s">
        <v>8983</v>
      </c>
      <c r="D201" s="9" t="s">
        <v>8943</v>
      </c>
      <c r="E201" s="9" t="s">
        <v>8929</v>
      </c>
      <c r="F201" s="9" t="s">
        <v>9325</v>
      </c>
      <c r="G201" s="9" t="s">
        <v>61</v>
      </c>
    </row>
    <row r="202" spans="1:7" x14ac:dyDescent="0.35">
      <c r="A202" s="9" t="s">
        <v>9326</v>
      </c>
      <c r="B202" s="9" t="s">
        <v>61</v>
      </c>
      <c r="C202" s="9" t="s">
        <v>8983</v>
      </c>
      <c r="D202" s="9" t="s">
        <v>8943</v>
      </c>
      <c r="E202" s="9" t="s">
        <v>8929</v>
      </c>
      <c r="F202" s="9" t="s">
        <v>9327</v>
      </c>
      <c r="G202" s="9" t="s">
        <v>61</v>
      </c>
    </row>
    <row r="203" spans="1:7" x14ac:dyDescent="0.35">
      <c r="A203" s="9" t="s">
        <v>9328</v>
      </c>
      <c r="B203" s="9" t="s">
        <v>61</v>
      </c>
      <c r="C203" s="9" t="s">
        <v>8983</v>
      </c>
      <c r="D203" s="9" t="s">
        <v>8943</v>
      </c>
      <c r="E203" s="9" t="s">
        <v>8929</v>
      </c>
      <c r="F203" s="9" t="s">
        <v>9329</v>
      </c>
      <c r="G203" s="9" t="s">
        <v>61</v>
      </c>
    </row>
    <row r="204" spans="1:7" x14ac:dyDescent="0.35">
      <c r="A204" s="9" t="s">
        <v>9330</v>
      </c>
      <c r="B204" s="9" t="s">
        <v>61</v>
      </c>
      <c r="C204" s="9" t="s">
        <v>8983</v>
      </c>
      <c r="D204" s="9" t="s">
        <v>8943</v>
      </c>
      <c r="E204" s="9" t="s">
        <v>8929</v>
      </c>
      <c r="F204" s="9" t="s">
        <v>9331</v>
      </c>
      <c r="G204" s="9" t="s">
        <v>61</v>
      </c>
    </row>
    <row r="205" spans="1:7" x14ac:dyDescent="0.35">
      <c r="A205" s="9" t="s">
        <v>9332</v>
      </c>
      <c r="B205" s="9" t="s">
        <v>61</v>
      </c>
      <c r="C205" s="9" t="s">
        <v>8983</v>
      </c>
      <c r="D205" s="9" t="s">
        <v>8943</v>
      </c>
      <c r="E205" s="9" t="s">
        <v>8774</v>
      </c>
      <c r="F205" s="9" t="s">
        <v>9333</v>
      </c>
      <c r="G205" s="9" t="s">
        <v>61</v>
      </c>
    </row>
    <row r="206" spans="1:7" x14ac:dyDescent="0.35">
      <c r="A206" s="9" t="s">
        <v>9334</v>
      </c>
      <c r="B206" s="9" t="s">
        <v>61</v>
      </c>
      <c r="C206" s="9" t="s">
        <v>8983</v>
      </c>
      <c r="D206" s="9" t="s">
        <v>8943</v>
      </c>
      <c r="E206" s="9" t="s">
        <v>8774</v>
      </c>
      <c r="F206" s="9" t="s">
        <v>9335</v>
      </c>
      <c r="G206" s="9" t="s">
        <v>61</v>
      </c>
    </row>
    <row r="207" spans="1:7" x14ac:dyDescent="0.35">
      <c r="A207" s="9" t="s">
        <v>9336</v>
      </c>
      <c r="B207" s="9" t="s">
        <v>62</v>
      </c>
      <c r="C207" s="9" t="s">
        <v>8955</v>
      </c>
      <c r="D207" s="9" t="s">
        <v>8943</v>
      </c>
      <c r="E207" s="9" t="s">
        <v>8929</v>
      </c>
      <c r="F207" s="9" t="s">
        <v>9337</v>
      </c>
      <c r="G207" s="9" t="s">
        <v>61</v>
      </c>
    </row>
    <row r="208" spans="1:7" x14ac:dyDescent="0.35">
      <c r="A208" s="9" t="s">
        <v>9338</v>
      </c>
      <c r="B208" s="9" t="s">
        <v>61</v>
      </c>
      <c r="C208" s="9" t="s">
        <v>8983</v>
      </c>
      <c r="D208" s="9" t="s">
        <v>8943</v>
      </c>
      <c r="E208" s="9" t="s">
        <v>8774</v>
      </c>
      <c r="F208" s="9" t="s">
        <v>9339</v>
      </c>
      <c r="G208" s="9" t="s">
        <v>61</v>
      </c>
    </row>
    <row r="209" spans="1:7" x14ac:dyDescent="0.35">
      <c r="A209" s="9" t="s">
        <v>9340</v>
      </c>
      <c r="B209" s="9" t="s">
        <v>61</v>
      </c>
      <c r="C209" s="9" t="s">
        <v>8983</v>
      </c>
      <c r="D209" s="9" t="s">
        <v>8943</v>
      </c>
      <c r="E209" s="9" t="s">
        <v>8929</v>
      </c>
      <c r="F209" s="9" t="s">
        <v>9341</v>
      </c>
      <c r="G209" s="9" t="s">
        <v>61</v>
      </c>
    </row>
    <row r="210" spans="1:7" x14ac:dyDescent="0.35">
      <c r="A210" s="9" t="s">
        <v>9342</v>
      </c>
      <c r="B210" s="9" t="s">
        <v>61</v>
      </c>
      <c r="C210" s="9" t="s">
        <v>8983</v>
      </c>
      <c r="D210" s="9" t="s">
        <v>8943</v>
      </c>
      <c r="E210" s="9" t="s">
        <v>8929</v>
      </c>
      <c r="F210" s="9" t="s">
        <v>9343</v>
      </c>
      <c r="G210" s="9" t="s">
        <v>61</v>
      </c>
    </row>
    <row r="211" spans="1:7" x14ac:dyDescent="0.35">
      <c r="A211" s="9" t="s">
        <v>9344</v>
      </c>
      <c r="B211" s="9" t="s">
        <v>61</v>
      </c>
      <c r="C211" s="9" t="s">
        <v>8983</v>
      </c>
      <c r="D211" s="9" t="s">
        <v>8943</v>
      </c>
      <c r="E211" s="9" t="s">
        <v>8936</v>
      </c>
      <c r="F211" s="9" t="s">
        <v>9345</v>
      </c>
      <c r="G211" s="9" t="s">
        <v>61</v>
      </c>
    </row>
    <row r="212" spans="1:7" x14ac:dyDescent="0.35">
      <c r="A212" s="9" t="s">
        <v>9346</v>
      </c>
      <c r="B212" s="9" t="s">
        <v>61</v>
      </c>
      <c r="C212" s="9" t="s">
        <v>8983</v>
      </c>
      <c r="D212" s="9" t="s">
        <v>8943</v>
      </c>
      <c r="E212" s="9" t="s">
        <v>8774</v>
      </c>
      <c r="F212" s="9" t="s">
        <v>9347</v>
      </c>
      <c r="G212" s="9" t="s">
        <v>61</v>
      </c>
    </row>
    <row r="213" spans="1:7" x14ac:dyDescent="0.35">
      <c r="A213" s="9" t="s">
        <v>9348</v>
      </c>
      <c r="B213" s="9" t="s">
        <v>61</v>
      </c>
      <c r="C213" s="9" t="s">
        <v>8983</v>
      </c>
      <c r="D213" s="9" t="s">
        <v>8943</v>
      </c>
      <c r="E213" s="9" t="s">
        <v>8774</v>
      </c>
      <c r="F213" s="9" t="s">
        <v>9349</v>
      </c>
      <c r="G213" s="9" t="s">
        <v>61</v>
      </c>
    </row>
    <row r="214" spans="1:7" x14ac:dyDescent="0.35">
      <c r="A214" s="9" t="s">
        <v>9350</v>
      </c>
      <c r="B214" s="9" t="s">
        <v>61</v>
      </c>
      <c r="C214" s="9" t="s">
        <v>8983</v>
      </c>
      <c r="D214" s="9" t="s">
        <v>8943</v>
      </c>
      <c r="E214" s="9" t="s">
        <v>8774</v>
      </c>
      <c r="F214" s="9" t="s">
        <v>9351</v>
      </c>
      <c r="G214" s="9" t="s">
        <v>61</v>
      </c>
    </row>
    <row r="215" spans="1:7" x14ac:dyDescent="0.35">
      <c r="A215" s="9" t="s">
        <v>9352</v>
      </c>
      <c r="B215" s="9" t="s">
        <v>61</v>
      </c>
      <c r="C215" s="9" t="s">
        <v>8983</v>
      </c>
      <c r="D215" s="9" t="s">
        <v>8943</v>
      </c>
      <c r="E215" s="9" t="s">
        <v>8774</v>
      </c>
      <c r="F215" s="9" t="s">
        <v>9353</v>
      </c>
      <c r="G215" s="9" t="s">
        <v>61</v>
      </c>
    </row>
    <row r="216" spans="1:7" x14ac:dyDescent="0.35">
      <c r="A216" s="9" t="s">
        <v>9354</v>
      </c>
      <c r="B216" s="9" t="s">
        <v>61</v>
      </c>
      <c r="C216" s="9" t="s">
        <v>8983</v>
      </c>
      <c r="D216" s="9" t="s">
        <v>8943</v>
      </c>
      <c r="E216" s="9" t="s">
        <v>8774</v>
      </c>
      <c r="F216" s="9" t="s">
        <v>9355</v>
      </c>
      <c r="G216" s="9" t="s">
        <v>61</v>
      </c>
    </row>
    <row r="217" spans="1:7" x14ac:dyDescent="0.35">
      <c r="A217" s="9" t="s">
        <v>9356</v>
      </c>
      <c r="B217" s="9" t="s">
        <v>61</v>
      </c>
      <c r="C217" s="9" t="s">
        <v>8983</v>
      </c>
      <c r="D217" s="9" t="s">
        <v>8943</v>
      </c>
      <c r="E217" s="9" t="s">
        <v>8929</v>
      </c>
      <c r="F217" s="9" t="s">
        <v>9357</v>
      </c>
      <c r="G217" s="9" t="s">
        <v>61</v>
      </c>
    </row>
    <row r="218" spans="1:7" x14ac:dyDescent="0.35">
      <c r="A218" s="9" t="s">
        <v>9358</v>
      </c>
      <c r="B218" s="9" t="s">
        <v>61</v>
      </c>
      <c r="C218" s="9" t="s">
        <v>8983</v>
      </c>
      <c r="D218" s="9" t="s">
        <v>8943</v>
      </c>
      <c r="E218" s="9" t="s">
        <v>8929</v>
      </c>
      <c r="F218" s="9" t="s">
        <v>9359</v>
      </c>
      <c r="G218" s="9" t="s">
        <v>61</v>
      </c>
    </row>
    <row r="219" spans="1:7" x14ac:dyDescent="0.35">
      <c r="A219" s="9" t="s">
        <v>9360</v>
      </c>
      <c r="B219" s="9" t="s">
        <v>61</v>
      </c>
      <c r="C219" s="9" t="s">
        <v>8983</v>
      </c>
      <c r="D219" s="9" t="s">
        <v>8943</v>
      </c>
      <c r="E219" s="9" t="s">
        <v>8929</v>
      </c>
      <c r="F219" s="9" t="s">
        <v>9361</v>
      </c>
      <c r="G219" s="9" t="s">
        <v>61</v>
      </c>
    </row>
    <row r="220" spans="1:7" x14ac:dyDescent="0.35">
      <c r="A220" s="9" t="s">
        <v>9362</v>
      </c>
      <c r="B220" s="9" t="s">
        <v>61</v>
      </c>
      <c r="C220" s="9" t="s">
        <v>8983</v>
      </c>
      <c r="D220" s="9" t="s">
        <v>8943</v>
      </c>
      <c r="E220" s="9" t="s">
        <v>8929</v>
      </c>
      <c r="F220" s="9" t="s">
        <v>9363</v>
      </c>
      <c r="G220" s="9" t="s">
        <v>61</v>
      </c>
    </row>
    <row r="221" spans="1:7" x14ac:dyDescent="0.35">
      <c r="A221" s="9" t="s">
        <v>9364</v>
      </c>
      <c r="B221" s="9" t="s">
        <v>61</v>
      </c>
      <c r="C221" s="9" t="s">
        <v>8983</v>
      </c>
      <c r="D221" s="9" t="s">
        <v>8943</v>
      </c>
      <c r="E221" s="9" t="s">
        <v>8929</v>
      </c>
      <c r="F221" s="9" t="s">
        <v>9365</v>
      </c>
      <c r="G221" s="9" t="s">
        <v>61</v>
      </c>
    </row>
    <row r="222" spans="1:7" x14ac:dyDescent="0.35">
      <c r="A222" s="9" t="s">
        <v>9366</v>
      </c>
      <c r="B222" s="9" t="s">
        <v>61</v>
      </c>
      <c r="C222" s="9" t="s">
        <v>8983</v>
      </c>
      <c r="D222" s="9" t="s">
        <v>8943</v>
      </c>
      <c r="E222" s="9" t="s">
        <v>8774</v>
      </c>
      <c r="F222" s="9" t="s">
        <v>9367</v>
      </c>
      <c r="G222" s="9" t="s">
        <v>61</v>
      </c>
    </row>
    <row r="223" spans="1:7" x14ac:dyDescent="0.35">
      <c r="A223" s="9" t="s">
        <v>9368</v>
      </c>
      <c r="B223" s="9" t="s">
        <v>61</v>
      </c>
      <c r="C223" s="9" t="s">
        <v>8983</v>
      </c>
      <c r="D223" s="9" t="s">
        <v>8943</v>
      </c>
      <c r="E223" s="9" t="s">
        <v>8929</v>
      </c>
      <c r="F223" s="9" t="s">
        <v>9369</v>
      </c>
      <c r="G223" s="9" t="s">
        <v>61</v>
      </c>
    </row>
    <row r="224" spans="1:7" x14ac:dyDescent="0.35">
      <c r="A224" s="9" t="s">
        <v>9370</v>
      </c>
      <c r="B224" s="9" t="s">
        <v>61</v>
      </c>
      <c r="C224" s="9" t="s">
        <v>8983</v>
      </c>
      <c r="D224" s="9" t="s">
        <v>8943</v>
      </c>
      <c r="E224" s="9" t="s">
        <v>8929</v>
      </c>
      <c r="F224" s="9" t="s">
        <v>9371</v>
      </c>
      <c r="G224" s="9" t="s">
        <v>61</v>
      </c>
    </row>
    <row r="225" spans="1:7" x14ac:dyDescent="0.35">
      <c r="A225" s="9" t="s">
        <v>9372</v>
      </c>
      <c r="B225" s="9" t="s">
        <v>61</v>
      </c>
      <c r="C225" s="9" t="s">
        <v>8983</v>
      </c>
      <c r="D225" s="9" t="s">
        <v>8943</v>
      </c>
      <c r="E225" s="9" t="s">
        <v>8929</v>
      </c>
      <c r="F225" s="9" t="s">
        <v>9373</v>
      </c>
      <c r="G225" s="9" t="s">
        <v>61</v>
      </c>
    </row>
    <row r="226" spans="1:7" x14ac:dyDescent="0.35">
      <c r="A226" s="9" t="s">
        <v>9374</v>
      </c>
      <c r="B226" s="9" t="s">
        <v>61</v>
      </c>
      <c r="C226" s="9" t="s">
        <v>8983</v>
      </c>
      <c r="D226" s="9" t="s">
        <v>8943</v>
      </c>
      <c r="E226" s="9" t="s">
        <v>8929</v>
      </c>
      <c r="F226" s="9" t="s">
        <v>9375</v>
      </c>
      <c r="G226" s="9" t="s">
        <v>61</v>
      </c>
    </row>
    <row r="227" spans="1:7" x14ac:dyDescent="0.35">
      <c r="A227" s="9" t="s">
        <v>9376</v>
      </c>
      <c r="B227" s="9" t="s">
        <v>61</v>
      </c>
      <c r="C227" s="9" t="s">
        <v>8983</v>
      </c>
      <c r="D227" s="9" t="s">
        <v>8943</v>
      </c>
      <c r="E227" s="9" t="s">
        <v>8929</v>
      </c>
      <c r="F227" s="9" t="s">
        <v>9377</v>
      </c>
      <c r="G227" s="9" t="s">
        <v>61</v>
      </c>
    </row>
    <row r="228" spans="1:7" x14ac:dyDescent="0.35">
      <c r="A228" s="9" t="s">
        <v>9378</v>
      </c>
      <c r="B228" s="9" t="s">
        <v>61</v>
      </c>
      <c r="C228" s="9" t="s">
        <v>8983</v>
      </c>
      <c r="D228" s="9" t="s">
        <v>8943</v>
      </c>
      <c r="E228" s="9" t="s">
        <v>8929</v>
      </c>
      <c r="F228" s="9" t="s">
        <v>9379</v>
      </c>
      <c r="G228" s="9" t="s">
        <v>61</v>
      </c>
    </row>
    <row r="229" spans="1:7" x14ac:dyDescent="0.35">
      <c r="A229" s="9" t="s">
        <v>9380</v>
      </c>
      <c r="B229" s="9" t="s">
        <v>61</v>
      </c>
      <c r="C229" s="9" t="s">
        <v>8983</v>
      </c>
      <c r="D229" s="9" t="s">
        <v>8943</v>
      </c>
      <c r="E229" s="9" t="s">
        <v>8989</v>
      </c>
      <c r="F229" s="9" t="s">
        <v>9381</v>
      </c>
      <c r="G229" s="9" t="s">
        <v>61</v>
      </c>
    </row>
    <row r="230" spans="1:7" x14ac:dyDescent="0.35">
      <c r="A230" s="9" t="s">
        <v>9382</v>
      </c>
      <c r="B230" s="9" t="s">
        <v>61</v>
      </c>
      <c r="C230" s="9" t="s">
        <v>8983</v>
      </c>
      <c r="D230" s="9" t="s">
        <v>8943</v>
      </c>
      <c r="E230" s="9" t="s">
        <v>8989</v>
      </c>
      <c r="F230" s="9" t="s">
        <v>9383</v>
      </c>
      <c r="G230" s="9" t="s">
        <v>61</v>
      </c>
    </row>
    <row r="231" spans="1:7" x14ac:dyDescent="0.35">
      <c r="A231" s="9" t="s">
        <v>9384</v>
      </c>
      <c r="B231" s="9" t="s">
        <v>61</v>
      </c>
      <c r="C231" s="9" t="s">
        <v>8983</v>
      </c>
      <c r="D231" s="9" t="s">
        <v>8943</v>
      </c>
      <c r="E231" s="9" t="s">
        <v>8929</v>
      </c>
      <c r="F231" s="9" t="s">
        <v>9385</v>
      </c>
      <c r="G231" s="9" t="s">
        <v>61</v>
      </c>
    </row>
    <row r="232" spans="1:7" x14ac:dyDescent="0.35">
      <c r="A232" s="9" t="s">
        <v>9386</v>
      </c>
      <c r="B232" s="9" t="s">
        <v>61</v>
      </c>
      <c r="C232" s="9" t="s">
        <v>8983</v>
      </c>
      <c r="D232" s="9" t="s">
        <v>8943</v>
      </c>
      <c r="E232" s="9" t="s">
        <v>8929</v>
      </c>
      <c r="F232" s="9" t="s">
        <v>9387</v>
      </c>
      <c r="G232" s="9" t="s">
        <v>61</v>
      </c>
    </row>
    <row r="233" spans="1:7" x14ac:dyDescent="0.35">
      <c r="A233" s="9" t="s">
        <v>9388</v>
      </c>
      <c r="B233" s="9" t="s">
        <v>61</v>
      </c>
      <c r="C233" s="9" t="s">
        <v>8983</v>
      </c>
      <c r="D233" s="9" t="s">
        <v>8943</v>
      </c>
      <c r="E233" s="9" t="s">
        <v>8989</v>
      </c>
      <c r="F233" s="9" t="s">
        <v>9389</v>
      </c>
      <c r="G233" s="9" t="s">
        <v>61</v>
      </c>
    </row>
    <row r="234" spans="1:7" x14ac:dyDescent="0.35">
      <c r="A234" s="9" t="s">
        <v>9390</v>
      </c>
      <c r="B234" s="9" t="s">
        <v>61</v>
      </c>
      <c r="C234" s="9" t="s">
        <v>8983</v>
      </c>
      <c r="D234" s="9" t="s">
        <v>8943</v>
      </c>
      <c r="E234" s="9" t="s">
        <v>8929</v>
      </c>
      <c r="F234" s="9" t="s">
        <v>9391</v>
      </c>
      <c r="G234" s="9" t="s">
        <v>61</v>
      </c>
    </row>
    <row r="235" spans="1:7" x14ac:dyDescent="0.35">
      <c r="A235" s="9" t="s">
        <v>9392</v>
      </c>
      <c r="B235" s="9" t="s">
        <v>61</v>
      </c>
      <c r="C235" s="9" t="s">
        <v>8983</v>
      </c>
      <c r="D235" s="9" t="s">
        <v>8943</v>
      </c>
      <c r="E235" s="9" t="s">
        <v>8929</v>
      </c>
      <c r="F235" s="9" t="s">
        <v>9393</v>
      </c>
      <c r="G235" s="9" t="s">
        <v>61</v>
      </c>
    </row>
    <row r="236" spans="1:7" x14ac:dyDescent="0.35">
      <c r="A236" s="9" t="s">
        <v>9394</v>
      </c>
      <c r="B236" s="9" t="s">
        <v>61</v>
      </c>
      <c r="C236" s="9" t="s">
        <v>8983</v>
      </c>
      <c r="D236" s="9" t="s">
        <v>8943</v>
      </c>
      <c r="E236" s="9" t="s">
        <v>8989</v>
      </c>
      <c r="F236" s="9" t="s">
        <v>9395</v>
      </c>
      <c r="G236" s="9" t="s">
        <v>61</v>
      </c>
    </row>
    <row r="237" spans="1:7" x14ac:dyDescent="0.35">
      <c r="A237" s="9" t="s">
        <v>9396</v>
      </c>
      <c r="B237" s="9" t="s">
        <v>61</v>
      </c>
      <c r="C237" s="9" t="s">
        <v>8983</v>
      </c>
      <c r="D237" s="9" t="s">
        <v>8943</v>
      </c>
      <c r="E237" s="9" t="s">
        <v>8929</v>
      </c>
      <c r="F237" s="9" t="s">
        <v>9397</v>
      </c>
      <c r="G237" s="9" t="s">
        <v>61</v>
      </c>
    </row>
    <row r="238" spans="1:7" x14ac:dyDescent="0.35">
      <c r="A238" s="9" t="s">
        <v>9398</v>
      </c>
      <c r="B238" s="9" t="s">
        <v>61</v>
      </c>
      <c r="C238" s="9" t="s">
        <v>8983</v>
      </c>
      <c r="D238" s="9" t="s">
        <v>8943</v>
      </c>
      <c r="E238" s="9" t="s">
        <v>8989</v>
      </c>
      <c r="F238" s="9" t="s">
        <v>9397</v>
      </c>
      <c r="G238" s="9" t="s">
        <v>61</v>
      </c>
    </row>
    <row r="239" spans="1:7" x14ac:dyDescent="0.35">
      <c r="A239" s="9" t="s">
        <v>9399</v>
      </c>
      <c r="B239" s="9" t="s">
        <v>61</v>
      </c>
      <c r="C239" s="9" t="s">
        <v>8983</v>
      </c>
      <c r="D239" s="9" t="s">
        <v>8943</v>
      </c>
      <c r="E239" s="9" t="s">
        <v>8989</v>
      </c>
      <c r="F239" s="9" t="s">
        <v>9400</v>
      </c>
      <c r="G239" s="9" t="s">
        <v>61</v>
      </c>
    </row>
    <row r="240" spans="1:7" x14ac:dyDescent="0.35">
      <c r="A240" s="9" t="s">
        <v>9401</v>
      </c>
      <c r="B240" s="9" t="s">
        <v>61</v>
      </c>
      <c r="C240" s="9" t="s">
        <v>8983</v>
      </c>
      <c r="D240" s="9" t="s">
        <v>8943</v>
      </c>
      <c r="E240" s="9" t="s">
        <v>8929</v>
      </c>
      <c r="F240" s="9" t="s">
        <v>9402</v>
      </c>
      <c r="G240" s="9" t="s">
        <v>61</v>
      </c>
    </row>
    <row r="241" spans="1:7" x14ac:dyDescent="0.35">
      <c r="A241" s="9" t="s">
        <v>9403</v>
      </c>
      <c r="B241" s="9" t="s">
        <v>61</v>
      </c>
      <c r="C241" s="9" t="s">
        <v>8983</v>
      </c>
      <c r="D241" s="9" t="s">
        <v>8943</v>
      </c>
      <c r="E241" s="9" t="s">
        <v>8929</v>
      </c>
      <c r="F241" s="9" t="s">
        <v>9404</v>
      </c>
      <c r="G241" s="9" t="s">
        <v>61</v>
      </c>
    </row>
    <row r="242" spans="1:7" x14ac:dyDescent="0.35">
      <c r="A242" s="9" t="s">
        <v>9405</v>
      </c>
      <c r="B242" s="9" t="s">
        <v>61</v>
      </c>
      <c r="C242" s="9" t="s">
        <v>8983</v>
      </c>
      <c r="D242" s="9" t="s">
        <v>8943</v>
      </c>
      <c r="E242" s="9" t="s">
        <v>8929</v>
      </c>
      <c r="F242" s="9" t="s">
        <v>9406</v>
      </c>
      <c r="G242" s="9" t="s">
        <v>61</v>
      </c>
    </row>
    <row r="243" spans="1:7" x14ac:dyDescent="0.35">
      <c r="A243" s="9" t="s">
        <v>9407</v>
      </c>
      <c r="B243" s="9" t="s">
        <v>61</v>
      </c>
      <c r="C243" s="9" t="s">
        <v>8983</v>
      </c>
      <c r="D243" s="9" t="s">
        <v>8943</v>
      </c>
      <c r="E243" s="9" t="s">
        <v>8929</v>
      </c>
      <c r="F243" s="9" t="s">
        <v>9408</v>
      </c>
      <c r="G243" s="9" t="s">
        <v>61</v>
      </c>
    </row>
    <row r="244" spans="1:7" x14ac:dyDescent="0.35">
      <c r="A244" s="9" t="s">
        <v>9409</v>
      </c>
      <c r="B244" s="9" t="s">
        <v>61</v>
      </c>
      <c r="C244" s="9" t="s">
        <v>8983</v>
      </c>
      <c r="D244" s="9" t="s">
        <v>8943</v>
      </c>
      <c r="E244" s="9"/>
      <c r="F244" s="9" t="s">
        <v>9410</v>
      </c>
      <c r="G244" s="9" t="s">
        <v>61</v>
      </c>
    </row>
    <row r="245" spans="1:7" x14ac:dyDescent="0.35">
      <c r="A245" s="9" t="s">
        <v>9411</v>
      </c>
      <c r="B245" s="9" t="s">
        <v>61</v>
      </c>
      <c r="C245" s="9" t="s">
        <v>8983</v>
      </c>
      <c r="D245" s="9" t="s">
        <v>8943</v>
      </c>
      <c r="E245" s="9" t="s">
        <v>8929</v>
      </c>
      <c r="F245" s="9" t="s">
        <v>9412</v>
      </c>
      <c r="G245" s="9" t="s">
        <v>61</v>
      </c>
    </row>
    <row r="246" spans="1:7" x14ac:dyDescent="0.35">
      <c r="A246" s="9" t="s">
        <v>9413</v>
      </c>
      <c r="B246" s="9" t="s">
        <v>61</v>
      </c>
      <c r="C246" s="9" t="s">
        <v>8983</v>
      </c>
      <c r="D246" s="9" t="s">
        <v>8943</v>
      </c>
      <c r="E246" s="9" t="s">
        <v>8929</v>
      </c>
      <c r="F246" s="9" t="s">
        <v>9414</v>
      </c>
      <c r="G246" s="9" t="s">
        <v>61</v>
      </c>
    </row>
    <row r="247" spans="1:7" x14ac:dyDescent="0.35">
      <c r="A247" s="9" t="s">
        <v>9415</v>
      </c>
      <c r="B247" s="9" t="s">
        <v>62</v>
      </c>
      <c r="C247" s="9" t="s">
        <v>8955</v>
      </c>
      <c r="D247" s="9" t="s">
        <v>8943</v>
      </c>
      <c r="E247" s="9" t="s">
        <v>8883</v>
      </c>
      <c r="F247" s="9" t="s">
        <v>9416</v>
      </c>
      <c r="G247" s="9" t="s">
        <v>61</v>
      </c>
    </row>
    <row r="248" spans="1:7" x14ac:dyDescent="0.35">
      <c r="A248" s="9" t="s">
        <v>9417</v>
      </c>
      <c r="B248" s="9" t="s">
        <v>62</v>
      </c>
      <c r="C248" s="9" t="s">
        <v>8955</v>
      </c>
      <c r="D248" s="9" t="s">
        <v>8943</v>
      </c>
      <c r="E248" s="9" t="s">
        <v>8883</v>
      </c>
      <c r="F248" s="9" t="s">
        <v>9418</v>
      </c>
      <c r="G248" s="9" t="s">
        <v>61</v>
      </c>
    </row>
    <row r="249" spans="1:7" x14ac:dyDescent="0.35">
      <c r="A249" s="9" t="s">
        <v>9419</v>
      </c>
      <c r="B249" s="9" t="s">
        <v>62</v>
      </c>
      <c r="C249" s="9" t="s">
        <v>8955</v>
      </c>
      <c r="D249" s="9" t="s">
        <v>8943</v>
      </c>
      <c r="E249" s="9" t="s">
        <v>8883</v>
      </c>
      <c r="F249" s="9" t="s">
        <v>9420</v>
      </c>
      <c r="G249" s="9" t="s">
        <v>61</v>
      </c>
    </row>
    <row r="250" spans="1:7" x14ac:dyDescent="0.35">
      <c r="A250" s="9" t="s">
        <v>9421</v>
      </c>
      <c r="B250" s="9" t="s">
        <v>62</v>
      </c>
      <c r="C250" s="9" t="s">
        <v>8955</v>
      </c>
      <c r="D250" s="9" t="s">
        <v>8943</v>
      </c>
      <c r="E250" s="9" t="s">
        <v>8883</v>
      </c>
      <c r="F250" s="9" t="s">
        <v>9422</v>
      </c>
      <c r="G250" s="9" t="s">
        <v>61</v>
      </c>
    </row>
    <row r="251" spans="1:7" x14ac:dyDescent="0.35">
      <c r="A251" s="9" t="s">
        <v>9423</v>
      </c>
      <c r="B251" s="9" t="s">
        <v>62</v>
      </c>
      <c r="C251" s="9" t="s">
        <v>8972</v>
      </c>
      <c r="D251" s="9" t="s">
        <v>8943</v>
      </c>
      <c r="E251" s="9" t="s">
        <v>8913</v>
      </c>
      <c r="F251" s="9" t="s">
        <v>9424</v>
      </c>
      <c r="G251" s="9" t="s">
        <v>61</v>
      </c>
    </row>
    <row r="252" spans="1:7" x14ac:dyDescent="0.35">
      <c r="A252" s="9" t="s">
        <v>9425</v>
      </c>
      <c r="B252" s="9" t="s">
        <v>62</v>
      </c>
      <c r="C252" s="9" t="s">
        <v>8955</v>
      </c>
      <c r="D252" s="9" t="s">
        <v>8943</v>
      </c>
      <c r="E252" s="9" t="s">
        <v>8883</v>
      </c>
      <c r="F252" s="9" t="s">
        <v>9426</v>
      </c>
      <c r="G252" s="9" t="s">
        <v>61</v>
      </c>
    </row>
    <row r="253" spans="1:7" x14ac:dyDescent="0.35">
      <c r="A253" s="9" t="s">
        <v>9427</v>
      </c>
      <c r="B253" s="9" t="s">
        <v>62</v>
      </c>
      <c r="C253" s="9" t="s">
        <v>8998</v>
      </c>
      <c r="D253" s="9" t="s">
        <v>8943</v>
      </c>
      <c r="E253" s="9" t="s">
        <v>8913</v>
      </c>
      <c r="F253" s="9"/>
      <c r="G253" s="9" t="s">
        <v>61</v>
      </c>
    </row>
    <row r="254" spans="1:7" x14ac:dyDescent="0.35">
      <c r="A254" s="9" t="s">
        <v>9428</v>
      </c>
      <c r="B254" s="9" t="s">
        <v>62</v>
      </c>
      <c r="C254" s="9" t="s">
        <v>8972</v>
      </c>
      <c r="D254" s="9" t="s">
        <v>8943</v>
      </c>
      <c r="E254" s="9" t="s">
        <v>8883</v>
      </c>
      <c r="F254" s="9" t="s">
        <v>9429</v>
      </c>
      <c r="G254" s="9" t="s">
        <v>61</v>
      </c>
    </row>
    <row r="255" spans="1:7" x14ac:dyDescent="0.35">
      <c r="A255" s="9" t="s">
        <v>9430</v>
      </c>
      <c r="B255" s="9" t="s">
        <v>61</v>
      </c>
      <c r="C255" s="9" t="s">
        <v>8983</v>
      </c>
      <c r="D255" s="9" t="s">
        <v>8943</v>
      </c>
      <c r="E255" s="9" t="s">
        <v>8929</v>
      </c>
      <c r="F255" s="9" t="s">
        <v>9431</v>
      </c>
      <c r="G255" s="9" t="s">
        <v>61</v>
      </c>
    </row>
    <row r="256" spans="1:7" x14ac:dyDescent="0.35">
      <c r="A256" s="9" t="s">
        <v>9432</v>
      </c>
      <c r="B256" s="9" t="s">
        <v>61</v>
      </c>
      <c r="C256" s="9" t="s">
        <v>8983</v>
      </c>
      <c r="D256" s="9" t="s">
        <v>8943</v>
      </c>
      <c r="E256" s="9" t="s">
        <v>8929</v>
      </c>
      <c r="F256" s="9" t="s">
        <v>9433</v>
      </c>
      <c r="G256" s="9" t="s">
        <v>61</v>
      </c>
    </row>
    <row r="257" spans="1:7" x14ac:dyDescent="0.35">
      <c r="A257" s="9" t="s">
        <v>9434</v>
      </c>
      <c r="B257" s="9" t="s">
        <v>61</v>
      </c>
      <c r="C257" s="9" t="s">
        <v>8983</v>
      </c>
      <c r="D257" s="9" t="s">
        <v>8943</v>
      </c>
      <c r="E257" s="9" t="s">
        <v>8929</v>
      </c>
      <c r="F257" s="9" t="s">
        <v>9435</v>
      </c>
      <c r="G257" s="9" t="s">
        <v>61</v>
      </c>
    </row>
    <row r="258" spans="1:7" x14ac:dyDescent="0.35">
      <c r="A258" s="9" t="s">
        <v>9436</v>
      </c>
      <c r="B258" s="9" t="s">
        <v>61</v>
      </c>
      <c r="C258" s="9" t="s">
        <v>8983</v>
      </c>
      <c r="D258" s="9" t="s">
        <v>8943</v>
      </c>
      <c r="E258" s="9" t="s">
        <v>8929</v>
      </c>
      <c r="F258" s="9" t="s">
        <v>9437</v>
      </c>
      <c r="G258" s="9" t="s">
        <v>61</v>
      </c>
    </row>
    <row r="259" spans="1:7" x14ac:dyDescent="0.35">
      <c r="A259" s="9" t="s">
        <v>9438</v>
      </c>
      <c r="B259" s="9" t="s">
        <v>61</v>
      </c>
      <c r="C259" s="9" t="s">
        <v>8983</v>
      </c>
      <c r="D259" s="9" t="s">
        <v>8943</v>
      </c>
      <c r="E259" s="9" t="s">
        <v>8929</v>
      </c>
      <c r="F259" s="9" t="s">
        <v>9439</v>
      </c>
      <c r="G259" s="9" t="s">
        <v>61</v>
      </c>
    </row>
    <row r="260" spans="1:7" x14ac:dyDescent="0.35">
      <c r="A260" s="9" t="s">
        <v>9440</v>
      </c>
      <c r="B260" s="9" t="s">
        <v>61</v>
      </c>
      <c r="C260" s="9" t="s">
        <v>8983</v>
      </c>
      <c r="D260" s="9" t="s">
        <v>8943</v>
      </c>
      <c r="E260" s="9" t="s">
        <v>8929</v>
      </c>
      <c r="F260" s="9" t="s">
        <v>9441</v>
      </c>
      <c r="G260" s="9" t="s">
        <v>61</v>
      </c>
    </row>
    <row r="261" spans="1:7" x14ac:dyDescent="0.35">
      <c r="A261" s="9" t="s">
        <v>9442</v>
      </c>
      <c r="B261" s="9" t="s">
        <v>61</v>
      </c>
      <c r="C261" s="9" t="s">
        <v>8983</v>
      </c>
      <c r="D261" s="9" t="s">
        <v>8943</v>
      </c>
      <c r="E261" s="9" t="s">
        <v>8929</v>
      </c>
      <c r="F261" s="9" t="s">
        <v>9443</v>
      </c>
      <c r="G261" s="9" t="s">
        <v>61</v>
      </c>
    </row>
    <row r="262" spans="1:7" x14ac:dyDescent="0.35">
      <c r="A262" s="9" t="s">
        <v>9444</v>
      </c>
      <c r="B262" s="9" t="s">
        <v>61</v>
      </c>
      <c r="C262" s="9" t="s">
        <v>8983</v>
      </c>
      <c r="D262" s="9" t="s">
        <v>8943</v>
      </c>
      <c r="E262" s="9" t="s">
        <v>8929</v>
      </c>
      <c r="F262" s="9" t="s">
        <v>9445</v>
      </c>
      <c r="G262" s="9" t="s">
        <v>61</v>
      </c>
    </row>
    <row r="263" spans="1:7" x14ac:dyDescent="0.35">
      <c r="A263" s="9" t="s">
        <v>9446</v>
      </c>
      <c r="B263" s="9" t="s">
        <v>61</v>
      </c>
      <c r="C263" s="9" t="s">
        <v>8983</v>
      </c>
      <c r="D263" s="9" t="s">
        <v>8943</v>
      </c>
      <c r="E263" s="9" t="s">
        <v>8929</v>
      </c>
      <c r="F263" s="9" t="s">
        <v>9447</v>
      </c>
      <c r="G263" s="9" t="s">
        <v>61</v>
      </c>
    </row>
    <row r="264" spans="1:7" x14ac:dyDescent="0.35">
      <c r="A264" s="9" t="s">
        <v>9448</v>
      </c>
      <c r="B264" s="9" t="s">
        <v>61</v>
      </c>
      <c r="C264" s="9" t="s">
        <v>8983</v>
      </c>
      <c r="D264" s="9" t="s">
        <v>8943</v>
      </c>
      <c r="E264" s="9" t="s">
        <v>8929</v>
      </c>
      <c r="F264" s="9" t="s">
        <v>9449</v>
      </c>
      <c r="G264" s="9" t="s">
        <v>61</v>
      </c>
    </row>
    <row r="265" spans="1:7" x14ac:dyDescent="0.35">
      <c r="A265" s="9" t="s">
        <v>9450</v>
      </c>
      <c r="B265" s="9" t="s">
        <v>61</v>
      </c>
      <c r="C265" s="9" t="s">
        <v>8983</v>
      </c>
      <c r="D265" s="9" t="s">
        <v>8943</v>
      </c>
      <c r="E265" s="9" t="s">
        <v>8929</v>
      </c>
      <c r="F265" s="9" t="s">
        <v>9451</v>
      </c>
      <c r="G265" s="9" t="s">
        <v>61</v>
      </c>
    </row>
    <row r="266" spans="1:7" x14ac:dyDescent="0.35">
      <c r="A266" s="9" t="s">
        <v>9452</v>
      </c>
      <c r="B266" s="9" t="s">
        <v>61</v>
      </c>
      <c r="C266" s="9" t="s">
        <v>8983</v>
      </c>
      <c r="D266" s="9" t="s">
        <v>8943</v>
      </c>
      <c r="E266" s="9" t="s">
        <v>8929</v>
      </c>
      <c r="F266" s="9" t="s">
        <v>9453</v>
      </c>
      <c r="G266" s="9" t="s">
        <v>61</v>
      </c>
    </row>
    <row r="267" spans="1:7" x14ac:dyDescent="0.35">
      <c r="A267" s="9" t="s">
        <v>9454</v>
      </c>
      <c r="B267" s="9" t="s">
        <v>61</v>
      </c>
      <c r="C267" s="9" t="s">
        <v>8983</v>
      </c>
      <c r="D267" s="9" t="s">
        <v>8943</v>
      </c>
      <c r="E267" s="9" t="s">
        <v>8913</v>
      </c>
      <c r="F267" s="9" t="s">
        <v>9455</v>
      </c>
      <c r="G267" s="9" t="s">
        <v>61</v>
      </c>
    </row>
    <row r="268" spans="1:7" x14ac:dyDescent="0.35">
      <c r="A268" s="9" t="s">
        <v>9456</v>
      </c>
      <c r="B268" s="9" t="s">
        <v>62</v>
      </c>
      <c r="C268" s="9" t="s">
        <v>8955</v>
      </c>
      <c r="D268" s="9" t="s">
        <v>8943</v>
      </c>
      <c r="E268" s="9" t="s">
        <v>8883</v>
      </c>
      <c r="F268" s="9" t="s">
        <v>9457</v>
      </c>
      <c r="G268" s="9" t="s">
        <v>61</v>
      </c>
    </row>
    <row r="269" spans="1:7" x14ac:dyDescent="0.35">
      <c r="A269" s="9" t="s">
        <v>9458</v>
      </c>
      <c r="B269" s="9" t="s">
        <v>61</v>
      </c>
      <c r="C269" s="9" t="s">
        <v>8983</v>
      </c>
      <c r="D269" s="9" t="s">
        <v>8943</v>
      </c>
      <c r="E269" s="9" t="s">
        <v>8929</v>
      </c>
      <c r="F269" s="9" t="s">
        <v>9459</v>
      </c>
      <c r="G269" s="9" t="s">
        <v>61</v>
      </c>
    </row>
    <row r="270" spans="1:7" x14ac:dyDescent="0.35">
      <c r="A270" s="9" t="s">
        <v>9460</v>
      </c>
      <c r="B270" s="9" t="s">
        <v>61</v>
      </c>
      <c r="C270" s="9" t="s">
        <v>8983</v>
      </c>
      <c r="D270" s="9" t="s">
        <v>8943</v>
      </c>
      <c r="E270" s="9" t="s">
        <v>8929</v>
      </c>
      <c r="F270" s="9" t="s">
        <v>9461</v>
      </c>
      <c r="G270" s="9" t="s">
        <v>61</v>
      </c>
    </row>
    <row r="271" spans="1:7" x14ac:dyDescent="0.35">
      <c r="A271" s="9" t="s">
        <v>9462</v>
      </c>
      <c r="B271" s="9" t="s">
        <v>61</v>
      </c>
      <c r="C271" s="9" t="s">
        <v>8983</v>
      </c>
      <c r="D271" s="9" t="s">
        <v>8943</v>
      </c>
      <c r="E271" s="9" t="s">
        <v>8929</v>
      </c>
      <c r="F271" s="9" t="s">
        <v>9463</v>
      </c>
      <c r="G271" s="9" t="s">
        <v>61</v>
      </c>
    </row>
    <row r="272" spans="1:7" x14ac:dyDescent="0.35">
      <c r="A272" s="9" t="s">
        <v>9464</v>
      </c>
      <c r="B272" s="9" t="s">
        <v>61</v>
      </c>
      <c r="C272" s="9" t="s">
        <v>8983</v>
      </c>
      <c r="D272" s="9" t="s">
        <v>8943</v>
      </c>
      <c r="E272" s="9" t="s">
        <v>8929</v>
      </c>
      <c r="F272" s="9" t="s">
        <v>9465</v>
      </c>
      <c r="G272" s="9" t="s">
        <v>61</v>
      </c>
    </row>
    <row r="273" spans="1:7" x14ac:dyDescent="0.35">
      <c r="A273" s="9" t="s">
        <v>9466</v>
      </c>
      <c r="B273" s="9" t="s">
        <v>61</v>
      </c>
      <c r="C273" s="9" t="s">
        <v>8983</v>
      </c>
      <c r="D273" s="9" t="s">
        <v>8943</v>
      </c>
      <c r="E273" s="9" t="s">
        <v>8929</v>
      </c>
      <c r="F273" s="9" t="s">
        <v>9467</v>
      </c>
      <c r="G273" s="9" t="s">
        <v>61</v>
      </c>
    </row>
    <row r="274" spans="1:7" x14ac:dyDescent="0.35">
      <c r="A274" s="9" t="s">
        <v>9468</v>
      </c>
      <c r="B274" s="9" t="s">
        <v>61</v>
      </c>
      <c r="C274" s="9" t="s">
        <v>8983</v>
      </c>
      <c r="D274" s="9" t="s">
        <v>8943</v>
      </c>
      <c r="E274" s="9" t="s">
        <v>8929</v>
      </c>
      <c r="F274" s="9" t="s">
        <v>9469</v>
      </c>
      <c r="G274" s="9" t="s">
        <v>61</v>
      </c>
    </row>
    <row r="275" spans="1:7" x14ac:dyDescent="0.35">
      <c r="A275" s="9" t="s">
        <v>9470</v>
      </c>
      <c r="B275" s="9" t="s">
        <v>61</v>
      </c>
      <c r="C275" s="9" t="s">
        <v>8983</v>
      </c>
      <c r="D275" s="9" t="s">
        <v>8943</v>
      </c>
      <c r="E275" s="9" t="s">
        <v>8929</v>
      </c>
      <c r="F275" s="9" t="s">
        <v>9471</v>
      </c>
      <c r="G275" s="9" t="s">
        <v>61</v>
      </c>
    </row>
    <row r="276" spans="1:7" x14ac:dyDescent="0.35">
      <c r="A276" s="9" t="s">
        <v>9472</v>
      </c>
      <c r="B276" s="9" t="s">
        <v>61</v>
      </c>
      <c r="C276" s="9" t="s">
        <v>8983</v>
      </c>
      <c r="D276" s="9" t="s">
        <v>8943</v>
      </c>
      <c r="E276" s="9" t="s">
        <v>8929</v>
      </c>
      <c r="F276" s="9" t="s">
        <v>9473</v>
      </c>
      <c r="G276" s="9" t="s">
        <v>61</v>
      </c>
    </row>
    <row r="277" spans="1:7" x14ac:dyDescent="0.35">
      <c r="A277" s="9" t="s">
        <v>9474</v>
      </c>
      <c r="B277" s="9" t="s">
        <v>62</v>
      </c>
      <c r="C277" s="9" t="s">
        <v>8972</v>
      </c>
      <c r="D277" s="9" t="s">
        <v>8943</v>
      </c>
      <c r="E277" s="9" t="s">
        <v>8883</v>
      </c>
      <c r="F277" s="9" t="s">
        <v>9475</v>
      </c>
      <c r="G277" s="9" t="s">
        <v>61</v>
      </c>
    </row>
    <row r="278" spans="1:7" x14ac:dyDescent="0.35">
      <c r="A278" s="9" t="s">
        <v>9476</v>
      </c>
      <c r="B278" s="9" t="s">
        <v>61</v>
      </c>
      <c r="C278" s="9" t="s">
        <v>8983</v>
      </c>
      <c r="D278" s="9" t="s">
        <v>8943</v>
      </c>
      <c r="E278" s="9" t="s">
        <v>8929</v>
      </c>
      <c r="F278" s="9" t="s">
        <v>9477</v>
      </c>
      <c r="G278" s="9" t="s">
        <v>61</v>
      </c>
    </row>
    <row r="279" spans="1:7" x14ac:dyDescent="0.35">
      <c r="A279" s="9" t="s">
        <v>9478</v>
      </c>
      <c r="B279" s="9" t="s">
        <v>61</v>
      </c>
      <c r="C279" s="9" t="s">
        <v>8983</v>
      </c>
      <c r="D279" s="9" t="s">
        <v>8943</v>
      </c>
      <c r="E279" s="9" t="s">
        <v>8929</v>
      </c>
      <c r="F279" s="9" t="s">
        <v>9479</v>
      </c>
      <c r="G279" s="9" t="s">
        <v>61</v>
      </c>
    </row>
    <row r="280" spans="1:7" x14ac:dyDescent="0.35">
      <c r="A280" s="9" t="s">
        <v>9480</v>
      </c>
      <c r="B280" s="9" t="s">
        <v>61</v>
      </c>
      <c r="C280" s="9" t="s">
        <v>8983</v>
      </c>
      <c r="D280" s="9" t="s">
        <v>8943</v>
      </c>
      <c r="E280" s="9" t="s">
        <v>8929</v>
      </c>
      <c r="F280" s="9" t="s">
        <v>9481</v>
      </c>
      <c r="G280" s="9" t="s">
        <v>61</v>
      </c>
    </row>
    <row r="281" spans="1:7" x14ac:dyDescent="0.35">
      <c r="A281" s="9" t="s">
        <v>9482</v>
      </c>
      <c r="B281" s="9" t="s">
        <v>61</v>
      </c>
      <c r="C281" s="9" t="s">
        <v>8983</v>
      </c>
      <c r="D281" s="9" t="s">
        <v>8943</v>
      </c>
      <c r="E281" s="9" t="s">
        <v>8929</v>
      </c>
      <c r="F281" s="9" t="s">
        <v>9483</v>
      </c>
      <c r="G281" s="9" t="s">
        <v>61</v>
      </c>
    </row>
    <row r="282" spans="1:7" x14ac:dyDescent="0.35">
      <c r="A282" s="9" t="s">
        <v>9484</v>
      </c>
      <c r="B282" s="9" t="s">
        <v>62</v>
      </c>
      <c r="C282" s="9" t="s">
        <v>8955</v>
      </c>
      <c r="D282" s="9" t="s">
        <v>8943</v>
      </c>
      <c r="E282" s="9" t="s">
        <v>8929</v>
      </c>
      <c r="F282" s="9" t="s">
        <v>9485</v>
      </c>
      <c r="G282" s="9" t="s">
        <v>61</v>
      </c>
    </row>
    <row r="283" spans="1:7" x14ac:dyDescent="0.35">
      <c r="A283" s="9" t="s">
        <v>9486</v>
      </c>
      <c r="B283" s="9" t="s">
        <v>62</v>
      </c>
      <c r="C283" s="9" t="s">
        <v>8955</v>
      </c>
      <c r="D283" s="9" t="s">
        <v>8943</v>
      </c>
      <c r="E283" s="9" t="s">
        <v>8929</v>
      </c>
      <c r="F283" s="9" t="s">
        <v>9487</v>
      </c>
      <c r="G283" s="9" t="s">
        <v>61</v>
      </c>
    </row>
    <row r="284" spans="1:7" x14ac:dyDescent="0.35">
      <c r="A284" s="9" t="s">
        <v>9488</v>
      </c>
      <c r="B284" s="9" t="s">
        <v>62</v>
      </c>
      <c r="C284" s="9" t="s">
        <v>8955</v>
      </c>
      <c r="D284" s="9" t="s">
        <v>8943</v>
      </c>
      <c r="E284" s="9" t="s">
        <v>8883</v>
      </c>
      <c r="F284" s="9" t="s">
        <v>9489</v>
      </c>
      <c r="G284" s="9" t="s">
        <v>61</v>
      </c>
    </row>
    <row r="285" spans="1:7" x14ac:dyDescent="0.35">
      <c r="A285" s="9" t="s">
        <v>9490</v>
      </c>
      <c r="B285" s="9" t="s">
        <v>62</v>
      </c>
      <c r="C285" s="9" t="s">
        <v>8955</v>
      </c>
      <c r="D285" s="9" t="s">
        <v>8943</v>
      </c>
      <c r="E285" s="9" t="s">
        <v>8883</v>
      </c>
      <c r="F285" s="9" t="s">
        <v>9491</v>
      </c>
      <c r="G285" s="9" t="s">
        <v>61</v>
      </c>
    </row>
    <row r="286" spans="1:7" x14ac:dyDescent="0.35">
      <c r="A286" s="9" t="s">
        <v>9492</v>
      </c>
      <c r="B286" s="9" t="s">
        <v>62</v>
      </c>
      <c r="C286" s="9" t="s">
        <v>8955</v>
      </c>
      <c r="D286" s="9" t="s">
        <v>8943</v>
      </c>
      <c r="E286" s="9" t="s">
        <v>8883</v>
      </c>
      <c r="F286" s="9" t="s">
        <v>9493</v>
      </c>
      <c r="G286" s="9" t="s">
        <v>61</v>
      </c>
    </row>
    <row r="287" spans="1:7" x14ac:dyDescent="0.35">
      <c r="A287" s="9" t="s">
        <v>9494</v>
      </c>
      <c r="B287" s="9" t="s">
        <v>62</v>
      </c>
      <c r="C287" s="9" t="s">
        <v>8955</v>
      </c>
      <c r="D287" s="9" t="s">
        <v>8943</v>
      </c>
      <c r="E287" s="9" t="s">
        <v>8883</v>
      </c>
      <c r="F287" s="9" t="s">
        <v>9495</v>
      </c>
      <c r="G287" s="9" t="s">
        <v>61</v>
      </c>
    </row>
    <row r="288" spans="1:7" x14ac:dyDescent="0.35">
      <c r="A288" s="9" t="s">
        <v>9496</v>
      </c>
      <c r="B288" s="9" t="s">
        <v>62</v>
      </c>
      <c r="C288" s="9" t="s">
        <v>8955</v>
      </c>
      <c r="D288" s="9" t="s">
        <v>8943</v>
      </c>
      <c r="E288" s="9" t="s">
        <v>8929</v>
      </c>
      <c r="F288" s="9" t="s">
        <v>9497</v>
      </c>
      <c r="G288" s="9" t="s">
        <v>61</v>
      </c>
    </row>
    <row r="289" spans="1:7" x14ac:dyDescent="0.35">
      <c r="A289" s="9" t="s">
        <v>9498</v>
      </c>
      <c r="B289" s="9" t="s">
        <v>62</v>
      </c>
      <c r="C289" s="9" t="s">
        <v>8955</v>
      </c>
      <c r="D289" s="9" t="s">
        <v>8943</v>
      </c>
      <c r="E289" s="9" t="s">
        <v>8929</v>
      </c>
      <c r="F289" s="9" t="s">
        <v>9499</v>
      </c>
      <c r="G289" s="9" t="s">
        <v>61</v>
      </c>
    </row>
    <row r="290" spans="1:7" x14ac:dyDescent="0.35">
      <c r="A290" s="9" t="s">
        <v>9500</v>
      </c>
      <c r="B290" s="9" t="s">
        <v>62</v>
      </c>
      <c r="C290" s="9" t="s">
        <v>8955</v>
      </c>
      <c r="D290" s="9" t="s">
        <v>8943</v>
      </c>
      <c r="E290" s="9" t="s">
        <v>8929</v>
      </c>
      <c r="F290" s="9" t="s">
        <v>9501</v>
      </c>
      <c r="G290" s="9" t="s">
        <v>61</v>
      </c>
    </row>
    <row r="291" spans="1:7" x14ac:dyDescent="0.35">
      <c r="A291" s="9" t="s">
        <v>9502</v>
      </c>
      <c r="B291" s="9" t="s">
        <v>62</v>
      </c>
      <c r="C291" s="9" t="s">
        <v>8955</v>
      </c>
      <c r="D291" s="9" t="s">
        <v>8943</v>
      </c>
      <c r="E291" s="9" t="s">
        <v>8929</v>
      </c>
      <c r="F291" s="9" t="s">
        <v>9503</v>
      </c>
      <c r="G291" s="9" t="s">
        <v>61</v>
      </c>
    </row>
    <row r="292" spans="1:7" x14ac:dyDescent="0.35">
      <c r="A292" s="9" t="s">
        <v>9504</v>
      </c>
      <c r="B292" s="9" t="s">
        <v>62</v>
      </c>
      <c r="C292" s="9" t="s">
        <v>8955</v>
      </c>
      <c r="D292" s="9" t="s">
        <v>8943</v>
      </c>
      <c r="E292" s="9" t="s">
        <v>8883</v>
      </c>
      <c r="F292" s="9" t="s">
        <v>9505</v>
      </c>
      <c r="G292" s="9" t="s">
        <v>61</v>
      </c>
    </row>
    <row r="293" spans="1:7" x14ac:dyDescent="0.35">
      <c r="A293" s="9" t="s">
        <v>9506</v>
      </c>
      <c r="B293" s="9" t="s">
        <v>62</v>
      </c>
      <c r="C293" s="9" t="s">
        <v>8955</v>
      </c>
      <c r="D293" s="9" t="s">
        <v>8943</v>
      </c>
      <c r="E293" s="9" t="s">
        <v>8883</v>
      </c>
      <c r="F293" s="9" t="s">
        <v>9507</v>
      </c>
      <c r="G293" s="9" t="s">
        <v>61</v>
      </c>
    </row>
    <row r="294" spans="1:7" x14ac:dyDescent="0.35">
      <c r="A294" s="9" t="s">
        <v>9508</v>
      </c>
      <c r="B294" s="9" t="s">
        <v>62</v>
      </c>
      <c r="C294" s="9" t="s">
        <v>8955</v>
      </c>
      <c r="D294" s="9" t="s">
        <v>8943</v>
      </c>
      <c r="E294" s="9" t="s">
        <v>8883</v>
      </c>
      <c r="F294" s="9" t="s">
        <v>9509</v>
      </c>
      <c r="G294" s="9" t="s">
        <v>61</v>
      </c>
    </row>
    <row r="295" spans="1:7" x14ac:dyDescent="0.35">
      <c r="A295" s="9" t="s">
        <v>9510</v>
      </c>
      <c r="B295" s="9" t="s">
        <v>62</v>
      </c>
      <c r="C295" s="9" t="s">
        <v>8972</v>
      </c>
      <c r="D295" s="9" t="s">
        <v>8943</v>
      </c>
      <c r="E295" s="9"/>
      <c r="F295" s="9" t="s">
        <v>9511</v>
      </c>
      <c r="G295" s="9" t="s">
        <v>61</v>
      </c>
    </row>
    <row r="296" spans="1:7" x14ac:dyDescent="0.35">
      <c r="A296" s="9" t="s">
        <v>9512</v>
      </c>
      <c r="B296" s="9" t="s">
        <v>62</v>
      </c>
      <c r="C296" s="9" t="s">
        <v>9015</v>
      </c>
      <c r="D296" s="9" t="s">
        <v>8943</v>
      </c>
      <c r="E296" s="9" t="s">
        <v>8956</v>
      </c>
      <c r="F296" s="9" t="s">
        <v>9513</v>
      </c>
      <c r="G296" s="9" t="s">
        <v>61</v>
      </c>
    </row>
    <row r="297" spans="1:7" x14ac:dyDescent="0.35">
      <c r="A297" s="9" t="s">
        <v>9514</v>
      </c>
      <c r="B297" s="9" t="s">
        <v>62</v>
      </c>
      <c r="C297" s="9" t="s">
        <v>9015</v>
      </c>
      <c r="D297" s="9" t="s">
        <v>8943</v>
      </c>
      <c r="E297" s="9" t="s">
        <v>8956</v>
      </c>
      <c r="F297" s="9" t="s">
        <v>9515</v>
      </c>
      <c r="G297" s="9" t="s">
        <v>61</v>
      </c>
    </row>
    <row r="298" spans="1:7" x14ac:dyDescent="0.35">
      <c r="A298" s="9" t="s">
        <v>9516</v>
      </c>
      <c r="B298" s="9" t="s">
        <v>62</v>
      </c>
      <c r="C298" s="9" t="s">
        <v>9015</v>
      </c>
      <c r="D298" s="9" t="s">
        <v>8943</v>
      </c>
      <c r="E298" s="9" t="s">
        <v>8956</v>
      </c>
      <c r="F298" s="9" t="s">
        <v>9517</v>
      </c>
      <c r="G298" s="9" t="s">
        <v>61</v>
      </c>
    </row>
    <row r="299" spans="1:7" x14ac:dyDescent="0.35">
      <c r="A299" s="9" t="s">
        <v>9518</v>
      </c>
      <c r="B299" s="9" t="s">
        <v>62</v>
      </c>
      <c r="C299" s="9" t="s">
        <v>9015</v>
      </c>
      <c r="D299" s="9" t="s">
        <v>8943</v>
      </c>
      <c r="E299" s="9" t="s">
        <v>8956</v>
      </c>
      <c r="F299" s="9" t="s">
        <v>9519</v>
      </c>
      <c r="G299" s="9" t="s">
        <v>61</v>
      </c>
    </row>
    <row r="300" spans="1:7" x14ac:dyDescent="0.35">
      <c r="A300" s="9" t="s">
        <v>9520</v>
      </c>
      <c r="B300" s="9" t="s">
        <v>62</v>
      </c>
      <c r="C300" s="9" t="s">
        <v>9015</v>
      </c>
      <c r="D300" s="9" t="s">
        <v>8943</v>
      </c>
      <c r="E300" s="9" t="s">
        <v>8956</v>
      </c>
      <c r="F300" s="9" t="s">
        <v>9521</v>
      </c>
      <c r="G300" s="9" t="s">
        <v>61</v>
      </c>
    </row>
    <row r="301" spans="1:7" x14ac:dyDescent="0.35">
      <c r="A301" s="9" t="s">
        <v>9522</v>
      </c>
      <c r="B301" s="9" t="s">
        <v>62</v>
      </c>
      <c r="C301" s="9" t="s">
        <v>9015</v>
      </c>
      <c r="D301" s="9" t="s">
        <v>8943</v>
      </c>
      <c r="E301" s="9" t="s">
        <v>8956</v>
      </c>
      <c r="F301" s="9" t="s">
        <v>9523</v>
      </c>
      <c r="G301" s="9" t="s">
        <v>61</v>
      </c>
    </row>
    <row r="302" spans="1:7" x14ac:dyDescent="0.35">
      <c r="A302" s="9" t="s">
        <v>9524</v>
      </c>
      <c r="B302" s="9" t="s">
        <v>62</v>
      </c>
      <c r="C302" s="9" t="s">
        <v>9015</v>
      </c>
      <c r="D302" s="9" t="s">
        <v>8943</v>
      </c>
      <c r="E302" s="9" t="s">
        <v>8956</v>
      </c>
      <c r="F302" s="9" t="s">
        <v>9525</v>
      </c>
      <c r="G302" s="9" t="s">
        <v>61</v>
      </c>
    </row>
    <row r="303" spans="1:7" x14ac:dyDescent="0.35">
      <c r="A303" s="9" t="s">
        <v>9526</v>
      </c>
      <c r="B303" s="9" t="s">
        <v>62</v>
      </c>
      <c r="C303" s="9" t="s">
        <v>9015</v>
      </c>
      <c r="D303" s="9" t="s">
        <v>8943</v>
      </c>
      <c r="E303" s="9" t="s">
        <v>8956</v>
      </c>
      <c r="F303" s="9" t="s">
        <v>9527</v>
      </c>
      <c r="G303" s="9" t="s">
        <v>61</v>
      </c>
    </row>
    <row r="304" spans="1:7" x14ac:dyDescent="0.35">
      <c r="A304" s="9" t="s">
        <v>9528</v>
      </c>
      <c r="B304" s="9" t="s">
        <v>62</v>
      </c>
      <c r="C304" s="9" t="s">
        <v>9015</v>
      </c>
      <c r="D304" s="9" t="s">
        <v>8943</v>
      </c>
      <c r="E304" s="9" t="s">
        <v>8956</v>
      </c>
      <c r="F304" s="9" t="s">
        <v>9529</v>
      </c>
      <c r="G304" s="9" t="s">
        <v>61</v>
      </c>
    </row>
    <row r="305" spans="1:7" x14ac:dyDescent="0.35">
      <c r="A305" s="9" t="s">
        <v>9530</v>
      </c>
      <c r="B305" s="9" t="s">
        <v>62</v>
      </c>
      <c r="C305" s="9" t="s">
        <v>9015</v>
      </c>
      <c r="D305" s="9" t="s">
        <v>8943</v>
      </c>
      <c r="E305" s="9" t="s">
        <v>8956</v>
      </c>
      <c r="F305" s="9" t="s">
        <v>9531</v>
      </c>
      <c r="G305" s="9" t="s">
        <v>61</v>
      </c>
    </row>
    <row r="306" spans="1:7" x14ac:dyDescent="0.35">
      <c r="A306" s="9" t="s">
        <v>9532</v>
      </c>
      <c r="B306" s="9" t="s">
        <v>62</v>
      </c>
      <c r="C306" s="9" t="s">
        <v>9015</v>
      </c>
      <c r="D306" s="9" t="s">
        <v>8943</v>
      </c>
      <c r="E306" s="9" t="s">
        <v>8956</v>
      </c>
      <c r="F306" s="9" t="s">
        <v>9533</v>
      </c>
      <c r="G306" s="9" t="s">
        <v>61</v>
      </c>
    </row>
    <row r="307" spans="1:7" x14ac:dyDescent="0.35">
      <c r="A307" s="9" t="s">
        <v>9534</v>
      </c>
      <c r="B307" s="9" t="s">
        <v>61</v>
      </c>
      <c r="C307" s="9" t="s">
        <v>8983</v>
      </c>
      <c r="D307" s="9" t="s">
        <v>9535</v>
      </c>
      <c r="E307" s="9" t="s">
        <v>8774</v>
      </c>
      <c r="F307" s="9" t="s">
        <v>9536</v>
      </c>
      <c r="G307" s="9" t="s">
        <v>61</v>
      </c>
    </row>
    <row r="308" spans="1:7" x14ac:dyDescent="0.35">
      <c r="A308" s="9" t="s">
        <v>9537</v>
      </c>
      <c r="B308" s="9" t="s">
        <v>61</v>
      </c>
      <c r="C308" s="9" t="s">
        <v>8983</v>
      </c>
      <c r="D308" s="9" t="s">
        <v>8943</v>
      </c>
      <c r="E308" s="9" t="s">
        <v>8929</v>
      </c>
      <c r="F308" s="9" t="s">
        <v>9538</v>
      </c>
      <c r="G308" s="9" t="s">
        <v>61</v>
      </c>
    </row>
    <row r="309" spans="1:7" x14ac:dyDescent="0.35">
      <c r="A309" s="9" t="s">
        <v>9539</v>
      </c>
      <c r="B309" s="9" t="s">
        <v>61</v>
      </c>
      <c r="C309" s="9" t="s">
        <v>8983</v>
      </c>
      <c r="D309" s="9" t="s">
        <v>8943</v>
      </c>
      <c r="E309" s="9" t="s">
        <v>8913</v>
      </c>
      <c r="F309" s="9" t="s">
        <v>9540</v>
      </c>
      <c r="G309" s="9" t="s">
        <v>61</v>
      </c>
    </row>
    <row r="310" spans="1:7" x14ac:dyDescent="0.35">
      <c r="A310" s="9" t="s">
        <v>9541</v>
      </c>
      <c r="B310" s="9" t="s">
        <v>61</v>
      </c>
      <c r="C310" s="9" t="s">
        <v>8983</v>
      </c>
      <c r="D310" s="9" t="s">
        <v>8943</v>
      </c>
      <c r="E310" s="9" t="s">
        <v>9542</v>
      </c>
      <c r="F310" s="9" t="s">
        <v>9543</v>
      </c>
      <c r="G310" s="9" t="s">
        <v>61</v>
      </c>
    </row>
    <row r="311" spans="1:7" x14ac:dyDescent="0.35">
      <c r="A311" s="9" t="s">
        <v>9544</v>
      </c>
      <c r="B311" s="9" t="s">
        <v>62</v>
      </c>
      <c r="C311" s="9" t="s">
        <v>9545</v>
      </c>
      <c r="D311" s="9" t="s">
        <v>8943</v>
      </c>
      <c r="E311" s="9" t="s">
        <v>8961</v>
      </c>
      <c r="F311" s="9" t="s">
        <v>9546</v>
      </c>
      <c r="G311" s="9" t="s">
        <v>61</v>
      </c>
    </row>
    <row r="312" spans="1:7" x14ac:dyDescent="0.35">
      <c r="A312" s="9" t="s">
        <v>9547</v>
      </c>
      <c r="B312" s="9" t="s">
        <v>62</v>
      </c>
      <c r="C312" s="9" t="s">
        <v>9545</v>
      </c>
      <c r="D312" s="9" t="s">
        <v>8943</v>
      </c>
      <c r="E312" s="9" t="s">
        <v>8961</v>
      </c>
      <c r="F312" s="9" t="s">
        <v>9548</v>
      </c>
      <c r="G312" s="9" t="s">
        <v>61</v>
      </c>
    </row>
    <row r="313" spans="1:7" x14ac:dyDescent="0.35">
      <c r="A313" s="9" t="s">
        <v>9549</v>
      </c>
      <c r="B313" s="9" t="s">
        <v>62</v>
      </c>
      <c r="C313" s="9" t="s">
        <v>9545</v>
      </c>
      <c r="D313" s="9" t="s">
        <v>8943</v>
      </c>
      <c r="E313" s="9" t="s">
        <v>8961</v>
      </c>
      <c r="F313" s="9" t="s">
        <v>9550</v>
      </c>
      <c r="G313" s="9" t="s">
        <v>61</v>
      </c>
    </row>
    <row r="314" spans="1:7" x14ac:dyDescent="0.35">
      <c r="A314" s="9" t="s">
        <v>9551</v>
      </c>
      <c r="B314" s="9" t="s">
        <v>61</v>
      </c>
      <c r="C314" s="9" t="s">
        <v>8983</v>
      </c>
      <c r="D314" s="9" t="s">
        <v>8943</v>
      </c>
      <c r="E314" s="9" t="s">
        <v>8956</v>
      </c>
      <c r="F314" s="9" t="s">
        <v>9552</v>
      </c>
      <c r="G314" s="9" t="s">
        <v>61</v>
      </c>
    </row>
    <row r="315" spans="1:7" x14ac:dyDescent="0.35">
      <c r="A315" s="9" t="s">
        <v>9553</v>
      </c>
      <c r="B315" s="9" t="s">
        <v>61</v>
      </c>
      <c r="C315" s="9" t="s">
        <v>8983</v>
      </c>
      <c r="D315" s="9" t="s">
        <v>8943</v>
      </c>
      <c r="E315" s="9" t="s">
        <v>8913</v>
      </c>
      <c r="F315" s="9" t="s">
        <v>9554</v>
      </c>
      <c r="G315" s="9" t="s">
        <v>61</v>
      </c>
    </row>
    <row r="316" spans="1:7" x14ac:dyDescent="0.35">
      <c r="A316" s="9" t="s">
        <v>9555</v>
      </c>
      <c r="B316" s="9" t="s">
        <v>61</v>
      </c>
      <c r="C316" s="9" t="s">
        <v>8983</v>
      </c>
      <c r="D316" s="9" t="s">
        <v>8943</v>
      </c>
      <c r="E316" s="9" t="s">
        <v>8913</v>
      </c>
      <c r="F316" s="9" t="s">
        <v>9556</v>
      </c>
      <c r="G316" s="9" t="s">
        <v>61</v>
      </c>
    </row>
    <row r="317" spans="1:7" x14ac:dyDescent="0.35">
      <c r="A317" s="9" t="s">
        <v>9557</v>
      </c>
      <c r="B317" s="9" t="s">
        <v>61</v>
      </c>
      <c r="C317" s="9" t="s">
        <v>8983</v>
      </c>
      <c r="D317" s="9" t="s">
        <v>8943</v>
      </c>
      <c r="E317" s="9" t="s">
        <v>975</v>
      </c>
      <c r="F317" s="9" t="s">
        <v>9558</v>
      </c>
      <c r="G317" s="9" t="s">
        <v>61</v>
      </c>
    </row>
    <row r="318" spans="1:7" x14ac:dyDescent="0.35">
      <c r="A318" s="9" t="s">
        <v>9559</v>
      </c>
      <c r="B318" s="9" t="s">
        <v>61</v>
      </c>
      <c r="C318" s="9" t="s">
        <v>8983</v>
      </c>
      <c r="D318" s="9" t="s">
        <v>8943</v>
      </c>
      <c r="E318" s="9" t="s">
        <v>8913</v>
      </c>
      <c r="F318" s="9" t="s">
        <v>9560</v>
      </c>
      <c r="G318" s="9" t="s">
        <v>61</v>
      </c>
    </row>
    <row r="319" spans="1:7" x14ac:dyDescent="0.35">
      <c r="A319" s="9" t="s">
        <v>9561</v>
      </c>
      <c r="B319" s="9" t="s">
        <v>61</v>
      </c>
      <c r="C319" s="9" t="s">
        <v>8983</v>
      </c>
      <c r="D319" s="9" t="s">
        <v>8943</v>
      </c>
      <c r="E319" s="9" t="s">
        <v>975</v>
      </c>
      <c r="F319" s="9" t="s">
        <v>9562</v>
      </c>
      <c r="G319" s="9" t="s">
        <v>61</v>
      </c>
    </row>
    <row r="320" spans="1:7" x14ac:dyDescent="0.35">
      <c r="A320" s="9" t="s">
        <v>9563</v>
      </c>
      <c r="B320" s="9" t="s">
        <v>61</v>
      </c>
      <c r="C320" s="9" t="s">
        <v>8983</v>
      </c>
      <c r="D320" s="9" t="s">
        <v>8943</v>
      </c>
      <c r="E320" s="9" t="s">
        <v>975</v>
      </c>
      <c r="F320" s="9" t="s">
        <v>9564</v>
      </c>
      <c r="G320" s="9" t="s">
        <v>61</v>
      </c>
    </row>
    <row r="321" spans="1:7" x14ac:dyDescent="0.35">
      <c r="A321" s="9" t="s">
        <v>9565</v>
      </c>
      <c r="B321" s="9" t="s">
        <v>61</v>
      </c>
      <c r="C321" s="9" t="s">
        <v>8983</v>
      </c>
      <c r="D321" s="9" t="s">
        <v>8943</v>
      </c>
      <c r="E321" s="9" t="s">
        <v>975</v>
      </c>
      <c r="F321" s="9" t="s">
        <v>9566</v>
      </c>
      <c r="G321" s="9" t="s">
        <v>61</v>
      </c>
    </row>
    <row r="322" spans="1:7" x14ac:dyDescent="0.35">
      <c r="A322" s="9" t="s">
        <v>9567</v>
      </c>
      <c r="B322" s="9" t="s">
        <v>61</v>
      </c>
      <c r="C322" s="9" t="s">
        <v>8983</v>
      </c>
      <c r="D322" s="9" t="s">
        <v>8943</v>
      </c>
      <c r="E322" s="9" t="s">
        <v>8956</v>
      </c>
      <c r="F322" s="9" t="s">
        <v>9568</v>
      </c>
      <c r="G322" s="9" t="s">
        <v>61</v>
      </c>
    </row>
    <row r="323" spans="1:7" x14ac:dyDescent="0.35">
      <c r="A323" s="9" t="s">
        <v>9569</v>
      </c>
      <c r="B323" s="9" t="s">
        <v>61</v>
      </c>
      <c r="C323" s="9" t="s">
        <v>8983</v>
      </c>
      <c r="D323" s="9" t="s">
        <v>8943</v>
      </c>
      <c r="E323" s="9" t="s">
        <v>8913</v>
      </c>
      <c r="F323" s="9" t="s">
        <v>9570</v>
      </c>
      <c r="G323" s="9" t="s">
        <v>61</v>
      </c>
    </row>
    <row r="324" spans="1:7" x14ac:dyDescent="0.35">
      <c r="A324" s="9" t="s">
        <v>9571</v>
      </c>
      <c r="B324" s="9" t="s">
        <v>61</v>
      </c>
      <c r="C324" s="9" t="s">
        <v>8983</v>
      </c>
      <c r="D324" s="9" t="s">
        <v>8943</v>
      </c>
      <c r="E324" s="9" t="s">
        <v>8774</v>
      </c>
      <c r="F324" s="9" t="s">
        <v>9572</v>
      </c>
      <c r="G324" s="9" t="s">
        <v>61</v>
      </c>
    </row>
    <row r="325" spans="1:7" x14ac:dyDescent="0.35">
      <c r="A325" s="9" t="s">
        <v>9573</v>
      </c>
      <c r="B325" s="9" t="s">
        <v>61</v>
      </c>
      <c r="C325" s="9" t="s">
        <v>8983</v>
      </c>
      <c r="D325" s="9" t="s">
        <v>8943</v>
      </c>
      <c r="E325" s="9" t="s">
        <v>8913</v>
      </c>
      <c r="F325" s="9" t="s">
        <v>9574</v>
      </c>
      <c r="G325" s="9" t="s">
        <v>61</v>
      </c>
    </row>
    <row r="326" spans="1:7" x14ac:dyDescent="0.35">
      <c r="A326" s="9" t="s">
        <v>9575</v>
      </c>
      <c r="B326" s="9" t="s">
        <v>62</v>
      </c>
      <c r="C326" s="9" t="s">
        <v>8972</v>
      </c>
      <c r="D326" s="9" t="s">
        <v>8943</v>
      </c>
      <c r="E326" s="9"/>
      <c r="F326" s="9" t="s">
        <v>9576</v>
      </c>
      <c r="G326" s="9" t="s">
        <v>61</v>
      </c>
    </row>
    <row r="327" spans="1:7" x14ac:dyDescent="0.35">
      <c r="A327" s="9" t="s">
        <v>9577</v>
      </c>
      <c r="B327" s="9" t="s">
        <v>62</v>
      </c>
      <c r="C327" s="9" t="s">
        <v>8955</v>
      </c>
      <c r="D327" s="9" t="s">
        <v>8943</v>
      </c>
      <c r="E327" s="9" t="s">
        <v>8883</v>
      </c>
      <c r="F327" s="9" t="s">
        <v>9578</v>
      </c>
      <c r="G327" s="9" t="s">
        <v>61</v>
      </c>
    </row>
    <row r="328" spans="1:7" x14ac:dyDescent="0.35">
      <c r="A328" s="9" t="s">
        <v>9579</v>
      </c>
      <c r="B328" s="9" t="s">
        <v>62</v>
      </c>
      <c r="C328" s="9" t="s">
        <v>8972</v>
      </c>
      <c r="D328" s="9" t="s">
        <v>8943</v>
      </c>
      <c r="E328" s="9" t="s">
        <v>8913</v>
      </c>
      <c r="F328" s="9" t="s">
        <v>9580</v>
      </c>
      <c r="G328" s="9" t="s">
        <v>61</v>
      </c>
    </row>
    <row r="329" spans="1:7" x14ac:dyDescent="0.35">
      <c r="A329" s="9" t="s">
        <v>9581</v>
      </c>
      <c r="B329" s="9" t="s">
        <v>62</v>
      </c>
      <c r="C329" s="9" t="s">
        <v>8955</v>
      </c>
      <c r="D329" s="9" t="s">
        <v>8943</v>
      </c>
      <c r="E329" s="9" t="s">
        <v>8883</v>
      </c>
      <c r="F329" s="9" t="s">
        <v>9582</v>
      </c>
      <c r="G329" s="9" t="s">
        <v>61</v>
      </c>
    </row>
    <row r="330" spans="1:7" x14ac:dyDescent="0.35">
      <c r="A330" s="9" t="s">
        <v>9583</v>
      </c>
      <c r="B330" s="9" t="s">
        <v>61</v>
      </c>
      <c r="C330" s="9" t="s">
        <v>8983</v>
      </c>
      <c r="D330" s="9" t="s">
        <v>8943</v>
      </c>
      <c r="E330" s="9" t="s">
        <v>975</v>
      </c>
      <c r="F330" s="9" t="s">
        <v>9584</v>
      </c>
      <c r="G330" s="9" t="s">
        <v>61</v>
      </c>
    </row>
    <row r="331" spans="1:7" x14ac:dyDescent="0.35">
      <c r="A331" s="9" t="s">
        <v>9585</v>
      </c>
      <c r="B331" s="9" t="s">
        <v>62</v>
      </c>
      <c r="C331" s="9" t="s">
        <v>8963</v>
      </c>
      <c r="D331" s="9" t="s">
        <v>8943</v>
      </c>
      <c r="E331" s="9"/>
      <c r="F331" s="9" t="s">
        <v>9586</v>
      </c>
      <c r="G331" s="9" t="s">
        <v>61</v>
      </c>
    </row>
    <row r="332" spans="1:7" x14ac:dyDescent="0.35">
      <c r="A332" s="9" t="s">
        <v>9587</v>
      </c>
      <c r="B332" s="9" t="s">
        <v>62</v>
      </c>
      <c r="C332" s="9" t="s">
        <v>8963</v>
      </c>
      <c r="D332" s="9" t="s">
        <v>8943</v>
      </c>
      <c r="E332" s="9"/>
      <c r="F332" s="9" t="s">
        <v>9588</v>
      </c>
      <c r="G332" s="9" t="s">
        <v>61</v>
      </c>
    </row>
    <row r="333" spans="1:7" x14ac:dyDescent="0.35">
      <c r="A333" s="9" t="s">
        <v>9589</v>
      </c>
      <c r="B333" s="9" t="s">
        <v>62</v>
      </c>
      <c r="C333" s="9" t="s">
        <v>8963</v>
      </c>
      <c r="D333" s="9" t="s">
        <v>8943</v>
      </c>
      <c r="E333" s="9"/>
      <c r="F333" s="9" t="s">
        <v>9590</v>
      </c>
      <c r="G333" s="9" t="s">
        <v>61</v>
      </c>
    </row>
    <row r="334" spans="1:7" x14ac:dyDescent="0.35">
      <c r="A334" s="9" t="s">
        <v>9591</v>
      </c>
      <c r="B334" s="9" t="s">
        <v>61</v>
      </c>
      <c r="C334" s="9" t="s">
        <v>8983</v>
      </c>
      <c r="D334" s="9" t="s">
        <v>8943</v>
      </c>
      <c r="E334" s="9" t="s">
        <v>9069</v>
      </c>
      <c r="F334" s="9" t="s">
        <v>9592</v>
      </c>
      <c r="G334" s="9" t="s">
        <v>61</v>
      </c>
    </row>
    <row r="335" spans="1:7" x14ac:dyDescent="0.35">
      <c r="A335" s="9" t="s">
        <v>9593</v>
      </c>
      <c r="B335" s="9" t="s">
        <v>61</v>
      </c>
      <c r="C335" s="9" t="s">
        <v>8983</v>
      </c>
      <c r="D335" s="9" t="s">
        <v>8943</v>
      </c>
      <c r="E335" s="9" t="s">
        <v>8913</v>
      </c>
      <c r="F335" s="9" t="s">
        <v>9594</v>
      </c>
      <c r="G335" s="9" t="s">
        <v>61</v>
      </c>
    </row>
    <row r="336" spans="1:7" x14ac:dyDescent="0.35">
      <c r="A336" s="9" t="s">
        <v>9595</v>
      </c>
      <c r="B336" s="9" t="s">
        <v>61</v>
      </c>
      <c r="C336" s="9" t="s">
        <v>8983</v>
      </c>
      <c r="D336" s="9" t="s">
        <v>8943</v>
      </c>
      <c r="E336" s="9" t="s">
        <v>9069</v>
      </c>
      <c r="F336" s="9" t="s">
        <v>9596</v>
      </c>
      <c r="G336" s="9" t="s">
        <v>61</v>
      </c>
    </row>
    <row r="337" spans="1:7" x14ac:dyDescent="0.35">
      <c r="A337" s="9" t="s">
        <v>9597</v>
      </c>
      <c r="B337" s="9" t="s">
        <v>61</v>
      </c>
      <c r="C337" s="9" t="s">
        <v>8983</v>
      </c>
      <c r="D337" s="9" t="s">
        <v>8943</v>
      </c>
      <c r="E337" s="9" t="s">
        <v>8913</v>
      </c>
      <c r="F337" s="9" t="s">
        <v>9598</v>
      </c>
      <c r="G337" s="9" t="s">
        <v>61</v>
      </c>
    </row>
    <row r="338" spans="1:7" x14ac:dyDescent="0.35">
      <c r="A338" s="9" t="s">
        <v>9599</v>
      </c>
      <c r="B338" s="9" t="s">
        <v>61</v>
      </c>
      <c r="C338" s="9" t="s">
        <v>8983</v>
      </c>
      <c r="D338" s="9" t="s">
        <v>8943</v>
      </c>
      <c r="E338" s="9" t="s">
        <v>975</v>
      </c>
      <c r="F338" s="9" t="s">
        <v>9600</v>
      </c>
      <c r="G338" s="9" t="s">
        <v>61</v>
      </c>
    </row>
    <row r="339" spans="1:7" x14ac:dyDescent="0.35">
      <c r="A339" s="9" t="s">
        <v>9601</v>
      </c>
      <c r="B339" s="9" t="s">
        <v>61</v>
      </c>
      <c r="C339" s="9" t="s">
        <v>8983</v>
      </c>
      <c r="D339" s="9" t="s">
        <v>8943</v>
      </c>
      <c r="E339" s="9" t="s">
        <v>8913</v>
      </c>
      <c r="F339" s="9" t="s">
        <v>9602</v>
      </c>
      <c r="G339" s="9" t="s">
        <v>61</v>
      </c>
    </row>
    <row r="340" spans="1:7" x14ac:dyDescent="0.35">
      <c r="A340" s="9" t="s">
        <v>9603</v>
      </c>
      <c r="B340" s="9" t="s">
        <v>61</v>
      </c>
      <c r="C340" s="9" t="s">
        <v>8983</v>
      </c>
      <c r="D340" s="9" t="s">
        <v>8943</v>
      </c>
      <c r="E340" s="9" t="s">
        <v>8913</v>
      </c>
      <c r="F340" s="9" t="s">
        <v>9604</v>
      </c>
      <c r="G340" s="9" t="s">
        <v>61</v>
      </c>
    </row>
    <row r="341" spans="1:7" x14ac:dyDescent="0.35">
      <c r="A341" s="9" t="s">
        <v>9605</v>
      </c>
      <c r="B341" s="9" t="s">
        <v>61</v>
      </c>
      <c r="C341" s="9" t="s">
        <v>8983</v>
      </c>
      <c r="D341" s="9" t="s">
        <v>8943</v>
      </c>
      <c r="E341" s="9" t="s">
        <v>8936</v>
      </c>
      <c r="F341" s="9" t="s">
        <v>9606</v>
      </c>
      <c r="G341" s="9" t="s">
        <v>61</v>
      </c>
    </row>
    <row r="342" spans="1:7" x14ac:dyDescent="0.35">
      <c r="A342" s="9" t="s">
        <v>9607</v>
      </c>
      <c r="B342" s="9" t="s">
        <v>61</v>
      </c>
      <c r="C342" s="9" t="s">
        <v>8983</v>
      </c>
      <c r="D342" s="9" t="s">
        <v>8943</v>
      </c>
      <c r="E342" s="9" t="s">
        <v>8913</v>
      </c>
      <c r="F342" s="9" t="s">
        <v>9608</v>
      </c>
      <c r="G342" s="9" t="s">
        <v>61</v>
      </c>
    </row>
    <row r="343" spans="1:7" x14ac:dyDescent="0.35">
      <c r="A343" s="9" t="s">
        <v>9609</v>
      </c>
      <c r="B343" s="9" t="s">
        <v>61</v>
      </c>
      <c r="C343" s="9" t="s">
        <v>8983</v>
      </c>
      <c r="D343" s="9" t="s">
        <v>8943</v>
      </c>
      <c r="E343" s="9" t="s">
        <v>8913</v>
      </c>
      <c r="F343" s="9" t="s">
        <v>9610</v>
      </c>
      <c r="G343" s="9" t="s">
        <v>61</v>
      </c>
    </row>
    <row r="344" spans="1:7" x14ac:dyDescent="0.35">
      <c r="A344" s="9" t="s">
        <v>9611</v>
      </c>
      <c r="B344" s="9" t="s">
        <v>61</v>
      </c>
      <c r="C344" s="9" t="s">
        <v>8983</v>
      </c>
      <c r="D344" s="9" t="s">
        <v>8943</v>
      </c>
      <c r="E344" s="9" t="s">
        <v>8913</v>
      </c>
      <c r="F344" s="9" t="s">
        <v>9612</v>
      </c>
      <c r="G344" s="9" t="s">
        <v>61</v>
      </c>
    </row>
    <row r="345" spans="1:7" x14ac:dyDescent="0.35">
      <c r="A345" s="9" t="s">
        <v>9613</v>
      </c>
      <c r="B345" s="9" t="s">
        <v>61</v>
      </c>
      <c r="C345" s="9" t="s">
        <v>8983</v>
      </c>
      <c r="D345" s="9" t="s">
        <v>8943</v>
      </c>
      <c r="E345" s="9" t="s">
        <v>8913</v>
      </c>
      <c r="F345" s="9" t="s">
        <v>9614</v>
      </c>
      <c r="G345" s="9" t="s">
        <v>61</v>
      </c>
    </row>
    <row r="346" spans="1:7" x14ac:dyDescent="0.35">
      <c r="A346" s="9" t="s">
        <v>9615</v>
      </c>
      <c r="B346" s="9" t="s">
        <v>61</v>
      </c>
      <c r="C346" s="9" t="s">
        <v>8983</v>
      </c>
      <c r="D346" s="9" t="s">
        <v>8943</v>
      </c>
      <c r="E346" s="9"/>
      <c r="F346" s="9" t="s">
        <v>9616</v>
      </c>
      <c r="G346" s="9" t="s">
        <v>61</v>
      </c>
    </row>
    <row r="347" spans="1:7" x14ac:dyDescent="0.35">
      <c r="A347" s="9" t="s">
        <v>9617</v>
      </c>
      <c r="B347" s="9" t="s">
        <v>61</v>
      </c>
      <c r="C347" s="9" t="s">
        <v>8983</v>
      </c>
      <c r="D347" s="9" t="s">
        <v>8943</v>
      </c>
      <c r="E347" s="9"/>
      <c r="F347" s="9" t="s">
        <v>9618</v>
      </c>
      <c r="G347" s="9" t="s">
        <v>61</v>
      </c>
    </row>
    <row r="348" spans="1:7" x14ac:dyDescent="0.35">
      <c r="A348" s="9" t="s">
        <v>9619</v>
      </c>
      <c r="B348" s="9" t="s">
        <v>61</v>
      </c>
      <c r="C348" s="9" t="s">
        <v>8983</v>
      </c>
      <c r="D348" s="9" t="s">
        <v>8943</v>
      </c>
      <c r="E348" s="9"/>
      <c r="F348" s="9" t="s">
        <v>9620</v>
      </c>
      <c r="G348" s="9" t="s">
        <v>61</v>
      </c>
    </row>
    <row r="349" spans="1:7" x14ac:dyDescent="0.35">
      <c r="A349" s="9" t="s">
        <v>9621</v>
      </c>
      <c r="B349" s="9" t="s">
        <v>61</v>
      </c>
      <c r="C349" s="9" t="s">
        <v>8983</v>
      </c>
      <c r="D349" s="9" t="s">
        <v>8943</v>
      </c>
      <c r="E349" s="9" t="s">
        <v>975</v>
      </c>
      <c r="F349" s="9" t="s">
        <v>9622</v>
      </c>
      <c r="G349" s="9" t="s">
        <v>61</v>
      </c>
    </row>
    <row r="350" spans="1:7" x14ac:dyDescent="0.35">
      <c r="A350" s="9" t="s">
        <v>9623</v>
      </c>
      <c r="B350" s="9" t="s">
        <v>61</v>
      </c>
      <c r="C350" s="9" t="s">
        <v>8983</v>
      </c>
      <c r="D350" s="9" t="s">
        <v>8943</v>
      </c>
      <c r="E350" s="9" t="s">
        <v>975</v>
      </c>
      <c r="F350" s="9" t="s">
        <v>9624</v>
      </c>
      <c r="G350" s="9" t="s">
        <v>61</v>
      </c>
    </row>
    <row r="351" spans="1:7" x14ac:dyDescent="0.35">
      <c r="A351" s="9" t="s">
        <v>9625</v>
      </c>
      <c r="B351" s="9" t="s">
        <v>61</v>
      </c>
      <c r="C351" s="9" t="s">
        <v>8983</v>
      </c>
      <c r="D351" s="9" t="s">
        <v>8943</v>
      </c>
      <c r="E351" s="9" t="s">
        <v>975</v>
      </c>
      <c r="F351" s="9" t="s">
        <v>9626</v>
      </c>
      <c r="G351" s="9" t="s">
        <v>61</v>
      </c>
    </row>
    <row r="352" spans="1:7" x14ac:dyDescent="0.35">
      <c r="A352" s="9" t="s">
        <v>9627</v>
      </c>
      <c r="B352" s="9" t="s">
        <v>61</v>
      </c>
      <c r="C352" s="9" t="s">
        <v>8983</v>
      </c>
      <c r="D352" s="9" t="s">
        <v>8943</v>
      </c>
      <c r="E352" s="9" t="s">
        <v>8913</v>
      </c>
      <c r="F352" s="9" t="s">
        <v>9628</v>
      </c>
      <c r="G352" s="9" t="s">
        <v>61</v>
      </c>
    </row>
    <row r="353" spans="1:7" x14ac:dyDescent="0.35">
      <c r="A353" s="9" t="s">
        <v>9629</v>
      </c>
      <c r="B353" s="9" t="s">
        <v>62</v>
      </c>
      <c r="C353" s="9" t="s">
        <v>8963</v>
      </c>
      <c r="D353" s="9" t="s">
        <v>8943</v>
      </c>
      <c r="E353" s="9" t="s">
        <v>975</v>
      </c>
      <c r="F353" s="9" t="s">
        <v>9630</v>
      </c>
      <c r="G353" s="9" t="s">
        <v>61</v>
      </c>
    </row>
    <row r="354" spans="1:7" x14ac:dyDescent="0.35">
      <c r="A354" s="9" t="s">
        <v>9631</v>
      </c>
      <c r="B354" s="9" t="s">
        <v>61</v>
      </c>
      <c r="C354" s="9" t="s">
        <v>8983</v>
      </c>
      <c r="D354" s="9" t="s">
        <v>8943</v>
      </c>
      <c r="E354" s="9" t="s">
        <v>8913</v>
      </c>
      <c r="F354" s="9" t="s">
        <v>9632</v>
      </c>
      <c r="G354" s="9" t="s">
        <v>61</v>
      </c>
    </row>
    <row r="355" spans="1:7" x14ac:dyDescent="0.35">
      <c r="A355" s="9" t="s">
        <v>9633</v>
      </c>
      <c r="B355" s="9" t="s">
        <v>61</v>
      </c>
      <c r="C355" s="9" t="s">
        <v>8983</v>
      </c>
      <c r="D355" s="9" t="s">
        <v>8943</v>
      </c>
      <c r="E355" s="9" t="s">
        <v>8883</v>
      </c>
      <c r="F355" s="9" t="s">
        <v>9634</v>
      </c>
      <c r="G355" s="9" t="s">
        <v>61</v>
      </c>
    </row>
    <row r="356" spans="1:7" x14ac:dyDescent="0.35">
      <c r="A356" s="9" t="s">
        <v>9635</v>
      </c>
      <c r="B356" s="9" t="s">
        <v>61</v>
      </c>
      <c r="C356" s="9" t="s">
        <v>8983</v>
      </c>
      <c r="D356" s="9" t="s">
        <v>8943</v>
      </c>
      <c r="E356" s="9" t="s">
        <v>8913</v>
      </c>
      <c r="F356" s="9" t="s">
        <v>9636</v>
      </c>
      <c r="G356" s="9" t="s">
        <v>61</v>
      </c>
    </row>
    <row r="357" spans="1:7" x14ac:dyDescent="0.35">
      <c r="A357" s="9" t="s">
        <v>9637</v>
      </c>
      <c r="B357" s="9" t="s">
        <v>61</v>
      </c>
      <c r="C357" s="9" t="s">
        <v>8983</v>
      </c>
      <c r="D357" s="9" t="s">
        <v>8943</v>
      </c>
      <c r="E357" s="9" t="s">
        <v>9069</v>
      </c>
      <c r="F357" s="9" t="s">
        <v>9638</v>
      </c>
      <c r="G357" s="9" t="s">
        <v>61</v>
      </c>
    </row>
    <row r="358" spans="1:7" x14ac:dyDescent="0.35">
      <c r="A358" s="9" t="s">
        <v>9639</v>
      </c>
      <c r="B358" s="9" t="s">
        <v>61</v>
      </c>
      <c r="C358" s="9" t="s">
        <v>8983</v>
      </c>
      <c r="D358" s="9" t="s">
        <v>8943</v>
      </c>
      <c r="E358" s="9" t="s">
        <v>8883</v>
      </c>
      <c r="F358" s="9" t="s">
        <v>9640</v>
      </c>
      <c r="G358" s="9" t="s">
        <v>61</v>
      </c>
    </row>
    <row r="359" spans="1:7" x14ac:dyDescent="0.35">
      <c r="A359" s="9" t="s">
        <v>9641</v>
      </c>
      <c r="B359" s="9" t="s">
        <v>61</v>
      </c>
      <c r="C359" s="9" t="s">
        <v>8983</v>
      </c>
      <c r="D359" s="9" t="s">
        <v>8943</v>
      </c>
      <c r="E359" s="9" t="s">
        <v>8883</v>
      </c>
      <c r="F359" s="9" t="s">
        <v>9642</v>
      </c>
      <c r="G359" s="9" t="s">
        <v>61</v>
      </c>
    </row>
    <row r="360" spans="1:7" x14ac:dyDescent="0.35">
      <c r="A360" s="9" t="s">
        <v>9643</v>
      </c>
      <c r="B360" s="9" t="s">
        <v>61</v>
      </c>
      <c r="C360" s="9" t="s">
        <v>8983</v>
      </c>
      <c r="D360" s="9" t="s">
        <v>8943</v>
      </c>
      <c r="E360" s="9" t="s">
        <v>8883</v>
      </c>
      <c r="F360" s="9" t="s">
        <v>9644</v>
      </c>
      <c r="G360" s="9" t="s">
        <v>61</v>
      </c>
    </row>
    <row r="361" spans="1:7" x14ac:dyDescent="0.35">
      <c r="A361" s="9" t="s">
        <v>9645</v>
      </c>
      <c r="B361" s="9" t="s">
        <v>61</v>
      </c>
      <c r="C361" s="9" t="s">
        <v>8983</v>
      </c>
      <c r="D361" s="9" t="s">
        <v>8943</v>
      </c>
      <c r="E361" s="9" t="s">
        <v>8883</v>
      </c>
      <c r="F361" s="9" t="s">
        <v>9646</v>
      </c>
      <c r="G361" s="9" t="s">
        <v>61</v>
      </c>
    </row>
    <row r="362" spans="1:7" x14ac:dyDescent="0.35">
      <c r="A362" s="9" t="s">
        <v>9647</v>
      </c>
      <c r="B362" s="9" t="s">
        <v>61</v>
      </c>
      <c r="C362" s="9" t="s">
        <v>8983</v>
      </c>
      <c r="D362" s="9" t="s">
        <v>8943</v>
      </c>
      <c r="E362" s="9" t="s">
        <v>8883</v>
      </c>
      <c r="F362" s="9" t="s">
        <v>9648</v>
      </c>
      <c r="G362" s="9" t="s">
        <v>61</v>
      </c>
    </row>
    <row r="363" spans="1:7" x14ac:dyDescent="0.35">
      <c r="A363" s="9" t="s">
        <v>9649</v>
      </c>
      <c r="B363" s="9" t="s">
        <v>61</v>
      </c>
      <c r="C363" s="9" t="s">
        <v>8983</v>
      </c>
      <c r="D363" s="9" t="s">
        <v>8943</v>
      </c>
      <c r="E363" s="9" t="s">
        <v>8883</v>
      </c>
      <c r="F363" s="9" t="s">
        <v>9650</v>
      </c>
      <c r="G363" s="9" t="s">
        <v>61</v>
      </c>
    </row>
    <row r="364" spans="1:7" x14ac:dyDescent="0.35">
      <c r="A364" s="9" t="s">
        <v>9651</v>
      </c>
      <c r="B364" s="9" t="s">
        <v>61</v>
      </c>
      <c r="C364" s="9" t="s">
        <v>8983</v>
      </c>
      <c r="D364" s="9" t="s">
        <v>8943</v>
      </c>
      <c r="E364" s="9" t="s">
        <v>8883</v>
      </c>
      <c r="F364" s="9" t="s">
        <v>9652</v>
      </c>
      <c r="G364" s="9" t="s">
        <v>61</v>
      </c>
    </row>
    <row r="365" spans="1:7" x14ac:dyDescent="0.35">
      <c r="A365" s="9" t="s">
        <v>9653</v>
      </c>
      <c r="B365" s="9" t="s">
        <v>61</v>
      </c>
      <c r="C365" s="9" t="s">
        <v>8983</v>
      </c>
      <c r="D365" s="9" t="s">
        <v>8943</v>
      </c>
      <c r="E365" s="9" t="s">
        <v>8913</v>
      </c>
      <c r="F365" s="9" t="s">
        <v>9654</v>
      </c>
      <c r="G365" s="9" t="s">
        <v>61</v>
      </c>
    </row>
    <row r="366" spans="1:7" x14ac:dyDescent="0.35">
      <c r="A366" s="9" t="s">
        <v>9655</v>
      </c>
      <c r="B366" s="9" t="s">
        <v>61</v>
      </c>
      <c r="C366" s="9" t="s">
        <v>8983</v>
      </c>
      <c r="D366" s="9" t="s">
        <v>8943</v>
      </c>
      <c r="E366" s="9" t="s">
        <v>8883</v>
      </c>
      <c r="F366" s="9" t="s">
        <v>9656</v>
      </c>
      <c r="G366" s="9" t="s">
        <v>61</v>
      </c>
    </row>
    <row r="367" spans="1:7" x14ac:dyDescent="0.35">
      <c r="A367" s="9" t="s">
        <v>9657</v>
      </c>
      <c r="B367" s="9" t="s">
        <v>61</v>
      </c>
      <c r="C367" s="9" t="s">
        <v>8983</v>
      </c>
      <c r="D367" s="9" t="s">
        <v>8943</v>
      </c>
      <c r="E367" s="9" t="s">
        <v>8883</v>
      </c>
      <c r="F367" s="9" t="s">
        <v>9658</v>
      </c>
      <c r="G367" s="9" t="s">
        <v>61</v>
      </c>
    </row>
    <row r="368" spans="1:7" x14ac:dyDescent="0.35">
      <c r="A368" s="9" t="s">
        <v>9659</v>
      </c>
      <c r="B368" s="9" t="s">
        <v>61</v>
      </c>
      <c r="C368" s="9" t="s">
        <v>8983</v>
      </c>
      <c r="D368" s="9" t="s">
        <v>8943</v>
      </c>
      <c r="E368" s="9" t="s">
        <v>8883</v>
      </c>
      <c r="F368" s="9" t="s">
        <v>9660</v>
      </c>
      <c r="G368" s="9" t="s">
        <v>61</v>
      </c>
    </row>
    <row r="369" spans="1:7" x14ac:dyDescent="0.35">
      <c r="A369" s="9" t="s">
        <v>9661</v>
      </c>
      <c r="B369" s="9" t="s">
        <v>61</v>
      </c>
      <c r="C369" s="9" t="s">
        <v>8983</v>
      </c>
      <c r="D369" s="9" t="s">
        <v>8943</v>
      </c>
      <c r="E369" s="9" t="s">
        <v>8883</v>
      </c>
      <c r="F369" s="9" t="s">
        <v>9662</v>
      </c>
      <c r="G369" s="9" t="s">
        <v>61</v>
      </c>
    </row>
    <row r="370" spans="1:7" x14ac:dyDescent="0.35">
      <c r="A370" s="9" t="s">
        <v>9663</v>
      </c>
      <c r="B370" s="9" t="s">
        <v>62</v>
      </c>
      <c r="C370" s="9" t="s">
        <v>8955</v>
      </c>
      <c r="D370" s="9" t="s">
        <v>8943</v>
      </c>
      <c r="E370" s="9" t="s">
        <v>8956</v>
      </c>
      <c r="F370" s="9" t="s">
        <v>9664</v>
      </c>
      <c r="G370" s="9" t="s">
        <v>61</v>
      </c>
    </row>
    <row r="371" spans="1:7" x14ac:dyDescent="0.35">
      <c r="A371" s="9" t="s">
        <v>9665</v>
      </c>
      <c r="B371" s="9" t="s">
        <v>62</v>
      </c>
      <c r="C371" s="9" t="s">
        <v>8955</v>
      </c>
      <c r="D371" s="9" t="s">
        <v>8943</v>
      </c>
      <c r="E371" s="9" t="s">
        <v>8956</v>
      </c>
      <c r="F371" s="9" t="s">
        <v>9666</v>
      </c>
      <c r="G371" s="9" t="s">
        <v>61</v>
      </c>
    </row>
    <row r="372" spans="1:7" x14ac:dyDescent="0.35">
      <c r="A372" s="9" t="s">
        <v>9667</v>
      </c>
      <c r="B372" s="9" t="s">
        <v>61</v>
      </c>
      <c r="C372" s="9" t="s">
        <v>8983</v>
      </c>
      <c r="D372" s="9" t="s">
        <v>8943</v>
      </c>
      <c r="E372" s="9" t="s">
        <v>8883</v>
      </c>
      <c r="F372" s="9" t="s">
        <v>9668</v>
      </c>
      <c r="G372" s="9" t="s">
        <v>61</v>
      </c>
    </row>
    <row r="373" spans="1:7" x14ac:dyDescent="0.35">
      <c r="A373" s="9" t="s">
        <v>9669</v>
      </c>
      <c r="B373" s="9" t="s">
        <v>61</v>
      </c>
      <c r="C373" s="9" t="s">
        <v>8983</v>
      </c>
      <c r="D373" s="9" t="s">
        <v>8943</v>
      </c>
      <c r="E373" s="9" t="s">
        <v>8913</v>
      </c>
      <c r="F373" s="9" t="s">
        <v>9670</v>
      </c>
      <c r="G373" s="9" t="s">
        <v>61</v>
      </c>
    </row>
    <row r="374" spans="1:7" x14ac:dyDescent="0.35">
      <c r="A374" s="9" t="s">
        <v>9671</v>
      </c>
      <c r="B374" s="9" t="s">
        <v>62</v>
      </c>
      <c r="C374" s="9" t="s">
        <v>8955</v>
      </c>
      <c r="D374" s="9" t="s">
        <v>8943</v>
      </c>
      <c r="E374" s="9" t="s">
        <v>8883</v>
      </c>
      <c r="F374" s="9" t="s">
        <v>9672</v>
      </c>
      <c r="G374" s="9" t="s">
        <v>61</v>
      </c>
    </row>
    <row r="375" spans="1:7" x14ac:dyDescent="0.35">
      <c r="A375" s="9" t="s">
        <v>9673</v>
      </c>
      <c r="B375" s="9" t="s">
        <v>62</v>
      </c>
      <c r="C375" s="9" t="s">
        <v>8955</v>
      </c>
      <c r="D375" s="9" t="s">
        <v>8943</v>
      </c>
      <c r="E375" s="9" t="s">
        <v>8883</v>
      </c>
      <c r="F375" s="9" t="s">
        <v>9674</v>
      </c>
      <c r="G375" s="9" t="s">
        <v>61</v>
      </c>
    </row>
    <row r="376" spans="1:7" x14ac:dyDescent="0.35">
      <c r="A376" s="9" t="s">
        <v>9675</v>
      </c>
      <c r="B376" s="9" t="s">
        <v>61</v>
      </c>
      <c r="C376" s="9" t="s">
        <v>8983</v>
      </c>
      <c r="D376" s="9" t="s">
        <v>8943</v>
      </c>
      <c r="E376" s="9" t="s">
        <v>8929</v>
      </c>
      <c r="F376" s="9" t="s">
        <v>9676</v>
      </c>
      <c r="G376" s="9" t="s">
        <v>61</v>
      </c>
    </row>
    <row r="377" spans="1:7" x14ac:dyDescent="0.35">
      <c r="A377" s="9" t="s">
        <v>9677</v>
      </c>
      <c r="B377" s="9" t="s">
        <v>61</v>
      </c>
      <c r="C377" s="9" t="s">
        <v>8983</v>
      </c>
      <c r="D377" s="9" t="s">
        <v>8943</v>
      </c>
      <c r="E377" s="9" t="s">
        <v>8936</v>
      </c>
      <c r="F377" s="9" t="s">
        <v>9678</v>
      </c>
      <c r="G377" s="9" t="s">
        <v>61</v>
      </c>
    </row>
    <row r="378" spans="1:7" x14ac:dyDescent="0.35">
      <c r="A378" s="9" t="s">
        <v>9679</v>
      </c>
      <c r="B378" s="9" t="s">
        <v>61</v>
      </c>
      <c r="C378" s="9" t="s">
        <v>8983</v>
      </c>
      <c r="D378" s="9" t="s">
        <v>8943</v>
      </c>
      <c r="E378" s="9" t="s">
        <v>8774</v>
      </c>
      <c r="F378" s="9" t="s">
        <v>9680</v>
      </c>
      <c r="G378" s="9" t="s">
        <v>61</v>
      </c>
    </row>
    <row r="379" spans="1:7" x14ac:dyDescent="0.35">
      <c r="A379" s="9" t="s">
        <v>9681</v>
      </c>
      <c r="B379" s="9" t="s">
        <v>61</v>
      </c>
      <c r="C379" s="9" t="s">
        <v>8983</v>
      </c>
      <c r="D379" s="9" t="s">
        <v>8943</v>
      </c>
      <c r="E379" s="9" t="s">
        <v>8774</v>
      </c>
      <c r="F379" s="9" t="s">
        <v>9682</v>
      </c>
      <c r="G379" s="9" t="s">
        <v>61</v>
      </c>
    </row>
    <row r="380" spans="1:7" x14ac:dyDescent="0.35">
      <c r="A380" s="9" t="s">
        <v>9683</v>
      </c>
      <c r="B380" s="9" t="s">
        <v>61</v>
      </c>
      <c r="C380" s="9" t="s">
        <v>8983</v>
      </c>
      <c r="D380" s="9" t="s">
        <v>8943</v>
      </c>
      <c r="E380" s="9" t="s">
        <v>8929</v>
      </c>
      <c r="F380" s="9" t="s">
        <v>9684</v>
      </c>
      <c r="G380" s="9" t="s">
        <v>61</v>
      </c>
    </row>
    <row r="381" spans="1:7" x14ac:dyDescent="0.35">
      <c r="A381" s="9" t="s">
        <v>9685</v>
      </c>
      <c r="B381" s="9" t="s">
        <v>61</v>
      </c>
      <c r="C381" s="9" t="s">
        <v>8983</v>
      </c>
      <c r="D381" s="9" t="s">
        <v>8943</v>
      </c>
      <c r="E381" s="9" t="s">
        <v>8936</v>
      </c>
      <c r="F381" s="9" t="s">
        <v>9686</v>
      </c>
      <c r="G381" s="9" t="s">
        <v>61</v>
      </c>
    </row>
    <row r="382" spans="1:7" x14ac:dyDescent="0.35">
      <c r="A382" s="9" t="s">
        <v>9687</v>
      </c>
      <c r="B382" s="9" t="s">
        <v>61</v>
      </c>
      <c r="C382" s="9" t="s">
        <v>8983</v>
      </c>
      <c r="D382" s="9" t="s">
        <v>8943</v>
      </c>
      <c r="E382" s="9" t="s">
        <v>8936</v>
      </c>
      <c r="F382" s="9" t="s">
        <v>9688</v>
      </c>
      <c r="G382" s="9" t="s">
        <v>61</v>
      </c>
    </row>
    <row r="383" spans="1:7" x14ac:dyDescent="0.35">
      <c r="A383" s="9" t="s">
        <v>9689</v>
      </c>
      <c r="B383" s="9" t="s">
        <v>62</v>
      </c>
      <c r="C383" s="9" t="s">
        <v>8955</v>
      </c>
      <c r="D383" s="9" t="s">
        <v>8943</v>
      </c>
      <c r="E383" s="9" t="s">
        <v>8961</v>
      </c>
      <c r="F383" s="9" t="s">
        <v>9690</v>
      </c>
      <c r="G383" s="9" t="s">
        <v>61</v>
      </c>
    </row>
    <row r="384" spans="1:7" x14ac:dyDescent="0.35">
      <c r="A384" s="9" t="s">
        <v>9691</v>
      </c>
      <c r="B384" s="9" t="s">
        <v>62</v>
      </c>
      <c r="C384" s="9" t="s">
        <v>8955</v>
      </c>
      <c r="D384" s="9" t="s">
        <v>8943</v>
      </c>
      <c r="E384" s="9" t="s">
        <v>8961</v>
      </c>
      <c r="F384" s="9" t="s">
        <v>9692</v>
      </c>
      <c r="G384" s="9" t="s">
        <v>61</v>
      </c>
    </row>
    <row r="385" spans="1:7" x14ac:dyDescent="0.35">
      <c r="A385" s="9" t="s">
        <v>9693</v>
      </c>
      <c r="B385" s="9" t="s">
        <v>61</v>
      </c>
      <c r="C385" s="9" t="s">
        <v>8983</v>
      </c>
      <c r="D385" s="9" t="s">
        <v>8943</v>
      </c>
      <c r="E385" s="9" t="s">
        <v>8929</v>
      </c>
      <c r="F385" s="9" t="s">
        <v>9694</v>
      </c>
      <c r="G385" s="9" t="s">
        <v>61</v>
      </c>
    </row>
    <row r="386" spans="1:7" x14ac:dyDescent="0.35">
      <c r="A386" s="9" t="s">
        <v>9695</v>
      </c>
      <c r="B386" s="9" t="s">
        <v>61</v>
      </c>
      <c r="C386" s="9" t="s">
        <v>8983</v>
      </c>
      <c r="D386" s="9" t="s">
        <v>8943</v>
      </c>
      <c r="E386" s="9" t="s">
        <v>8774</v>
      </c>
      <c r="F386" s="9" t="s">
        <v>9696</v>
      </c>
      <c r="G386" s="9" t="s">
        <v>61</v>
      </c>
    </row>
    <row r="387" spans="1:7" x14ac:dyDescent="0.35">
      <c r="A387" s="9" t="s">
        <v>9697</v>
      </c>
      <c r="B387" s="9" t="s">
        <v>61</v>
      </c>
      <c r="C387" s="9" t="s">
        <v>8983</v>
      </c>
      <c r="D387" s="9" t="s">
        <v>8943</v>
      </c>
      <c r="E387" s="9" t="s">
        <v>8936</v>
      </c>
      <c r="F387" s="9" t="s">
        <v>9698</v>
      </c>
      <c r="G387" s="9" t="s">
        <v>61</v>
      </c>
    </row>
    <row r="388" spans="1:7" x14ac:dyDescent="0.35">
      <c r="A388" s="9" t="s">
        <v>9699</v>
      </c>
      <c r="B388" s="9" t="s">
        <v>61</v>
      </c>
      <c r="C388" s="9" t="s">
        <v>8983</v>
      </c>
      <c r="D388" s="9" t="s">
        <v>8943</v>
      </c>
      <c r="E388" s="9" t="s">
        <v>9069</v>
      </c>
      <c r="F388" s="9" t="s">
        <v>9700</v>
      </c>
      <c r="G388" s="9" t="s">
        <v>61</v>
      </c>
    </row>
    <row r="389" spans="1:7" x14ac:dyDescent="0.35">
      <c r="A389" s="9" t="s">
        <v>9701</v>
      </c>
      <c r="B389" s="9" t="s">
        <v>61</v>
      </c>
      <c r="C389" s="9" t="s">
        <v>8983</v>
      </c>
      <c r="D389" s="9" t="s">
        <v>8943</v>
      </c>
      <c r="E389" s="9" t="s">
        <v>8929</v>
      </c>
      <c r="F389" s="9" t="s">
        <v>9702</v>
      </c>
      <c r="G389" s="9" t="s">
        <v>61</v>
      </c>
    </row>
    <row r="390" spans="1:7" x14ac:dyDescent="0.35">
      <c r="A390" s="9" t="s">
        <v>9703</v>
      </c>
      <c r="B390" s="9" t="s">
        <v>61</v>
      </c>
      <c r="C390" s="9" t="s">
        <v>8983</v>
      </c>
      <c r="D390" s="9" t="s">
        <v>8943</v>
      </c>
      <c r="E390" s="9" t="s">
        <v>8774</v>
      </c>
      <c r="F390" s="9" t="s">
        <v>9704</v>
      </c>
      <c r="G390" s="9" t="s">
        <v>61</v>
      </c>
    </row>
    <row r="391" spans="1:7" x14ac:dyDescent="0.35">
      <c r="A391" s="9" t="s">
        <v>9705</v>
      </c>
      <c r="B391" s="9" t="s">
        <v>61</v>
      </c>
      <c r="C391" s="9" t="s">
        <v>8983</v>
      </c>
      <c r="D391" s="9" t="s">
        <v>8943</v>
      </c>
      <c r="E391" s="9" t="s">
        <v>8774</v>
      </c>
      <c r="F391" s="9" t="s">
        <v>9706</v>
      </c>
      <c r="G391" s="9" t="s">
        <v>61</v>
      </c>
    </row>
    <row r="392" spans="1:7" x14ac:dyDescent="0.35">
      <c r="A392" s="9" t="s">
        <v>9707</v>
      </c>
      <c r="B392" s="9" t="s">
        <v>61</v>
      </c>
      <c r="C392" s="9" t="s">
        <v>8983</v>
      </c>
      <c r="D392" s="9" t="s">
        <v>8943</v>
      </c>
      <c r="E392" s="9" t="s">
        <v>8936</v>
      </c>
      <c r="F392" s="9" t="s">
        <v>9708</v>
      </c>
      <c r="G392" s="9" t="s">
        <v>61</v>
      </c>
    </row>
    <row r="393" spans="1:7" x14ac:dyDescent="0.35">
      <c r="A393" s="9" t="s">
        <v>9709</v>
      </c>
      <c r="B393" s="9" t="s">
        <v>61</v>
      </c>
      <c r="C393" s="9" t="s">
        <v>8983</v>
      </c>
      <c r="D393" s="9" t="s">
        <v>8943</v>
      </c>
      <c r="E393" s="9" t="s">
        <v>8929</v>
      </c>
      <c r="F393" s="9" t="s">
        <v>9710</v>
      </c>
      <c r="G393" s="9" t="s">
        <v>61</v>
      </c>
    </row>
    <row r="394" spans="1:7" x14ac:dyDescent="0.35">
      <c r="A394" s="9" t="s">
        <v>9711</v>
      </c>
      <c r="B394" s="9" t="s">
        <v>61</v>
      </c>
      <c r="C394" s="9" t="s">
        <v>8983</v>
      </c>
      <c r="D394" s="9" t="s">
        <v>8943</v>
      </c>
      <c r="E394" s="9" t="s">
        <v>8936</v>
      </c>
      <c r="F394" s="9" t="s">
        <v>9712</v>
      </c>
      <c r="G394" s="9" t="s">
        <v>61</v>
      </c>
    </row>
    <row r="395" spans="1:7" x14ac:dyDescent="0.35">
      <c r="A395" s="9" t="s">
        <v>9713</v>
      </c>
      <c r="B395" s="9" t="s">
        <v>61</v>
      </c>
      <c r="C395" s="9" t="s">
        <v>8983</v>
      </c>
      <c r="D395" s="9" t="s">
        <v>8943</v>
      </c>
      <c r="E395" s="9" t="s">
        <v>8774</v>
      </c>
      <c r="F395" s="9" t="s">
        <v>9714</v>
      </c>
      <c r="G395" s="9" t="s">
        <v>61</v>
      </c>
    </row>
    <row r="396" spans="1:7" x14ac:dyDescent="0.35">
      <c r="A396" s="9" t="s">
        <v>9715</v>
      </c>
      <c r="B396" s="9" t="s">
        <v>62</v>
      </c>
      <c r="C396" s="9" t="s">
        <v>8955</v>
      </c>
      <c r="D396" s="9" t="s">
        <v>8943</v>
      </c>
      <c r="E396" s="9" t="s">
        <v>8961</v>
      </c>
      <c r="F396" s="9" t="s">
        <v>9716</v>
      </c>
      <c r="G396" s="9" t="s">
        <v>61</v>
      </c>
    </row>
    <row r="397" spans="1:7" x14ac:dyDescent="0.35">
      <c r="A397" s="9" t="s">
        <v>9717</v>
      </c>
      <c r="B397" s="9" t="s">
        <v>62</v>
      </c>
      <c r="C397" s="9" t="s">
        <v>8955</v>
      </c>
      <c r="D397" s="9" t="s">
        <v>8943</v>
      </c>
      <c r="E397" s="9" t="s">
        <v>8961</v>
      </c>
      <c r="F397" s="9" t="s">
        <v>9718</v>
      </c>
      <c r="G397" s="9" t="s">
        <v>61</v>
      </c>
    </row>
    <row r="398" spans="1:7" x14ac:dyDescent="0.35">
      <c r="A398" s="9" t="s">
        <v>9719</v>
      </c>
      <c r="B398" s="9" t="s">
        <v>62</v>
      </c>
      <c r="C398" s="9" t="s">
        <v>8955</v>
      </c>
      <c r="D398" s="9" t="s">
        <v>8943</v>
      </c>
      <c r="E398" s="9" t="s">
        <v>8961</v>
      </c>
      <c r="F398" s="9" t="s">
        <v>9720</v>
      </c>
      <c r="G398" s="9" t="s">
        <v>61</v>
      </c>
    </row>
    <row r="399" spans="1:7" x14ac:dyDescent="0.35">
      <c r="A399" s="9" t="s">
        <v>9721</v>
      </c>
      <c r="B399" s="9" t="s">
        <v>61</v>
      </c>
      <c r="C399" s="9" t="s">
        <v>8983</v>
      </c>
      <c r="D399" s="9" t="s">
        <v>8943</v>
      </c>
      <c r="E399" s="9" t="s">
        <v>8929</v>
      </c>
      <c r="F399" s="9"/>
      <c r="G399" s="9" t="s">
        <v>61</v>
      </c>
    </row>
    <row r="400" spans="1:7" x14ac:dyDescent="0.35">
      <c r="A400" s="9" t="s">
        <v>9722</v>
      </c>
      <c r="B400" s="9" t="s">
        <v>61</v>
      </c>
      <c r="C400" s="9" t="s">
        <v>8983</v>
      </c>
      <c r="D400" s="9" t="s">
        <v>8943</v>
      </c>
      <c r="E400" s="9" t="s">
        <v>8929</v>
      </c>
      <c r="F400" s="9"/>
      <c r="G400" s="9" t="s">
        <v>61</v>
      </c>
    </row>
    <row r="401" spans="1:7" x14ac:dyDescent="0.35">
      <c r="A401" s="9" t="s">
        <v>9723</v>
      </c>
      <c r="B401" s="9" t="s">
        <v>62</v>
      </c>
      <c r="C401" s="9" t="s">
        <v>8972</v>
      </c>
      <c r="D401" s="9" t="s">
        <v>8943</v>
      </c>
      <c r="E401" s="9" t="s">
        <v>8956</v>
      </c>
      <c r="F401" s="9" t="s">
        <v>9724</v>
      </c>
      <c r="G401" s="9" t="s">
        <v>61</v>
      </c>
    </row>
    <row r="402" spans="1:7" x14ac:dyDescent="0.35">
      <c r="A402" s="9" t="s">
        <v>9725</v>
      </c>
      <c r="B402" s="9" t="s">
        <v>62</v>
      </c>
      <c r="C402" s="9" t="s">
        <v>8955</v>
      </c>
      <c r="D402" s="9" t="s">
        <v>8943</v>
      </c>
      <c r="E402" s="9" t="s">
        <v>8929</v>
      </c>
      <c r="F402" s="9" t="s">
        <v>9726</v>
      </c>
      <c r="G402" s="9" t="s">
        <v>61</v>
      </c>
    </row>
    <row r="403" spans="1:7" x14ac:dyDescent="0.35">
      <c r="A403" s="9" t="s">
        <v>9727</v>
      </c>
      <c r="B403" s="9" t="s">
        <v>62</v>
      </c>
      <c r="C403" s="9" t="s">
        <v>8955</v>
      </c>
      <c r="D403" s="9" t="s">
        <v>9535</v>
      </c>
      <c r="E403" s="9" t="s">
        <v>8929</v>
      </c>
      <c r="F403" s="9" t="s">
        <v>9728</v>
      </c>
      <c r="G403" s="9" t="s">
        <v>61</v>
      </c>
    </row>
    <row r="404" spans="1:7" x14ac:dyDescent="0.35">
      <c r="A404" s="9" t="s">
        <v>9729</v>
      </c>
      <c r="B404" s="9" t="s">
        <v>62</v>
      </c>
      <c r="C404" s="9" t="s">
        <v>8955</v>
      </c>
      <c r="D404" s="9" t="s">
        <v>8943</v>
      </c>
      <c r="E404" s="9" t="s">
        <v>8929</v>
      </c>
      <c r="F404" s="9" t="s">
        <v>9730</v>
      </c>
      <c r="G404" s="9" t="s">
        <v>61</v>
      </c>
    </row>
    <row r="405" spans="1:7" x14ac:dyDescent="0.35">
      <c r="A405" s="9" t="s">
        <v>9731</v>
      </c>
      <c r="B405" s="9" t="s">
        <v>62</v>
      </c>
      <c r="C405" s="9" t="s">
        <v>8955</v>
      </c>
      <c r="D405" s="9" t="s">
        <v>8943</v>
      </c>
      <c r="E405" s="9" t="s">
        <v>8929</v>
      </c>
      <c r="F405" s="9" t="s">
        <v>9732</v>
      </c>
      <c r="G405" s="9" t="s">
        <v>61</v>
      </c>
    </row>
    <row r="406" spans="1:7" x14ac:dyDescent="0.35">
      <c r="A406" s="9" t="s">
        <v>9733</v>
      </c>
      <c r="B406" s="9" t="s">
        <v>62</v>
      </c>
      <c r="C406" s="9" t="s">
        <v>8955</v>
      </c>
      <c r="D406" s="9" t="s">
        <v>8943</v>
      </c>
      <c r="E406" s="9" t="s">
        <v>8989</v>
      </c>
      <c r="F406" s="9"/>
      <c r="G406" s="9" t="s">
        <v>61</v>
      </c>
    </row>
    <row r="407" spans="1:7" x14ac:dyDescent="0.35">
      <c r="A407" s="9" t="s">
        <v>9734</v>
      </c>
      <c r="B407" s="9" t="s">
        <v>62</v>
      </c>
      <c r="C407" s="9" t="s">
        <v>8998</v>
      </c>
      <c r="D407" s="9" t="s">
        <v>8943</v>
      </c>
      <c r="E407" s="9" t="s">
        <v>8929</v>
      </c>
      <c r="F407" s="9"/>
      <c r="G407" s="9" t="s">
        <v>61</v>
      </c>
    </row>
    <row r="408" spans="1:7" x14ac:dyDescent="0.35">
      <c r="A408" s="9" t="s">
        <v>9735</v>
      </c>
      <c r="B408" s="9" t="s">
        <v>62</v>
      </c>
      <c r="C408" s="9" t="s">
        <v>8998</v>
      </c>
      <c r="D408" s="9" t="s">
        <v>8943</v>
      </c>
      <c r="E408" s="9" t="s">
        <v>8913</v>
      </c>
      <c r="F408" s="9"/>
      <c r="G408" s="9" t="s">
        <v>61</v>
      </c>
    </row>
    <row r="409" spans="1:7" x14ac:dyDescent="0.35">
      <c r="A409" s="9" t="s">
        <v>9736</v>
      </c>
      <c r="B409" s="9" t="s">
        <v>62</v>
      </c>
      <c r="C409" s="9" t="s">
        <v>8998</v>
      </c>
      <c r="D409" s="9" t="s">
        <v>8943</v>
      </c>
      <c r="E409" s="9" t="s">
        <v>8913</v>
      </c>
      <c r="F409" s="9"/>
      <c r="G409" s="9" t="s">
        <v>61</v>
      </c>
    </row>
    <row r="410" spans="1:7" x14ac:dyDescent="0.35">
      <c r="A410" s="9" t="s">
        <v>9737</v>
      </c>
      <c r="B410" s="9" t="s">
        <v>62</v>
      </c>
      <c r="C410" s="9" t="s">
        <v>8955</v>
      </c>
      <c r="D410" s="9" t="s">
        <v>8943</v>
      </c>
      <c r="E410" s="9" t="s">
        <v>8991</v>
      </c>
      <c r="F410" s="9"/>
      <c r="G410" s="9" t="s">
        <v>61</v>
      </c>
    </row>
    <row r="411" spans="1:7" x14ac:dyDescent="0.35">
      <c r="A411" s="9" t="s">
        <v>9738</v>
      </c>
      <c r="B411" s="9" t="s">
        <v>61</v>
      </c>
      <c r="C411" s="9" t="s">
        <v>8983</v>
      </c>
      <c r="D411" s="9" t="s">
        <v>8943</v>
      </c>
      <c r="E411" s="9" t="s">
        <v>8883</v>
      </c>
      <c r="F411" s="9"/>
      <c r="G411" s="9" t="s">
        <v>61</v>
      </c>
    </row>
    <row r="412" spans="1:7" x14ac:dyDescent="0.35">
      <c r="A412" s="9" t="s">
        <v>9739</v>
      </c>
      <c r="B412" s="9" t="s">
        <v>62</v>
      </c>
      <c r="C412" s="9" t="s">
        <v>8955</v>
      </c>
      <c r="D412" s="9" t="s">
        <v>8943</v>
      </c>
      <c r="E412" s="9" t="s">
        <v>8989</v>
      </c>
      <c r="F412" s="9"/>
      <c r="G412" s="9" t="s">
        <v>61</v>
      </c>
    </row>
    <row r="413" spans="1:7" x14ac:dyDescent="0.35">
      <c r="A413" s="9" t="s">
        <v>9740</v>
      </c>
      <c r="B413" s="9" t="s">
        <v>62</v>
      </c>
      <c r="C413" s="9" t="s">
        <v>8955</v>
      </c>
      <c r="D413" s="9" t="s">
        <v>8943</v>
      </c>
      <c r="E413" s="9" t="s">
        <v>8883</v>
      </c>
      <c r="F413" s="9" t="s">
        <v>9741</v>
      </c>
      <c r="G413" s="9" t="s">
        <v>61</v>
      </c>
    </row>
    <row r="414" spans="1:7" x14ac:dyDescent="0.35">
      <c r="A414" s="9" t="s">
        <v>9742</v>
      </c>
      <c r="B414" s="9" t="s">
        <v>62</v>
      </c>
      <c r="C414" s="9" t="s">
        <v>8998</v>
      </c>
      <c r="D414" s="9" t="s">
        <v>8943</v>
      </c>
      <c r="E414" s="9" t="s">
        <v>8929</v>
      </c>
      <c r="F414" s="9"/>
      <c r="G414" s="9" t="s">
        <v>61</v>
      </c>
    </row>
    <row r="415" spans="1:7" x14ac:dyDescent="0.35">
      <c r="A415" s="9" t="s">
        <v>9743</v>
      </c>
      <c r="B415" s="9" t="s">
        <v>62</v>
      </c>
      <c r="C415" s="9" t="s">
        <v>8998</v>
      </c>
      <c r="D415" s="9" t="s">
        <v>8943</v>
      </c>
      <c r="E415" s="9" t="s">
        <v>8929</v>
      </c>
      <c r="F415" s="9"/>
      <c r="G415" s="9" t="s">
        <v>61</v>
      </c>
    </row>
    <row r="416" spans="1:7" x14ac:dyDescent="0.35">
      <c r="A416" s="9" t="s">
        <v>9744</v>
      </c>
      <c r="B416" s="9" t="s">
        <v>62</v>
      </c>
      <c r="C416" s="9" t="s">
        <v>8998</v>
      </c>
      <c r="D416" s="9" t="s">
        <v>8943</v>
      </c>
      <c r="E416" s="9" t="s">
        <v>8929</v>
      </c>
      <c r="F416" s="9"/>
      <c r="G416" s="9" t="s">
        <v>61</v>
      </c>
    </row>
    <row r="417" spans="1:7" x14ac:dyDescent="0.35">
      <c r="A417" s="9" t="s">
        <v>9745</v>
      </c>
      <c r="B417" s="9" t="s">
        <v>62</v>
      </c>
      <c r="C417" s="9" t="s">
        <v>8998</v>
      </c>
      <c r="D417" s="9" t="s">
        <v>8943</v>
      </c>
      <c r="E417" s="9" t="s">
        <v>8929</v>
      </c>
      <c r="F417" s="9"/>
      <c r="G417" s="9" t="s">
        <v>61</v>
      </c>
    </row>
    <row r="418" spans="1:7" x14ac:dyDescent="0.35">
      <c r="A418" s="9" t="s">
        <v>9746</v>
      </c>
      <c r="B418" s="9" t="s">
        <v>62</v>
      </c>
      <c r="C418" s="9" t="s">
        <v>8998</v>
      </c>
      <c r="D418" s="9" t="s">
        <v>8943</v>
      </c>
      <c r="E418" s="9" t="s">
        <v>8929</v>
      </c>
      <c r="F418" s="9"/>
      <c r="G418" s="9" t="s">
        <v>61</v>
      </c>
    </row>
    <row r="419" spans="1:7" x14ac:dyDescent="0.35">
      <c r="A419" s="9" t="s">
        <v>9747</v>
      </c>
      <c r="B419" s="9" t="s">
        <v>62</v>
      </c>
      <c r="C419" s="9" t="s">
        <v>8955</v>
      </c>
      <c r="D419" s="9" t="s">
        <v>8943</v>
      </c>
      <c r="E419" s="9" t="s">
        <v>8883</v>
      </c>
      <c r="F419" s="9" t="s">
        <v>9748</v>
      </c>
      <c r="G419" s="9" t="s">
        <v>61</v>
      </c>
    </row>
    <row r="420" spans="1:7" x14ac:dyDescent="0.35">
      <c r="A420" s="9" t="s">
        <v>9749</v>
      </c>
      <c r="B420" s="9" t="s">
        <v>61</v>
      </c>
      <c r="C420" s="9" t="s">
        <v>8983</v>
      </c>
      <c r="D420" s="9" t="s">
        <v>8943</v>
      </c>
      <c r="E420" s="9" t="s">
        <v>8883</v>
      </c>
      <c r="F420" s="9" t="s">
        <v>9750</v>
      </c>
      <c r="G420" s="9" t="s">
        <v>61</v>
      </c>
    </row>
    <row r="421" spans="1:7" x14ac:dyDescent="0.35">
      <c r="A421" s="9" t="s">
        <v>9751</v>
      </c>
      <c r="B421" s="9" t="s">
        <v>61</v>
      </c>
      <c r="C421" s="9" t="s">
        <v>8983</v>
      </c>
      <c r="D421" s="9" t="s">
        <v>8943</v>
      </c>
      <c r="E421" s="9" t="s">
        <v>8883</v>
      </c>
      <c r="F421" s="9" t="s">
        <v>9752</v>
      </c>
      <c r="G421" s="9" t="s">
        <v>61</v>
      </c>
    </row>
    <row r="422" spans="1:7" x14ac:dyDescent="0.35">
      <c r="A422" s="9" t="s">
        <v>9753</v>
      </c>
      <c r="B422" s="9" t="s">
        <v>61</v>
      </c>
      <c r="C422" s="9" t="s">
        <v>8983</v>
      </c>
      <c r="D422" s="9" t="s">
        <v>8943</v>
      </c>
      <c r="E422" s="9" t="s">
        <v>975</v>
      </c>
      <c r="F422" s="9" t="s">
        <v>9754</v>
      </c>
      <c r="G422" s="9" t="s">
        <v>61</v>
      </c>
    </row>
    <row r="423" spans="1:7" x14ac:dyDescent="0.35">
      <c r="A423" s="9" t="s">
        <v>9755</v>
      </c>
      <c r="B423" s="9" t="s">
        <v>61</v>
      </c>
      <c r="C423" s="9" t="s">
        <v>8983</v>
      </c>
      <c r="D423" s="9" t="s">
        <v>8943</v>
      </c>
      <c r="E423" s="9" t="s">
        <v>975</v>
      </c>
      <c r="F423" s="9" t="s">
        <v>9756</v>
      </c>
      <c r="G423" s="9" t="s">
        <v>61</v>
      </c>
    </row>
    <row r="424" spans="1:7" x14ac:dyDescent="0.35">
      <c r="A424" s="9" t="s">
        <v>9757</v>
      </c>
      <c r="B424" s="9" t="s">
        <v>61</v>
      </c>
      <c r="C424" s="9" t="s">
        <v>8983</v>
      </c>
      <c r="D424" s="9" t="s">
        <v>8943</v>
      </c>
      <c r="E424" s="9" t="s">
        <v>975</v>
      </c>
      <c r="F424" s="9" t="s">
        <v>9758</v>
      </c>
      <c r="G424" s="9" t="s">
        <v>61</v>
      </c>
    </row>
    <row r="425" spans="1:7" x14ac:dyDescent="0.35">
      <c r="A425" s="9" t="s">
        <v>9759</v>
      </c>
      <c r="B425" s="9" t="s">
        <v>61</v>
      </c>
      <c r="C425" s="9" t="s">
        <v>8983</v>
      </c>
      <c r="D425" s="9" t="s">
        <v>8943</v>
      </c>
      <c r="E425" s="9" t="s">
        <v>975</v>
      </c>
      <c r="F425" s="9" t="s">
        <v>9760</v>
      </c>
      <c r="G425" s="9" t="s">
        <v>61</v>
      </c>
    </row>
    <row r="426" spans="1:7" x14ac:dyDescent="0.35">
      <c r="A426" s="9" t="s">
        <v>9761</v>
      </c>
      <c r="B426" s="9" t="s">
        <v>61</v>
      </c>
      <c r="C426" s="9" t="s">
        <v>8983</v>
      </c>
      <c r="D426" s="9" t="s">
        <v>8943</v>
      </c>
      <c r="E426" s="9" t="s">
        <v>975</v>
      </c>
      <c r="F426" s="9" t="s">
        <v>9762</v>
      </c>
      <c r="G426" s="9" t="s">
        <v>61</v>
      </c>
    </row>
    <row r="427" spans="1:7" x14ac:dyDescent="0.35">
      <c r="A427" s="9" t="s">
        <v>9763</v>
      </c>
      <c r="B427" s="9" t="s">
        <v>61</v>
      </c>
      <c r="C427" s="9" t="s">
        <v>8983</v>
      </c>
      <c r="D427" s="9" t="s">
        <v>8943</v>
      </c>
      <c r="E427" s="9" t="s">
        <v>975</v>
      </c>
      <c r="F427" s="9" t="s">
        <v>9764</v>
      </c>
      <c r="G427" s="9" t="s">
        <v>61</v>
      </c>
    </row>
    <row r="428" spans="1:7" x14ac:dyDescent="0.35">
      <c r="A428" s="9" t="s">
        <v>9765</v>
      </c>
      <c r="B428" s="9" t="s">
        <v>62</v>
      </c>
      <c r="C428" s="9" t="s">
        <v>8955</v>
      </c>
      <c r="D428" s="9" t="s">
        <v>8943</v>
      </c>
      <c r="E428" s="9" t="s">
        <v>8883</v>
      </c>
      <c r="F428" s="9" t="s">
        <v>9766</v>
      </c>
      <c r="G428" s="9" t="s">
        <v>61</v>
      </c>
    </row>
    <row r="429" spans="1:7" x14ac:dyDescent="0.35">
      <c r="A429" s="9" t="s">
        <v>9767</v>
      </c>
      <c r="B429" s="9" t="s">
        <v>62</v>
      </c>
      <c r="C429" s="9" t="s">
        <v>8955</v>
      </c>
      <c r="D429" s="9" t="s">
        <v>8943</v>
      </c>
      <c r="E429" s="9" t="s">
        <v>8883</v>
      </c>
      <c r="F429" s="9" t="s">
        <v>9768</v>
      </c>
      <c r="G429" s="9" t="s">
        <v>61</v>
      </c>
    </row>
    <row r="430" spans="1:7" x14ac:dyDescent="0.35">
      <c r="A430" s="9" t="s">
        <v>9769</v>
      </c>
      <c r="B430" s="9" t="s">
        <v>61</v>
      </c>
      <c r="C430" s="9" t="s">
        <v>8983</v>
      </c>
      <c r="D430" s="9" t="s">
        <v>8943</v>
      </c>
      <c r="E430" s="9" t="s">
        <v>8883</v>
      </c>
      <c r="F430" s="9" t="s">
        <v>9770</v>
      </c>
      <c r="G430" s="9" t="s">
        <v>61</v>
      </c>
    </row>
    <row r="431" spans="1:7" x14ac:dyDescent="0.35">
      <c r="A431" s="9" t="s">
        <v>9771</v>
      </c>
      <c r="B431" s="9" t="s">
        <v>62</v>
      </c>
      <c r="C431" s="9" t="s">
        <v>8955</v>
      </c>
      <c r="D431" s="9" t="s">
        <v>8943</v>
      </c>
      <c r="E431" s="9" t="s">
        <v>8883</v>
      </c>
      <c r="F431" s="9" t="s">
        <v>9772</v>
      </c>
      <c r="G431" s="9" t="s">
        <v>61</v>
      </c>
    </row>
    <row r="432" spans="1:7" x14ac:dyDescent="0.35">
      <c r="A432" s="9" t="s">
        <v>9773</v>
      </c>
      <c r="B432" s="9" t="s">
        <v>61</v>
      </c>
      <c r="C432" s="9" t="s">
        <v>8983</v>
      </c>
      <c r="D432" s="9" t="s">
        <v>8943</v>
      </c>
      <c r="E432" s="9" t="s">
        <v>8883</v>
      </c>
      <c r="F432" s="9" t="s">
        <v>9774</v>
      </c>
      <c r="G432" s="9" t="s">
        <v>61</v>
      </c>
    </row>
    <row r="433" spans="1:7" x14ac:dyDescent="0.35">
      <c r="A433" s="9" t="s">
        <v>9775</v>
      </c>
      <c r="B433" s="9" t="s">
        <v>62</v>
      </c>
      <c r="C433" s="9" t="s">
        <v>8955</v>
      </c>
      <c r="D433" s="9" t="s">
        <v>8943</v>
      </c>
      <c r="E433" s="9" t="s">
        <v>8883</v>
      </c>
      <c r="F433" s="9" t="s">
        <v>9776</v>
      </c>
      <c r="G433" s="9" t="s">
        <v>61</v>
      </c>
    </row>
    <row r="434" spans="1:7" x14ac:dyDescent="0.35">
      <c r="A434" s="9" t="s">
        <v>9777</v>
      </c>
      <c r="B434" s="9" t="s">
        <v>62</v>
      </c>
      <c r="C434" s="9" t="s">
        <v>8955</v>
      </c>
      <c r="D434" s="9" t="s">
        <v>8943</v>
      </c>
      <c r="E434" s="9" t="s">
        <v>8883</v>
      </c>
      <c r="F434" s="9" t="s">
        <v>9778</v>
      </c>
      <c r="G434" s="9" t="s">
        <v>61</v>
      </c>
    </row>
    <row r="435" spans="1:7" x14ac:dyDescent="0.35">
      <c r="A435" s="9" t="s">
        <v>9779</v>
      </c>
      <c r="B435" s="9" t="s">
        <v>61</v>
      </c>
      <c r="C435" s="9" t="s">
        <v>8983</v>
      </c>
      <c r="D435" s="9" t="s">
        <v>8943</v>
      </c>
      <c r="E435" s="9" t="s">
        <v>8774</v>
      </c>
      <c r="F435" s="9" t="s">
        <v>9780</v>
      </c>
      <c r="G435" s="9" t="s">
        <v>61</v>
      </c>
    </row>
    <row r="436" spans="1:7" x14ac:dyDescent="0.35">
      <c r="A436" s="9" t="s">
        <v>9781</v>
      </c>
      <c r="B436" s="9" t="s">
        <v>61</v>
      </c>
      <c r="C436" s="9" t="s">
        <v>8983</v>
      </c>
      <c r="D436" s="9" t="s">
        <v>8943</v>
      </c>
      <c r="E436" s="9" t="s">
        <v>9782</v>
      </c>
      <c r="F436" s="9" t="s">
        <v>9783</v>
      </c>
      <c r="G436" s="9" t="s">
        <v>61</v>
      </c>
    </row>
    <row r="437" spans="1:7" x14ac:dyDescent="0.35">
      <c r="A437" s="9" t="s">
        <v>9784</v>
      </c>
      <c r="B437" s="9" t="s">
        <v>61</v>
      </c>
      <c r="C437" s="9" t="s">
        <v>8983</v>
      </c>
      <c r="D437" s="9" t="s">
        <v>8943</v>
      </c>
      <c r="E437" s="9" t="s">
        <v>9782</v>
      </c>
      <c r="F437" s="9" t="s">
        <v>9785</v>
      </c>
      <c r="G437" s="9" t="s">
        <v>61</v>
      </c>
    </row>
    <row r="438" spans="1:7" x14ac:dyDescent="0.35">
      <c r="A438" s="9" t="s">
        <v>9786</v>
      </c>
      <c r="B438" s="9" t="s">
        <v>61</v>
      </c>
      <c r="C438" s="9" t="s">
        <v>8983</v>
      </c>
      <c r="D438" s="9" t="s">
        <v>8943</v>
      </c>
      <c r="E438" s="9" t="s">
        <v>9782</v>
      </c>
      <c r="F438" s="9" t="s">
        <v>9787</v>
      </c>
      <c r="G438" s="9" t="s">
        <v>61</v>
      </c>
    </row>
    <row r="439" spans="1:7" x14ac:dyDescent="0.35">
      <c r="A439" s="9" t="s">
        <v>9788</v>
      </c>
      <c r="B439" s="9" t="s">
        <v>61</v>
      </c>
      <c r="C439" s="9" t="s">
        <v>8983</v>
      </c>
      <c r="D439" s="9" t="s">
        <v>8943</v>
      </c>
      <c r="E439" s="9" t="s">
        <v>9782</v>
      </c>
      <c r="F439" s="9" t="s">
        <v>9789</v>
      </c>
      <c r="G439" s="9" t="s">
        <v>61</v>
      </c>
    </row>
    <row r="440" spans="1:7" x14ac:dyDescent="0.35">
      <c r="A440" s="9" t="s">
        <v>9790</v>
      </c>
      <c r="B440" s="9" t="s">
        <v>61</v>
      </c>
      <c r="C440" s="9" t="s">
        <v>8983</v>
      </c>
      <c r="D440" s="9" t="s">
        <v>8943</v>
      </c>
      <c r="E440" s="9" t="s">
        <v>9782</v>
      </c>
      <c r="F440" s="9" t="s">
        <v>9791</v>
      </c>
      <c r="G440" s="9" t="s">
        <v>61</v>
      </c>
    </row>
    <row r="441" spans="1:7" x14ac:dyDescent="0.35">
      <c r="A441" s="9" t="s">
        <v>9792</v>
      </c>
      <c r="B441" s="9" t="s">
        <v>61</v>
      </c>
      <c r="C441" s="9" t="s">
        <v>8983</v>
      </c>
      <c r="D441" s="9" t="s">
        <v>8943</v>
      </c>
      <c r="E441" s="9" t="s">
        <v>9782</v>
      </c>
      <c r="F441" s="9" t="s">
        <v>9793</v>
      </c>
      <c r="G441" s="9" t="s">
        <v>61</v>
      </c>
    </row>
    <row r="442" spans="1:7" x14ac:dyDescent="0.35">
      <c r="A442" s="9" t="s">
        <v>9794</v>
      </c>
      <c r="B442" s="9" t="s">
        <v>61</v>
      </c>
      <c r="C442" s="9" t="s">
        <v>8983</v>
      </c>
      <c r="D442" s="9" t="s">
        <v>8943</v>
      </c>
      <c r="E442" s="9" t="s">
        <v>9782</v>
      </c>
      <c r="F442" s="9" t="s">
        <v>9795</v>
      </c>
      <c r="G442" s="9" t="s">
        <v>61</v>
      </c>
    </row>
    <row r="443" spans="1:7" x14ac:dyDescent="0.35">
      <c r="A443" s="9" t="s">
        <v>9796</v>
      </c>
      <c r="B443" s="9" t="s">
        <v>61</v>
      </c>
      <c r="C443" s="9" t="s">
        <v>8983</v>
      </c>
      <c r="D443" s="9" t="s">
        <v>8943</v>
      </c>
      <c r="E443" s="9" t="s">
        <v>9782</v>
      </c>
      <c r="F443" s="9" t="s">
        <v>9797</v>
      </c>
      <c r="G443" s="9" t="s">
        <v>61</v>
      </c>
    </row>
    <row r="444" spans="1:7" x14ac:dyDescent="0.35">
      <c r="A444" s="9" t="s">
        <v>9798</v>
      </c>
      <c r="B444" s="9" t="s">
        <v>61</v>
      </c>
      <c r="C444" s="9" t="s">
        <v>8983</v>
      </c>
      <c r="D444" s="9" t="s">
        <v>8943</v>
      </c>
      <c r="E444" s="9" t="s">
        <v>8913</v>
      </c>
      <c r="F444" s="9" t="s">
        <v>9799</v>
      </c>
      <c r="G444" s="9" t="s">
        <v>61</v>
      </c>
    </row>
    <row r="445" spans="1:7" x14ac:dyDescent="0.35">
      <c r="A445" s="9" t="s">
        <v>9800</v>
      </c>
      <c r="B445" s="9" t="s">
        <v>61</v>
      </c>
      <c r="C445" s="9" t="s">
        <v>8983</v>
      </c>
      <c r="D445" s="9" t="s">
        <v>8943</v>
      </c>
      <c r="E445" s="9" t="s">
        <v>8929</v>
      </c>
      <c r="F445" s="9" t="s">
        <v>9801</v>
      </c>
      <c r="G445" s="9" t="s">
        <v>61</v>
      </c>
    </row>
    <row r="446" spans="1:7" x14ac:dyDescent="0.35">
      <c r="A446" s="9" t="s">
        <v>9802</v>
      </c>
      <c r="B446" s="9" t="s">
        <v>62</v>
      </c>
      <c r="C446" s="9" t="s">
        <v>8972</v>
      </c>
      <c r="D446" s="9" t="s">
        <v>8943</v>
      </c>
      <c r="E446" s="9"/>
      <c r="F446" s="9" t="s">
        <v>9803</v>
      </c>
      <c r="G446" s="9" t="s">
        <v>61</v>
      </c>
    </row>
    <row r="447" spans="1:7" x14ac:dyDescent="0.35">
      <c r="A447" s="9" t="s">
        <v>9804</v>
      </c>
      <c r="B447" s="9" t="s">
        <v>61</v>
      </c>
      <c r="C447" s="9" t="s">
        <v>8983</v>
      </c>
      <c r="D447" s="9" t="s">
        <v>8943</v>
      </c>
      <c r="E447" s="9" t="s">
        <v>8936</v>
      </c>
      <c r="F447" s="9" t="s">
        <v>9805</v>
      </c>
      <c r="G447" s="9" t="s">
        <v>61</v>
      </c>
    </row>
    <row r="448" spans="1:7" x14ac:dyDescent="0.35">
      <c r="A448" s="9" t="s">
        <v>9806</v>
      </c>
      <c r="B448" s="9" t="s">
        <v>61</v>
      </c>
      <c r="C448" s="9" t="s">
        <v>8983</v>
      </c>
      <c r="D448" s="9" t="s">
        <v>8943</v>
      </c>
      <c r="E448" s="9" t="s">
        <v>8936</v>
      </c>
      <c r="F448" s="9" t="s">
        <v>9807</v>
      </c>
      <c r="G448" s="9" t="s">
        <v>61</v>
      </c>
    </row>
    <row r="449" spans="1:7" x14ac:dyDescent="0.35">
      <c r="A449" s="9" t="s">
        <v>9808</v>
      </c>
      <c r="B449" s="9" t="s">
        <v>61</v>
      </c>
      <c r="C449" s="9" t="s">
        <v>8983</v>
      </c>
      <c r="D449" s="9" t="s">
        <v>8943</v>
      </c>
      <c r="E449" s="9" t="s">
        <v>8936</v>
      </c>
      <c r="F449" s="9" t="s">
        <v>9809</v>
      </c>
      <c r="G449" s="9" t="s">
        <v>61</v>
      </c>
    </row>
    <row r="450" spans="1:7" x14ac:dyDescent="0.35">
      <c r="A450" s="9" t="s">
        <v>9810</v>
      </c>
      <c r="B450" s="9" t="s">
        <v>61</v>
      </c>
      <c r="C450" s="9" t="s">
        <v>8983</v>
      </c>
      <c r="D450" s="9" t="s">
        <v>8943</v>
      </c>
      <c r="E450" s="9" t="s">
        <v>8936</v>
      </c>
      <c r="F450" s="9" t="s">
        <v>9811</v>
      </c>
      <c r="G450" s="9" t="s">
        <v>61</v>
      </c>
    </row>
    <row r="451" spans="1:7" x14ac:dyDescent="0.35">
      <c r="A451" s="9" t="s">
        <v>9812</v>
      </c>
      <c r="B451" s="9" t="s">
        <v>61</v>
      </c>
      <c r="C451" s="9" t="s">
        <v>8983</v>
      </c>
      <c r="D451" s="9" t="s">
        <v>8943</v>
      </c>
      <c r="E451" s="9" t="s">
        <v>8936</v>
      </c>
      <c r="F451" s="9" t="s">
        <v>9813</v>
      </c>
      <c r="G451" s="9" t="s">
        <v>61</v>
      </c>
    </row>
    <row r="452" spans="1:7" x14ac:dyDescent="0.35">
      <c r="A452" s="9" t="s">
        <v>9814</v>
      </c>
      <c r="B452" s="9" t="s">
        <v>61</v>
      </c>
      <c r="C452" s="9" t="s">
        <v>8983</v>
      </c>
      <c r="D452" s="9" t="s">
        <v>8943</v>
      </c>
      <c r="E452" s="9" t="s">
        <v>8936</v>
      </c>
      <c r="F452" s="9" t="s">
        <v>9815</v>
      </c>
      <c r="G452" s="9" t="s">
        <v>61</v>
      </c>
    </row>
    <row r="453" spans="1:7" x14ac:dyDescent="0.35">
      <c r="A453" s="9" t="s">
        <v>9816</v>
      </c>
      <c r="B453" s="9" t="s">
        <v>61</v>
      </c>
      <c r="C453" s="9" t="s">
        <v>8983</v>
      </c>
      <c r="D453" s="9" t="s">
        <v>8943</v>
      </c>
      <c r="E453" s="9" t="s">
        <v>8936</v>
      </c>
      <c r="F453" s="9" t="s">
        <v>9817</v>
      </c>
      <c r="G453" s="9" t="s">
        <v>61</v>
      </c>
    </row>
    <row r="454" spans="1:7" x14ac:dyDescent="0.35">
      <c r="A454" s="9" t="s">
        <v>9818</v>
      </c>
      <c r="B454" s="9" t="s">
        <v>61</v>
      </c>
      <c r="C454" s="9" t="s">
        <v>8983</v>
      </c>
      <c r="D454" s="9" t="s">
        <v>8943</v>
      </c>
      <c r="E454" s="9" t="s">
        <v>8929</v>
      </c>
      <c r="F454" s="9" t="s">
        <v>9819</v>
      </c>
      <c r="G454" s="9" t="s">
        <v>61</v>
      </c>
    </row>
    <row r="455" spans="1:7" x14ac:dyDescent="0.35">
      <c r="A455" s="9" t="s">
        <v>9820</v>
      </c>
      <c r="B455" s="9" t="s">
        <v>61</v>
      </c>
      <c r="C455" s="9" t="s">
        <v>8983</v>
      </c>
      <c r="D455" s="9" t="s">
        <v>8943</v>
      </c>
      <c r="E455" s="9" t="s">
        <v>8929</v>
      </c>
      <c r="F455" s="9" t="s">
        <v>9821</v>
      </c>
      <c r="G455" s="9" t="s">
        <v>61</v>
      </c>
    </row>
    <row r="456" spans="1:7" x14ac:dyDescent="0.35">
      <c r="A456" s="9" t="s">
        <v>9822</v>
      </c>
      <c r="B456" s="9" t="s">
        <v>61</v>
      </c>
      <c r="C456" s="9" t="s">
        <v>8983</v>
      </c>
      <c r="D456" s="9" t="s">
        <v>8943</v>
      </c>
      <c r="E456" s="9" t="s">
        <v>8936</v>
      </c>
      <c r="F456" s="9" t="s">
        <v>9823</v>
      </c>
      <c r="G456" s="9" t="s">
        <v>61</v>
      </c>
    </row>
    <row r="457" spans="1:7" x14ac:dyDescent="0.35">
      <c r="A457" s="9" t="s">
        <v>9824</v>
      </c>
      <c r="B457" s="9" t="s">
        <v>61</v>
      </c>
      <c r="C457" s="9" t="s">
        <v>8983</v>
      </c>
      <c r="D457" s="9" t="s">
        <v>8943</v>
      </c>
      <c r="E457" s="9" t="s">
        <v>8936</v>
      </c>
      <c r="F457" s="9" t="s">
        <v>9825</v>
      </c>
      <c r="G457" s="9" t="s">
        <v>61</v>
      </c>
    </row>
    <row r="458" spans="1:7" x14ac:dyDescent="0.35">
      <c r="A458" s="9" t="s">
        <v>9826</v>
      </c>
      <c r="B458" s="9" t="s">
        <v>61</v>
      </c>
      <c r="C458" s="9" t="s">
        <v>8983</v>
      </c>
      <c r="D458" s="9" t="s">
        <v>8943</v>
      </c>
      <c r="E458" s="9" t="s">
        <v>8936</v>
      </c>
      <c r="F458" s="9" t="s">
        <v>9827</v>
      </c>
      <c r="G458" s="9" t="s">
        <v>61</v>
      </c>
    </row>
    <row r="459" spans="1:7" x14ac:dyDescent="0.35">
      <c r="A459" s="9" t="s">
        <v>9828</v>
      </c>
      <c r="B459" s="9" t="s">
        <v>61</v>
      </c>
      <c r="C459" s="9" t="s">
        <v>8983</v>
      </c>
      <c r="D459" s="9" t="s">
        <v>8943</v>
      </c>
      <c r="E459" s="9" t="s">
        <v>8936</v>
      </c>
      <c r="F459" s="9" t="s">
        <v>9829</v>
      </c>
      <c r="G459" s="9" t="s">
        <v>61</v>
      </c>
    </row>
    <row r="460" spans="1:7" x14ac:dyDescent="0.35">
      <c r="A460" s="9" t="s">
        <v>9830</v>
      </c>
      <c r="B460" s="9" t="s">
        <v>61</v>
      </c>
      <c r="C460" s="9" t="s">
        <v>8983</v>
      </c>
      <c r="D460" s="9" t="s">
        <v>8943</v>
      </c>
      <c r="E460" s="9" t="s">
        <v>8936</v>
      </c>
      <c r="F460" s="9" t="s">
        <v>9831</v>
      </c>
      <c r="G460" s="9" t="s">
        <v>61</v>
      </c>
    </row>
    <row r="461" spans="1:7" x14ac:dyDescent="0.35">
      <c r="A461" s="9" t="s">
        <v>9832</v>
      </c>
      <c r="B461" s="9" t="s">
        <v>61</v>
      </c>
      <c r="C461" s="9" t="s">
        <v>8983</v>
      </c>
      <c r="D461" s="9" t="s">
        <v>8943</v>
      </c>
      <c r="E461" s="9" t="s">
        <v>8936</v>
      </c>
      <c r="F461" s="9" t="s">
        <v>9833</v>
      </c>
      <c r="G461" s="9" t="s">
        <v>61</v>
      </c>
    </row>
    <row r="462" spans="1:7" x14ac:dyDescent="0.35">
      <c r="A462" s="9" t="s">
        <v>9834</v>
      </c>
      <c r="B462" s="9" t="s">
        <v>61</v>
      </c>
      <c r="C462" s="9" t="s">
        <v>8983</v>
      </c>
      <c r="D462" s="9" t="s">
        <v>8943</v>
      </c>
      <c r="E462" s="9" t="s">
        <v>8936</v>
      </c>
      <c r="F462" s="9" t="s">
        <v>9835</v>
      </c>
      <c r="G462" s="9" t="s">
        <v>61</v>
      </c>
    </row>
    <row r="463" spans="1:7" x14ac:dyDescent="0.35">
      <c r="A463" s="9" t="s">
        <v>9836</v>
      </c>
      <c r="B463" s="9" t="s">
        <v>61</v>
      </c>
      <c r="C463" s="9" t="s">
        <v>8983</v>
      </c>
      <c r="D463" s="9" t="s">
        <v>8943</v>
      </c>
      <c r="E463" s="9" t="s">
        <v>8936</v>
      </c>
      <c r="F463" s="9" t="s">
        <v>9837</v>
      </c>
      <c r="G463" s="9" t="s">
        <v>61</v>
      </c>
    </row>
    <row r="464" spans="1:7" x14ac:dyDescent="0.35">
      <c r="A464" s="9" t="s">
        <v>9838</v>
      </c>
      <c r="B464" s="9" t="s">
        <v>61</v>
      </c>
      <c r="C464" s="9" t="s">
        <v>8983</v>
      </c>
      <c r="D464" s="9" t="s">
        <v>8943</v>
      </c>
      <c r="E464" s="9" t="s">
        <v>8936</v>
      </c>
      <c r="F464" s="9" t="s">
        <v>9839</v>
      </c>
      <c r="G464" s="9" t="s">
        <v>61</v>
      </c>
    </row>
    <row r="465" spans="1:7" x14ac:dyDescent="0.35">
      <c r="A465" s="9" t="s">
        <v>9840</v>
      </c>
      <c r="B465" s="9" t="s">
        <v>61</v>
      </c>
      <c r="C465" s="9" t="s">
        <v>8983</v>
      </c>
      <c r="D465" s="9" t="s">
        <v>8943</v>
      </c>
      <c r="E465" s="9" t="s">
        <v>8936</v>
      </c>
      <c r="F465" s="9" t="s">
        <v>9841</v>
      </c>
      <c r="G465" s="9" t="s">
        <v>61</v>
      </c>
    </row>
    <row r="466" spans="1:7" x14ac:dyDescent="0.35">
      <c r="A466" s="9" t="s">
        <v>9842</v>
      </c>
      <c r="B466" s="9" t="s">
        <v>61</v>
      </c>
      <c r="C466" s="9" t="s">
        <v>8983</v>
      </c>
      <c r="D466" s="9" t="s">
        <v>8943</v>
      </c>
      <c r="E466" s="9" t="s">
        <v>8936</v>
      </c>
      <c r="F466" s="9" t="s">
        <v>9843</v>
      </c>
      <c r="G466" s="9" t="s">
        <v>61</v>
      </c>
    </row>
    <row r="467" spans="1:7" x14ac:dyDescent="0.35">
      <c r="A467" s="9" t="s">
        <v>9844</v>
      </c>
      <c r="B467" s="9" t="s">
        <v>61</v>
      </c>
      <c r="C467" s="9" t="s">
        <v>8983</v>
      </c>
      <c r="D467" s="9" t="s">
        <v>8943</v>
      </c>
      <c r="E467" s="9" t="s">
        <v>8936</v>
      </c>
      <c r="F467" s="9" t="s">
        <v>9845</v>
      </c>
      <c r="G467" s="9" t="s">
        <v>61</v>
      </c>
    </row>
    <row r="468" spans="1:7" x14ac:dyDescent="0.35">
      <c r="A468" s="9" t="s">
        <v>9846</v>
      </c>
      <c r="B468" s="9" t="s">
        <v>61</v>
      </c>
      <c r="C468" s="9" t="s">
        <v>8983</v>
      </c>
      <c r="D468" s="9" t="s">
        <v>8943</v>
      </c>
      <c r="E468" s="9" t="s">
        <v>8936</v>
      </c>
      <c r="F468" s="9" t="s">
        <v>9847</v>
      </c>
      <c r="G468" s="9" t="s">
        <v>61</v>
      </c>
    </row>
    <row r="469" spans="1:7" x14ac:dyDescent="0.35">
      <c r="A469" s="9" t="s">
        <v>9848</v>
      </c>
      <c r="B469" s="9" t="s">
        <v>61</v>
      </c>
      <c r="C469" s="9" t="s">
        <v>8983</v>
      </c>
      <c r="D469" s="9" t="s">
        <v>8943</v>
      </c>
      <c r="E469" s="9" t="s">
        <v>8936</v>
      </c>
      <c r="F469" s="9" t="s">
        <v>9849</v>
      </c>
      <c r="G469" s="9" t="s">
        <v>61</v>
      </c>
    </row>
    <row r="470" spans="1:7" x14ac:dyDescent="0.35">
      <c r="A470" s="9" t="s">
        <v>9850</v>
      </c>
      <c r="B470" s="9" t="s">
        <v>61</v>
      </c>
      <c r="C470" s="9" t="s">
        <v>8983</v>
      </c>
      <c r="D470" s="9" t="s">
        <v>8943</v>
      </c>
      <c r="E470" s="9" t="s">
        <v>8936</v>
      </c>
      <c r="F470" s="9" t="s">
        <v>9851</v>
      </c>
      <c r="G470" s="9" t="s">
        <v>61</v>
      </c>
    </row>
    <row r="471" spans="1:7" x14ac:dyDescent="0.35">
      <c r="A471" s="9" t="s">
        <v>9852</v>
      </c>
      <c r="B471" s="9" t="s">
        <v>61</v>
      </c>
      <c r="C471" s="9" t="s">
        <v>8983</v>
      </c>
      <c r="D471" s="9" t="s">
        <v>8943</v>
      </c>
      <c r="E471" s="9" t="s">
        <v>8936</v>
      </c>
      <c r="F471" s="9" t="s">
        <v>9853</v>
      </c>
      <c r="G471" s="9" t="s">
        <v>61</v>
      </c>
    </row>
    <row r="472" spans="1:7" x14ac:dyDescent="0.35">
      <c r="A472" s="9" t="s">
        <v>9854</v>
      </c>
      <c r="B472" s="9" t="s">
        <v>61</v>
      </c>
      <c r="C472" s="9" t="s">
        <v>8983</v>
      </c>
      <c r="D472" s="9" t="s">
        <v>8943</v>
      </c>
      <c r="E472" s="9" t="s">
        <v>8936</v>
      </c>
      <c r="F472" s="9" t="s">
        <v>9102</v>
      </c>
      <c r="G472" s="9" t="s">
        <v>61</v>
      </c>
    </row>
    <row r="473" spans="1:7" x14ac:dyDescent="0.35">
      <c r="A473" s="9" t="s">
        <v>9855</v>
      </c>
      <c r="B473" s="9" t="s">
        <v>61</v>
      </c>
      <c r="C473" s="9" t="s">
        <v>8983</v>
      </c>
      <c r="D473" s="9" t="s">
        <v>8943</v>
      </c>
      <c r="E473" s="9" t="s">
        <v>8936</v>
      </c>
      <c r="F473" s="9" t="s">
        <v>9106</v>
      </c>
      <c r="G473" s="9" t="s">
        <v>61</v>
      </c>
    </row>
    <row r="474" spans="1:7" x14ac:dyDescent="0.35">
      <c r="A474" s="9" t="s">
        <v>9856</v>
      </c>
      <c r="B474" s="9" t="s">
        <v>61</v>
      </c>
      <c r="C474" s="9" t="s">
        <v>8983</v>
      </c>
      <c r="D474" s="9" t="s">
        <v>8943</v>
      </c>
      <c r="E474" s="9" t="s">
        <v>8936</v>
      </c>
      <c r="F474" s="9" t="s">
        <v>9857</v>
      </c>
      <c r="G474" s="9" t="s">
        <v>61</v>
      </c>
    </row>
    <row r="475" spans="1:7" x14ac:dyDescent="0.35">
      <c r="A475" s="9" t="s">
        <v>9858</v>
      </c>
      <c r="B475" s="9" t="s">
        <v>61</v>
      </c>
      <c r="C475" s="9" t="s">
        <v>8983</v>
      </c>
      <c r="D475" s="9" t="s">
        <v>8943</v>
      </c>
      <c r="E475" s="9" t="s">
        <v>9002</v>
      </c>
      <c r="F475" s="9" t="s">
        <v>9859</v>
      </c>
      <c r="G475" s="9" t="s">
        <v>61</v>
      </c>
    </row>
    <row r="476" spans="1:7" x14ac:dyDescent="0.35">
      <c r="A476" s="9" t="s">
        <v>9860</v>
      </c>
      <c r="B476" s="9" t="s">
        <v>61</v>
      </c>
      <c r="C476" s="9" t="s">
        <v>8983</v>
      </c>
      <c r="D476" s="9" t="s">
        <v>8943</v>
      </c>
      <c r="E476" s="9" t="s">
        <v>8936</v>
      </c>
      <c r="F476" s="9" t="s">
        <v>9861</v>
      </c>
      <c r="G476" s="9" t="s">
        <v>61</v>
      </c>
    </row>
    <row r="477" spans="1:7" x14ac:dyDescent="0.35">
      <c r="A477" s="9" t="s">
        <v>9862</v>
      </c>
      <c r="B477" s="9" t="s">
        <v>61</v>
      </c>
      <c r="C477" s="9" t="s">
        <v>8983</v>
      </c>
      <c r="D477" s="9" t="s">
        <v>8943</v>
      </c>
      <c r="E477" s="9" t="s">
        <v>8936</v>
      </c>
      <c r="F477" s="9" t="s">
        <v>9863</v>
      </c>
      <c r="G477" s="9" t="s">
        <v>61</v>
      </c>
    </row>
    <row r="478" spans="1:7" x14ac:dyDescent="0.35">
      <c r="A478" s="9" t="s">
        <v>9864</v>
      </c>
      <c r="B478" s="9" t="s">
        <v>61</v>
      </c>
      <c r="C478" s="9" t="s">
        <v>8983</v>
      </c>
      <c r="D478" s="9" t="s">
        <v>8943</v>
      </c>
      <c r="E478" s="9" t="s">
        <v>8936</v>
      </c>
      <c r="F478" s="9" t="s">
        <v>9865</v>
      </c>
      <c r="G478" s="9" t="s">
        <v>61</v>
      </c>
    </row>
    <row r="479" spans="1:7" x14ac:dyDescent="0.35">
      <c r="A479" s="9" t="s">
        <v>9866</v>
      </c>
      <c r="B479" s="9" t="s">
        <v>61</v>
      </c>
      <c r="C479" s="9" t="s">
        <v>8983</v>
      </c>
      <c r="D479" s="9" t="s">
        <v>8943</v>
      </c>
      <c r="E479" s="9" t="s">
        <v>8936</v>
      </c>
      <c r="F479" s="9" t="s">
        <v>9867</v>
      </c>
      <c r="G479" s="9" t="s">
        <v>61</v>
      </c>
    </row>
    <row r="480" spans="1:7" x14ac:dyDescent="0.35">
      <c r="A480" s="9" t="s">
        <v>9868</v>
      </c>
      <c r="B480" s="9" t="s">
        <v>61</v>
      </c>
      <c r="C480" s="9" t="s">
        <v>8983</v>
      </c>
      <c r="D480" s="9" t="s">
        <v>8943</v>
      </c>
      <c r="E480" s="9" t="s">
        <v>8936</v>
      </c>
      <c r="F480" s="9" t="s">
        <v>9869</v>
      </c>
      <c r="G480" s="9" t="s">
        <v>61</v>
      </c>
    </row>
    <row r="481" spans="1:7" x14ac:dyDescent="0.35">
      <c r="A481" s="9" t="s">
        <v>9870</v>
      </c>
      <c r="B481" s="9" t="s">
        <v>61</v>
      </c>
      <c r="C481" s="9" t="s">
        <v>8983</v>
      </c>
      <c r="D481" s="9" t="s">
        <v>8943</v>
      </c>
      <c r="E481" s="9" t="s">
        <v>8936</v>
      </c>
      <c r="F481" s="9" t="s">
        <v>9871</v>
      </c>
      <c r="G481" s="9" t="s">
        <v>61</v>
      </c>
    </row>
    <row r="482" spans="1:7" x14ac:dyDescent="0.35">
      <c r="A482" s="9" t="s">
        <v>9872</v>
      </c>
      <c r="B482" s="9" t="s">
        <v>61</v>
      </c>
      <c r="C482" s="9" t="s">
        <v>8983</v>
      </c>
      <c r="D482" s="9" t="s">
        <v>8943</v>
      </c>
      <c r="E482" s="9" t="s">
        <v>8913</v>
      </c>
      <c r="F482" s="9" t="s">
        <v>9873</v>
      </c>
      <c r="G482" s="9" t="s">
        <v>61</v>
      </c>
    </row>
    <row r="483" spans="1:7" x14ac:dyDescent="0.35">
      <c r="A483" s="9" t="s">
        <v>9874</v>
      </c>
      <c r="B483" s="9" t="s">
        <v>61</v>
      </c>
      <c r="C483" s="9" t="s">
        <v>8983</v>
      </c>
      <c r="D483" s="9" t="s">
        <v>8943</v>
      </c>
      <c r="E483" s="9" t="s">
        <v>8913</v>
      </c>
      <c r="F483" s="9" t="s">
        <v>9875</v>
      </c>
      <c r="G483" s="9" t="s">
        <v>61</v>
      </c>
    </row>
    <row r="484" spans="1:7" x14ac:dyDescent="0.35">
      <c r="A484" s="9" t="s">
        <v>9876</v>
      </c>
      <c r="B484" s="9" t="s">
        <v>61</v>
      </c>
      <c r="C484" s="9" t="s">
        <v>8983</v>
      </c>
      <c r="D484" s="9" t="s">
        <v>8943</v>
      </c>
      <c r="E484" s="9" t="s">
        <v>9542</v>
      </c>
      <c r="F484" s="9" t="s">
        <v>9877</v>
      </c>
      <c r="G484" s="9" t="s">
        <v>61</v>
      </c>
    </row>
    <row r="485" spans="1:7" x14ac:dyDescent="0.35">
      <c r="A485" s="9" t="s">
        <v>9878</v>
      </c>
      <c r="B485" s="9" t="s">
        <v>61</v>
      </c>
      <c r="C485" s="9" t="s">
        <v>8983</v>
      </c>
      <c r="D485" s="9" t="s">
        <v>8943</v>
      </c>
      <c r="E485" s="9" t="s">
        <v>8913</v>
      </c>
      <c r="F485" s="9" t="s">
        <v>9879</v>
      </c>
      <c r="G485" s="9" t="s">
        <v>61</v>
      </c>
    </row>
    <row r="486" spans="1:7" x14ac:dyDescent="0.35">
      <c r="A486" s="9" t="s">
        <v>9880</v>
      </c>
      <c r="B486" s="9" t="s">
        <v>61</v>
      </c>
      <c r="C486" s="9" t="s">
        <v>8983</v>
      </c>
      <c r="D486" s="9" t="s">
        <v>8943</v>
      </c>
      <c r="E486" s="9" t="s">
        <v>8913</v>
      </c>
      <c r="F486" s="9" t="s">
        <v>9881</v>
      </c>
      <c r="G486" s="9" t="s">
        <v>61</v>
      </c>
    </row>
    <row r="487" spans="1:7" x14ac:dyDescent="0.35">
      <c r="A487" s="9" t="s">
        <v>9882</v>
      </c>
      <c r="B487" s="9" t="s">
        <v>61</v>
      </c>
      <c r="C487" s="9" t="s">
        <v>8983</v>
      </c>
      <c r="D487" s="9" t="s">
        <v>8943</v>
      </c>
      <c r="E487" s="9" t="s">
        <v>8913</v>
      </c>
      <c r="F487" s="9" t="s">
        <v>9883</v>
      </c>
      <c r="G487" s="9" t="s">
        <v>61</v>
      </c>
    </row>
    <row r="488" spans="1:7" x14ac:dyDescent="0.35">
      <c r="A488" s="9" t="s">
        <v>9884</v>
      </c>
      <c r="B488" s="9" t="s">
        <v>61</v>
      </c>
      <c r="C488" s="9" t="s">
        <v>8983</v>
      </c>
      <c r="D488" s="9" t="s">
        <v>8943</v>
      </c>
      <c r="E488" s="9" t="s">
        <v>8913</v>
      </c>
      <c r="F488" s="9" t="s">
        <v>9885</v>
      </c>
      <c r="G488" s="9" t="s">
        <v>61</v>
      </c>
    </row>
    <row r="489" spans="1:7" x14ac:dyDescent="0.35">
      <c r="A489" s="9" t="s">
        <v>9886</v>
      </c>
      <c r="B489" s="9" t="s">
        <v>61</v>
      </c>
      <c r="C489" s="9" t="s">
        <v>8983</v>
      </c>
      <c r="D489" s="9" t="s">
        <v>8943</v>
      </c>
      <c r="E489" s="9" t="s">
        <v>8883</v>
      </c>
      <c r="F489" s="9" t="s">
        <v>9887</v>
      </c>
      <c r="G489" s="9" t="s">
        <v>61</v>
      </c>
    </row>
    <row r="490" spans="1:7" x14ac:dyDescent="0.35">
      <c r="A490" s="9" t="s">
        <v>9888</v>
      </c>
      <c r="B490" s="9" t="s">
        <v>61</v>
      </c>
      <c r="C490" s="9" t="s">
        <v>8983</v>
      </c>
      <c r="D490" s="9" t="s">
        <v>8943</v>
      </c>
      <c r="E490" s="9" t="s">
        <v>8883</v>
      </c>
      <c r="F490" s="9" t="s">
        <v>9889</v>
      </c>
      <c r="G490" s="9" t="s">
        <v>61</v>
      </c>
    </row>
    <row r="491" spans="1:7" x14ac:dyDescent="0.35">
      <c r="A491" s="9" t="s">
        <v>9890</v>
      </c>
      <c r="B491" s="9" t="s">
        <v>61</v>
      </c>
      <c r="C491" s="9" t="s">
        <v>8983</v>
      </c>
      <c r="D491" s="9" t="s">
        <v>8943</v>
      </c>
      <c r="E491" s="9" t="s">
        <v>8913</v>
      </c>
      <c r="F491" s="9" t="s">
        <v>9891</v>
      </c>
      <c r="G491" s="9" t="s">
        <v>61</v>
      </c>
    </row>
    <row r="492" spans="1:7" x14ac:dyDescent="0.35">
      <c r="A492" s="9" t="s">
        <v>9892</v>
      </c>
      <c r="B492" s="9" t="s">
        <v>61</v>
      </c>
      <c r="C492" s="9" t="s">
        <v>8983</v>
      </c>
      <c r="D492" s="9" t="s">
        <v>8943</v>
      </c>
      <c r="E492" s="9" t="s">
        <v>8913</v>
      </c>
      <c r="F492" s="9" t="s">
        <v>9893</v>
      </c>
      <c r="G492" s="9" t="s">
        <v>61</v>
      </c>
    </row>
    <row r="493" spans="1:7" x14ac:dyDescent="0.35">
      <c r="A493" s="9" t="s">
        <v>9894</v>
      </c>
      <c r="B493" s="9" t="s">
        <v>61</v>
      </c>
      <c r="C493" s="9" t="s">
        <v>8983</v>
      </c>
      <c r="D493" s="9" t="s">
        <v>8943</v>
      </c>
      <c r="E493" s="9" t="s">
        <v>8913</v>
      </c>
      <c r="F493" s="9" t="s">
        <v>9895</v>
      </c>
      <c r="G493" s="9" t="s">
        <v>61</v>
      </c>
    </row>
    <row r="494" spans="1:7" x14ac:dyDescent="0.35">
      <c r="A494" s="9" t="s">
        <v>9896</v>
      </c>
      <c r="B494" s="9" t="s">
        <v>61</v>
      </c>
      <c r="C494" s="9" t="s">
        <v>8983</v>
      </c>
      <c r="D494" s="9" t="s">
        <v>8943</v>
      </c>
      <c r="E494" s="9" t="s">
        <v>8913</v>
      </c>
      <c r="F494" s="9" t="s">
        <v>9897</v>
      </c>
      <c r="G494" s="9" t="s">
        <v>61</v>
      </c>
    </row>
    <row r="495" spans="1:7" x14ac:dyDescent="0.35">
      <c r="A495" s="9" t="s">
        <v>9898</v>
      </c>
      <c r="B495" s="9" t="s">
        <v>62</v>
      </c>
      <c r="C495" s="9" t="s">
        <v>8963</v>
      </c>
      <c r="D495" s="9" t="s">
        <v>8943</v>
      </c>
      <c r="E495" s="9" t="s">
        <v>8913</v>
      </c>
      <c r="F495" s="9" t="s">
        <v>9899</v>
      </c>
      <c r="G495" s="9" t="s">
        <v>61</v>
      </c>
    </row>
    <row r="496" spans="1:7" x14ac:dyDescent="0.35">
      <c r="A496" s="9" t="s">
        <v>9900</v>
      </c>
      <c r="B496" s="9" t="s">
        <v>61</v>
      </c>
      <c r="C496" s="9" t="s">
        <v>8983</v>
      </c>
      <c r="D496" s="9" t="s">
        <v>8943</v>
      </c>
      <c r="E496" s="9" t="s">
        <v>8913</v>
      </c>
      <c r="F496" s="9" t="s">
        <v>9901</v>
      </c>
      <c r="G496" s="9" t="s">
        <v>61</v>
      </c>
    </row>
    <row r="497" spans="1:7" x14ac:dyDescent="0.35">
      <c r="A497" s="9" t="s">
        <v>9902</v>
      </c>
      <c r="B497" s="9" t="s">
        <v>62</v>
      </c>
      <c r="C497" s="9" t="s">
        <v>8955</v>
      </c>
      <c r="D497" s="9" t="s">
        <v>8943</v>
      </c>
      <c r="E497" s="9" t="s">
        <v>8929</v>
      </c>
      <c r="F497" s="9" t="s">
        <v>9903</v>
      </c>
      <c r="G497" s="9" t="s">
        <v>61</v>
      </c>
    </row>
    <row r="498" spans="1:7" x14ac:dyDescent="0.35">
      <c r="A498" s="9" t="s">
        <v>9904</v>
      </c>
      <c r="B498" s="9" t="s">
        <v>62</v>
      </c>
      <c r="C498" s="9" t="s">
        <v>8955</v>
      </c>
      <c r="D498" s="9" t="s">
        <v>8943</v>
      </c>
      <c r="E498" s="9" t="s">
        <v>8883</v>
      </c>
      <c r="F498" s="9" t="s">
        <v>9905</v>
      </c>
      <c r="G498" s="9" t="s">
        <v>61</v>
      </c>
    </row>
    <row r="499" spans="1:7" x14ac:dyDescent="0.35">
      <c r="A499" s="9" t="s">
        <v>9906</v>
      </c>
      <c r="B499" s="9" t="s">
        <v>62</v>
      </c>
      <c r="C499" s="9" t="s">
        <v>8963</v>
      </c>
      <c r="D499" s="9" t="s">
        <v>8943</v>
      </c>
      <c r="E499" s="9" t="s">
        <v>8961</v>
      </c>
      <c r="F499" s="9" t="s">
        <v>9907</v>
      </c>
      <c r="G499" s="9" t="s">
        <v>61</v>
      </c>
    </row>
    <row r="500" spans="1:7" x14ac:dyDescent="0.35">
      <c r="A500" s="9" t="s">
        <v>9908</v>
      </c>
      <c r="B500" s="9" t="s">
        <v>62</v>
      </c>
      <c r="C500" s="9" t="s">
        <v>8963</v>
      </c>
      <c r="D500" s="9" t="s">
        <v>8943</v>
      </c>
      <c r="E500" s="9" t="s">
        <v>8961</v>
      </c>
      <c r="F500" s="9" t="s">
        <v>9909</v>
      </c>
      <c r="G500" s="9" t="s">
        <v>61</v>
      </c>
    </row>
    <row r="501" spans="1:7" x14ac:dyDescent="0.35">
      <c r="A501" s="9" t="s">
        <v>9910</v>
      </c>
      <c r="B501" s="9" t="s">
        <v>62</v>
      </c>
      <c r="C501" s="9" t="s">
        <v>8963</v>
      </c>
      <c r="D501" s="9" t="s">
        <v>8943</v>
      </c>
      <c r="E501" s="9" t="s">
        <v>8961</v>
      </c>
      <c r="F501" s="9" t="s">
        <v>9911</v>
      </c>
      <c r="G501" s="9" t="s">
        <v>61</v>
      </c>
    </row>
    <row r="502" spans="1:7" x14ac:dyDescent="0.35">
      <c r="A502" s="9" t="s">
        <v>9912</v>
      </c>
      <c r="B502" s="9" t="s">
        <v>62</v>
      </c>
      <c r="C502" s="9" t="s">
        <v>8955</v>
      </c>
      <c r="D502" s="9" t="s">
        <v>8943</v>
      </c>
      <c r="E502" s="9" t="s">
        <v>8913</v>
      </c>
      <c r="F502" s="9" t="s">
        <v>9913</v>
      </c>
      <c r="G502" s="9" t="s">
        <v>61</v>
      </c>
    </row>
    <row r="503" spans="1:7" x14ac:dyDescent="0.35">
      <c r="A503" s="9" t="s">
        <v>9914</v>
      </c>
      <c r="B503" s="9" t="s">
        <v>62</v>
      </c>
      <c r="C503" s="9" t="s">
        <v>8955</v>
      </c>
      <c r="D503" s="9" t="s">
        <v>8943</v>
      </c>
      <c r="E503" s="9" t="s">
        <v>8883</v>
      </c>
      <c r="F503" s="9"/>
      <c r="G503" s="9" t="s">
        <v>61</v>
      </c>
    </row>
    <row r="504" spans="1:7" x14ac:dyDescent="0.35">
      <c r="A504" s="9" t="s">
        <v>9915</v>
      </c>
      <c r="B504" s="9" t="s">
        <v>62</v>
      </c>
      <c r="C504" s="9" t="s">
        <v>8955</v>
      </c>
      <c r="D504" s="9" t="s">
        <v>8943</v>
      </c>
      <c r="E504" s="9" t="s">
        <v>8883</v>
      </c>
      <c r="F504" s="9"/>
      <c r="G504" s="9" t="s">
        <v>61</v>
      </c>
    </row>
    <row r="505" spans="1:7" x14ac:dyDescent="0.35">
      <c r="A505" s="9" t="s">
        <v>9916</v>
      </c>
      <c r="B505" s="9" t="s">
        <v>61</v>
      </c>
      <c r="C505" s="9" t="s">
        <v>8983</v>
      </c>
      <c r="D505" s="9" t="s">
        <v>8943</v>
      </c>
      <c r="E505" s="9" t="s">
        <v>8936</v>
      </c>
      <c r="F505" s="9" t="s">
        <v>9917</v>
      </c>
      <c r="G505" s="9" t="s">
        <v>61</v>
      </c>
    </row>
    <row r="506" spans="1:7" x14ac:dyDescent="0.35">
      <c r="A506" s="9" t="s">
        <v>9918</v>
      </c>
      <c r="B506" s="9" t="s">
        <v>61</v>
      </c>
      <c r="C506" s="9" t="s">
        <v>8983</v>
      </c>
      <c r="D506" s="9" t="s">
        <v>8943</v>
      </c>
      <c r="E506" s="9" t="s">
        <v>8936</v>
      </c>
      <c r="F506" s="9" t="s">
        <v>9919</v>
      </c>
      <c r="G506" s="9" t="s">
        <v>61</v>
      </c>
    </row>
    <row r="507" spans="1:7" x14ac:dyDescent="0.35">
      <c r="A507" s="9" t="s">
        <v>9920</v>
      </c>
      <c r="B507" s="9" t="s">
        <v>61</v>
      </c>
      <c r="C507" s="9" t="s">
        <v>8983</v>
      </c>
      <c r="D507" s="9" t="s">
        <v>8943</v>
      </c>
      <c r="E507" s="9" t="s">
        <v>8936</v>
      </c>
      <c r="F507" s="9" t="s">
        <v>9921</v>
      </c>
      <c r="G507" s="9" t="s">
        <v>61</v>
      </c>
    </row>
    <row r="508" spans="1:7" x14ac:dyDescent="0.35">
      <c r="A508" s="9" t="s">
        <v>9922</v>
      </c>
      <c r="B508" s="9" t="s">
        <v>61</v>
      </c>
      <c r="C508" s="9" t="s">
        <v>8983</v>
      </c>
      <c r="D508" s="9" t="s">
        <v>8943</v>
      </c>
      <c r="E508" s="9" t="s">
        <v>8936</v>
      </c>
      <c r="F508" s="9" t="s">
        <v>9923</v>
      </c>
      <c r="G508" s="9" t="s">
        <v>61</v>
      </c>
    </row>
    <row r="509" spans="1:7" x14ac:dyDescent="0.35">
      <c r="A509" s="9" t="s">
        <v>9924</v>
      </c>
      <c r="B509" s="9" t="s">
        <v>61</v>
      </c>
      <c r="C509" s="9" t="s">
        <v>8983</v>
      </c>
      <c r="D509" s="9" t="s">
        <v>8943</v>
      </c>
      <c r="E509" s="9" t="s">
        <v>8936</v>
      </c>
      <c r="F509" s="9" t="s">
        <v>9925</v>
      </c>
      <c r="G509" s="9" t="s">
        <v>61</v>
      </c>
    </row>
    <row r="510" spans="1:7" x14ac:dyDescent="0.35">
      <c r="A510" s="9" t="s">
        <v>9926</v>
      </c>
      <c r="B510" s="9" t="s">
        <v>61</v>
      </c>
      <c r="C510" s="9" t="s">
        <v>8983</v>
      </c>
      <c r="D510" s="9" t="s">
        <v>8943</v>
      </c>
      <c r="E510" s="9" t="s">
        <v>8936</v>
      </c>
      <c r="F510" s="9" t="s">
        <v>9927</v>
      </c>
      <c r="G510" s="9" t="s">
        <v>61</v>
      </c>
    </row>
    <row r="511" spans="1:7" x14ac:dyDescent="0.35">
      <c r="A511" s="9" t="s">
        <v>9928</v>
      </c>
      <c r="B511" s="9" t="s">
        <v>61</v>
      </c>
      <c r="C511" s="9" t="s">
        <v>8983</v>
      </c>
      <c r="D511" s="9" t="s">
        <v>8943</v>
      </c>
      <c r="E511" s="9" t="s">
        <v>8936</v>
      </c>
      <c r="F511" s="9" t="s">
        <v>9929</v>
      </c>
      <c r="G511" s="9" t="s">
        <v>61</v>
      </c>
    </row>
    <row r="512" spans="1:7" x14ac:dyDescent="0.35">
      <c r="A512" s="9" t="s">
        <v>9930</v>
      </c>
      <c r="B512" s="9" t="s">
        <v>61</v>
      </c>
      <c r="C512" s="9" t="s">
        <v>8983</v>
      </c>
      <c r="D512" s="9" t="s">
        <v>8943</v>
      </c>
      <c r="E512" s="9" t="s">
        <v>8936</v>
      </c>
      <c r="F512" s="9" t="s">
        <v>9931</v>
      </c>
      <c r="G512" s="9" t="s">
        <v>61</v>
      </c>
    </row>
    <row r="513" spans="1:7" x14ac:dyDescent="0.35">
      <c r="A513" s="9" t="s">
        <v>9932</v>
      </c>
      <c r="B513" s="9" t="s">
        <v>61</v>
      </c>
      <c r="C513" s="9" t="s">
        <v>8983</v>
      </c>
      <c r="D513" s="9" t="s">
        <v>8943</v>
      </c>
      <c r="E513" s="9" t="s">
        <v>8936</v>
      </c>
      <c r="F513" s="9" t="s">
        <v>9933</v>
      </c>
      <c r="G513" s="9" t="s">
        <v>61</v>
      </c>
    </row>
    <row r="514" spans="1:7" x14ac:dyDescent="0.35">
      <c r="A514" s="9" t="s">
        <v>9934</v>
      </c>
      <c r="B514" s="9" t="s">
        <v>61</v>
      </c>
      <c r="C514" s="9" t="s">
        <v>8983</v>
      </c>
      <c r="D514" s="9" t="s">
        <v>8943</v>
      </c>
      <c r="E514" s="9" t="s">
        <v>8936</v>
      </c>
      <c r="F514" s="9" t="s">
        <v>9935</v>
      </c>
      <c r="G514" s="9" t="s">
        <v>61</v>
      </c>
    </row>
    <row r="515" spans="1:7" x14ac:dyDescent="0.35">
      <c r="A515" s="9" t="s">
        <v>9936</v>
      </c>
      <c r="B515" s="9" t="s">
        <v>61</v>
      </c>
      <c r="C515" s="9" t="s">
        <v>8983</v>
      </c>
      <c r="D515" s="9" t="s">
        <v>8943</v>
      </c>
      <c r="E515" s="9" t="s">
        <v>8936</v>
      </c>
      <c r="F515" s="9" t="s">
        <v>9937</v>
      </c>
      <c r="G515" s="9" t="s">
        <v>61</v>
      </c>
    </row>
    <row r="516" spans="1:7" x14ac:dyDescent="0.35">
      <c r="A516" s="9" t="s">
        <v>9938</v>
      </c>
      <c r="B516" s="9" t="s">
        <v>61</v>
      </c>
      <c r="C516" s="9" t="s">
        <v>8983</v>
      </c>
      <c r="D516" s="9" t="s">
        <v>8943</v>
      </c>
      <c r="E516" s="9" t="s">
        <v>8936</v>
      </c>
      <c r="F516" s="9" t="s">
        <v>9939</v>
      </c>
      <c r="G516" s="9" t="s">
        <v>61</v>
      </c>
    </row>
    <row r="517" spans="1:7" x14ac:dyDescent="0.35">
      <c r="A517" s="9" t="s">
        <v>9940</v>
      </c>
      <c r="B517" s="9" t="s">
        <v>61</v>
      </c>
      <c r="C517" s="9" t="s">
        <v>8983</v>
      </c>
      <c r="D517" s="9" t="s">
        <v>8943</v>
      </c>
      <c r="E517" s="9" t="s">
        <v>8936</v>
      </c>
      <c r="F517" s="9" t="s">
        <v>9941</v>
      </c>
      <c r="G517" s="9" t="s">
        <v>61</v>
      </c>
    </row>
    <row r="518" spans="1:7" x14ac:dyDescent="0.35">
      <c r="A518" s="9" t="s">
        <v>9942</v>
      </c>
      <c r="B518" s="9" t="s">
        <v>61</v>
      </c>
      <c r="C518" s="9" t="s">
        <v>8983</v>
      </c>
      <c r="D518" s="9" t="s">
        <v>8943</v>
      </c>
      <c r="E518" s="9" t="s">
        <v>8936</v>
      </c>
      <c r="F518" s="9" t="s">
        <v>9943</v>
      </c>
      <c r="G518" s="9" t="s">
        <v>61</v>
      </c>
    </row>
    <row r="519" spans="1:7" x14ac:dyDescent="0.35">
      <c r="A519" s="9" t="s">
        <v>9944</v>
      </c>
      <c r="B519" s="9" t="s">
        <v>61</v>
      </c>
      <c r="C519" s="9" t="s">
        <v>8983</v>
      </c>
      <c r="D519" s="9" t="s">
        <v>8943</v>
      </c>
      <c r="E519" s="9" t="s">
        <v>8936</v>
      </c>
      <c r="F519" s="9" t="s">
        <v>9945</v>
      </c>
      <c r="G519" s="9" t="s">
        <v>61</v>
      </c>
    </row>
    <row r="520" spans="1:7" x14ac:dyDescent="0.35">
      <c r="A520" s="9" t="s">
        <v>9946</v>
      </c>
      <c r="B520" s="9" t="s">
        <v>61</v>
      </c>
      <c r="C520" s="9" t="s">
        <v>8983</v>
      </c>
      <c r="D520" s="9" t="s">
        <v>8943</v>
      </c>
      <c r="E520" s="9" t="s">
        <v>8936</v>
      </c>
      <c r="F520" s="9" t="s">
        <v>9947</v>
      </c>
      <c r="G520" s="9" t="s">
        <v>61</v>
      </c>
    </row>
    <row r="521" spans="1:7" x14ac:dyDescent="0.35">
      <c r="A521" s="9" t="s">
        <v>9948</v>
      </c>
      <c r="B521" s="9" t="s">
        <v>61</v>
      </c>
      <c r="C521" s="9" t="s">
        <v>8983</v>
      </c>
      <c r="D521" s="9" t="s">
        <v>8943</v>
      </c>
      <c r="E521" s="9" t="s">
        <v>8936</v>
      </c>
      <c r="F521" s="9" t="s">
        <v>9949</v>
      </c>
      <c r="G521" s="9" t="s">
        <v>61</v>
      </c>
    </row>
    <row r="522" spans="1:7" x14ac:dyDescent="0.35">
      <c r="A522" s="9" t="s">
        <v>9950</v>
      </c>
      <c r="B522" s="9" t="s">
        <v>61</v>
      </c>
      <c r="C522" s="9" t="s">
        <v>8983</v>
      </c>
      <c r="D522" s="9" t="s">
        <v>8943</v>
      </c>
      <c r="E522" s="9" t="s">
        <v>8936</v>
      </c>
      <c r="F522" s="9" t="s">
        <v>9951</v>
      </c>
      <c r="G522" s="9" t="s">
        <v>61</v>
      </c>
    </row>
    <row r="523" spans="1:7" x14ac:dyDescent="0.35">
      <c r="A523" s="9" t="s">
        <v>9952</v>
      </c>
      <c r="B523" s="9" t="s">
        <v>61</v>
      </c>
      <c r="C523" s="9" t="s">
        <v>8983</v>
      </c>
      <c r="D523" s="9" t="s">
        <v>8943</v>
      </c>
      <c r="E523" s="9" t="s">
        <v>8936</v>
      </c>
      <c r="F523" s="9" t="s">
        <v>9953</v>
      </c>
      <c r="G523" s="9" t="s">
        <v>61</v>
      </c>
    </row>
    <row r="524" spans="1:7" x14ac:dyDescent="0.35">
      <c r="A524" s="9" t="s">
        <v>9954</v>
      </c>
      <c r="B524" s="9" t="s">
        <v>61</v>
      </c>
      <c r="C524" s="9" t="s">
        <v>8983</v>
      </c>
      <c r="D524" s="9" t="s">
        <v>8943</v>
      </c>
      <c r="E524" s="9" t="s">
        <v>8936</v>
      </c>
      <c r="F524" s="9" t="s">
        <v>9955</v>
      </c>
      <c r="G524" s="9" t="s">
        <v>61</v>
      </c>
    </row>
    <row r="525" spans="1:7" x14ac:dyDescent="0.35">
      <c r="A525" s="9" t="s">
        <v>9956</v>
      </c>
      <c r="B525" s="9" t="s">
        <v>61</v>
      </c>
      <c r="C525" s="9" t="s">
        <v>8983</v>
      </c>
      <c r="D525" s="9" t="s">
        <v>8943</v>
      </c>
      <c r="E525" s="9" t="s">
        <v>8936</v>
      </c>
      <c r="F525" s="9" t="s">
        <v>9957</v>
      </c>
      <c r="G525" s="9" t="s">
        <v>61</v>
      </c>
    </row>
    <row r="526" spans="1:7" x14ac:dyDescent="0.35">
      <c r="A526" s="9" t="s">
        <v>9958</v>
      </c>
      <c r="B526" s="9" t="s">
        <v>61</v>
      </c>
      <c r="C526" s="9" t="s">
        <v>8983</v>
      </c>
      <c r="D526" s="9" t="s">
        <v>8943</v>
      </c>
      <c r="E526" s="9" t="s">
        <v>8936</v>
      </c>
      <c r="F526" s="9" t="s">
        <v>9959</v>
      </c>
      <c r="G526" s="9" t="s">
        <v>61</v>
      </c>
    </row>
    <row r="527" spans="1:7" x14ac:dyDescent="0.35">
      <c r="A527" s="9" t="s">
        <v>9960</v>
      </c>
      <c r="B527" s="9" t="s">
        <v>61</v>
      </c>
      <c r="C527" s="9" t="s">
        <v>8983</v>
      </c>
      <c r="D527" s="9" t="s">
        <v>8943</v>
      </c>
      <c r="E527" s="9" t="s">
        <v>8936</v>
      </c>
      <c r="F527" s="9" t="s">
        <v>9961</v>
      </c>
      <c r="G527" s="9" t="s">
        <v>61</v>
      </c>
    </row>
    <row r="528" spans="1:7" x14ac:dyDescent="0.35">
      <c r="A528" s="9" t="s">
        <v>9962</v>
      </c>
      <c r="B528" s="9" t="s">
        <v>61</v>
      </c>
      <c r="C528" s="9" t="s">
        <v>8983</v>
      </c>
      <c r="D528" s="9" t="s">
        <v>8943</v>
      </c>
      <c r="E528" s="9" t="s">
        <v>8936</v>
      </c>
      <c r="F528" s="9" t="s">
        <v>9963</v>
      </c>
      <c r="G528" s="9" t="s">
        <v>61</v>
      </c>
    </row>
    <row r="529" spans="1:7" x14ac:dyDescent="0.35">
      <c r="A529" s="9" t="s">
        <v>9964</v>
      </c>
      <c r="B529" s="9" t="s">
        <v>61</v>
      </c>
      <c r="C529" s="9" t="s">
        <v>8983</v>
      </c>
      <c r="D529" s="9" t="s">
        <v>8943</v>
      </c>
      <c r="E529" s="9" t="s">
        <v>8936</v>
      </c>
      <c r="F529" s="9" t="s">
        <v>9965</v>
      </c>
      <c r="G529" s="9" t="s">
        <v>61</v>
      </c>
    </row>
    <row r="530" spans="1:7" x14ac:dyDescent="0.35">
      <c r="A530" s="9" t="s">
        <v>9966</v>
      </c>
      <c r="B530" s="9" t="s">
        <v>61</v>
      </c>
      <c r="C530" s="9" t="s">
        <v>8983</v>
      </c>
      <c r="D530" s="9" t="s">
        <v>8943</v>
      </c>
      <c r="E530" s="9" t="s">
        <v>8936</v>
      </c>
      <c r="F530" s="9" t="s">
        <v>9967</v>
      </c>
      <c r="G530" s="9" t="s">
        <v>61</v>
      </c>
    </row>
    <row r="531" spans="1:7" x14ac:dyDescent="0.35">
      <c r="A531" s="9" t="s">
        <v>9968</v>
      </c>
      <c r="B531" s="9" t="s">
        <v>61</v>
      </c>
      <c r="C531" s="9" t="s">
        <v>8983</v>
      </c>
      <c r="D531" s="9" t="s">
        <v>8943</v>
      </c>
      <c r="E531" s="9" t="s">
        <v>8936</v>
      </c>
      <c r="F531" s="9" t="s">
        <v>9969</v>
      </c>
      <c r="G531" s="9" t="s">
        <v>61</v>
      </c>
    </row>
    <row r="532" spans="1:7" x14ac:dyDescent="0.35">
      <c r="A532" s="9" t="s">
        <v>9970</v>
      </c>
      <c r="B532" s="9" t="s">
        <v>61</v>
      </c>
      <c r="C532" s="9" t="s">
        <v>8983</v>
      </c>
      <c r="D532" s="9" t="s">
        <v>8943</v>
      </c>
      <c r="E532" s="9" t="s">
        <v>8936</v>
      </c>
      <c r="F532" s="9" t="s">
        <v>9971</v>
      </c>
      <c r="G532" s="9" t="s">
        <v>61</v>
      </c>
    </row>
    <row r="533" spans="1:7" x14ac:dyDescent="0.35">
      <c r="A533" s="9" t="s">
        <v>9972</v>
      </c>
      <c r="B533" s="9" t="s">
        <v>61</v>
      </c>
      <c r="C533" s="9" t="s">
        <v>8983</v>
      </c>
      <c r="D533" s="9" t="s">
        <v>8943</v>
      </c>
      <c r="E533" s="9" t="s">
        <v>8936</v>
      </c>
      <c r="F533" s="9" t="s">
        <v>9973</v>
      </c>
      <c r="G533" s="9" t="s">
        <v>61</v>
      </c>
    </row>
    <row r="534" spans="1:7" x14ac:dyDescent="0.35">
      <c r="A534" s="9" t="s">
        <v>9974</v>
      </c>
      <c r="B534" s="9" t="s">
        <v>61</v>
      </c>
      <c r="C534" s="9" t="s">
        <v>8983</v>
      </c>
      <c r="D534" s="9" t="s">
        <v>8943</v>
      </c>
      <c r="E534" s="9" t="s">
        <v>8936</v>
      </c>
      <c r="F534" s="9" t="s">
        <v>9975</v>
      </c>
      <c r="G534" s="9" t="s">
        <v>61</v>
      </c>
    </row>
    <row r="535" spans="1:7" x14ac:dyDescent="0.35">
      <c r="A535" s="9" t="s">
        <v>9976</v>
      </c>
      <c r="B535" s="9" t="s">
        <v>61</v>
      </c>
      <c r="C535" s="9" t="s">
        <v>8983</v>
      </c>
      <c r="D535" s="9" t="s">
        <v>8943</v>
      </c>
      <c r="E535" s="9" t="s">
        <v>8936</v>
      </c>
      <c r="F535" s="9" t="s">
        <v>9977</v>
      </c>
      <c r="G535" s="9" t="s">
        <v>61</v>
      </c>
    </row>
    <row r="536" spans="1:7" x14ac:dyDescent="0.35">
      <c r="A536" s="9" t="s">
        <v>9978</v>
      </c>
      <c r="B536" s="9" t="s">
        <v>61</v>
      </c>
      <c r="C536" s="9" t="s">
        <v>8983</v>
      </c>
      <c r="D536" s="9" t="s">
        <v>8943</v>
      </c>
      <c r="E536" s="9" t="s">
        <v>8936</v>
      </c>
      <c r="F536" s="9" t="s">
        <v>9979</v>
      </c>
      <c r="G536" s="9" t="s">
        <v>61</v>
      </c>
    </row>
    <row r="537" spans="1:7" x14ac:dyDescent="0.35">
      <c r="A537" s="9" t="s">
        <v>9980</v>
      </c>
      <c r="B537" s="9" t="s">
        <v>61</v>
      </c>
      <c r="C537" s="9" t="s">
        <v>8983</v>
      </c>
      <c r="D537" s="9" t="s">
        <v>8943</v>
      </c>
      <c r="E537" s="9" t="s">
        <v>8936</v>
      </c>
      <c r="F537" s="9" t="s">
        <v>9981</v>
      </c>
      <c r="G537" s="9" t="s">
        <v>61</v>
      </c>
    </row>
    <row r="538" spans="1:7" x14ac:dyDescent="0.35">
      <c r="A538" s="9" t="s">
        <v>9982</v>
      </c>
      <c r="B538" s="9" t="s">
        <v>61</v>
      </c>
      <c r="C538" s="9" t="s">
        <v>8983</v>
      </c>
      <c r="D538" s="9" t="s">
        <v>8943</v>
      </c>
      <c r="E538" s="9" t="s">
        <v>8936</v>
      </c>
      <c r="F538" s="9" t="s">
        <v>9983</v>
      </c>
      <c r="G538" s="9" t="s">
        <v>61</v>
      </c>
    </row>
    <row r="539" spans="1:7" x14ac:dyDescent="0.35">
      <c r="A539" s="9" t="s">
        <v>9984</v>
      </c>
      <c r="B539" s="9" t="s">
        <v>61</v>
      </c>
      <c r="C539" s="9" t="s">
        <v>8983</v>
      </c>
      <c r="D539" s="9" t="s">
        <v>8943</v>
      </c>
      <c r="E539" s="9" t="s">
        <v>8936</v>
      </c>
      <c r="F539" s="9" t="s">
        <v>9985</v>
      </c>
      <c r="G539" s="9" t="s">
        <v>61</v>
      </c>
    </row>
    <row r="540" spans="1:7" x14ac:dyDescent="0.35">
      <c r="A540" s="9" t="s">
        <v>9986</v>
      </c>
      <c r="B540" s="9" t="s">
        <v>61</v>
      </c>
      <c r="C540" s="9" t="s">
        <v>8983</v>
      </c>
      <c r="D540" s="9" t="s">
        <v>8943</v>
      </c>
      <c r="E540" s="9" t="s">
        <v>8936</v>
      </c>
      <c r="F540" s="9" t="s">
        <v>9987</v>
      </c>
      <c r="G540" s="9" t="s">
        <v>61</v>
      </c>
    </row>
    <row r="541" spans="1:7" x14ac:dyDescent="0.35">
      <c r="A541" s="9" t="s">
        <v>9988</v>
      </c>
      <c r="B541" s="9" t="s">
        <v>61</v>
      </c>
      <c r="C541" s="9" t="s">
        <v>8983</v>
      </c>
      <c r="D541" s="9" t="s">
        <v>8943</v>
      </c>
      <c r="E541" s="9" t="s">
        <v>8936</v>
      </c>
      <c r="F541" s="9" t="s">
        <v>9989</v>
      </c>
      <c r="G541" s="9" t="s">
        <v>61</v>
      </c>
    </row>
    <row r="542" spans="1:7" x14ac:dyDescent="0.35">
      <c r="A542" s="9" t="s">
        <v>9990</v>
      </c>
      <c r="B542" s="9" t="s">
        <v>61</v>
      </c>
      <c r="C542" s="9" t="s">
        <v>8983</v>
      </c>
      <c r="D542" s="9" t="s">
        <v>8943</v>
      </c>
      <c r="E542" s="9" t="s">
        <v>8936</v>
      </c>
      <c r="F542" s="9" t="s">
        <v>9991</v>
      </c>
      <c r="G542" s="9" t="s">
        <v>61</v>
      </c>
    </row>
    <row r="543" spans="1:7" x14ac:dyDescent="0.35">
      <c r="A543" s="9" t="s">
        <v>9992</v>
      </c>
      <c r="B543" s="9" t="s">
        <v>61</v>
      </c>
      <c r="C543" s="9" t="s">
        <v>8983</v>
      </c>
      <c r="D543" s="9" t="s">
        <v>8943</v>
      </c>
      <c r="E543" s="9" t="s">
        <v>8929</v>
      </c>
      <c r="F543" s="9" t="s">
        <v>9993</v>
      </c>
      <c r="G543" s="9" t="s">
        <v>61</v>
      </c>
    </row>
    <row r="544" spans="1:7" x14ac:dyDescent="0.35">
      <c r="A544" s="9" t="s">
        <v>9994</v>
      </c>
      <c r="B544" s="9" t="s">
        <v>61</v>
      </c>
      <c r="C544" s="9" t="s">
        <v>8983</v>
      </c>
      <c r="D544" s="9" t="s">
        <v>8943</v>
      </c>
      <c r="E544" s="9" t="s">
        <v>8929</v>
      </c>
      <c r="F544" s="9" t="s">
        <v>9995</v>
      </c>
      <c r="G544" s="9" t="s">
        <v>61</v>
      </c>
    </row>
    <row r="545" spans="1:7" x14ac:dyDescent="0.35">
      <c r="A545" s="9" t="s">
        <v>9996</v>
      </c>
      <c r="B545" s="9" t="s">
        <v>61</v>
      </c>
      <c r="C545" s="9" t="s">
        <v>8983</v>
      </c>
      <c r="D545" s="9" t="s">
        <v>8943</v>
      </c>
      <c r="E545" s="9" t="s">
        <v>8929</v>
      </c>
      <c r="F545" s="9" t="s">
        <v>9997</v>
      </c>
      <c r="G545" s="9" t="s">
        <v>61</v>
      </c>
    </row>
    <row r="546" spans="1:7" x14ac:dyDescent="0.35">
      <c r="A546" s="9" t="s">
        <v>9998</v>
      </c>
      <c r="B546" s="9" t="s">
        <v>61</v>
      </c>
      <c r="C546" s="9" t="s">
        <v>8983</v>
      </c>
      <c r="D546" s="9" t="s">
        <v>8943</v>
      </c>
      <c r="E546" s="9" t="s">
        <v>8929</v>
      </c>
      <c r="F546" s="9" t="s">
        <v>9999</v>
      </c>
      <c r="G546" s="9" t="s">
        <v>61</v>
      </c>
    </row>
    <row r="547" spans="1:7" x14ac:dyDescent="0.35">
      <c r="A547" s="9" t="s">
        <v>10000</v>
      </c>
      <c r="B547" s="9" t="s">
        <v>61</v>
      </c>
      <c r="C547" s="9" t="s">
        <v>8983</v>
      </c>
      <c r="D547" s="9" t="s">
        <v>8943</v>
      </c>
      <c r="E547" s="9" t="s">
        <v>8929</v>
      </c>
      <c r="F547" s="9" t="s">
        <v>10001</v>
      </c>
      <c r="G547" s="9" t="s">
        <v>61</v>
      </c>
    </row>
    <row r="548" spans="1:7" x14ac:dyDescent="0.35">
      <c r="A548" s="9" t="s">
        <v>10002</v>
      </c>
      <c r="B548" s="9" t="s">
        <v>61</v>
      </c>
      <c r="C548" s="9" t="s">
        <v>8983</v>
      </c>
      <c r="D548" s="9" t="s">
        <v>8943</v>
      </c>
      <c r="E548" s="9" t="s">
        <v>8774</v>
      </c>
      <c r="F548" s="9" t="s">
        <v>10003</v>
      </c>
      <c r="G548" s="9" t="s">
        <v>61</v>
      </c>
    </row>
    <row r="549" spans="1:7" x14ac:dyDescent="0.35">
      <c r="A549" s="9" t="s">
        <v>10004</v>
      </c>
      <c r="B549" s="9" t="s">
        <v>61</v>
      </c>
      <c r="C549" s="9" t="s">
        <v>8983</v>
      </c>
      <c r="D549" s="9" t="s">
        <v>8943</v>
      </c>
      <c r="E549" s="9" t="s">
        <v>8929</v>
      </c>
      <c r="F549" s="9" t="s">
        <v>10005</v>
      </c>
      <c r="G549" s="9" t="s">
        <v>61</v>
      </c>
    </row>
    <row r="550" spans="1:7" x14ac:dyDescent="0.35">
      <c r="A550" s="9" t="s">
        <v>10006</v>
      </c>
      <c r="B550" s="9" t="s">
        <v>61</v>
      </c>
      <c r="C550" s="9" t="s">
        <v>8983</v>
      </c>
      <c r="D550" s="9" t="s">
        <v>8943</v>
      </c>
      <c r="E550" s="9" t="s">
        <v>8774</v>
      </c>
      <c r="F550" s="9" t="s">
        <v>10007</v>
      </c>
      <c r="G550" s="9" t="s">
        <v>61</v>
      </c>
    </row>
    <row r="551" spans="1:7" x14ac:dyDescent="0.35">
      <c r="A551" s="9" t="s">
        <v>10008</v>
      </c>
      <c r="B551" s="9" t="s">
        <v>62</v>
      </c>
      <c r="C551" s="9" t="s">
        <v>8955</v>
      </c>
      <c r="D551" s="9" t="s">
        <v>8943</v>
      </c>
      <c r="E551" s="9" t="s">
        <v>8936</v>
      </c>
      <c r="F551" s="9" t="s">
        <v>10009</v>
      </c>
      <c r="G551" s="9" t="s">
        <v>61</v>
      </c>
    </row>
    <row r="552" spans="1:7" x14ac:dyDescent="0.35">
      <c r="A552" s="9" t="s">
        <v>10010</v>
      </c>
      <c r="B552" s="9" t="s">
        <v>61</v>
      </c>
      <c r="C552" s="9" t="s">
        <v>8983</v>
      </c>
      <c r="D552" s="9" t="s">
        <v>8943</v>
      </c>
      <c r="E552" s="9" t="s">
        <v>9069</v>
      </c>
      <c r="F552" s="9" t="s">
        <v>10011</v>
      </c>
      <c r="G552" s="9" t="s">
        <v>61</v>
      </c>
    </row>
    <row r="553" spans="1:7" x14ac:dyDescent="0.35">
      <c r="A553" s="9" t="s">
        <v>10012</v>
      </c>
      <c r="B553" s="9" t="s">
        <v>61</v>
      </c>
      <c r="C553" s="9" t="s">
        <v>8983</v>
      </c>
      <c r="D553" s="9" t="s">
        <v>8943</v>
      </c>
      <c r="E553" s="9" t="s">
        <v>8929</v>
      </c>
      <c r="F553" s="9" t="s">
        <v>10013</v>
      </c>
      <c r="G553" s="9" t="s">
        <v>61</v>
      </c>
    </row>
    <row r="554" spans="1:7" x14ac:dyDescent="0.35">
      <c r="A554" s="9" t="s">
        <v>10014</v>
      </c>
      <c r="B554" s="9" t="s">
        <v>61</v>
      </c>
      <c r="C554" s="9" t="s">
        <v>8983</v>
      </c>
      <c r="D554" s="9" t="s">
        <v>8943</v>
      </c>
      <c r="E554" s="9" t="s">
        <v>8929</v>
      </c>
      <c r="F554" s="9" t="s">
        <v>10015</v>
      </c>
      <c r="G554" s="9" t="s">
        <v>61</v>
      </c>
    </row>
    <row r="555" spans="1:7" x14ac:dyDescent="0.35">
      <c r="A555" s="9" t="s">
        <v>10016</v>
      </c>
      <c r="B555" s="9" t="s">
        <v>61</v>
      </c>
      <c r="C555" s="9" t="s">
        <v>8983</v>
      </c>
      <c r="D555" s="9" t="s">
        <v>8943</v>
      </c>
      <c r="E555" s="9" t="s">
        <v>8774</v>
      </c>
      <c r="F555" s="9" t="s">
        <v>10017</v>
      </c>
      <c r="G555" s="9" t="s">
        <v>61</v>
      </c>
    </row>
    <row r="556" spans="1:7" x14ac:dyDescent="0.35">
      <c r="A556" s="9" t="s">
        <v>10018</v>
      </c>
      <c r="B556" s="9" t="s">
        <v>62</v>
      </c>
      <c r="C556" s="9" t="s">
        <v>8955</v>
      </c>
      <c r="D556" s="9" t="s">
        <v>8943</v>
      </c>
      <c r="E556" s="9"/>
      <c r="F556" s="9" t="s">
        <v>10019</v>
      </c>
      <c r="G556" s="9" t="s">
        <v>61</v>
      </c>
    </row>
    <row r="557" spans="1:7" x14ac:dyDescent="0.35">
      <c r="A557" s="9" t="s">
        <v>10020</v>
      </c>
      <c r="B557" s="9" t="s">
        <v>62</v>
      </c>
      <c r="C557" s="9" t="s">
        <v>8955</v>
      </c>
      <c r="D557" s="9" t="s">
        <v>8943</v>
      </c>
      <c r="E557" s="9"/>
      <c r="F557" s="9" t="s">
        <v>10021</v>
      </c>
      <c r="G557" s="9" t="s">
        <v>61</v>
      </c>
    </row>
    <row r="558" spans="1:7" x14ac:dyDescent="0.35">
      <c r="A558" s="9" t="s">
        <v>10022</v>
      </c>
      <c r="B558" s="9" t="s">
        <v>62</v>
      </c>
      <c r="C558" s="9" t="s">
        <v>8955</v>
      </c>
      <c r="D558" s="9" t="s">
        <v>8943</v>
      </c>
      <c r="E558" s="9"/>
      <c r="F558" s="9" t="s">
        <v>10023</v>
      </c>
      <c r="G558" s="9" t="s">
        <v>61</v>
      </c>
    </row>
    <row r="559" spans="1:7" x14ac:dyDescent="0.35">
      <c r="A559" s="9" t="s">
        <v>10024</v>
      </c>
      <c r="B559" s="9" t="s">
        <v>62</v>
      </c>
      <c r="C559" s="9" t="s">
        <v>8955</v>
      </c>
      <c r="D559" s="9" t="s">
        <v>8943</v>
      </c>
      <c r="E559" s="9"/>
      <c r="F559" s="9" t="s">
        <v>10025</v>
      </c>
      <c r="G559" s="9" t="s">
        <v>61</v>
      </c>
    </row>
    <row r="560" spans="1:7" x14ac:dyDescent="0.35">
      <c r="A560" s="9" t="s">
        <v>10026</v>
      </c>
      <c r="B560" s="9" t="s">
        <v>62</v>
      </c>
      <c r="C560" s="9" t="s">
        <v>8955</v>
      </c>
      <c r="D560" s="9" t="s">
        <v>8943</v>
      </c>
      <c r="E560" s="9"/>
      <c r="F560" s="9" t="s">
        <v>10027</v>
      </c>
      <c r="G560" s="9" t="s">
        <v>61</v>
      </c>
    </row>
    <row r="561" spans="1:7" x14ac:dyDescent="0.35">
      <c r="A561" s="9" t="s">
        <v>10028</v>
      </c>
      <c r="B561" s="9" t="s">
        <v>62</v>
      </c>
      <c r="C561" s="9" t="s">
        <v>8955</v>
      </c>
      <c r="D561" s="9" t="s">
        <v>8943</v>
      </c>
      <c r="E561" s="9"/>
      <c r="F561" s="9" t="s">
        <v>10029</v>
      </c>
      <c r="G561" s="9" t="s">
        <v>61</v>
      </c>
    </row>
    <row r="562" spans="1:7" x14ac:dyDescent="0.35">
      <c r="A562" s="9" t="s">
        <v>10030</v>
      </c>
      <c r="B562" s="9" t="s">
        <v>62</v>
      </c>
      <c r="C562" s="9" t="s">
        <v>8955</v>
      </c>
      <c r="D562" s="9" t="s">
        <v>8943</v>
      </c>
      <c r="E562" s="9"/>
      <c r="F562" s="9" t="s">
        <v>10031</v>
      </c>
      <c r="G562" s="9" t="s">
        <v>61</v>
      </c>
    </row>
    <row r="563" spans="1:7" x14ac:dyDescent="0.35">
      <c r="A563" s="9" t="s">
        <v>10032</v>
      </c>
      <c r="B563" s="9" t="s">
        <v>62</v>
      </c>
      <c r="C563" s="9" t="s">
        <v>8955</v>
      </c>
      <c r="D563" s="9" t="s">
        <v>8943</v>
      </c>
      <c r="E563" s="9"/>
      <c r="F563" s="9" t="s">
        <v>10033</v>
      </c>
      <c r="G563" s="9" t="s">
        <v>61</v>
      </c>
    </row>
    <row r="564" spans="1:7" x14ac:dyDescent="0.35">
      <c r="A564" s="9" t="s">
        <v>10034</v>
      </c>
      <c r="B564" s="9" t="s">
        <v>61</v>
      </c>
      <c r="C564" s="9" t="s">
        <v>8983</v>
      </c>
      <c r="D564" s="9" t="s">
        <v>8943</v>
      </c>
      <c r="E564" s="9" t="s">
        <v>8929</v>
      </c>
      <c r="F564" s="9" t="s">
        <v>10035</v>
      </c>
      <c r="G564" s="9" t="s">
        <v>61</v>
      </c>
    </row>
    <row r="565" spans="1:7" x14ac:dyDescent="0.35">
      <c r="A565" s="9" t="s">
        <v>10036</v>
      </c>
      <c r="B565" s="9" t="s">
        <v>61</v>
      </c>
      <c r="C565" s="9" t="s">
        <v>8983</v>
      </c>
      <c r="D565" s="9" t="s">
        <v>8943</v>
      </c>
      <c r="E565" s="9" t="s">
        <v>8929</v>
      </c>
      <c r="F565" s="9" t="s">
        <v>10037</v>
      </c>
      <c r="G565" s="9" t="s">
        <v>61</v>
      </c>
    </row>
    <row r="566" spans="1:7" x14ac:dyDescent="0.35">
      <c r="A566" s="9" t="s">
        <v>10038</v>
      </c>
      <c r="B566" s="9" t="s">
        <v>61</v>
      </c>
      <c r="C566" s="9" t="s">
        <v>8983</v>
      </c>
      <c r="D566" s="9" t="s">
        <v>8943</v>
      </c>
      <c r="E566" s="9" t="s">
        <v>8929</v>
      </c>
      <c r="F566" s="9" t="s">
        <v>10039</v>
      </c>
      <c r="G566" s="9" t="s">
        <v>61</v>
      </c>
    </row>
    <row r="567" spans="1:7" x14ac:dyDescent="0.35">
      <c r="A567" s="9" t="s">
        <v>10040</v>
      </c>
      <c r="B567" s="9" t="s">
        <v>61</v>
      </c>
      <c r="C567" s="9" t="s">
        <v>8983</v>
      </c>
      <c r="D567" s="9" t="s">
        <v>8943</v>
      </c>
      <c r="E567" s="9" t="s">
        <v>8929</v>
      </c>
      <c r="F567" s="9" t="s">
        <v>10039</v>
      </c>
      <c r="G567" s="9" t="s">
        <v>61</v>
      </c>
    </row>
    <row r="568" spans="1:7" x14ac:dyDescent="0.35">
      <c r="A568" s="9" t="s">
        <v>10041</v>
      </c>
      <c r="B568" s="9" t="s">
        <v>61</v>
      </c>
      <c r="C568" s="9" t="s">
        <v>8983</v>
      </c>
      <c r="D568" s="9" t="s">
        <v>8943</v>
      </c>
      <c r="E568" s="9" t="s">
        <v>8929</v>
      </c>
      <c r="F568" s="9" t="s">
        <v>10042</v>
      </c>
      <c r="G568" s="9" t="s">
        <v>61</v>
      </c>
    </row>
    <row r="569" spans="1:7" x14ac:dyDescent="0.35">
      <c r="A569" s="9" t="s">
        <v>10043</v>
      </c>
      <c r="B569" s="9" t="s">
        <v>61</v>
      </c>
      <c r="C569" s="9" t="s">
        <v>8983</v>
      </c>
      <c r="D569" s="9" t="s">
        <v>8943</v>
      </c>
      <c r="E569" s="9" t="s">
        <v>8929</v>
      </c>
      <c r="F569" s="9" t="s">
        <v>10044</v>
      </c>
      <c r="G569" s="9" t="s">
        <v>61</v>
      </c>
    </row>
    <row r="570" spans="1:7" x14ac:dyDescent="0.35">
      <c r="A570" s="9" t="s">
        <v>10045</v>
      </c>
      <c r="B570" s="9" t="s">
        <v>61</v>
      </c>
      <c r="C570" s="9" t="s">
        <v>8983</v>
      </c>
      <c r="D570" s="9" t="s">
        <v>8943</v>
      </c>
      <c r="E570" s="9" t="s">
        <v>8774</v>
      </c>
      <c r="F570" s="9" t="s">
        <v>10046</v>
      </c>
      <c r="G570" s="9" t="s">
        <v>61</v>
      </c>
    </row>
    <row r="571" spans="1:7" x14ac:dyDescent="0.35">
      <c r="A571" s="9" t="s">
        <v>10047</v>
      </c>
      <c r="B571" s="9" t="s">
        <v>61</v>
      </c>
      <c r="C571" s="9" t="s">
        <v>8983</v>
      </c>
      <c r="D571" s="9" t="s">
        <v>8943</v>
      </c>
      <c r="E571" s="9" t="s">
        <v>8774</v>
      </c>
      <c r="F571" s="9" t="s">
        <v>10048</v>
      </c>
      <c r="G571" s="9" t="s">
        <v>61</v>
      </c>
    </row>
    <row r="572" spans="1:7" x14ac:dyDescent="0.35">
      <c r="A572" s="9" t="s">
        <v>10049</v>
      </c>
      <c r="B572" s="9" t="s">
        <v>61</v>
      </c>
      <c r="C572" s="9" t="s">
        <v>8983</v>
      </c>
      <c r="D572" s="9" t="s">
        <v>8943</v>
      </c>
      <c r="E572" s="9" t="s">
        <v>8774</v>
      </c>
      <c r="F572" s="9" t="s">
        <v>10050</v>
      </c>
      <c r="G572" s="9" t="s">
        <v>61</v>
      </c>
    </row>
    <row r="573" spans="1:7" x14ac:dyDescent="0.35">
      <c r="A573" s="9" t="s">
        <v>10051</v>
      </c>
      <c r="B573" s="9" t="s">
        <v>62</v>
      </c>
      <c r="C573" s="9" t="s">
        <v>8955</v>
      </c>
      <c r="D573" s="9" t="s">
        <v>8943</v>
      </c>
      <c r="E573" s="9" t="s">
        <v>8929</v>
      </c>
      <c r="F573" s="9" t="s">
        <v>10052</v>
      </c>
      <c r="G573" s="9" t="s">
        <v>61</v>
      </c>
    </row>
    <row r="574" spans="1:7" x14ac:dyDescent="0.35">
      <c r="A574" s="9" t="s">
        <v>10053</v>
      </c>
      <c r="B574" s="9" t="s">
        <v>61</v>
      </c>
      <c r="C574" s="9" t="s">
        <v>8983</v>
      </c>
      <c r="D574" s="9" t="s">
        <v>8943</v>
      </c>
      <c r="E574" s="9" t="s">
        <v>8774</v>
      </c>
      <c r="F574" s="9" t="s">
        <v>10054</v>
      </c>
      <c r="G574" s="9" t="s">
        <v>61</v>
      </c>
    </row>
    <row r="575" spans="1:7" x14ac:dyDescent="0.35">
      <c r="A575" s="9" t="s">
        <v>10055</v>
      </c>
      <c r="B575" s="9" t="s">
        <v>61</v>
      </c>
      <c r="C575" s="9" t="s">
        <v>8983</v>
      </c>
      <c r="D575" s="9" t="s">
        <v>8943</v>
      </c>
      <c r="E575" s="9" t="s">
        <v>8774</v>
      </c>
      <c r="F575" s="9" t="s">
        <v>10054</v>
      </c>
      <c r="G575" s="9" t="s">
        <v>61</v>
      </c>
    </row>
    <row r="576" spans="1:7" x14ac:dyDescent="0.35">
      <c r="A576" s="9" t="s">
        <v>10056</v>
      </c>
      <c r="B576" s="9" t="s">
        <v>61</v>
      </c>
      <c r="C576" s="9" t="s">
        <v>8983</v>
      </c>
      <c r="D576" s="9" t="s">
        <v>8943</v>
      </c>
      <c r="E576" s="9" t="s">
        <v>8929</v>
      </c>
      <c r="F576" s="9" t="s">
        <v>10057</v>
      </c>
      <c r="G576" s="9" t="s">
        <v>61</v>
      </c>
    </row>
    <row r="577" spans="1:7" x14ac:dyDescent="0.35">
      <c r="A577" s="9" t="s">
        <v>10058</v>
      </c>
      <c r="B577" s="9" t="s">
        <v>61</v>
      </c>
      <c r="C577" s="9" t="s">
        <v>8983</v>
      </c>
      <c r="D577" s="9" t="s">
        <v>8943</v>
      </c>
      <c r="E577" s="9" t="s">
        <v>8929</v>
      </c>
      <c r="F577" s="9" t="s">
        <v>10059</v>
      </c>
      <c r="G577" s="9" t="s">
        <v>61</v>
      </c>
    </row>
    <row r="578" spans="1:7" x14ac:dyDescent="0.35">
      <c r="A578" s="9" t="s">
        <v>10060</v>
      </c>
      <c r="B578" s="9" t="s">
        <v>61</v>
      </c>
      <c r="C578" s="9" t="s">
        <v>8983</v>
      </c>
      <c r="D578" s="9" t="s">
        <v>8943</v>
      </c>
      <c r="E578" s="9" t="s">
        <v>8929</v>
      </c>
      <c r="F578" s="9" t="s">
        <v>10061</v>
      </c>
      <c r="G578" s="9" t="s">
        <v>61</v>
      </c>
    </row>
    <row r="579" spans="1:7" x14ac:dyDescent="0.35">
      <c r="A579" s="9" t="s">
        <v>10062</v>
      </c>
      <c r="B579" s="9" t="s">
        <v>61</v>
      </c>
      <c r="C579" s="9" t="s">
        <v>8983</v>
      </c>
      <c r="D579" s="9" t="s">
        <v>8943</v>
      </c>
      <c r="E579" s="9" t="s">
        <v>8929</v>
      </c>
      <c r="F579" s="9" t="s">
        <v>10063</v>
      </c>
      <c r="G579" s="9" t="s">
        <v>61</v>
      </c>
    </row>
    <row r="580" spans="1:7" x14ac:dyDescent="0.35">
      <c r="A580" s="9" t="s">
        <v>10064</v>
      </c>
      <c r="B580" s="9" t="s">
        <v>61</v>
      </c>
      <c r="C580" s="9" t="s">
        <v>8983</v>
      </c>
      <c r="D580" s="9" t="s">
        <v>8943</v>
      </c>
      <c r="E580" s="9" t="s">
        <v>8774</v>
      </c>
      <c r="F580" s="9" t="s">
        <v>10065</v>
      </c>
      <c r="G580" s="9" t="s">
        <v>61</v>
      </c>
    </row>
    <row r="581" spans="1:7" x14ac:dyDescent="0.35">
      <c r="A581" s="9" t="s">
        <v>10066</v>
      </c>
      <c r="B581" s="9" t="s">
        <v>61</v>
      </c>
      <c r="C581" s="9" t="s">
        <v>8983</v>
      </c>
      <c r="D581" s="9" t="s">
        <v>8943</v>
      </c>
      <c r="E581" s="9" t="s">
        <v>8774</v>
      </c>
      <c r="F581" s="9" t="s">
        <v>10067</v>
      </c>
      <c r="G581" s="9" t="s">
        <v>61</v>
      </c>
    </row>
    <row r="582" spans="1:7" x14ac:dyDescent="0.35">
      <c r="A582" s="9" t="s">
        <v>10068</v>
      </c>
      <c r="B582" s="9" t="s">
        <v>61</v>
      </c>
      <c r="C582" s="9" t="s">
        <v>8983</v>
      </c>
      <c r="D582" s="9" t="s">
        <v>8943</v>
      </c>
      <c r="E582" s="9" t="s">
        <v>8929</v>
      </c>
      <c r="F582" s="9" t="s">
        <v>10069</v>
      </c>
      <c r="G582" s="9" t="s">
        <v>61</v>
      </c>
    </row>
    <row r="583" spans="1:7" x14ac:dyDescent="0.35">
      <c r="A583" s="9" t="s">
        <v>10070</v>
      </c>
      <c r="B583" s="9" t="s">
        <v>61</v>
      </c>
      <c r="C583" s="9" t="s">
        <v>8983</v>
      </c>
      <c r="D583" s="9" t="s">
        <v>8943</v>
      </c>
      <c r="E583" s="9" t="s">
        <v>8929</v>
      </c>
      <c r="F583" s="9" t="s">
        <v>10071</v>
      </c>
      <c r="G583" s="9" t="s">
        <v>61</v>
      </c>
    </row>
    <row r="584" spans="1:7" x14ac:dyDescent="0.35">
      <c r="A584" s="9" t="s">
        <v>10072</v>
      </c>
      <c r="B584" s="9" t="s">
        <v>61</v>
      </c>
      <c r="C584" s="9" t="s">
        <v>8983</v>
      </c>
      <c r="D584" s="9" t="s">
        <v>8943</v>
      </c>
      <c r="E584" s="9" t="s">
        <v>8929</v>
      </c>
      <c r="F584" s="9" t="s">
        <v>10073</v>
      </c>
      <c r="G584" s="9" t="s">
        <v>61</v>
      </c>
    </row>
    <row r="585" spans="1:7" x14ac:dyDescent="0.35">
      <c r="A585" s="9" t="s">
        <v>10074</v>
      </c>
      <c r="B585" s="9" t="s">
        <v>61</v>
      </c>
      <c r="C585" s="9" t="s">
        <v>8983</v>
      </c>
      <c r="D585" s="9" t="s">
        <v>8943</v>
      </c>
      <c r="E585" s="9" t="s">
        <v>8929</v>
      </c>
      <c r="F585" s="9" t="s">
        <v>10075</v>
      </c>
      <c r="G585" s="9" t="s">
        <v>61</v>
      </c>
    </row>
    <row r="586" spans="1:7" x14ac:dyDescent="0.35">
      <c r="A586" s="9" t="s">
        <v>10076</v>
      </c>
      <c r="B586" s="9" t="s">
        <v>61</v>
      </c>
      <c r="C586" s="9" t="s">
        <v>8983</v>
      </c>
      <c r="D586" s="9" t="s">
        <v>8943</v>
      </c>
      <c r="E586" s="9" t="s">
        <v>8929</v>
      </c>
      <c r="F586" s="9" t="s">
        <v>10077</v>
      </c>
      <c r="G586" s="9" t="s">
        <v>61</v>
      </c>
    </row>
    <row r="587" spans="1:7" x14ac:dyDescent="0.35">
      <c r="A587" s="9" t="s">
        <v>10078</v>
      </c>
      <c r="B587" s="9" t="s">
        <v>61</v>
      </c>
      <c r="C587" s="9" t="s">
        <v>8983</v>
      </c>
      <c r="D587" s="9" t="s">
        <v>8943</v>
      </c>
      <c r="E587" s="9" t="s">
        <v>8929</v>
      </c>
      <c r="F587" s="9" t="s">
        <v>10077</v>
      </c>
      <c r="G587" s="9" t="s">
        <v>61</v>
      </c>
    </row>
    <row r="588" spans="1:7" x14ac:dyDescent="0.35">
      <c r="A588" s="9" t="s">
        <v>10079</v>
      </c>
      <c r="B588" s="9" t="s">
        <v>61</v>
      </c>
      <c r="C588" s="9" t="s">
        <v>8983</v>
      </c>
      <c r="D588" s="9" t="s">
        <v>8943</v>
      </c>
      <c r="E588" s="9" t="s">
        <v>8929</v>
      </c>
      <c r="F588" s="9" t="s">
        <v>10080</v>
      </c>
      <c r="G588" s="9" t="s">
        <v>61</v>
      </c>
    </row>
    <row r="589" spans="1:7" x14ac:dyDescent="0.35">
      <c r="A589" s="9" t="s">
        <v>10081</v>
      </c>
      <c r="B589" s="9" t="s">
        <v>61</v>
      </c>
      <c r="C589" s="9" t="s">
        <v>8983</v>
      </c>
      <c r="D589" s="9" t="s">
        <v>8943</v>
      </c>
      <c r="E589" s="9" t="s">
        <v>8929</v>
      </c>
      <c r="F589" s="9" t="s">
        <v>10082</v>
      </c>
      <c r="G589" s="9" t="s">
        <v>61</v>
      </c>
    </row>
    <row r="590" spans="1:7" x14ac:dyDescent="0.35">
      <c r="A590" s="9" t="s">
        <v>10083</v>
      </c>
      <c r="B590" s="9" t="s">
        <v>61</v>
      </c>
      <c r="C590" s="9" t="s">
        <v>8983</v>
      </c>
      <c r="D590" s="9" t="s">
        <v>8943</v>
      </c>
      <c r="E590" s="9" t="s">
        <v>8929</v>
      </c>
      <c r="F590" s="9" t="s">
        <v>10084</v>
      </c>
      <c r="G590" s="9" t="s">
        <v>61</v>
      </c>
    </row>
    <row r="591" spans="1:7" x14ac:dyDescent="0.35">
      <c r="A591" s="9" t="s">
        <v>10085</v>
      </c>
      <c r="B591" s="9" t="s">
        <v>61</v>
      </c>
      <c r="C591" s="9" t="s">
        <v>8983</v>
      </c>
      <c r="D591" s="9" t="s">
        <v>8943</v>
      </c>
      <c r="E591" s="9" t="s">
        <v>8929</v>
      </c>
      <c r="F591" s="9" t="s">
        <v>10086</v>
      </c>
      <c r="G591" s="9" t="s">
        <v>61</v>
      </c>
    </row>
    <row r="592" spans="1:7" x14ac:dyDescent="0.35">
      <c r="A592" s="9" t="s">
        <v>10087</v>
      </c>
      <c r="B592" s="9" t="s">
        <v>61</v>
      </c>
      <c r="C592" s="9" t="s">
        <v>8983</v>
      </c>
      <c r="D592" s="9" t="s">
        <v>8943</v>
      </c>
      <c r="E592" s="9" t="s">
        <v>8989</v>
      </c>
      <c r="F592" s="9" t="s">
        <v>10088</v>
      </c>
      <c r="G592" s="9" t="s">
        <v>61</v>
      </c>
    </row>
    <row r="593" spans="1:7" x14ac:dyDescent="0.35">
      <c r="A593" s="9" t="s">
        <v>10089</v>
      </c>
      <c r="B593" s="9" t="s">
        <v>61</v>
      </c>
      <c r="C593" s="9" t="s">
        <v>8983</v>
      </c>
      <c r="D593" s="9" t="s">
        <v>8943</v>
      </c>
      <c r="E593" s="9" t="s">
        <v>8929</v>
      </c>
      <c r="F593" s="9" t="s">
        <v>10090</v>
      </c>
      <c r="G593" s="9" t="s">
        <v>61</v>
      </c>
    </row>
    <row r="594" spans="1:7" x14ac:dyDescent="0.35">
      <c r="A594" s="9" t="s">
        <v>10091</v>
      </c>
      <c r="B594" s="9" t="s">
        <v>61</v>
      </c>
      <c r="C594" s="9" t="s">
        <v>8983</v>
      </c>
      <c r="D594" s="9" t="s">
        <v>8943</v>
      </c>
      <c r="E594" s="9" t="s">
        <v>8929</v>
      </c>
      <c r="F594" s="9" t="s">
        <v>10092</v>
      </c>
      <c r="G594" s="9" t="s">
        <v>61</v>
      </c>
    </row>
    <row r="595" spans="1:7" x14ac:dyDescent="0.35">
      <c r="A595" s="9" t="s">
        <v>10093</v>
      </c>
      <c r="B595" s="9" t="s">
        <v>61</v>
      </c>
      <c r="C595" s="9" t="s">
        <v>8983</v>
      </c>
      <c r="D595" s="9" t="s">
        <v>8943</v>
      </c>
      <c r="E595" s="9" t="s">
        <v>8929</v>
      </c>
      <c r="F595" s="9" t="s">
        <v>10094</v>
      </c>
      <c r="G595" s="9" t="s">
        <v>61</v>
      </c>
    </row>
    <row r="596" spans="1:7" x14ac:dyDescent="0.35">
      <c r="A596" s="9" t="s">
        <v>10095</v>
      </c>
      <c r="B596" s="9" t="s">
        <v>61</v>
      </c>
      <c r="C596" s="9" t="s">
        <v>8983</v>
      </c>
      <c r="D596" s="9" t="s">
        <v>8943</v>
      </c>
      <c r="E596" s="9" t="s">
        <v>8929</v>
      </c>
      <c r="F596" s="9" t="s">
        <v>10096</v>
      </c>
      <c r="G596" s="9" t="s">
        <v>61</v>
      </c>
    </row>
    <row r="597" spans="1:7" x14ac:dyDescent="0.35">
      <c r="A597" s="9" t="s">
        <v>10097</v>
      </c>
      <c r="B597" s="9" t="s">
        <v>61</v>
      </c>
      <c r="C597" s="9" t="s">
        <v>8983</v>
      </c>
      <c r="D597" s="9" t="s">
        <v>8943</v>
      </c>
      <c r="E597" s="9" t="s">
        <v>8929</v>
      </c>
      <c r="F597" s="9" t="s">
        <v>10098</v>
      </c>
      <c r="G597" s="9" t="s">
        <v>61</v>
      </c>
    </row>
    <row r="598" spans="1:7" x14ac:dyDescent="0.35">
      <c r="A598" s="9" t="s">
        <v>10099</v>
      </c>
      <c r="B598" s="9" t="s">
        <v>61</v>
      </c>
      <c r="C598" s="9" t="s">
        <v>8983</v>
      </c>
      <c r="D598" s="9" t="s">
        <v>8943</v>
      </c>
      <c r="E598" s="9"/>
      <c r="F598" s="9" t="s">
        <v>10100</v>
      </c>
      <c r="G598" s="9" t="s">
        <v>61</v>
      </c>
    </row>
    <row r="599" spans="1:7" x14ac:dyDescent="0.35">
      <c r="A599" s="9" t="s">
        <v>10101</v>
      </c>
      <c r="B599" s="9" t="s">
        <v>61</v>
      </c>
      <c r="C599" s="9" t="s">
        <v>8983</v>
      </c>
      <c r="D599" s="9" t="s">
        <v>8943</v>
      </c>
      <c r="E599" s="9" t="s">
        <v>8929</v>
      </c>
      <c r="F599" s="9" t="s">
        <v>10102</v>
      </c>
      <c r="G599" s="9" t="s">
        <v>61</v>
      </c>
    </row>
    <row r="600" spans="1:7" x14ac:dyDescent="0.35">
      <c r="A600" s="9" t="s">
        <v>10103</v>
      </c>
      <c r="B600" s="9" t="s">
        <v>61</v>
      </c>
      <c r="C600" s="9" t="s">
        <v>8983</v>
      </c>
      <c r="D600" s="9" t="s">
        <v>8943</v>
      </c>
      <c r="E600" s="9" t="s">
        <v>8929</v>
      </c>
      <c r="F600" s="9" t="s">
        <v>9979</v>
      </c>
      <c r="G600" s="9" t="s">
        <v>61</v>
      </c>
    </row>
    <row r="601" spans="1:7" x14ac:dyDescent="0.35">
      <c r="A601" s="9" t="s">
        <v>10104</v>
      </c>
      <c r="B601" s="9" t="s">
        <v>61</v>
      </c>
      <c r="C601" s="9" t="s">
        <v>8983</v>
      </c>
      <c r="D601" s="9" t="s">
        <v>8943</v>
      </c>
      <c r="E601" s="9" t="s">
        <v>8929</v>
      </c>
      <c r="F601" s="9" t="s">
        <v>10105</v>
      </c>
      <c r="G601" s="9" t="s">
        <v>61</v>
      </c>
    </row>
    <row r="602" spans="1:7" x14ac:dyDescent="0.35">
      <c r="A602" s="9" t="s">
        <v>10106</v>
      </c>
      <c r="B602" s="9" t="s">
        <v>61</v>
      </c>
      <c r="C602" s="9" t="s">
        <v>8983</v>
      </c>
      <c r="D602" s="9" t="s">
        <v>8943</v>
      </c>
      <c r="E602" s="9" t="s">
        <v>8929</v>
      </c>
      <c r="F602" s="9" t="s">
        <v>9981</v>
      </c>
      <c r="G602" s="9" t="s">
        <v>61</v>
      </c>
    </row>
    <row r="603" spans="1:7" x14ac:dyDescent="0.35">
      <c r="A603" s="9" t="s">
        <v>10107</v>
      </c>
      <c r="B603" s="9" t="s">
        <v>61</v>
      </c>
      <c r="C603" s="9" t="s">
        <v>8983</v>
      </c>
      <c r="D603" s="9" t="s">
        <v>8943</v>
      </c>
      <c r="E603" s="9" t="s">
        <v>8929</v>
      </c>
      <c r="F603" s="9" t="s">
        <v>10108</v>
      </c>
      <c r="G603" s="9" t="s">
        <v>61</v>
      </c>
    </row>
    <row r="604" spans="1:7" x14ac:dyDescent="0.35">
      <c r="A604" s="9" t="s">
        <v>10109</v>
      </c>
      <c r="B604" s="9" t="s">
        <v>61</v>
      </c>
      <c r="C604" s="9" t="s">
        <v>8983</v>
      </c>
      <c r="D604" s="9" t="s">
        <v>8943</v>
      </c>
      <c r="E604" s="9" t="s">
        <v>8929</v>
      </c>
      <c r="F604" s="9" t="s">
        <v>10110</v>
      </c>
      <c r="G604" s="9" t="s">
        <v>61</v>
      </c>
    </row>
    <row r="605" spans="1:7" x14ac:dyDescent="0.35">
      <c r="A605" s="9" t="s">
        <v>10111</v>
      </c>
      <c r="B605" s="9" t="s">
        <v>61</v>
      </c>
      <c r="C605" s="9" t="s">
        <v>8983</v>
      </c>
      <c r="D605" s="9" t="s">
        <v>8943</v>
      </c>
      <c r="E605" s="9" t="s">
        <v>8774</v>
      </c>
      <c r="F605" s="9" t="s">
        <v>10112</v>
      </c>
      <c r="G605" s="9" t="s">
        <v>61</v>
      </c>
    </row>
    <row r="606" spans="1:7" x14ac:dyDescent="0.35">
      <c r="A606" s="9" t="s">
        <v>10113</v>
      </c>
      <c r="B606" s="9" t="s">
        <v>61</v>
      </c>
      <c r="C606" s="9" t="s">
        <v>8983</v>
      </c>
      <c r="D606" s="9" t="s">
        <v>8943</v>
      </c>
      <c r="E606" s="9" t="s">
        <v>8936</v>
      </c>
      <c r="F606" s="9" t="s">
        <v>10114</v>
      </c>
      <c r="G606" s="9" t="s">
        <v>61</v>
      </c>
    </row>
    <row r="607" spans="1:7" x14ac:dyDescent="0.35">
      <c r="A607" s="9" t="s">
        <v>10115</v>
      </c>
      <c r="B607" s="9" t="s">
        <v>61</v>
      </c>
      <c r="C607" s="9" t="s">
        <v>8983</v>
      </c>
      <c r="D607" s="9" t="s">
        <v>8943</v>
      </c>
      <c r="E607" s="9" t="s">
        <v>8929</v>
      </c>
      <c r="F607" s="9" t="s">
        <v>10116</v>
      </c>
      <c r="G607" s="9" t="s">
        <v>61</v>
      </c>
    </row>
    <row r="608" spans="1:7" x14ac:dyDescent="0.35">
      <c r="A608" s="9" t="s">
        <v>10117</v>
      </c>
      <c r="B608" s="9" t="s">
        <v>62</v>
      </c>
      <c r="C608" s="9" t="s">
        <v>8955</v>
      </c>
      <c r="D608" s="9" t="s">
        <v>8943</v>
      </c>
      <c r="E608" s="9" t="s">
        <v>8929</v>
      </c>
      <c r="F608" s="9" t="s">
        <v>10118</v>
      </c>
      <c r="G608" s="9" t="s">
        <v>61</v>
      </c>
    </row>
    <row r="609" spans="1:7" x14ac:dyDescent="0.35">
      <c r="A609" s="9" t="s">
        <v>10119</v>
      </c>
      <c r="B609" s="9" t="s">
        <v>61</v>
      </c>
      <c r="C609" s="9" t="s">
        <v>8983</v>
      </c>
      <c r="D609" s="9" t="s">
        <v>8943</v>
      </c>
      <c r="E609" s="9" t="s">
        <v>9069</v>
      </c>
      <c r="F609" s="9" t="s">
        <v>10120</v>
      </c>
      <c r="G609" s="9" t="s">
        <v>61</v>
      </c>
    </row>
    <row r="610" spans="1:7" x14ac:dyDescent="0.35">
      <c r="A610" s="9" t="s">
        <v>10121</v>
      </c>
      <c r="B610" s="9" t="s">
        <v>61</v>
      </c>
      <c r="C610" s="9" t="s">
        <v>8983</v>
      </c>
      <c r="D610" s="9" t="s">
        <v>8943</v>
      </c>
      <c r="E610" s="9" t="s">
        <v>8774</v>
      </c>
      <c r="F610" s="9" t="s">
        <v>10122</v>
      </c>
      <c r="G610" s="9" t="s">
        <v>61</v>
      </c>
    </row>
    <row r="611" spans="1:7" x14ac:dyDescent="0.35">
      <c r="A611" s="9" t="s">
        <v>10123</v>
      </c>
      <c r="B611" s="9" t="s">
        <v>61</v>
      </c>
      <c r="C611" s="9" t="s">
        <v>8983</v>
      </c>
      <c r="D611" s="9" t="s">
        <v>8943</v>
      </c>
      <c r="E611" s="9" t="s">
        <v>8929</v>
      </c>
      <c r="F611" s="9" t="s">
        <v>10124</v>
      </c>
      <c r="G611" s="9" t="s">
        <v>61</v>
      </c>
    </row>
    <row r="612" spans="1:7" x14ac:dyDescent="0.35">
      <c r="A612" s="9" t="s">
        <v>10125</v>
      </c>
      <c r="B612" s="9" t="s">
        <v>61</v>
      </c>
      <c r="C612" s="9" t="s">
        <v>8983</v>
      </c>
      <c r="D612" s="9" t="s">
        <v>8943</v>
      </c>
      <c r="E612" s="9" t="s">
        <v>8929</v>
      </c>
      <c r="F612" s="9" t="s">
        <v>10126</v>
      </c>
      <c r="G612" s="9" t="s">
        <v>61</v>
      </c>
    </row>
    <row r="613" spans="1:7" x14ac:dyDescent="0.35">
      <c r="A613" s="9" t="s">
        <v>10127</v>
      </c>
      <c r="B613" s="9" t="s">
        <v>61</v>
      </c>
      <c r="C613" s="9" t="s">
        <v>8983</v>
      </c>
      <c r="D613" s="9" t="s">
        <v>8943</v>
      </c>
      <c r="E613" s="9" t="s">
        <v>8936</v>
      </c>
      <c r="F613" s="9" t="s">
        <v>10128</v>
      </c>
      <c r="G613" s="9" t="s">
        <v>61</v>
      </c>
    </row>
    <row r="614" spans="1:7" x14ac:dyDescent="0.35">
      <c r="A614" s="9" t="s">
        <v>10129</v>
      </c>
      <c r="B614" s="9" t="s">
        <v>61</v>
      </c>
      <c r="C614" s="9" t="s">
        <v>8983</v>
      </c>
      <c r="D614" s="9" t="s">
        <v>8943</v>
      </c>
      <c r="E614" s="9" t="s">
        <v>8936</v>
      </c>
      <c r="F614" s="9" t="s">
        <v>10130</v>
      </c>
      <c r="G614" s="9" t="s">
        <v>61</v>
      </c>
    </row>
    <row r="615" spans="1:7" x14ac:dyDescent="0.35">
      <c r="A615" s="9" t="s">
        <v>10131</v>
      </c>
      <c r="B615" s="9" t="s">
        <v>61</v>
      </c>
      <c r="C615" s="9" t="s">
        <v>8983</v>
      </c>
      <c r="D615" s="9" t="s">
        <v>8943</v>
      </c>
      <c r="E615" s="9" t="s">
        <v>8929</v>
      </c>
      <c r="F615" s="9" t="s">
        <v>10132</v>
      </c>
      <c r="G615" s="9" t="s">
        <v>61</v>
      </c>
    </row>
    <row r="616" spans="1:7" x14ac:dyDescent="0.35">
      <c r="A616" s="9" t="s">
        <v>10133</v>
      </c>
      <c r="B616" s="9" t="s">
        <v>61</v>
      </c>
      <c r="C616" s="9" t="s">
        <v>8983</v>
      </c>
      <c r="D616" s="9" t="s">
        <v>8943</v>
      </c>
      <c r="E616" s="9" t="s">
        <v>8774</v>
      </c>
      <c r="F616" s="9" t="s">
        <v>10134</v>
      </c>
      <c r="G616" s="9" t="s">
        <v>61</v>
      </c>
    </row>
    <row r="617" spans="1:7" x14ac:dyDescent="0.35">
      <c r="A617" s="9" t="s">
        <v>10135</v>
      </c>
      <c r="B617" s="9" t="s">
        <v>61</v>
      </c>
      <c r="C617" s="9" t="s">
        <v>8983</v>
      </c>
      <c r="D617" s="9" t="s">
        <v>8943</v>
      </c>
      <c r="E617" s="9" t="s">
        <v>9069</v>
      </c>
      <c r="F617" s="9" t="s">
        <v>10136</v>
      </c>
      <c r="G617" s="9" t="s">
        <v>61</v>
      </c>
    </row>
    <row r="618" spans="1:7" x14ac:dyDescent="0.35">
      <c r="A618" s="9" t="s">
        <v>10137</v>
      </c>
      <c r="B618" s="9" t="s">
        <v>62</v>
      </c>
      <c r="C618" s="9" t="s">
        <v>8955</v>
      </c>
      <c r="D618" s="9" t="s">
        <v>8943</v>
      </c>
      <c r="E618" s="9" t="s">
        <v>8961</v>
      </c>
      <c r="F618" s="9" t="s">
        <v>10138</v>
      </c>
      <c r="G618" s="9" t="s">
        <v>61</v>
      </c>
    </row>
    <row r="619" spans="1:7" x14ac:dyDescent="0.35">
      <c r="A619" s="9" t="s">
        <v>10139</v>
      </c>
      <c r="B619" s="9" t="s">
        <v>62</v>
      </c>
      <c r="C619" s="9" t="s">
        <v>8955</v>
      </c>
      <c r="D619" s="9" t="s">
        <v>8943</v>
      </c>
      <c r="E619" s="9" t="s">
        <v>8961</v>
      </c>
      <c r="F619" s="9" t="s">
        <v>10140</v>
      </c>
      <c r="G619" s="9" t="s">
        <v>61</v>
      </c>
    </row>
    <row r="620" spans="1:7" x14ac:dyDescent="0.35">
      <c r="A620" s="9" t="s">
        <v>10141</v>
      </c>
      <c r="B620" s="9" t="s">
        <v>62</v>
      </c>
      <c r="C620" s="9" t="s">
        <v>8955</v>
      </c>
      <c r="D620" s="9" t="s">
        <v>8943</v>
      </c>
      <c r="E620" s="9" t="s">
        <v>8961</v>
      </c>
      <c r="F620" s="9" t="s">
        <v>10142</v>
      </c>
      <c r="G620" s="9" t="s">
        <v>61</v>
      </c>
    </row>
    <row r="621" spans="1:7" x14ac:dyDescent="0.35">
      <c r="A621" s="9" t="s">
        <v>10143</v>
      </c>
      <c r="B621" s="9" t="s">
        <v>62</v>
      </c>
      <c r="C621" s="9" t="s">
        <v>8955</v>
      </c>
      <c r="D621" s="9" t="s">
        <v>8943</v>
      </c>
      <c r="E621" s="9" t="s">
        <v>8961</v>
      </c>
      <c r="F621" s="9" t="s">
        <v>10144</v>
      </c>
      <c r="G621" s="9" t="s">
        <v>61</v>
      </c>
    </row>
    <row r="622" spans="1:7" x14ac:dyDescent="0.35">
      <c r="A622" s="9" t="s">
        <v>10145</v>
      </c>
      <c r="B622" s="9" t="s">
        <v>61</v>
      </c>
      <c r="C622" s="9" t="s">
        <v>8983</v>
      </c>
      <c r="D622" s="9" t="s">
        <v>8943</v>
      </c>
      <c r="E622" s="9" t="s">
        <v>8774</v>
      </c>
      <c r="F622" s="9" t="s">
        <v>10146</v>
      </c>
      <c r="G622" s="9" t="s">
        <v>61</v>
      </c>
    </row>
    <row r="623" spans="1:7" x14ac:dyDescent="0.35">
      <c r="A623" s="9" t="s">
        <v>10147</v>
      </c>
      <c r="B623" s="9" t="s">
        <v>61</v>
      </c>
      <c r="C623" s="9" t="s">
        <v>8983</v>
      </c>
      <c r="D623" s="9" t="s">
        <v>8943</v>
      </c>
      <c r="E623" s="9" t="s">
        <v>8929</v>
      </c>
      <c r="F623" s="9" t="s">
        <v>10148</v>
      </c>
      <c r="G623" s="9" t="s">
        <v>61</v>
      </c>
    </row>
    <row r="624" spans="1:7" x14ac:dyDescent="0.35">
      <c r="A624" s="9" t="s">
        <v>10149</v>
      </c>
      <c r="B624" s="9" t="s">
        <v>61</v>
      </c>
      <c r="C624" s="9" t="s">
        <v>8983</v>
      </c>
      <c r="D624" s="9" t="s">
        <v>8943</v>
      </c>
      <c r="E624" s="9" t="s">
        <v>8929</v>
      </c>
      <c r="F624" s="9" t="s">
        <v>10148</v>
      </c>
      <c r="G624" s="9" t="s">
        <v>61</v>
      </c>
    </row>
    <row r="625" spans="1:7" x14ac:dyDescent="0.35">
      <c r="A625" s="9" t="s">
        <v>10150</v>
      </c>
      <c r="B625" s="9" t="s">
        <v>61</v>
      </c>
      <c r="C625" s="9" t="s">
        <v>8983</v>
      </c>
      <c r="D625" s="9" t="s">
        <v>8943</v>
      </c>
      <c r="E625" s="9" t="s">
        <v>8929</v>
      </c>
      <c r="F625" s="9" t="s">
        <v>10151</v>
      </c>
      <c r="G625" s="9" t="s">
        <v>61</v>
      </c>
    </row>
    <row r="626" spans="1:7" x14ac:dyDescent="0.35">
      <c r="A626" s="9" t="s">
        <v>10152</v>
      </c>
      <c r="B626" s="9" t="s">
        <v>61</v>
      </c>
      <c r="C626" s="9" t="s">
        <v>8983</v>
      </c>
      <c r="D626" s="9" t="s">
        <v>8943</v>
      </c>
      <c r="E626" s="9" t="s">
        <v>8929</v>
      </c>
      <c r="F626" s="9" t="s">
        <v>10153</v>
      </c>
      <c r="G626" s="9" t="s">
        <v>61</v>
      </c>
    </row>
    <row r="627" spans="1:7" x14ac:dyDescent="0.35">
      <c r="A627" s="9" t="s">
        <v>10154</v>
      </c>
      <c r="B627" s="9" t="s">
        <v>61</v>
      </c>
      <c r="C627" s="9" t="s">
        <v>8983</v>
      </c>
      <c r="D627" s="9" t="s">
        <v>8943</v>
      </c>
      <c r="E627" s="9" t="s">
        <v>8929</v>
      </c>
      <c r="F627" s="9" t="s">
        <v>10155</v>
      </c>
      <c r="G627" s="9" t="s">
        <v>61</v>
      </c>
    </row>
    <row r="628" spans="1:7" x14ac:dyDescent="0.35">
      <c r="A628" s="9" t="s">
        <v>10156</v>
      </c>
      <c r="B628" s="9" t="s">
        <v>61</v>
      </c>
      <c r="C628" s="9" t="s">
        <v>8983</v>
      </c>
      <c r="D628" s="9" t="s">
        <v>8943</v>
      </c>
      <c r="E628" s="9" t="s">
        <v>8929</v>
      </c>
      <c r="F628" s="9" t="s">
        <v>10157</v>
      </c>
      <c r="G628" s="9" t="s">
        <v>61</v>
      </c>
    </row>
    <row r="629" spans="1:7" x14ac:dyDescent="0.35">
      <c r="A629" s="9" t="s">
        <v>10158</v>
      </c>
      <c r="B629" s="9" t="s">
        <v>61</v>
      </c>
      <c r="C629" s="9" t="s">
        <v>8983</v>
      </c>
      <c r="D629" s="9" t="s">
        <v>8943</v>
      </c>
      <c r="E629" s="9" t="s">
        <v>8929</v>
      </c>
      <c r="F629" s="9" t="s">
        <v>10159</v>
      </c>
      <c r="G629" s="9" t="s">
        <v>61</v>
      </c>
    </row>
    <row r="630" spans="1:7" x14ac:dyDescent="0.35">
      <c r="A630" s="9" t="s">
        <v>10160</v>
      </c>
      <c r="B630" s="9" t="s">
        <v>61</v>
      </c>
      <c r="C630" s="9" t="s">
        <v>8983</v>
      </c>
      <c r="D630" s="9" t="s">
        <v>8943</v>
      </c>
      <c r="E630" s="9" t="s">
        <v>8929</v>
      </c>
      <c r="F630" s="9" t="s">
        <v>10161</v>
      </c>
      <c r="G630" s="9" t="s">
        <v>61</v>
      </c>
    </row>
    <row r="631" spans="1:7" x14ac:dyDescent="0.35">
      <c r="A631" s="9" t="s">
        <v>10162</v>
      </c>
      <c r="B631" s="9" t="s">
        <v>61</v>
      </c>
      <c r="C631" s="9" t="s">
        <v>8983</v>
      </c>
      <c r="D631" s="9" t="s">
        <v>8943</v>
      </c>
      <c r="E631" s="9" t="s">
        <v>8774</v>
      </c>
      <c r="F631" s="9" t="s">
        <v>10163</v>
      </c>
      <c r="G631" s="9" t="s">
        <v>61</v>
      </c>
    </row>
    <row r="632" spans="1:7" x14ac:dyDescent="0.35">
      <c r="A632" s="9" t="s">
        <v>10164</v>
      </c>
      <c r="B632" s="9" t="s">
        <v>61</v>
      </c>
      <c r="C632" s="9" t="s">
        <v>8983</v>
      </c>
      <c r="D632" s="9" t="s">
        <v>8943</v>
      </c>
      <c r="E632" s="9" t="s">
        <v>8774</v>
      </c>
      <c r="F632" s="9" t="s">
        <v>10165</v>
      </c>
      <c r="G632" s="9" t="s">
        <v>61</v>
      </c>
    </row>
    <row r="633" spans="1:7" x14ac:dyDescent="0.35">
      <c r="A633" s="9" t="s">
        <v>10166</v>
      </c>
      <c r="B633" s="9" t="s">
        <v>61</v>
      </c>
      <c r="C633" s="9" t="s">
        <v>8983</v>
      </c>
      <c r="D633" s="9" t="s">
        <v>8943</v>
      </c>
      <c r="E633" s="9" t="s">
        <v>8774</v>
      </c>
      <c r="F633" s="9" t="s">
        <v>10167</v>
      </c>
      <c r="G633" s="9" t="s">
        <v>61</v>
      </c>
    </row>
    <row r="634" spans="1:7" x14ac:dyDescent="0.35">
      <c r="A634" s="9" t="s">
        <v>10168</v>
      </c>
      <c r="B634" s="9" t="s">
        <v>61</v>
      </c>
      <c r="C634" s="9" t="s">
        <v>8983</v>
      </c>
      <c r="D634" s="9" t="s">
        <v>8943</v>
      </c>
      <c r="E634" s="9" t="s">
        <v>8774</v>
      </c>
      <c r="F634" s="9" t="s">
        <v>10169</v>
      </c>
      <c r="G634" s="9" t="s">
        <v>61</v>
      </c>
    </row>
    <row r="635" spans="1:7" x14ac:dyDescent="0.35">
      <c r="A635" s="9" t="s">
        <v>10170</v>
      </c>
      <c r="B635" s="9" t="s">
        <v>61</v>
      </c>
      <c r="C635" s="9" t="s">
        <v>8983</v>
      </c>
      <c r="D635" s="9" t="s">
        <v>8943</v>
      </c>
      <c r="E635" s="9" t="s">
        <v>8929</v>
      </c>
      <c r="F635" s="9" t="s">
        <v>10171</v>
      </c>
      <c r="G635" s="9" t="s">
        <v>61</v>
      </c>
    </row>
    <row r="636" spans="1:7" x14ac:dyDescent="0.35">
      <c r="A636" s="9" t="s">
        <v>10172</v>
      </c>
      <c r="B636" s="9" t="s">
        <v>61</v>
      </c>
      <c r="C636" s="9" t="s">
        <v>8983</v>
      </c>
      <c r="D636" s="9" t="s">
        <v>8943</v>
      </c>
      <c r="E636" s="9" t="s">
        <v>8929</v>
      </c>
      <c r="F636" s="9" t="s">
        <v>10173</v>
      </c>
      <c r="G636" s="9" t="s">
        <v>61</v>
      </c>
    </row>
    <row r="637" spans="1:7" x14ac:dyDescent="0.35">
      <c r="A637" s="9" t="s">
        <v>10174</v>
      </c>
      <c r="B637" s="9" t="s">
        <v>61</v>
      </c>
      <c r="C637" s="9" t="s">
        <v>8983</v>
      </c>
      <c r="D637" s="9" t="s">
        <v>8943</v>
      </c>
      <c r="E637" s="9" t="s">
        <v>8929</v>
      </c>
      <c r="F637" s="9" t="s">
        <v>10175</v>
      </c>
      <c r="G637" s="9" t="s">
        <v>61</v>
      </c>
    </row>
    <row r="638" spans="1:7" x14ac:dyDescent="0.35">
      <c r="A638" s="9" t="s">
        <v>10176</v>
      </c>
      <c r="B638" s="9" t="s">
        <v>61</v>
      </c>
      <c r="C638" s="9" t="s">
        <v>8983</v>
      </c>
      <c r="D638" s="9" t="s">
        <v>8943</v>
      </c>
      <c r="E638" s="9" t="s">
        <v>8929</v>
      </c>
      <c r="F638" s="9" t="s">
        <v>10177</v>
      </c>
      <c r="G638" s="9" t="s">
        <v>61</v>
      </c>
    </row>
    <row r="639" spans="1:7" x14ac:dyDescent="0.35">
      <c r="A639" s="9" t="s">
        <v>10178</v>
      </c>
      <c r="B639" s="9" t="s">
        <v>61</v>
      </c>
      <c r="C639" s="9" t="s">
        <v>8983</v>
      </c>
      <c r="D639" s="9" t="s">
        <v>8943</v>
      </c>
      <c r="E639" s="9" t="s">
        <v>8929</v>
      </c>
      <c r="F639" s="9" t="s">
        <v>10179</v>
      </c>
      <c r="G639" s="9" t="s">
        <v>61</v>
      </c>
    </row>
    <row r="640" spans="1:7" x14ac:dyDescent="0.35">
      <c r="A640" s="9" t="s">
        <v>10180</v>
      </c>
      <c r="B640" s="9" t="s">
        <v>61</v>
      </c>
      <c r="C640" s="9" t="s">
        <v>8983</v>
      </c>
      <c r="D640" s="9" t="s">
        <v>8943</v>
      </c>
      <c r="E640" s="9" t="s">
        <v>8929</v>
      </c>
      <c r="F640" s="9" t="s">
        <v>10181</v>
      </c>
      <c r="G640" s="9" t="s">
        <v>61</v>
      </c>
    </row>
    <row r="641" spans="1:7" x14ac:dyDescent="0.35">
      <c r="A641" s="9" t="s">
        <v>10182</v>
      </c>
      <c r="B641" s="9" t="s">
        <v>61</v>
      </c>
      <c r="C641" s="9" t="s">
        <v>8983</v>
      </c>
      <c r="D641" s="9" t="s">
        <v>8943</v>
      </c>
      <c r="E641" s="9" t="s">
        <v>8929</v>
      </c>
      <c r="F641" s="9" t="s">
        <v>10183</v>
      </c>
      <c r="G641" s="9" t="s">
        <v>61</v>
      </c>
    </row>
    <row r="642" spans="1:7" x14ac:dyDescent="0.35">
      <c r="A642" s="9" t="s">
        <v>10184</v>
      </c>
      <c r="B642" s="9" t="s">
        <v>61</v>
      </c>
      <c r="C642" s="9" t="s">
        <v>8983</v>
      </c>
      <c r="D642" s="9" t="s">
        <v>8943</v>
      </c>
      <c r="E642" s="9" t="s">
        <v>8936</v>
      </c>
      <c r="F642" s="9" t="s">
        <v>10185</v>
      </c>
      <c r="G642" s="9" t="s">
        <v>61</v>
      </c>
    </row>
    <row r="643" spans="1:7" x14ac:dyDescent="0.35">
      <c r="A643" s="9" t="s">
        <v>10186</v>
      </c>
      <c r="B643" s="9" t="s">
        <v>61</v>
      </c>
      <c r="C643" s="9" t="s">
        <v>8983</v>
      </c>
      <c r="D643" s="9" t="s">
        <v>8943</v>
      </c>
      <c r="E643" s="9" t="s">
        <v>8774</v>
      </c>
      <c r="F643" s="9" t="s">
        <v>10187</v>
      </c>
      <c r="G643" s="9" t="s">
        <v>61</v>
      </c>
    </row>
    <row r="644" spans="1:7" x14ac:dyDescent="0.35">
      <c r="A644" s="9" t="s">
        <v>10188</v>
      </c>
      <c r="B644" s="9" t="s">
        <v>61</v>
      </c>
      <c r="C644" s="9" t="s">
        <v>8983</v>
      </c>
      <c r="D644" s="9" t="s">
        <v>8943</v>
      </c>
      <c r="E644" s="9"/>
      <c r="F644" s="9" t="s">
        <v>10189</v>
      </c>
      <c r="G644" s="9" t="s">
        <v>61</v>
      </c>
    </row>
    <row r="645" spans="1:7" x14ac:dyDescent="0.35">
      <c r="A645" s="9" t="s">
        <v>10190</v>
      </c>
      <c r="B645" s="9" t="s">
        <v>61</v>
      </c>
      <c r="C645" s="9" t="s">
        <v>8983</v>
      </c>
      <c r="D645" s="9" t="s">
        <v>8943</v>
      </c>
      <c r="E645" s="9" t="s">
        <v>8929</v>
      </c>
      <c r="F645" s="9" t="s">
        <v>10191</v>
      </c>
      <c r="G645" s="9" t="s">
        <v>61</v>
      </c>
    </row>
    <row r="646" spans="1:7" x14ac:dyDescent="0.35">
      <c r="A646" s="9" t="s">
        <v>10192</v>
      </c>
      <c r="B646" s="9" t="s">
        <v>61</v>
      </c>
      <c r="C646" s="9" t="s">
        <v>8983</v>
      </c>
      <c r="D646" s="9" t="s">
        <v>8943</v>
      </c>
      <c r="E646" s="9" t="s">
        <v>8929</v>
      </c>
      <c r="F646" s="9" t="s">
        <v>10193</v>
      </c>
      <c r="G646" s="9" t="s">
        <v>61</v>
      </c>
    </row>
    <row r="647" spans="1:7" x14ac:dyDescent="0.35">
      <c r="A647" s="9" t="s">
        <v>10194</v>
      </c>
      <c r="B647" s="9" t="s">
        <v>62</v>
      </c>
      <c r="C647" s="9" t="s">
        <v>8972</v>
      </c>
      <c r="D647" s="9" t="s">
        <v>8943</v>
      </c>
      <c r="E647" s="9" t="s">
        <v>8883</v>
      </c>
      <c r="F647" s="9" t="s">
        <v>10195</v>
      </c>
      <c r="G647" s="9" t="s">
        <v>61</v>
      </c>
    </row>
    <row r="648" spans="1:7" x14ac:dyDescent="0.35">
      <c r="A648" s="9" t="s">
        <v>10196</v>
      </c>
      <c r="B648" s="9" t="s">
        <v>61</v>
      </c>
      <c r="C648" s="9" t="s">
        <v>8983</v>
      </c>
      <c r="D648" s="9" t="s">
        <v>8943</v>
      </c>
      <c r="E648" s="9" t="s">
        <v>8936</v>
      </c>
      <c r="F648" s="9" t="s">
        <v>10197</v>
      </c>
      <c r="G648" s="9" t="s">
        <v>61</v>
      </c>
    </row>
    <row r="649" spans="1:7" x14ac:dyDescent="0.35">
      <c r="A649" s="9" t="s">
        <v>10198</v>
      </c>
      <c r="B649" s="9" t="s">
        <v>61</v>
      </c>
      <c r="C649" s="9" t="s">
        <v>8983</v>
      </c>
      <c r="D649" s="9" t="s">
        <v>8943</v>
      </c>
      <c r="E649" s="9" t="s">
        <v>8936</v>
      </c>
      <c r="F649" s="9" t="s">
        <v>10199</v>
      </c>
      <c r="G649" s="9" t="s">
        <v>61</v>
      </c>
    </row>
    <row r="650" spans="1:7" x14ac:dyDescent="0.35">
      <c r="A650" s="9" t="s">
        <v>10200</v>
      </c>
      <c r="B650" s="9" t="s">
        <v>61</v>
      </c>
      <c r="C650" s="9" t="s">
        <v>8983</v>
      </c>
      <c r="D650" s="9" t="s">
        <v>8943</v>
      </c>
      <c r="E650" s="9" t="s">
        <v>8936</v>
      </c>
      <c r="F650" s="9" t="s">
        <v>10201</v>
      </c>
      <c r="G650" s="9" t="s">
        <v>61</v>
      </c>
    </row>
    <row r="651" spans="1:7" x14ac:dyDescent="0.35">
      <c r="A651" s="9" t="s">
        <v>10202</v>
      </c>
      <c r="B651" s="9" t="s">
        <v>61</v>
      </c>
      <c r="C651" s="9" t="s">
        <v>8983</v>
      </c>
      <c r="D651" s="9" t="s">
        <v>8943</v>
      </c>
      <c r="E651" s="9" t="s">
        <v>8936</v>
      </c>
      <c r="F651" s="9" t="s">
        <v>10203</v>
      </c>
      <c r="G651" s="9" t="s">
        <v>61</v>
      </c>
    </row>
    <row r="652" spans="1:7" x14ac:dyDescent="0.35">
      <c r="A652" s="9" t="s">
        <v>10204</v>
      </c>
      <c r="B652" s="9" t="s">
        <v>61</v>
      </c>
      <c r="C652" s="9" t="s">
        <v>8983</v>
      </c>
      <c r="D652" s="9" t="s">
        <v>8943</v>
      </c>
      <c r="E652" s="9" t="s">
        <v>8774</v>
      </c>
      <c r="F652" s="9" t="s">
        <v>10205</v>
      </c>
      <c r="G652" s="9" t="s">
        <v>61</v>
      </c>
    </row>
    <row r="653" spans="1:7" x14ac:dyDescent="0.35">
      <c r="A653" s="9" t="s">
        <v>10206</v>
      </c>
      <c r="B653" s="9" t="s">
        <v>61</v>
      </c>
      <c r="C653" s="9" t="s">
        <v>8983</v>
      </c>
      <c r="D653" s="9" t="s">
        <v>8943</v>
      </c>
      <c r="E653" s="9" t="s">
        <v>8929</v>
      </c>
      <c r="F653" s="9" t="s">
        <v>10207</v>
      </c>
      <c r="G653" s="9" t="s">
        <v>61</v>
      </c>
    </row>
    <row r="654" spans="1:7" x14ac:dyDescent="0.35">
      <c r="A654" s="9" t="s">
        <v>10208</v>
      </c>
      <c r="B654" s="9" t="s">
        <v>61</v>
      </c>
      <c r="C654" s="9" t="s">
        <v>8983</v>
      </c>
      <c r="D654" s="9" t="s">
        <v>8943</v>
      </c>
      <c r="E654" s="9" t="s">
        <v>8929</v>
      </c>
      <c r="F654" s="9" t="s">
        <v>10209</v>
      </c>
      <c r="G654" s="9" t="s">
        <v>61</v>
      </c>
    </row>
    <row r="655" spans="1:7" x14ac:dyDescent="0.35">
      <c r="A655" s="9" t="s">
        <v>10210</v>
      </c>
      <c r="B655" s="9" t="s">
        <v>61</v>
      </c>
      <c r="C655" s="9" t="s">
        <v>8983</v>
      </c>
      <c r="D655" s="9" t="s">
        <v>8943</v>
      </c>
      <c r="E655" s="9" t="s">
        <v>8936</v>
      </c>
      <c r="F655" s="9" t="s">
        <v>10211</v>
      </c>
      <c r="G655" s="9" t="s">
        <v>61</v>
      </c>
    </row>
    <row r="656" spans="1:7" x14ac:dyDescent="0.35">
      <c r="A656" s="9" t="s">
        <v>10212</v>
      </c>
      <c r="B656" s="9" t="s">
        <v>62</v>
      </c>
      <c r="C656" s="9" t="s">
        <v>8955</v>
      </c>
      <c r="D656" s="9" t="s">
        <v>8943</v>
      </c>
      <c r="E656" s="9" t="s">
        <v>8961</v>
      </c>
      <c r="F656" s="9" t="s">
        <v>10213</v>
      </c>
      <c r="G656" s="9" t="s">
        <v>61</v>
      </c>
    </row>
    <row r="657" spans="1:7" x14ac:dyDescent="0.35">
      <c r="A657" s="9" t="s">
        <v>10214</v>
      </c>
      <c r="B657" s="9" t="s">
        <v>62</v>
      </c>
      <c r="C657" s="9" t="s">
        <v>8955</v>
      </c>
      <c r="D657" s="9" t="s">
        <v>8943</v>
      </c>
      <c r="E657" s="9" t="s">
        <v>8961</v>
      </c>
      <c r="F657" s="9" t="s">
        <v>8954</v>
      </c>
      <c r="G657" s="9" t="s">
        <v>61</v>
      </c>
    </row>
    <row r="658" spans="1:7" x14ac:dyDescent="0.35">
      <c r="A658" s="9" t="s">
        <v>10215</v>
      </c>
      <c r="B658" s="9" t="s">
        <v>62</v>
      </c>
      <c r="C658" s="9" t="s">
        <v>8955</v>
      </c>
      <c r="D658" s="9" t="s">
        <v>8943</v>
      </c>
      <c r="E658" s="9" t="s">
        <v>9002</v>
      </c>
      <c r="F658" s="9" t="s">
        <v>10216</v>
      </c>
      <c r="G658" s="9" t="s">
        <v>61</v>
      </c>
    </row>
    <row r="659" spans="1:7" x14ac:dyDescent="0.35">
      <c r="A659" s="9" t="s">
        <v>10217</v>
      </c>
      <c r="B659" s="9" t="s">
        <v>61</v>
      </c>
      <c r="C659" s="9" t="s">
        <v>8983</v>
      </c>
      <c r="D659" s="9" t="s">
        <v>8943</v>
      </c>
      <c r="E659" s="9" t="s">
        <v>8936</v>
      </c>
      <c r="F659" s="9" t="s">
        <v>10218</v>
      </c>
      <c r="G659" s="9" t="s">
        <v>61</v>
      </c>
    </row>
    <row r="660" spans="1:7" x14ac:dyDescent="0.35">
      <c r="A660" s="9" t="s">
        <v>10219</v>
      </c>
      <c r="B660" s="9" t="s">
        <v>61</v>
      </c>
      <c r="C660" s="9" t="s">
        <v>8983</v>
      </c>
      <c r="D660" s="9" t="s">
        <v>8943</v>
      </c>
      <c r="E660" s="9" t="s">
        <v>8929</v>
      </c>
      <c r="F660" s="9" t="s">
        <v>9694</v>
      </c>
      <c r="G660" s="9" t="s">
        <v>61</v>
      </c>
    </row>
    <row r="661" spans="1:7" x14ac:dyDescent="0.35">
      <c r="A661" s="9" t="s">
        <v>10220</v>
      </c>
      <c r="B661" s="9" t="s">
        <v>61</v>
      </c>
      <c r="C661" s="9" t="s">
        <v>8983</v>
      </c>
      <c r="D661" s="9" t="s">
        <v>8943</v>
      </c>
      <c r="E661" s="9" t="s">
        <v>8774</v>
      </c>
      <c r="F661" s="9" t="s">
        <v>10221</v>
      </c>
      <c r="G661" s="9" t="s">
        <v>61</v>
      </c>
    </row>
    <row r="662" spans="1:7" x14ac:dyDescent="0.35">
      <c r="A662" s="9" t="s">
        <v>10222</v>
      </c>
      <c r="B662" s="9" t="s">
        <v>61</v>
      </c>
      <c r="C662" s="9" t="s">
        <v>8983</v>
      </c>
      <c r="D662" s="9" t="s">
        <v>8943</v>
      </c>
      <c r="E662" s="9" t="s">
        <v>9069</v>
      </c>
      <c r="F662" s="9" t="s">
        <v>9700</v>
      </c>
      <c r="G662" s="9" t="s">
        <v>61</v>
      </c>
    </row>
    <row r="663" spans="1:7" x14ac:dyDescent="0.35">
      <c r="A663" s="9" t="s">
        <v>10223</v>
      </c>
      <c r="B663" s="9" t="s">
        <v>61</v>
      </c>
      <c r="C663" s="9" t="s">
        <v>8983</v>
      </c>
      <c r="D663" s="9" t="s">
        <v>8943</v>
      </c>
      <c r="E663" s="9" t="s">
        <v>8929</v>
      </c>
      <c r="F663" s="9" t="s">
        <v>9702</v>
      </c>
      <c r="G663" s="9" t="s">
        <v>61</v>
      </c>
    </row>
    <row r="664" spans="1:7" x14ac:dyDescent="0.35">
      <c r="A664" s="9" t="s">
        <v>10224</v>
      </c>
      <c r="B664" s="9" t="s">
        <v>61</v>
      </c>
      <c r="C664" s="9" t="s">
        <v>8983</v>
      </c>
      <c r="D664" s="9" t="s">
        <v>8943</v>
      </c>
      <c r="E664" s="9" t="s">
        <v>8774</v>
      </c>
      <c r="F664" s="9" t="s">
        <v>10225</v>
      </c>
      <c r="G664" s="9" t="s">
        <v>61</v>
      </c>
    </row>
    <row r="665" spans="1:7" x14ac:dyDescent="0.35">
      <c r="A665" s="9" t="s">
        <v>10226</v>
      </c>
      <c r="B665" s="9" t="s">
        <v>61</v>
      </c>
      <c r="C665" s="9" t="s">
        <v>8983</v>
      </c>
      <c r="D665" s="9" t="s">
        <v>8943</v>
      </c>
      <c r="E665" s="9" t="s">
        <v>8774</v>
      </c>
      <c r="F665" s="9" t="s">
        <v>10227</v>
      </c>
      <c r="G665" s="9" t="s">
        <v>61</v>
      </c>
    </row>
    <row r="666" spans="1:7" x14ac:dyDescent="0.35">
      <c r="A666" s="9" t="s">
        <v>10228</v>
      </c>
      <c r="B666" s="9" t="s">
        <v>61</v>
      </c>
      <c r="C666" s="9" t="s">
        <v>8983</v>
      </c>
      <c r="D666" s="9" t="s">
        <v>8943</v>
      </c>
      <c r="E666" s="9" t="s">
        <v>8929</v>
      </c>
      <c r="F666" s="9" t="s">
        <v>10229</v>
      </c>
      <c r="G666" s="9" t="s">
        <v>61</v>
      </c>
    </row>
    <row r="667" spans="1:7" x14ac:dyDescent="0.35">
      <c r="A667" s="9" t="s">
        <v>10230</v>
      </c>
      <c r="B667" s="9" t="s">
        <v>61</v>
      </c>
      <c r="C667" s="9" t="s">
        <v>8983</v>
      </c>
      <c r="D667" s="9" t="s">
        <v>8943</v>
      </c>
      <c r="E667" s="9" t="s">
        <v>8936</v>
      </c>
      <c r="F667" s="9" t="s">
        <v>10231</v>
      </c>
      <c r="G667" s="9" t="s">
        <v>61</v>
      </c>
    </row>
    <row r="668" spans="1:7" x14ac:dyDescent="0.35">
      <c r="A668" s="9" t="s">
        <v>10232</v>
      </c>
      <c r="B668" s="9" t="s">
        <v>62</v>
      </c>
      <c r="C668" s="9" t="s">
        <v>8955</v>
      </c>
      <c r="D668" s="9" t="s">
        <v>8943</v>
      </c>
      <c r="E668" s="9" t="s">
        <v>8961</v>
      </c>
      <c r="F668" s="9" t="s">
        <v>10233</v>
      </c>
      <c r="G668" s="9" t="s">
        <v>61</v>
      </c>
    </row>
    <row r="669" spans="1:7" x14ac:dyDescent="0.35">
      <c r="A669" s="9" t="s">
        <v>10234</v>
      </c>
      <c r="B669" s="9" t="s">
        <v>62</v>
      </c>
      <c r="C669" s="9" t="s">
        <v>8955</v>
      </c>
      <c r="D669" s="9" t="s">
        <v>8943</v>
      </c>
      <c r="E669" s="9" t="s">
        <v>8961</v>
      </c>
      <c r="F669" s="9" t="s">
        <v>10235</v>
      </c>
      <c r="G669" s="9" t="s">
        <v>61</v>
      </c>
    </row>
    <row r="670" spans="1:7" x14ac:dyDescent="0.35">
      <c r="A670" s="9" t="s">
        <v>10236</v>
      </c>
      <c r="B670" s="9" t="s">
        <v>62</v>
      </c>
      <c r="C670" s="9" t="s">
        <v>8955</v>
      </c>
      <c r="D670" s="9" t="s">
        <v>8943</v>
      </c>
      <c r="E670" s="9" t="s">
        <v>8883</v>
      </c>
      <c r="F670" s="9" t="s">
        <v>10237</v>
      </c>
      <c r="G670" s="9" t="s">
        <v>61</v>
      </c>
    </row>
    <row r="671" spans="1:7" x14ac:dyDescent="0.35">
      <c r="A671" s="9" t="s">
        <v>10238</v>
      </c>
      <c r="B671" s="9" t="s">
        <v>62</v>
      </c>
      <c r="C671" s="9" t="s">
        <v>8955</v>
      </c>
      <c r="D671" s="9" t="s">
        <v>8943</v>
      </c>
      <c r="E671" s="9" t="s">
        <v>8883</v>
      </c>
      <c r="F671" s="9" t="s">
        <v>10239</v>
      </c>
      <c r="G671" s="9" t="s">
        <v>61</v>
      </c>
    </row>
    <row r="672" spans="1:7" x14ac:dyDescent="0.35">
      <c r="A672" s="9" t="s">
        <v>10240</v>
      </c>
      <c r="B672" s="9" t="s">
        <v>62</v>
      </c>
      <c r="C672" s="9" t="s">
        <v>8955</v>
      </c>
      <c r="D672" s="9" t="s">
        <v>8943</v>
      </c>
      <c r="E672" s="9" t="s">
        <v>8883</v>
      </c>
      <c r="F672" s="9" t="s">
        <v>10241</v>
      </c>
      <c r="G672" s="9" t="s">
        <v>61</v>
      </c>
    </row>
    <row r="673" spans="1:7" x14ac:dyDescent="0.35">
      <c r="A673" s="9" t="s">
        <v>10242</v>
      </c>
      <c r="B673" s="9" t="s">
        <v>61</v>
      </c>
      <c r="C673" s="9" t="s">
        <v>8983</v>
      </c>
      <c r="D673" s="9" t="s">
        <v>8943</v>
      </c>
      <c r="E673" s="9" t="s">
        <v>8936</v>
      </c>
      <c r="F673" s="9" t="s">
        <v>10243</v>
      </c>
      <c r="G673" s="9" t="s">
        <v>61</v>
      </c>
    </row>
    <row r="674" spans="1:7" x14ac:dyDescent="0.35">
      <c r="A674" s="9" t="s">
        <v>10244</v>
      </c>
      <c r="B674" s="9" t="s">
        <v>61</v>
      </c>
      <c r="C674" s="9" t="s">
        <v>8983</v>
      </c>
      <c r="D674" s="9" t="s">
        <v>8943</v>
      </c>
      <c r="E674" s="9" t="s">
        <v>8774</v>
      </c>
      <c r="F674" s="9" t="s">
        <v>10245</v>
      </c>
      <c r="G674" s="9" t="s">
        <v>61</v>
      </c>
    </row>
    <row r="675" spans="1:7" x14ac:dyDescent="0.35">
      <c r="A675" s="9" t="s">
        <v>10246</v>
      </c>
      <c r="B675" s="9" t="s">
        <v>61</v>
      </c>
      <c r="C675" s="9" t="s">
        <v>8983</v>
      </c>
      <c r="D675" s="9" t="s">
        <v>8943</v>
      </c>
      <c r="E675" s="9" t="s">
        <v>8774</v>
      </c>
      <c r="F675" s="9" t="s">
        <v>10247</v>
      </c>
      <c r="G675" s="9" t="s">
        <v>61</v>
      </c>
    </row>
    <row r="676" spans="1:7" x14ac:dyDescent="0.35">
      <c r="A676" s="9" t="s">
        <v>10248</v>
      </c>
      <c r="B676" s="9" t="s">
        <v>61</v>
      </c>
      <c r="C676" s="9" t="s">
        <v>8983</v>
      </c>
      <c r="D676" s="9" t="s">
        <v>8943</v>
      </c>
      <c r="E676" s="9" t="s">
        <v>8936</v>
      </c>
      <c r="F676" s="9" t="s">
        <v>10249</v>
      </c>
      <c r="G676" s="9" t="s">
        <v>61</v>
      </c>
    </row>
    <row r="677" spans="1:7" x14ac:dyDescent="0.35">
      <c r="A677" s="9" t="s">
        <v>10250</v>
      </c>
      <c r="B677" s="9" t="s">
        <v>61</v>
      </c>
      <c r="C677" s="9" t="s">
        <v>8983</v>
      </c>
      <c r="D677" s="9" t="s">
        <v>8943</v>
      </c>
      <c r="E677" s="9" t="s">
        <v>8774</v>
      </c>
      <c r="F677" s="9" t="s">
        <v>10251</v>
      </c>
      <c r="G677" s="9" t="s">
        <v>61</v>
      </c>
    </row>
    <row r="678" spans="1:7" x14ac:dyDescent="0.35">
      <c r="A678" s="9" t="s">
        <v>10252</v>
      </c>
      <c r="B678" s="9" t="s">
        <v>61</v>
      </c>
      <c r="C678" s="9" t="s">
        <v>8983</v>
      </c>
      <c r="D678" s="9" t="s">
        <v>8943</v>
      </c>
      <c r="E678" s="9" t="s">
        <v>8774</v>
      </c>
      <c r="F678" s="9" t="s">
        <v>10253</v>
      </c>
      <c r="G678" s="9" t="s">
        <v>61</v>
      </c>
    </row>
    <row r="679" spans="1:7" x14ac:dyDescent="0.35">
      <c r="A679" s="9" t="s">
        <v>10254</v>
      </c>
      <c r="B679" s="9" t="s">
        <v>61</v>
      </c>
      <c r="C679" s="9" t="s">
        <v>8983</v>
      </c>
      <c r="D679" s="9" t="s">
        <v>8943</v>
      </c>
      <c r="E679" s="9" t="s">
        <v>8774</v>
      </c>
      <c r="F679" s="9" t="s">
        <v>10255</v>
      </c>
      <c r="G679" s="9" t="s">
        <v>61</v>
      </c>
    </row>
    <row r="680" spans="1:7" x14ac:dyDescent="0.35">
      <c r="A680" s="9" t="s">
        <v>10256</v>
      </c>
      <c r="B680" s="9" t="s">
        <v>61</v>
      </c>
      <c r="C680" s="9" t="s">
        <v>8983</v>
      </c>
      <c r="D680" s="9" t="s">
        <v>8943</v>
      </c>
      <c r="E680" s="9" t="s">
        <v>9069</v>
      </c>
      <c r="F680" s="9" t="s">
        <v>10257</v>
      </c>
      <c r="G680" s="9" t="s">
        <v>61</v>
      </c>
    </row>
    <row r="681" spans="1:7" x14ac:dyDescent="0.35">
      <c r="A681" s="9" t="s">
        <v>10258</v>
      </c>
      <c r="B681" s="9" t="s">
        <v>61</v>
      </c>
      <c r="C681" s="9" t="s">
        <v>8983</v>
      </c>
      <c r="D681" s="9" t="s">
        <v>8943</v>
      </c>
      <c r="E681" s="9" t="s">
        <v>8774</v>
      </c>
      <c r="F681" s="9" t="s">
        <v>10259</v>
      </c>
      <c r="G681" s="9" t="s">
        <v>61</v>
      </c>
    </row>
    <row r="682" spans="1:7" x14ac:dyDescent="0.35">
      <c r="A682" s="9" t="s">
        <v>10260</v>
      </c>
      <c r="B682" s="9" t="s">
        <v>61</v>
      </c>
      <c r="C682" s="9" t="s">
        <v>8983</v>
      </c>
      <c r="D682" s="9" t="s">
        <v>8943</v>
      </c>
      <c r="E682" s="9" t="s">
        <v>8774</v>
      </c>
      <c r="F682" s="9" t="s">
        <v>10261</v>
      </c>
      <c r="G682" s="9" t="s">
        <v>61</v>
      </c>
    </row>
    <row r="683" spans="1:7" x14ac:dyDescent="0.35">
      <c r="A683" s="9" t="s">
        <v>10262</v>
      </c>
      <c r="B683" s="9" t="s">
        <v>61</v>
      </c>
      <c r="C683" s="9" t="s">
        <v>8983</v>
      </c>
      <c r="D683" s="9" t="s">
        <v>8943</v>
      </c>
      <c r="E683" s="9" t="s">
        <v>8774</v>
      </c>
      <c r="F683" s="9" t="s">
        <v>10263</v>
      </c>
      <c r="G683" s="9" t="s">
        <v>61</v>
      </c>
    </row>
    <row r="684" spans="1:7" x14ac:dyDescent="0.35">
      <c r="A684" s="9" t="s">
        <v>10264</v>
      </c>
      <c r="B684" s="9" t="s">
        <v>61</v>
      </c>
      <c r="C684" s="9" t="s">
        <v>8983</v>
      </c>
      <c r="D684" s="9" t="s">
        <v>8943</v>
      </c>
      <c r="E684" s="9" t="s">
        <v>8774</v>
      </c>
      <c r="F684" s="9" t="s">
        <v>10265</v>
      </c>
      <c r="G684" s="9" t="s">
        <v>61</v>
      </c>
    </row>
    <row r="685" spans="1:7" x14ac:dyDescent="0.35">
      <c r="A685" s="9" t="s">
        <v>10266</v>
      </c>
      <c r="B685" s="9" t="s">
        <v>61</v>
      </c>
      <c r="C685" s="9" t="s">
        <v>8983</v>
      </c>
      <c r="D685" s="9" t="s">
        <v>8943</v>
      </c>
      <c r="E685" s="9" t="s">
        <v>8774</v>
      </c>
      <c r="F685" s="9" t="s">
        <v>10267</v>
      </c>
      <c r="G685" s="9" t="s">
        <v>61</v>
      </c>
    </row>
    <row r="686" spans="1:7" x14ac:dyDescent="0.35">
      <c r="A686" s="9" t="s">
        <v>10268</v>
      </c>
      <c r="B686" s="9" t="s">
        <v>61</v>
      </c>
      <c r="C686" s="9" t="s">
        <v>8983</v>
      </c>
      <c r="D686" s="9" t="s">
        <v>8943</v>
      </c>
      <c r="E686" s="9" t="s">
        <v>8774</v>
      </c>
      <c r="F686" s="9" t="s">
        <v>10269</v>
      </c>
      <c r="G686" s="9" t="s">
        <v>61</v>
      </c>
    </row>
    <row r="687" spans="1:7" x14ac:dyDescent="0.35">
      <c r="A687" s="9" t="s">
        <v>10270</v>
      </c>
      <c r="B687" s="9" t="s">
        <v>61</v>
      </c>
      <c r="C687" s="9" t="s">
        <v>8983</v>
      </c>
      <c r="D687" s="9" t="s">
        <v>8943</v>
      </c>
      <c r="E687" s="9" t="s">
        <v>8774</v>
      </c>
      <c r="F687" s="9" t="s">
        <v>10271</v>
      </c>
      <c r="G687" s="9" t="s">
        <v>61</v>
      </c>
    </row>
    <row r="688" spans="1:7" x14ac:dyDescent="0.35">
      <c r="A688" s="9" t="s">
        <v>10272</v>
      </c>
      <c r="B688" s="9" t="s">
        <v>61</v>
      </c>
      <c r="C688" s="9" t="s">
        <v>8983</v>
      </c>
      <c r="D688" s="9" t="s">
        <v>8943</v>
      </c>
      <c r="E688" s="9" t="s">
        <v>8774</v>
      </c>
      <c r="F688" s="9" t="s">
        <v>10273</v>
      </c>
      <c r="G688" s="9" t="s">
        <v>61</v>
      </c>
    </row>
    <row r="689" spans="1:7" x14ac:dyDescent="0.35">
      <c r="A689" s="9" t="s">
        <v>10274</v>
      </c>
      <c r="B689" s="9" t="s">
        <v>61</v>
      </c>
      <c r="C689" s="9" t="s">
        <v>8983</v>
      </c>
      <c r="D689" s="9" t="s">
        <v>8943</v>
      </c>
      <c r="E689" s="9" t="s">
        <v>8774</v>
      </c>
      <c r="F689" s="9" t="s">
        <v>10275</v>
      </c>
      <c r="G689" s="9" t="s">
        <v>61</v>
      </c>
    </row>
    <row r="690" spans="1:7" x14ac:dyDescent="0.35">
      <c r="A690" s="9" t="s">
        <v>10276</v>
      </c>
      <c r="B690" s="9" t="s">
        <v>61</v>
      </c>
      <c r="C690" s="9" t="s">
        <v>8983</v>
      </c>
      <c r="D690" s="9" t="s">
        <v>8943</v>
      </c>
      <c r="E690" s="9" t="s">
        <v>8774</v>
      </c>
      <c r="F690" s="9" t="s">
        <v>10277</v>
      </c>
      <c r="G690" s="9" t="s">
        <v>61</v>
      </c>
    </row>
    <row r="691" spans="1:7" x14ac:dyDescent="0.35">
      <c r="A691" s="9" t="s">
        <v>10278</v>
      </c>
      <c r="B691" s="9" t="s">
        <v>61</v>
      </c>
      <c r="C691" s="9" t="s">
        <v>8983</v>
      </c>
      <c r="D691" s="9" t="s">
        <v>8943</v>
      </c>
      <c r="E691" s="9" t="s">
        <v>8774</v>
      </c>
      <c r="F691" s="9" t="s">
        <v>10279</v>
      </c>
      <c r="G691" s="9" t="s">
        <v>61</v>
      </c>
    </row>
    <row r="692" spans="1:7" x14ac:dyDescent="0.35">
      <c r="A692" s="9" t="s">
        <v>10280</v>
      </c>
      <c r="B692" s="9" t="s">
        <v>61</v>
      </c>
      <c r="C692" s="9" t="s">
        <v>8983</v>
      </c>
      <c r="D692" s="9" t="s">
        <v>8943</v>
      </c>
      <c r="E692" s="9" t="s">
        <v>8936</v>
      </c>
      <c r="F692" s="9" t="s">
        <v>10281</v>
      </c>
      <c r="G692" s="9" t="s">
        <v>61</v>
      </c>
    </row>
    <row r="693" spans="1:7" x14ac:dyDescent="0.35">
      <c r="A693" s="9" t="s">
        <v>10282</v>
      </c>
      <c r="B693" s="9" t="s">
        <v>61</v>
      </c>
      <c r="C693" s="9" t="s">
        <v>8983</v>
      </c>
      <c r="D693" s="9" t="s">
        <v>8943</v>
      </c>
      <c r="E693" s="9" t="s">
        <v>8774</v>
      </c>
      <c r="F693" s="9" t="s">
        <v>10283</v>
      </c>
      <c r="G693" s="9" t="s">
        <v>61</v>
      </c>
    </row>
    <row r="694" spans="1:7" x14ac:dyDescent="0.35">
      <c r="A694" s="9" t="s">
        <v>10284</v>
      </c>
      <c r="B694" s="9" t="s">
        <v>62</v>
      </c>
      <c r="C694" s="9" t="s">
        <v>8955</v>
      </c>
      <c r="D694" s="9" t="s">
        <v>8943</v>
      </c>
      <c r="E694" s="9" t="s">
        <v>8961</v>
      </c>
      <c r="F694" s="9" t="s">
        <v>10285</v>
      </c>
      <c r="G694" s="9" t="s">
        <v>61</v>
      </c>
    </row>
    <row r="695" spans="1:7" x14ac:dyDescent="0.35">
      <c r="A695" s="9" t="s">
        <v>10286</v>
      </c>
      <c r="B695" s="9" t="s">
        <v>62</v>
      </c>
      <c r="C695" s="9" t="s">
        <v>8955</v>
      </c>
      <c r="D695" s="9" t="s">
        <v>8943</v>
      </c>
      <c r="E695" s="9" t="s">
        <v>8961</v>
      </c>
      <c r="F695" s="9" t="s">
        <v>10287</v>
      </c>
      <c r="G695" s="9" t="s">
        <v>61</v>
      </c>
    </row>
    <row r="696" spans="1:7" x14ac:dyDescent="0.35">
      <c r="A696" s="9" t="s">
        <v>10288</v>
      </c>
      <c r="B696" s="9" t="s">
        <v>61</v>
      </c>
      <c r="C696" s="9" t="s">
        <v>8983</v>
      </c>
      <c r="D696" s="9" t="s">
        <v>8943</v>
      </c>
      <c r="E696" s="9" t="s">
        <v>8929</v>
      </c>
      <c r="F696" s="9" t="s">
        <v>10289</v>
      </c>
      <c r="G696" s="9" t="s">
        <v>61</v>
      </c>
    </row>
    <row r="697" spans="1:7" x14ac:dyDescent="0.35">
      <c r="A697" s="9" t="s">
        <v>10290</v>
      </c>
      <c r="B697" s="9" t="s">
        <v>61</v>
      </c>
      <c r="C697" s="9" t="s">
        <v>8983</v>
      </c>
      <c r="D697" s="9" t="s">
        <v>8943</v>
      </c>
      <c r="E697" s="9" t="s">
        <v>8936</v>
      </c>
      <c r="F697" s="9" t="s">
        <v>10291</v>
      </c>
      <c r="G697" s="9" t="s">
        <v>61</v>
      </c>
    </row>
    <row r="698" spans="1:7" x14ac:dyDescent="0.35">
      <c r="A698" s="9" t="s">
        <v>10292</v>
      </c>
      <c r="B698" s="9" t="s">
        <v>61</v>
      </c>
      <c r="C698" s="9" t="s">
        <v>8983</v>
      </c>
      <c r="D698" s="9" t="s">
        <v>8943</v>
      </c>
      <c r="E698" s="9" t="s">
        <v>8774</v>
      </c>
      <c r="F698" s="9" t="s">
        <v>10293</v>
      </c>
      <c r="G698" s="9" t="s">
        <v>61</v>
      </c>
    </row>
    <row r="699" spans="1:7" x14ac:dyDescent="0.35">
      <c r="A699" s="9" t="s">
        <v>10294</v>
      </c>
      <c r="B699" s="9" t="s">
        <v>61</v>
      </c>
      <c r="C699" s="9" t="s">
        <v>8983</v>
      </c>
      <c r="D699" s="9" t="s">
        <v>8943</v>
      </c>
      <c r="E699" s="9" t="s">
        <v>8774</v>
      </c>
      <c r="F699" s="9" t="s">
        <v>10295</v>
      </c>
      <c r="G699" s="9" t="s">
        <v>61</v>
      </c>
    </row>
    <row r="700" spans="1:7" x14ac:dyDescent="0.35">
      <c r="A700" s="9" t="s">
        <v>10296</v>
      </c>
      <c r="B700" s="9" t="s">
        <v>61</v>
      </c>
      <c r="C700" s="9" t="s">
        <v>8983</v>
      </c>
      <c r="D700" s="9" t="s">
        <v>8943</v>
      </c>
      <c r="E700" s="9" t="s">
        <v>8929</v>
      </c>
      <c r="F700" s="9" t="s">
        <v>10297</v>
      </c>
      <c r="G700" s="9" t="s">
        <v>61</v>
      </c>
    </row>
    <row r="701" spans="1:7" x14ac:dyDescent="0.35">
      <c r="A701" s="9" t="s">
        <v>10298</v>
      </c>
      <c r="B701" s="9" t="s">
        <v>61</v>
      </c>
      <c r="C701" s="9" t="s">
        <v>8983</v>
      </c>
      <c r="D701" s="9" t="s">
        <v>8943</v>
      </c>
      <c r="E701" s="9" t="s">
        <v>8936</v>
      </c>
      <c r="F701" s="9" t="s">
        <v>10299</v>
      </c>
      <c r="G701" s="9" t="s">
        <v>61</v>
      </c>
    </row>
    <row r="702" spans="1:7" x14ac:dyDescent="0.35">
      <c r="A702" s="9" t="s">
        <v>10300</v>
      </c>
      <c r="B702" s="9" t="s">
        <v>61</v>
      </c>
      <c r="C702" s="9" t="s">
        <v>8983</v>
      </c>
      <c r="D702" s="9" t="s">
        <v>8943</v>
      </c>
      <c r="E702" s="9" t="s">
        <v>8929</v>
      </c>
      <c r="F702" s="9" t="s">
        <v>10301</v>
      </c>
      <c r="G702" s="9" t="s">
        <v>61</v>
      </c>
    </row>
    <row r="703" spans="1:7" x14ac:dyDescent="0.35">
      <c r="A703" s="9" t="s">
        <v>10302</v>
      </c>
      <c r="B703" s="9" t="s">
        <v>61</v>
      </c>
      <c r="C703" s="9" t="s">
        <v>8983</v>
      </c>
      <c r="D703" s="9" t="s">
        <v>8943</v>
      </c>
      <c r="E703" s="9" t="s">
        <v>8936</v>
      </c>
      <c r="F703" s="9" t="s">
        <v>10303</v>
      </c>
      <c r="G703" s="9" t="s">
        <v>61</v>
      </c>
    </row>
    <row r="704" spans="1:7" x14ac:dyDescent="0.35">
      <c r="A704" s="9" t="s">
        <v>10304</v>
      </c>
      <c r="B704" s="9" t="s">
        <v>62</v>
      </c>
      <c r="C704" s="9" t="s">
        <v>8955</v>
      </c>
      <c r="D704" s="9" t="s">
        <v>8943</v>
      </c>
      <c r="E704" s="9" t="s">
        <v>8961</v>
      </c>
      <c r="F704" s="9" t="s">
        <v>10305</v>
      </c>
      <c r="G704" s="9" t="s">
        <v>61</v>
      </c>
    </row>
    <row r="705" spans="1:7" x14ac:dyDescent="0.35">
      <c r="A705" s="9" t="s">
        <v>10306</v>
      </c>
      <c r="B705" s="9" t="s">
        <v>61</v>
      </c>
      <c r="C705" s="9" t="s">
        <v>8983</v>
      </c>
      <c r="D705" s="9" t="s">
        <v>8943</v>
      </c>
      <c r="E705" s="9" t="s">
        <v>8936</v>
      </c>
      <c r="F705" s="9" t="s">
        <v>10307</v>
      </c>
      <c r="G705" s="9" t="s">
        <v>61</v>
      </c>
    </row>
    <row r="706" spans="1:7" x14ac:dyDescent="0.35">
      <c r="A706" s="9" t="s">
        <v>10308</v>
      </c>
      <c r="B706" s="9" t="s">
        <v>61</v>
      </c>
      <c r="C706" s="9" t="s">
        <v>8983</v>
      </c>
      <c r="D706" s="9" t="s">
        <v>8943</v>
      </c>
      <c r="E706" s="9" t="s">
        <v>8936</v>
      </c>
      <c r="F706" s="9" t="s">
        <v>10309</v>
      </c>
      <c r="G706" s="9" t="s">
        <v>61</v>
      </c>
    </row>
    <row r="707" spans="1:7" x14ac:dyDescent="0.35">
      <c r="A707" s="9" t="s">
        <v>10310</v>
      </c>
      <c r="B707" s="9" t="s">
        <v>61</v>
      </c>
      <c r="C707" s="9" t="s">
        <v>8983</v>
      </c>
      <c r="D707" s="9" t="s">
        <v>8943</v>
      </c>
      <c r="E707" s="9" t="s">
        <v>8929</v>
      </c>
      <c r="F707" s="9" t="s">
        <v>9694</v>
      </c>
      <c r="G707" s="9" t="s">
        <v>61</v>
      </c>
    </row>
    <row r="708" spans="1:7" x14ac:dyDescent="0.35">
      <c r="A708" s="9" t="s">
        <v>10311</v>
      </c>
      <c r="B708" s="9" t="s">
        <v>61</v>
      </c>
      <c r="C708" s="9" t="s">
        <v>8983</v>
      </c>
      <c r="D708" s="9" t="s">
        <v>8943</v>
      </c>
      <c r="E708" s="9" t="s">
        <v>8774</v>
      </c>
      <c r="F708" s="9" t="s">
        <v>10312</v>
      </c>
      <c r="G708" s="9" t="s">
        <v>61</v>
      </c>
    </row>
    <row r="709" spans="1:7" x14ac:dyDescent="0.35">
      <c r="A709" s="9" t="s">
        <v>10313</v>
      </c>
      <c r="B709" s="9" t="s">
        <v>61</v>
      </c>
      <c r="C709" s="9" t="s">
        <v>8983</v>
      </c>
      <c r="D709" s="9" t="s">
        <v>8943</v>
      </c>
      <c r="E709" s="9" t="s">
        <v>8936</v>
      </c>
      <c r="F709" s="9" t="s">
        <v>10314</v>
      </c>
      <c r="G709" s="9" t="s">
        <v>61</v>
      </c>
    </row>
    <row r="710" spans="1:7" x14ac:dyDescent="0.35">
      <c r="A710" s="9" t="s">
        <v>10315</v>
      </c>
      <c r="B710" s="9" t="s">
        <v>61</v>
      </c>
      <c r="C710" s="9" t="s">
        <v>8983</v>
      </c>
      <c r="D710" s="9" t="s">
        <v>8943</v>
      </c>
      <c r="E710" s="9" t="s">
        <v>8913</v>
      </c>
      <c r="F710" s="9" t="s">
        <v>9702</v>
      </c>
      <c r="G710" s="9" t="s">
        <v>61</v>
      </c>
    </row>
    <row r="711" spans="1:7" x14ac:dyDescent="0.35">
      <c r="A711" s="9" t="s">
        <v>10316</v>
      </c>
      <c r="B711" s="9" t="s">
        <v>61</v>
      </c>
      <c r="C711" s="9" t="s">
        <v>8983</v>
      </c>
      <c r="D711" s="9" t="s">
        <v>8943</v>
      </c>
      <c r="E711" s="9" t="s">
        <v>8774</v>
      </c>
      <c r="F711" s="9" t="s">
        <v>10317</v>
      </c>
      <c r="G711" s="9" t="s">
        <v>61</v>
      </c>
    </row>
    <row r="712" spans="1:7" x14ac:dyDescent="0.35">
      <c r="A712" s="9" t="s">
        <v>10318</v>
      </c>
      <c r="B712" s="9" t="s">
        <v>61</v>
      </c>
      <c r="C712" s="9" t="s">
        <v>8983</v>
      </c>
      <c r="D712" s="9" t="s">
        <v>8943</v>
      </c>
      <c r="E712" s="9" t="s">
        <v>8936</v>
      </c>
      <c r="F712" s="9" t="s">
        <v>10319</v>
      </c>
      <c r="G712" s="9" t="s">
        <v>61</v>
      </c>
    </row>
    <row r="713" spans="1:7" x14ac:dyDescent="0.35">
      <c r="A713" s="9" t="s">
        <v>10320</v>
      </c>
      <c r="B713" s="9" t="s">
        <v>61</v>
      </c>
      <c r="C713" s="9" t="s">
        <v>8983</v>
      </c>
      <c r="D713" s="9" t="s">
        <v>8943</v>
      </c>
      <c r="E713" s="9" t="s">
        <v>8929</v>
      </c>
      <c r="F713" s="9" t="s">
        <v>10321</v>
      </c>
      <c r="G713" s="9" t="s">
        <v>61</v>
      </c>
    </row>
    <row r="714" spans="1:7" x14ac:dyDescent="0.35">
      <c r="A714" s="9" t="s">
        <v>10322</v>
      </c>
      <c r="B714" s="9" t="s">
        <v>61</v>
      </c>
      <c r="C714" s="9" t="s">
        <v>8983</v>
      </c>
      <c r="D714" s="9" t="s">
        <v>8943</v>
      </c>
      <c r="E714" s="9" t="s">
        <v>8936</v>
      </c>
      <c r="F714" s="9" t="s">
        <v>10323</v>
      </c>
      <c r="G714" s="9" t="s">
        <v>61</v>
      </c>
    </row>
    <row r="715" spans="1:7" x14ac:dyDescent="0.35">
      <c r="A715" s="9" t="s">
        <v>10324</v>
      </c>
      <c r="B715" s="9" t="s">
        <v>61</v>
      </c>
      <c r="C715" s="9" t="s">
        <v>8983</v>
      </c>
      <c r="D715" s="9" t="s">
        <v>8943</v>
      </c>
      <c r="E715" s="9" t="s">
        <v>8774</v>
      </c>
      <c r="F715" s="9" t="s">
        <v>10325</v>
      </c>
      <c r="G715" s="9" t="s">
        <v>61</v>
      </c>
    </row>
    <row r="716" spans="1:7" x14ac:dyDescent="0.35">
      <c r="A716" s="9" t="s">
        <v>10326</v>
      </c>
      <c r="B716" s="9" t="s">
        <v>62</v>
      </c>
      <c r="C716" s="9" t="s">
        <v>8955</v>
      </c>
      <c r="D716" s="9" t="s">
        <v>8943</v>
      </c>
      <c r="E716" s="9" t="s">
        <v>8961</v>
      </c>
      <c r="F716" s="9" t="s">
        <v>10327</v>
      </c>
      <c r="G716" s="9" t="s">
        <v>61</v>
      </c>
    </row>
    <row r="717" spans="1:7" x14ac:dyDescent="0.35">
      <c r="A717" s="9" t="s">
        <v>10328</v>
      </c>
      <c r="B717" s="9" t="s">
        <v>62</v>
      </c>
      <c r="C717" s="9" t="s">
        <v>8955</v>
      </c>
      <c r="D717" s="9" t="s">
        <v>8943</v>
      </c>
      <c r="E717" s="9" t="s">
        <v>8961</v>
      </c>
      <c r="F717" s="9" t="s">
        <v>10329</v>
      </c>
      <c r="G717" s="9" t="s">
        <v>61</v>
      </c>
    </row>
    <row r="718" spans="1:7" x14ac:dyDescent="0.35">
      <c r="A718" s="9" t="s">
        <v>10330</v>
      </c>
      <c r="B718" s="9" t="s">
        <v>62</v>
      </c>
      <c r="C718" s="9" t="s">
        <v>8955</v>
      </c>
      <c r="D718" s="9" t="s">
        <v>8943</v>
      </c>
      <c r="E718" s="9" t="s">
        <v>8936</v>
      </c>
      <c r="F718" s="9" t="s">
        <v>10331</v>
      </c>
      <c r="G718" s="9" t="s">
        <v>61</v>
      </c>
    </row>
    <row r="719" spans="1:7" x14ac:dyDescent="0.35">
      <c r="A719" s="9" t="s">
        <v>10332</v>
      </c>
      <c r="B719" s="9" t="s">
        <v>61</v>
      </c>
      <c r="C719" s="9" t="s">
        <v>8983</v>
      </c>
      <c r="D719" s="9" t="s">
        <v>8943</v>
      </c>
      <c r="E719" s="9" t="s">
        <v>8936</v>
      </c>
      <c r="F719" s="9" t="s">
        <v>10333</v>
      </c>
      <c r="G719" s="9" t="s">
        <v>61</v>
      </c>
    </row>
    <row r="720" spans="1:7" x14ac:dyDescent="0.35">
      <c r="A720" s="9" t="s">
        <v>10334</v>
      </c>
      <c r="B720" s="9" t="s">
        <v>61</v>
      </c>
      <c r="C720" s="9" t="s">
        <v>8983</v>
      </c>
      <c r="D720" s="9" t="s">
        <v>8943</v>
      </c>
      <c r="E720" s="9" t="s">
        <v>8929</v>
      </c>
      <c r="F720" s="9" t="s">
        <v>10335</v>
      </c>
      <c r="G720" s="9" t="s">
        <v>61</v>
      </c>
    </row>
    <row r="721" spans="1:7" x14ac:dyDescent="0.35">
      <c r="A721" s="9" t="s">
        <v>10336</v>
      </c>
      <c r="B721" s="9" t="s">
        <v>61</v>
      </c>
      <c r="C721" s="9" t="s">
        <v>8983</v>
      </c>
      <c r="D721" s="9" t="s">
        <v>8943</v>
      </c>
      <c r="E721" s="9" t="s">
        <v>8936</v>
      </c>
      <c r="F721" s="9" t="s">
        <v>10337</v>
      </c>
      <c r="G721" s="9" t="s">
        <v>61</v>
      </c>
    </row>
    <row r="722" spans="1:7" x14ac:dyDescent="0.35">
      <c r="A722" s="9" t="s">
        <v>10338</v>
      </c>
      <c r="B722" s="9" t="s">
        <v>61</v>
      </c>
      <c r="C722" s="9" t="s">
        <v>8983</v>
      </c>
      <c r="D722" s="9" t="s">
        <v>8943</v>
      </c>
      <c r="E722" s="9" t="s">
        <v>8929</v>
      </c>
      <c r="F722" s="9" t="s">
        <v>10339</v>
      </c>
      <c r="G722" s="9" t="s">
        <v>61</v>
      </c>
    </row>
    <row r="723" spans="1:7" x14ac:dyDescent="0.35">
      <c r="A723" s="9" t="s">
        <v>10340</v>
      </c>
      <c r="B723" s="9" t="s">
        <v>61</v>
      </c>
      <c r="C723" s="9" t="s">
        <v>8983</v>
      </c>
      <c r="D723" s="9" t="s">
        <v>8943</v>
      </c>
      <c r="E723" s="9" t="s">
        <v>8936</v>
      </c>
      <c r="F723" s="9" t="s">
        <v>10341</v>
      </c>
      <c r="G723" s="9" t="s">
        <v>61</v>
      </c>
    </row>
    <row r="724" spans="1:7" x14ac:dyDescent="0.35">
      <c r="A724" s="9" t="s">
        <v>10342</v>
      </c>
      <c r="B724" s="9" t="s">
        <v>61</v>
      </c>
      <c r="C724" s="9" t="s">
        <v>8983</v>
      </c>
      <c r="D724" s="9" t="s">
        <v>8943</v>
      </c>
      <c r="E724" s="9" t="s">
        <v>8929</v>
      </c>
      <c r="F724" s="9" t="s">
        <v>10343</v>
      </c>
      <c r="G724" s="9" t="s">
        <v>61</v>
      </c>
    </row>
    <row r="725" spans="1:7" x14ac:dyDescent="0.35">
      <c r="A725" s="9" t="s">
        <v>10344</v>
      </c>
      <c r="B725" s="9" t="s">
        <v>61</v>
      </c>
      <c r="C725" s="9" t="s">
        <v>8983</v>
      </c>
      <c r="D725" s="9" t="s">
        <v>8943</v>
      </c>
      <c r="E725" s="9" t="s">
        <v>8929</v>
      </c>
      <c r="F725" s="9" t="s">
        <v>10345</v>
      </c>
      <c r="G725" s="9" t="s">
        <v>61</v>
      </c>
    </row>
    <row r="726" spans="1:7" x14ac:dyDescent="0.35">
      <c r="A726" s="9" t="s">
        <v>10346</v>
      </c>
      <c r="B726" s="9" t="s">
        <v>61</v>
      </c>
      <c r="C726" s="9" t="s">
        <v>8983</v>
      </c>
      <c r="D726" s="9" t="s">
        <v>8943</v>
      </c>
      <c r="E726" s="9" t="s">
        <v>8774</v>
      </c>
      <c r="F726" s="9" t="s">
        <v>10347</v>
      </c>
      <c r="G726" s="9" t="s">
        <v>61</v>
      </c>
    </row>
    <row r="727" spans="1:7" x14ac:dyDescent="0.35">
      <c r="A727" s="9" t="s">
        <v>10348</v>
      </c>
      <c r="B727" s="9" t="s">
        <v>61</v>
      </c>
      <c r="C727" s="9" t="s">
        <v>8983</v>
      </c>
      <c r="D727" s="9" t="s">
        <v>8943</v>
      </c>
      <c r="E727" s="9" t="s">
        <v>8774</v>
      </c>
      <c r="F727" s="9" t="s">
        <v>10349</v>
      </c>
      <c r="G727" s="9" t="s">
        <v>61</v>
      </c>
    </row>
    <row r="728" spans="1:7" x14ac:dyDescent="0.35">
      <c r="A728" s="9" t="s">
        <v>10350</v>
      </c>
      <c r="B728" s="9" t="s">
        <v>61</v>
      </c>
      <c r="C728" s="9" t="s">
        <v>8983</v>
      </c>
      <c r="D728" s="9" t="s">
        <v>8943</v>
      </c>
      <c r="E728" s="9" t="s">
        <v>8929</v>
      </c>
      <c r="F728" s="9" t="s">
        <v>10351</v>
      </c>
      <c r="G728" s="9" t="s">
        <v>61</v>
      </c>
    </row>
    <row r="729" spans="1:7" x14ac:dyDescent="0.35">
      <c r="A729" s="9" t="s">
        <v>10352</v>
      </c>
      <c r="B729" s="9" t="s">
        <v>62</v>
      </c>
      <c r="C729" s="9" t="s">
        <v>8955</v>
      </c>
      <c r="D729" s="9" t="s">
        <v>8943</v>
      </c>
      <c r="E729" s="9" t="s">
        <v>8961</v>
      </c>
      <c r="F729" s="9" t="s">
        <v>10353</v>
      </c>
      <c r="G729" s="9" t="s">
        <v>61</v>
      </c>
    </row>
    <row r="730" spans="1:7" x14ac:dyDescent="0.35">
      <c r="A730" s="9" t="s">
        <v>10354</v>
      </c>
      <c r="B730" s="9" t="s">
        <v>62</v>
      </c>
      <c r="C730" s="9" t="s">
        <v>8955</v>
      </c>
      <c r="D730" s="9" t="s">
        <v>8943</v>
      </c>
      <c r="E730" s="9" t="s">
        <v>8961</v>
      </c>
      <c r="F730" s="9" t="s">
        <v>10355</v>
      </c>
      <c r="G730" s="9" t="s">
        <v>61</v>
      </c>
    </row>
    <row r="731" spans="1:7" x14ac:dyDescent="0.35">
      <c r="A731" s="9" t="s">
        <v>10356</v>
      </c>
      <c r="B731" s="9" t="s">
        <v>62</v>
      </c>
      <c r="C731" s="9" t="s">
        <v>8955</v>
      </c>
      <c r="D731" s="9" t="s">
        <v>8943</v>
      </c>
      <c r="E731" s="9" t="s">
        <v>8961</v>
      </c>
      <c r="F731" s="9" t="s">
        <v>10357</v>
      </c>
      <c r="G731" s="9" t="s">
        <v>61</v>
      </c>
    </row>
    <row r="732" spans="1:7" x14ac:dyDescent="0.35">
      <c r="A732" s="9" t="s">
        <v>10358</v>
      </c>
      <c r="B732" s="9" t="s">
        <v>62</v>
      </c>
      <c r="C732" s="9" t="s">
        <v>8955</v>
      </c>
      <c r="D732" s="9" t="s">
        <v>8943</v>
      </c>
      <c r="E732" s="9" t="s">
        <v>8961</v>
      </c>
      <c r="F732" s="9" t="s">
        <v>10359</v>
      </c>
      <c r="G732" s="9" t="s">
        <v>61</v>
      </c>
    </row>
    <row r="733" spans="1:7" x14ac:dyDescent="0.35">
      <c r="A733" s="9" t="s">
        <v>10360</v>
      </c>
      <c r="B733" s="9" t="s">
        <v>62</v>
      </c>
      <c r="C733" s="9" t="s">
        <v>8955</v>
      </c>
      <c r="D733" s="9" t="s">
        <v>8943</v>
      </c>
      <c r="E733" s="9" t="s">
        <v>8961</v>
      </c>
      <c r="F733" s="9" t="s">
        <v>10361</v>
      </c>
      <c r="G733" s="9" t="s">
        <v>61</v>
      </c>
    </row>
    <row r="734" spans="1:7" x14ac:dyDescent="0.35">
      <c r="A734" s="9" t="s">
        <v>10362</v>
      </c>
      <c r="B734" s="9" t="s">
        <v>62</v>
      </c>
      <c r="C734" s="9" t="s">
        <v>8955</v>
      </c>
      <c r="D734" s="9" t="s">
        <v>8943</v>
      </c>
      <c r="E734" s="9" t="s">
        <v>8961</v>
      </c>
      <c r="F734" s="9" t="s">
        <v>10363</v>
      </c>
      <c r="G734" s="9" t="s">
        <v>61</v>
      </c>
    </row>
    <row r="735" spans="1:7" x14ac:dyDescent="0.35">
      <c r="A735" s="9" t="s">
        <v>10364</v>
      </c>
      <c r="B735" s="9" t="s">
        <v>61</v>
      </c>
      <c r="C735" s="9" t="s">
        <v>8983</v>
      </c>
      <c r="D735" s="9" t="s">
        <v>8943</v>
      </c>
      <c r="E735" s="9" t="s">
        <v>8929</v>
      </c>
      <c r="F735" s="9" t="s">
        <v>10365</v>
      </c>
      <c r="G735" s="9" t="s">
        <v>61</v>
      </c>
    </row>
    <row r="736" spans="1:7" x14ac:dyDescent="0.35">
      <c r="A736" s="9" t="s">
        <v>10366</v>
      </c>
      <c r="B736" s="9" t="s">
        <v>61</v>
      </c>
      <c r="C736" s="9" t="s">
        <v>8983</v>
      </c>
      <c r="D736" s="9" t="s">
        <v>8943</v>
      </c>
      <c r="E736" s="9" t="s">
        <v>8929</v>
      </c>
      <c r="F736" s="9" t="s">
        <v>10367</v>
      </c>
      <c r="G736" s="9" t="s">
        <v>61</v>
      </c>
    </row>
    <row r="737" spans="1:7" x14ac:dyDescent="0.35">
      <c r="A737" s="9" t="s">
        <v>10368</v>
      </c>
      <c r="B737" s="9" t="s">
        <v>61</v>
      </c>
      <c r="C737" s="9" t="s">
        <v>8983</v>
      </c>
      <c r="D737" s="9" t="s">
        <v>8943</v>
      </c>
      <c r="E737" s="9" t="s">
        <v>8929</v>
      </c>
      <c r="F737" s="9" t="s">
        <v>10369</v>
      </c>
      <c r="G737" s="9" t="s">
        <v>61</v>
      </c>
    </row>
    <row r="738" spans="1:7" x14ac:dyDescent="0.35">
      <c r="A738" s="9" t="s">
        <v>10370</v>
      </c>
      <c r="B738" s="9" t="s">
        <v>61</v>
      </c>
      <c r="C738" s="9" t="s">
        <v>8983</v>
      </c>
      <c r="D738" s="9" t="s">
        <v>8943</v>
      </c>
      <c r="E738" s="9" t="s">
        <v>8774</v>
      </c>
      <c r="F738" s="9" t="s">
        <v>10371</v>
      </c>
      <c r="G738" s="9" t="s">
        <v>61</v>
      </c>
    </row>
    <row r="739" spans="1:7" x14ac:dyDescent="0.35">
      <c r="A739" s="9" t="s">
        <v>10372</v>
      </c>
      <c r="B739" s="9" t="s">
        <v>61</v>
      </c>
      <c r="C739" s="9" t="s">
        <v>8983</v>
      </c>
      <c r="D739" s="9" t="s">
        <v>8943</v>
      </c>
      <c r="E739" s="9" t="s">
        <v>8774</v>
      </c>
      <c r="F739" s="9" t="s">
        <v>10373</v>
      </c>
      <c r="G739" s="9" t="s">
        <v>61</v>
      </c>
    </row>
    <row r="740" spans="1:7" x14ac:dyDescent="0.35">
      <c r="A740" s="9" t="s">
        <v>10374</v>
      </c>
      <c r="B740" s="9" t="s">
        <v>61</v>
      </c>
      <c r="C740" s="9" t="s">
        <v>8983</v>
      </c>
      <c r="D740" s="9" t="s">
        <v>8943</v>
      </c>
      <c r="E740" s="9" t="s">
        <v>8774</v>
      </c>
      <c r="F740" s="9" t="s">
        <v>10375</v>
      </c>
      <c r="G740" s="9" t="s">
        <v>61</v>
      </c>
    </row>
    <row r="741" spans="1:7" x14ac:dyDescent="0.35">
      <c r="A741" s="9" t="s">
        <v>10376</v>
      </c>
      <c r="B741" s="9" t="s">
        <v>61</v>
      </c>
      <c r="C741" s="9" t="s">
        <v>8983</v>
      </c>
      <c r="D741" s="9" t="s">
        <v>8943</v>
      </c>
      <c r="E741" s="9" t="s">
        <v>8929</v>
      </c>
      <c r="F741" s="9" t="s">
        <v>10377</v>
      </c>
      <c r="G741" s="9" t="s">
        <v>61</v>
      </c>
    </row>
    <row r="742" spans="1:7" x14ac:dyDescent="0.35">
      <c r="A742" s="9" t="s">
        <v>10378</v>
      </c>
      <c r="B742" s="9" t="s">
        <v>61</v>
      </c>
      <c r="C742" s="9" t="s">
        <v>8983</v>
      </c>
      <c r="D742" s="9" t="s">
        <v>8943</v>
      </c>
      <c r="E742" s="9" t="s">
        <v>8929</v>
      </c>
      <c r="F742" s="9" t="s">
        <v>10379</v>
      </c>
      <c r="G742" s="9" t="s">
        <v>61</v>
      </c>
    </row>
    <row r="743" spans="1:7" x14ac:dyDescent="0.35">
      <c r="A743" s="9" t="s">
        <v>10380</v>
      </c>
      <c r="B743" s="9" t="s">
        <v>61</v>
      </c>
      <c r="C743" s="9" t="s">
        <v>8983</v>
      </c>
      <c r="D743" s="9" t="s">
        <v>8943</v>
      </c>
      <c r="E743" s="9" t="s">
        <v>8929</v>
      </c>
      <c r="F743" s="9" t="s">
        <v>10381</v>
      </c>
      <c r="G743" s="9" t="s">
        <v>61</v>
      </c>
    </row>
    <row r="744" spans="1:7" x14ac:dyDescent="0.35">
      <c r="A744" s="9" t="s">
        <v>10382</v>
      </c>
      <c r="B744" s="9" t="s">
        <v>61</v>
      </c>
      <c r="C744" s="9" t="s">
        <v>8983</v>
      </c>
      <c r="D744" s="9" t="s">
        <v>8943</v>
      </c>
      <c r="E744" s="9" t="s">
        <v>8929</v>
      </c>
      <c r="F744" s="9" t="s">
        <v>10383</v>
      </c>
      <c r="G744" s="9" t="s">
        <v>61</v>
      </c>
    </row>
    <row r="745" spans="1:7" x14ac:dyDescent="0.35">
      <c r="A745" s="9" t="s">
        <v>10384</v>
      </c>
      <c r="B745" s="9" t="s">
        <v>61</v>
      </c>
      <c r="C745" s="9" t="s">
        <v>8983</v>
      </c>
      <c r="D745" s="9" t="s">
        <v>8943</v>
      </c>
      <c r="E745" s="9" t="s">
        <v>8929</v>
      </c>
      <c r="F745" s="9" t="s">
        <v>10385</v>
      </c>
      <c r="G745" s="9" t="s">
        <v>61</v>
      </c>
    </row>
    <row r="746" spans="1:7" x14ac:dyDescent="0.35">
      <c r="A746" s="9" t="s">
        <v>10386</v>
      </c>
      <c r="B746" s="9" t="s">
        <v>61</v>
      </c>
      <c r="C746" s="9" t="s">
        <v>8983</v>
      </c>
      <c r="D746" s="9" t="s">
        <v>8943</v>
      </c>
      <c r="E746" s="9" t="s">
        <v>8929</v>
      </c>
      <c r="F746" s="9" t="s">
        <v>10387</v>
      </c>
      <c r="G746" s="9" t="s">
        <v>61</v>
      </c>
    </row>
    <row r="747" spans="1:7" x14ac:dyDescent="0.35">
      <c r="A747" s="9" t="s">
        <v>10388</v>
      </c>
      <c r="B747" s="9" t="s">
        <v>61</v>
      </c>
      <c r="C747" s="9" t="s">
        <v>8983</v>
      </c>
      <c r="D747" s="9" t="s">
        <v>8943</v>
      </c>
      <c r="E747" s="9" t="s">
        <v>8929</v>
      </c>
      <c r="F747" s="9" t="s">
        <v>10389</v>
      </c>
      <c r="G747" s="9" t="s">
        <v>61</v>
      </c>
    </row>
    <row r="748" spans="1:7" x14ac:dyDescent="0.35">
      <c r="A748" s="9" t="s">
        <v>10390</v>
      </c>
      <c r="B748" s="9" t="s">
        <v>61</v>
      </c>
      <c r="C748" s="9" t="s">
        <v>8983</v>
      </c>
      <c r="D748" s="9" t="s">
        <v>8943</v>
      </c>
      <c r="E748" s="9" t="s">
        <v>8929</v>
      </c>
      <c r="F748" s="9" t="s">
        <v>10391</v>
      </c>
      <c r="G748" s="9" t="s">
        <v>61</v>
      </c>
    </row>
    <row r="749" spans="1:7" x14ac:dyDescent="0.35">
      <c r="A749" s="9" t="s">
        <v>10392</v>
      </c>
      <c r="B749" s="9" t="s">
        <v>61</v>
      </c>
      <c r="C749" s="9" t="s">
        <v>8983</v>
      </c>
      <c r="D749" s="9" t="s">
        <v>8943</v>
      </c>
      <c r="E749" s="9"/>
      <c r="F749" s="9" t="s">
        <v>10393</v>
      </c>
      <c r="G749" s="9" t="s">
        <v>61</v>
      </c>
    </row>
    <row r="750" spans="1:7" x14ac:dyDescent="0.35">
      <c r="A750" s="9" t="s">
        <v>10394</v>
      </c>
      <c r="B750" s="9" t="s">
        <v>61</v>
      </c>
      <c r="C750" s="9" t="s">
        <v>8983</v>
      </c>
      <c r="D750" s="9" t="s">
        <v>8943</v>
      </c>
      <c r="E750" s="9" t="s">
        <v>8929</v>
      </c>
      <c r="F750" s="9" t="s">
        <v>10395</v>
      </c>
      <c r="G750" s="9" t="s">
        <v>61</v>
      </c>
    </row>
    <row r="751" spans="1:7" x14ac:dyDescent="0.35">
      <c r="A751" s="9" t="s">
        <v>10396</v>
      </c>
      <c r="B751" s="9" t="s">
        <v>61</v>
      </c>
      <c r="C751" s="9" t="s">
        <v>8983</v>
      </c>
      <c r="D751" s="9" t="s">
        <v>8943</v>
      </c>
      <c r="E751" s="9" t="s">
        <v>8929</v>
      </c>
      <c r="F751" s="9" t="s">
        <v>10397</v>
      </c>
      <c r="G751" s="9" t="s">
        <v>61</v>
      </c>
    </row>
    <row r="752" spans="1:7" x14ac:dyDescent="0.35">
      <c r="A752" s="9" t="s">
        <v>10398</v>
      </c>
      <c r="B752" s="9" t="s">
        <v>61</v>
      </c>
      <c r="C752" s="9" t="s">
        <v>8983</v>
      </c>
      <c r="D752" s="9" t="s">
        <v>8943</v>
      </c>
      <c r="E752" s="9" t="s">
        <v>8929</v>
      </c>
      <c r="F752" s="9" t="s">
        <v>10399</v>
      </c>
      <c r="G752" s="9" t="s">
        <v>61</v>
      </c>
    </row>
    <row r="753" spans="1:7" x14ac:dyDescent="0.35">
      <c r="A753" s="9" t="s">
        <v>10400</v>
      </c>
      <c r="B753" s="9" t="s">
        <v>61</v>
      </c>
      <c r="C753" s="9" t="s">
        <v>8983</v>
      </c>
      <c r="D753" s="9" t="s">
        <v>8943</v>
      </c>
      <c r="E753" s="9" t="s">
        <v>8936</v>
      </c>
      <c r="F753" s="9" t="s">
        <v>10401</v>
      </c>
      <c r="G753" s="9" t="s">
        <v>61</v>
      </c>
    </row>
    <row r="754" spans="1:7" x14ac:dyDescent="0.35">
      <c r="A754" s="9" t="s">
        <v>10402</v>
      </c>
      <c r="B754" s="9" t="s">
        <v>61</v>
      </c>
      <c r="C754" s="9" t="s">
        <v>8983</v>
      </c>
      <c r="D754" s="9" t="s">
        <v>8943</v>
      </c>
      <c r="E754" s="9" t="s">
        <v>9069</v>
      </c>
      <c r="F754" s="9" t="s">
        <v>10403</v>
      </c>
      <c r="G754" s="9" t="s">
        <v>61</v>
      </c>
    </row>
    <row r="755" spans="1:7" x14ac:dyDescent="0.35">
      <c r="A755" s="9" t="s">
        <v>10404</v>
      </c>
      <c r="B755" s="9" t="s">
        <v>61</v>
      </c>
      <c r="C755" s="9" t="s">
        <v>8983</v>
      </c>
      <c r="D755" s="9" t="s">
        <v>8943</v>
      </c>
      <c r="E755" s="9" t="s">
        <v>8929</v>
      </c>
      <c r="F755" s="9" t="s">
        <v>10405</v>
      </c>
      <c r="G755" s="9" t="s">
        <v>61</v>
      </c>
    </row>
    <row r="756" spans="1:7" x14ac:dyDescent="0.35">
      <c r="A756" s="9" t="s">
        <v>10406</v>
      </c>
      <c r="B756" s="9" t="s">
        <v>61</v>
      </c>
      <c r="C756" s="9" t="s">
        <v>8983</v>
      </c>
      <c r="D756" s="9" t="s">
        <v>8943</v>
      </c>
      <c r="E756" s="9" t="s">
        <v>8774</v>
      </c>
      <c r="F756" s="9" t="s">
        <v>10407</v>
      </c>
      <c r="G756" s="9" t="s">
        <v>61</v>
      </c>
    </row>
    <row r="757" spans="1:7" x14ac:dyDescent="0.35">
      <c r="A757" s="9" t="s">
        <v>10408</v>
      </c>
      <c r="B757" s="9" t="s">
        <v>61</v>
      </c>
      <c r="C757" s="9" t="s">
        <v>8983</v>
      </c>
      <c r="D757" s="9" t="s">
        <v>8943</v>
      </c>
      <c r="E757" s="9" t="s">
        <v>9069</v>
      </c>
      <c r="F757" s="9" t="s">
        <v>10409</v>
      </c>
      <c r="G757" s="9" t="s">
        <v>61</v>
      </c>
    </row>
    <row r="758" spans="1:7" x14ac:dyDescent="0.35">
      <c r="A758" s="9" t="s">
        <v>10410</v>
      </c>
      <c r="B758" s="9" t="s">
        <v>61</v>
      </c>
      <c r="C758" s="9" t="s">
        <v>8983</v>
      </c>
      <c r="D758" s="9" t="s">
        <v>8943</v>
      </c>
      <c r="E758" s="9" t="s">
        <v>8929</v>
      </c>
      <c r="F758" s="9" t="s">
        <v>10411</v>
      </c>
      <c r="G758" s="9" t="s">
        <v>61</v>
      </c>
    </row>
    <row r="759" spans="1:7" x14ac:dyDescent="0.35">
      <c r="A759" s="9" t="s">
        <v>10412</v>
      </c>
      <c r="B759" s="9" t="s">
        <v>61</v>
      </c>
      <c r="C759" s="9" t="s">
        <v>8983</v>
      </c>
      <c r="D759" s="9" t="s">
        <v>8943</v>
      </c>
      <c r="E759" s="9" t="s">
        <v>8929</v>
      </c>
      <c r="F759" s="9" t="s">
        <v>10413</v>
      </c>
      <c r="G759" s="9" t="s">
        <v>61</v>
      </c>
    </row>
    <row r="760" spans="1:7" x14ac:dyDescent="0.35">
      <c r="A760" s="9" t="s">
        <v>10414</v>
      </c>
      <c r="B760" s="9" t="s">
        <v>61</v>
      </c>
      <c r="C760" s="9" t="s">
        <v>8983</v>
      </c>
      <c r="D760" s="9" t="s">
        <v>8943</v>
      </c>
      <c r="E760" s="9" t="s">
        <v>8929</v>
      </c>
      <c r="F760" s="9" t="s">
        <v>10415</v>
      </c>
      <c r="G760" s="9" t="s">
        <v>61</v>
      </c>
    </row>
    <row r="761" spans="1:7" x14ac:dyDescent="0.35">
      <c r="A761" s="9" t="s">
        <v>10416</v>
      </c>
      <c r="B761" s="9" t="s">
        <v>61</v>
      </c>
      <c r="C761" s="9" t="s">
        <v>8983</v>
      </c>
      <c r="D761" s="9" t="s">
        <v>8943</v>
      </c>
      <c r="E761" s="9" t="s">
        <v>8929</v>
      </c>
      <c r="F761" s="9" t="s">
        <v>10417</v>
      </c>
      <c r="G761" s="9" t="s">
        <v>61</v>
      </c>
    </row>
    <row r="762" spans="1:7" x14ac:dyDescent="0.35">
      <c r="A762" s="9" t="s">
        <v>10418</v>
      </c>
      <c r="B762" s="9" t="s">
        <v>61</v>
      </c>
      <c r="C762" s="9" t="s">
        <v>8983</v>
      </c>
      <c r="D762" s="9" t="s">
        <v>8943</v>
      </c>
      <c r="E762" s="9" t="s">
        <v>8774</v>
      </c>
      <c r="F762" s="9" t="s">
        <v>10419</v>
      </c>
      <c r="G762" s="9" t="s">
        <v>61</v>
      </c>
    </row>
    <row r="763" spans="1:7" x14ac:dyDescent="0.35">
      <c r="A763" s="9" t="s">
        <v>10420</v>
      </c>
      <c r="B763" s="9" t="s">
        <v>61</v>
      </c>
      <c r="C763" s="9" t="s">
        <v>8983</v>
      </c>
      <c r="D763" s="9" t="s">
        <v>8943</v>
      </c>
      <c r="E763" s="9" t="s">
        <v>8774</v>
      </c>
      <c r="F763" s="9" t="s">
        <v>10421</v>
      </c>
      <c r="G763" s="9" t="s">
        <v>61</v>
      </c>
    </row>
    <row r="764" spans="1:7" x14ac:dyDescent="0.35">
      <c r="A764" s="9" t="s">
        <v>10422</v>
      </c>
      <c r="B764" s="9" t="s">
        <v>61</v>
      </c>
      <c r="C764" s="9" t="s">
        <v>8983</v>
      </c>
      <c r="D764" s="9" t="s">
        <v>8943</v>
      </c>
      <c r="E764" s="9" t="s">
        <v>8929</v>
      </c>
      <c r="F764" s="9" t="s">
        <v>10423</v>
      </c>
      <c r="G764" s="9" t="s">
        <v>61</v>
      </c>
    </row>
    <row r="765" spans="1:7" x14ac:dyDescent="0.35">
      <c r="A765" s="9" t="s">
        <v>10424</v>
      </c>
      <c r="B765" s="9" t="s">
        <v>61</v>
      </c>
      <c r="C765" s="9" t="s">
        <v>8983</v>
      </c>
      <c r="D765" s="9" t="s">
        <v>8943</v>
      </c>
      <c r="E765" s="9" t="s">
        <v>8929</v>
      </c>
      <c r="F765" s="9" t="s">
        <v>10425</v>
      </c>
      <c r="G765" s="9" t="s">
        <v>61</v>
      </c>
    </row>
    <row r="766" spans="1:7" x14ac:dyDescent="0.35">
      <c r="A766" s="9" t="s">
        <v>10426</v>
      </c>
      <c r="B766" s="9" t="s">
        <v>61</v>
      </c>
      <c r="C766" s="9" t="s">
        <v>8983</v>
      </c>
      <c r="D766" s="9" t="s">
        <v>8943</v>
      </c>
      <c r="E766" s="9" t="s">
        <v>8929</v>
      </c>
      <c r="F766" s="9" t="s">
        <v>10427</v>
      </c>
      <c r="G766" s="9" t="s">
        <v>61</v>
      </c>
    </row>
    <row r="767" spans="1:7" x14ac:dyDescent="0.35">
      <c r="A767" s="9" t="s">
        <v>10428</v>
      </c>
      <c r="B767" s="9" t="s">
        <v>61</v>
      </c>
      <c r="C767" s="9" t="s">
        <v>8983</v>
      </c>
      <c r="D767" s="9" t="s">
        <v>8943</v>
      </c>
      <c r="E767" s="9" t="s">
        <v>8929</v>
      </c>
      <c r="F767" s="9" t="s">
        <v>10429</v>
      </c>
      <c r="G767" s="9" t="s">
        <v>61</v>
      </c>
    </row>
    <row r="768" spans="1:7" x14ac:dyDescent="0.35">
      <c r="A768" s="9" t="s">
        <v>10430</v>
      </c>
      <c r="B768" s="9" t="s">
        <v>61</v>
      </c>
      <c r="C768" s="9" t="s">
        <v>8983</v>
      </c>
      <c r="D768" s="9" t="s">
        <v>8943</v>
      </c>
      <c r="E768" s="9" t="s">
        <v>8929</v>
      </c>
      <c r="F768" s="9" t="s">
        <v>10431</v>
      </c>
      <c r="G768" s="9" t="s">
        <v>61</v>
      </c>
    </row>
    <row r="769" spans="1:7" x14ac:dyDescent="0.35">
      <c r="A769" s="9" t="s">
        <v>10432</v>
      </c>
      <c r="B769" s="9" t="s">
        <v>61</v>
      </c>
      <c r="C769" s="9" t="s">
        <v>8983</v>
      </c>
      <c r="D769" s="9" t="s">
        <v>8943</v>
      </c>
      <c r="E769" s="9" t="s">
        <v>8929</v>
      </c>
      <c r="F769" s="9" t="s">
        <v>10433</v>
      </c>
      <c r="G769" s="9" t="s">
        <v>61</v>
      </c>
    </row>
    <row r="770" spans="1:7" x14ac:dyDescent="0.35">
      <c r="A770" s="9" t="s">
        <v>10434</v>
      </c>
      <c r="B770" s="9" t="s">
        <v>61</v>
      </c>
      <c r="C770" s="9" t="s">
        <v>8983</v>
      </c>
      <c r="D770" s="9" t="s">
        <v>8943</v>
      </c>
      <c r="E770" s="9" t="s">
        <v>8929</v>
      </c>
      <c r="F770" s="9" t="s">
        <v>10435</v>
      </c>
      <c r="G770" s="9" t="s">
        <v>61</v>
      </c>
    </row>
    <row r="771" spans="1:7" x14ac:dyDescent="0.35">
      <c r="A771" s="9" t="s">
        <v>10436</v>
      </c>
      <c r="B771" s="9" t="s">
        <v>61</v>
      </c>
      <c r="C771" s="9" t="s">
        <v>8983</v>
      </c>
      <c r="D771" s="9" t="s">
        <v>8943</v>
      </c>
      <c r="E771" s="9" t="s">
        <v>8929</v>
      </c>
      <c r="F771" s="9" t="s">
        <v>10437</v>
      </c>
      <c r="G771" s="9" t="s">
        <v>61</v>
      </c>
    </row>
    <row r="772" spans="1:7" x14ac:dyDescent="0.35">
      <c r="A772" s="9" t="s">
        <v>10438</v>
      </c>
      <c r="B772" s="9" t="s">
        <v>61</v>
      </c>
      <c r="C772" s="9" t="s">
        <v>8983</v>
      </c>
      <c r="D772" s="9" t="s">
        <v>8943</v>
      </c>
      <c r="E772" s="9" t="s">
        <v>9069</v>
      </c>
      <c r="F772" s="9" t="s">
        <v>10439</v>
      </c>
      <c r="G772" s="9" t="s">
        <v>61</v>
      </c>
    </row>
    <row r="773" spans="1:7" x14ac:dyDescent="0.35">
      <c r="A773" s="9" t="s">
        <v>10440</v>
      </c>
      <c r="B773" s="9" t="s">
        <v>61</v>
      </c>
      <c r="C773" s="9" t="s">
        <v>8983</v>
      </c>
      <c r="D773" s="9" t="s">
        <v>8943</v>
      </c>
      <c r="E773" s="9" t="s">
        <v>8929</v>
      </c>
      <c r="F773" s="9" t="s">
        <v>10441</v>
      </c>
      <c r="G773" s="9" t="s">
        <v>61</v>
      </c>
    </row>
    <row r="774" spans="1:7" x14ac:dyDescent="0.35">
      <c r="A774" s="9" t="s">
        <v>10442</v>
      </c>
      <c r="B774" s="9" t="s">
        <v>61</v>
      </c>
      <c r="C774" s="9" t="s">
        <v>8983</v>
      </c>
      <c r="D774" s="9" t="s">
        <v>8943</v>
      </c>
      <c r="E774" s="9" t="s">
        <v>8929</v>
      </c>
      <c r="F774" s="9" t="s">
        <v>10443</v>
      </c>
      <c r="G774" s="9" t="s">
        <v>61</v>
      </c>
    </row>
    <row r="775" spans="1:7" x14ac:dyDescent="0.35">
      <c r="A775" s="9" t="s">
        <v>10444</v>
      </c>
      <c r="B775" s="9" t="s">
        <v>61</v>
      </c>
      <c r="C775" s="9" t="s">
        <v>8983</v>
      </c>
      <c r="D775" s="9" t="s">
        <v>8943</v>
      </c>
      <c r="E775" s="9" t="s">
        <v>8929</v>
      </c>
      <c r="F775" s="9" t="s">
        <v>10445</v>
      </c>
      <c r="G775" s="9" t="s">
        <v>61</v>
      </c>
    </row>
    <row r="776" spans="1:7" x14ac:dyDescent="0.35">
      <c r="A776" s="9" t="s">
        <v>10446</v>
      </c>
      <c r="B776" s="9" t="s">
        <v>61</v>
      </c>
      <c r="C776" s="9" t="s">
        <v>8983</v>
      </c>
      <c r="D776" s="9" t="s">
        <v>8943</v>
      </c>
      <c r="E776" s="9" t="s">
        <v>8929</v>
      </c>
      <c r="F776" s="9" t="s">
        <v>10447</v>
      </c>
      <c r="G776" s="9" t="s">
        <v>61</v>
      </c>
    </row>
    <row r="777" spans="1:7" x14ac:dyDescent="0.35">
      <c r="A777" s="9" t="s">
        <v>10448</v>
      </c>
      <c r="B777" s="9" t="s">
        <v>61</v>
      </c>
      <c r="C777" s="9" t="s">
        <v>8983</v>
      </c>
      <c r="D777" s="9" t="s">
        <v>8943</v>
      </c>
      <c r="E777" s="9" t="s">
        <v>8929</v>
      </c>
      <c r="F777" s="9" t="s">
        <v>10449</v>
      </c>
      <c r="G777" s="9" t="s">
        <v>61</v>
      </c>
    </row>
    <row r="778" spans="1:7" x14ac:dyDescent="0.35">
      <c r="A778" s="9" t="s">
        <v>10450</v>
      </c>
      <c r="B778" s="9" t="s">
        <v>61</v>
      </c>
      <c r="C778" s="9" t="s">
        <v>8983</v>
      </c>
      <c r="D778" s="9" t="s">
        <v>8943</v>
      </c>
      <c r="E778" s="9" t="s">
        <v>8929</v>
      </c>
      <c r="F778" s="9" t="s">
        <v>10451</v>
      </c>
      <c r="G778" s="9" t="s">
        <v>61</v>
      </c>
    </row>
    <row r="779" spans="1:7" x14ac:dyDescent="0.35">
      <c r="A779" s="9" t="s">
        <v>10452</v>
      </c>
      <c r="B779" s="9" t="s">
        <v>61</v>
      </c>
      <c r="C779" s="9" t="s">
        <v>8983</v>
      </c>
      <c r="D779" s="9" t="s">
        <v>8943</v>
      </c>
      <c r="E779" s="9" t="s">
        <v>8929</v>
      </c>
      <c r="F779" s="9" t="s">
        <v>10453</v>
      </c>
      <c r="G779" s="9" t="s">
        <v>61</v>
      </c>
    </row>
    <row r="780" spans="1:7" x14ac:dyDescent="0.35">
      <c r="A780" s="9" t="s">
        <v>10454</v>
      </c>
      <c r="B780" s="9" t="s">
        <v>61</v>
      </c>
      <c r="C780" s="9" t="s">
        <v>8983</v>
      </c>
      <c r="D780" s="9" t="s">
        <v>8943</v>
      </c>
      <c r="E780" s="9" t="s">
        <v>8929</v>
      </c>
      <c r="F780" s="9" t="s">
        <v>10455</v>
      </c>
      <c r="G780" s="9" t="s">
        <v>61</v>
      </c>
    </row>
    <row r="781" spans="1:7" x14ac:dyDescent="0.35">
      <c r="A781" s="9" t="s">
        <v>10456</v>
      </c>
      <c r="B781" s="9" t="s">
        <v>61</v>
      </c>
      <c r="C781" s="9" t="s">
        <v>8983</v>
      </c>
      <c r="D781" s="9" t="s">
        <v>8943</v>
      </c>
      <c r="E781" s="9" t="s">
        <v>8929</v>
      </c>
      <c r="F781" s="9" t="s">
        <v>10457</v>
      </c>
      <c r="G781" s="9" t="s">
        <v>61</v>
      </c>
    </row>
    <row r="782" spans="1:7" x14ac:dyDescent="0.35">
      <c r="A782" s="9" t="s">
        <v>10458</v>
      </c>
      <c r="B782" s="9" t="s">
        <v>61</v>
      </c>
      <c r="C782" s="9" t="s">
        <v>8983</v>
      </c>
      <c r="D782" s="9" t="s">
        <v>8943</v>
      </c>
      <c r="E782" s="9" t="s">
        <v>8774</v>
      </c>
      <c r="F782" s="9" t="s">
        <v>10459</v>
      </c>
      <c r="G782" s="9" t="s">
        <v>61</v>
      </c>
    </row>
    <row r="783" spans="1:7" x14ac:dyDescent="0.35">
      <c r="A783" s="9" t="s">
        <v>10460</v>
      </c>
      <c r="B783" s="9" t="s">
        <v>61</v>
      </c>
      <c r="C783" s="9" t="s">
        <v>8983</v>
      </c>
      <c r="D783" s="9" t="s">
        <v>8943</v>
      </c>
      <c r="E783" s="9" t="s">
        <v>8774</v>
      </c>
      <c r="F783" s="9" t="s">
        <v>10461</v>
      </c>
      <c r="G783" s="9" t="s">
        <v>61</v>
      </c>
    </row>
    <row r="784" spans="1:7" x14ac:dyDescent="0.35">
      <c r="A784" s="9" t="s">
        <v>10462</v>
      </c>
      <c r="B784" s="9" t="s">
        <v>61</v>
      </c>
      <c r="C784" s="9" t="s">
        <v>8983</v>
      </c>
      <c r="D784" s="9" t="s">
        <v>8943</v>
      </c>
      <c r="E784" s="9" t="s">
        <v>8774</v>
      </c>
      <c r="F784" s="9" t="s">
        <v>10463</v>
      </c>
      <c r="G784" s="9" t="s">
        <v>61</v>
      </c>
    </row>
    <row r="785" spans="1:7" x14ac:dyDescent="0.35">
      <c r="A785" s="9" t="s">
        <v>10464</v>
      </c>
      <c r="B785" s="9" t="s">
        <v>61</v>
      </c>
      <c r="C785" s="9" t="s">
        <v>8983</v>
      </c>
      <c r="D785" s="9" t="s">
        <v>8943</v>
      </c>
      <c r="E785" s="9" t="s">
        <v>8774</v>
      </c>
      <c r="F785" s="9" t="s">
        <v>10465</v>
      </c>
      <c r="G785" s="9" t="s">
        <v>61</v>
      </c>
    </row>
    <row r="786" spans="1:7" x14ac:dyDescent="0.35">
      <c r="A786" s="9" t="s">
        <v>10466</v>
      </c>
      <c r="B786" s="9" t="s">
        <v>61</v>
      </c>
      <c r="C786" s="9" t="s">
        <v>8983</v>
      </c>
      <c r="D786" s="9" t="s">
        <v>8943</v>
      </c>
      <c r="E786" s="9" t="s">
        <v>8929</v>
      </c>
      <c r="F786" s="9" t="s">
        <v>10467</v>
      </c>
      <c r="G786" s="9" t="s">
        <v>61</v>
      </c>
    </row>
    <row r="787" spans="1:7" x14ac:dyDescent="0.35">
      <c r="A787" s="9" t="s">
        <v>10468</v>
      </c>
      <c r="B787" s="9" t="s">
        <v>61</v>
      </c>
      <c r="C787" s="9" t="s">
        <v>8983</v>
      </c>
      <c r="D787" s="9" t="s">
        <v>8943</v>
      </c>
      <c r="E787" s="9" t="s">
        <v>8929</v>
      </c>
      <c r="F787" s="9" t="s">
        <v>10469</v>
      </c>
      <c r="G787" s="9" t="s">
        <v>61</v>
      </c>
    </row>
    <row r="788" spans="1:7" x14ac:dyDescent="0.35">
      <c r="A788" s="9" t="s">
        <v>10470</v>
      </c>
      <c r="B788" s="9" t="s">
        <v>61</v>
      </c>
      <c r="C788" s="9" t="s">
        <v>8983</v>
      </c>
      <c r="D788" s="9" t="s">
        <v>8943</v>
      </c>
      <c r="E788" s="9" t="s">
        <v>8929</v>
      </c>
      <c r="F788" s="9" t="s">
        <v>10471</v>
      </c>
      <c r="G788" s="9" t="s">
        <v>61</v>
      </c>
    </row>
    <row r="789" spans="1:7" x14ac:dyDescent="0.35">
      <c r="A789" s="9" t="s">
        <v>10472</v>
      </c>
      <c r="B789" s="9" t="s">
        <v>61</v>
      </c>
      <c r="C789" s="9" t="s">
        <v>8983</v>
      </c>
      <c r="D789" s="9" t="s">
        <v>8943</v>
      </c>
      <c r="E789" s="9" t="s">
        <v>8929</v>
      </c>
      <c r="F789" s="9" t="s">
        <v>10473</v>
      </c>
      <c r="G789" s="9" t="s">
        <v>61</v>
      </c>
    </row>
    <row r="790" spans="1:7" x14ac:dyDescent="0.35">
      <c r="A790" s="9" t="s">
        <v>10474</v>
      </c>
      <c r="B790" s="9" t="s">
        <v>61</v>
      </c>
      <c r="C790" s="9" t="s">
        <v>8983</v>
      </c>
      <c r="D790" s="9" t="s">
        <v>8943</v>
      </c>
      <c r="E790" s="9" t="s">
        <v>8929</v>
      </c>
      <c r="F790" s="9" t="s">
        <v>10475</v>
      </c>
      <c r="G790" s="9" t="s">
        <v>61</v>
      </c>
    </row>
    <row r="791" spans="1:7" x14ac:dyDescent="0.35">
      <c r="A791" s="9" t="s">
        <v>10476</v>
      </c>
      <c r="B791" s="9" t="s">
        <v>61</v>
      </c>
      <c r="C791" s="9" t="s">
        <v>8983</v>
      </c>
      <c r="D791" s="9" t="s">
        <v>8943</v>
      </c>
      <c r="E791" s="9" t="s">
        <v>8929</v>
      </c>
      <c r="F791" s="9" t="s">
        <v>10477</v>
      </c>
      <c r="G791" s="9" t="s">
        <v>61</v>
      </c>
    </row>
    <row r="792" spans="1:7" x14ac:dyDescent="0.35">
      <c r="A792" s="9" t="s">
        <v>10478</v>
      </c>
      <c r="B792" s="9" t="s">
        <v>61</v>
      </c>
      <c r="C792" s="9" t="s">
        <v>8983</v>
      </c>
      <c r="D792" s="9" t="s">
        <v>8943</v>
      </c>
      <c r="E792" s="9" t="s">
        <v>8929</v>
      </c>
      <c r="F792" s="9" t="s">
        <v>10479</v>
      </c>
      <c r="G792" s="9" t="s">
        <v>61</v>
      </c>
    </row>
    <row r="793" spans="1:7" x14ac:dyDescent="0.35">
      <c r="A793" s="9" t="s">
        <v>10480</v>
      </c>
      <c r="B793" s="9" t="s">
        <v>61</v>
      </c>
      <c r="C793" s="9" t="s">
        <v>8983</v>
      </c>
      <c r="D793" s="9" t="s">
        <v>8943</v>
      </c>
      <c r="E793" s="9" t="s">
        <v>8929</v>
      </c>
      <c r="F793" s="9" t="s">
        <v>10481</v>
      </c>
      <c r="G793" s="9" t="s">
        <v>61</v>
      </c>
    </row>
    <row r="794" spans="1:7" x14ac:dyDescent="0.35">
      <c r="A794" s="9" t="s">
        <v>10482</v>
      </c>
      <c r="B794" s="9" t="s">
        <v>61</v>
      </c>
      <c r="C794" s="9" t="s">
        <v>8983</v>
      </c>
      <c r="D794" s="9" t="s">
        <v>8943</v>
      </c>
      <c r="E794" s="9" t="s">
        <v>8929</v>
      </c>
      <c r="F794" s="9" t="s">
        <v>10483</v>
      </c>
      <c r="G794" s="9" t="s">
        <v>61</v>
      </c>
    </row>
    <row r="795" spans="1:7" x14ac:dyDescent="0.35">
      <c r="A795" s="9" t="s">
        <v>10484</v>
      </c>
      <c r="B795" s="9" t="s">
        <v>61</v>
      </c>
      <c r="C795" s="9" t="s">
        <v>8983</v>
      </c>
      <c r="D795" s="9" t="s">
        <v>8943</v>
      </c>
      <c r="E795" s="9" t="s">
        <v>8929</v>
      </c>
      <c r="F795" s="9" t="s">
        <v>10485</v>
      </c>
      <c r="G795" s="9" t="s">
        <v>61</v>
      </c>
    </row>
    <row r="796" spans="1:7" x14ac:dyDescent="0.35">
      <c r="A796" s="9" t="s">
        <v>10486</v>
      </c>
      <c r="B796" s="9" t="s">
        <v>61</v>
      </c>
      <c r="C796" s="9" t="s">
        <v>8983</v>
      </c>
      <c r="D796" s="9" t="s">
        <v>8943</v>
      </c>
      <c r="E796" s="9" t="s">
        <v>8929</v>
      </c>
      <c r="F796" s="9" t="s">
        <v>10487</v>
      </c>
      <c r="G796" s="9" t="s">
        <v>61</v>
      </c>
    </row>
    <row r="797" spans="1:7" x14ac:dyDescent="0.35">
      <c r="A797" s="9" t="s">
        <v>10488</v>
      </c>
      <c r="B797" s="9" t="s">
        <v>61</v>
      </c>
      <c r="C797" s="9" t="s">
        <v>8983</v>
      </c>
      <c r="D797" s="9" t="s">
        <v>8943</v>
      </c>
      <c r="E797" s="9" t="s">
        <v>8929</v>
      </c>
      <c r="F797" s="9" t="s">
        <v>10489</v>
      </c>
      <c r="G797" s="9" t="s">
        <v>61</v>
      </c>
    </row>
    <row r="798" spans="1:7" x14ac:dyDescent="0.35">
      <c r="A798" s="9" t="s">
        <v>10490</v>
      </c>
      <c r="B798" s="9" t="s">
        <v>61</v>
      </c>
      <c r="C798" s="9" t="s">
        <v>8983</v>
      </c>
      <c r="D798" s="9" t="s">
        <v>8943</v>
      </c>
      <c r="E798" s="9" t="s">
        <v>8929</v>
      </c>
      <c r="F798" s="9" t="s">
        <v>10491</v>
      </c>
      <c r="G798" s="9" t="s">
        <v>61</v>
      </c>
    </row>
    <row r="799" spans="1:7" x14ac:dyDescent="0.35">
      <c r="A799" s="9" t="s">
        <v>10492</v>
      </c>
      <c r="B799" s="9" t="s">
        <v>61</v>
      </c>
      <c r="C799" s="9" t="s">
        <v>8983</v>
      </c>
      <c r="D799" s="9" t="s">
        <v>8943</v>
      </c>
      <c r="E799" s="9" t="s">
        <v>8929</v>
      </c>
      <c r="F799" s="9" t="s">
        <v>10493</v>
      </c>
      <c r="G799" s="9" t="s">
        <v>61</v>
      </c>
    </row>
    <row r="800" spans="1:7" x14ac:dyDescent="0.35">
      <c r="A800" s="9" t="s">
        <v>10494</v>
      </c>
      <c r="B800" s="9" t="s">
        <v>61</v>
      </c>
      <c r="C800" s="9" t="s">
        <v>8983</v>
      </c>
      <c r="D800" s="9" t="s">
        <v>8943</v>
      </c>
      <c r="E800" s="9" t="s">
        <v>8774</v>
      </c>
      <c r="F800" s="9" t="s">
        <v>10495</v>
      </c>
      <c r="G800" s="9" t="s">
        <v>61</v>
      </c>
    </row>
    <row r="801" spans="1:7" x14ac:dyDescent="0.35">
      <c r="A801" s="9" t="s">
        <v>10496</v>
      </c>
      <c r="B801" s="9" t="s">
        <v>61</v>
      </c>
      <c r="C801" s="9" t="s">
        <v>8983</v>
      </c>
      <c r="D801" s="9" t="s">
        <v>8943</v>
      </c>
      <c r="E801" s="9" t="s">
        <v>8774</v>
      </c>
      <c r="F801" s="9" t="s">
        <v>10497</v>
      </c>
      <c r="G801" s="9" t="s">
        <v>61</v>
      </c>
    </row>
    <row r="802" spans="1:7" x14ac:dyDescent="0.35">
      <c r="A802" s="9" t="s">
        <v>10498</v>
      </c>
      <c r="B802" s="9" t="s">
        <v>61</v>
      </c>
      <c r="C802" s="9" t="s">
        <v>8983</v>
      </c>
      <c r="D802" s="9" t="s">
        <v>8943</v>
      </c>
      <c r="E802" s="9" t="s">
        <v>8929</v>
      </c>
      <c r="F802" s="9" t="s">
        <v>10499</v>
      </c>
      <c r="G802" s="9" t="s">
        <v>61</v>
      </c>
    </row>
    <row r="803" spans="1:7" x14ac:dyDescent="0.35">
      <c r="A803" s="9" t="s">
        <v>10500</v>
      </c>
      <c r="B803" s="9" t="s">
        <v>61</v>
      </c>
      <c r="C803" s="9" t="s">
        <v>8983</v>
      </c>
      <c r="D803" s="9" t="s">
        <v>8943</v>
      </c>
      <c r="E803" s="9" t="s">
        <v>8929</v>
      </c>
      <c r="F803" s="9" t="s">
        <v>10501</v>
      </c>
      <c r="G803" s="9" t="s">
        <v>61</v>
      </c>
    </row>
    <row r="804" spans="1:7" x14ac:dyDescent="0.35">
      <c r="A804" s="9" t="s">
        <v>10502</v>
      </c>
      <c r="B804" s="9" t="s">
        <v>61</v>
      </c>
      <c r="C804" s="9" t="s">
        <v>8983</v>
      </c>
      <c r="D804" s="9" t="s">
        <v>8943</v>
      </c>
      <c r="E804" s="9" t="s">
        <v>8929</v>
      </c>
      <c r="F804" s="9" t="s">
        <v>10503</v>
      </c>
      <c r="G804" s="9" t="s">
        <v>61</v>
      </c>
    </row>
    <row r="805" spans="1:7" x14ac:dyDescent="0.35">
      <c r="A805" s="9" t="s">
        <v>10504</v>
      </c>
      <c r="B805" s="9" t="s">
        <v>61</v>
      </c>
      <c r="C805" s="9" t="s">
        <v>8983</v>
      </c>
      <c r="D805" s="9" t="s">
        <v>8943</v>
      </c>
      <c r="E805" s="9" t="s">
        <v>8929</v>
      </c>
      <c r="F805" s="9" t="s">
        <v>10505</v>
      </c>
      <c r="G805" s="9" t="s">
        <v>61</v>
      </c>
    </row>
    <row r="806" spans="1:7" x14ac:dyDescent="0.35">
      <c r="A806" s="9" t="s">
        <v>10506</v>
      </c>
      <c r="B806" s="9" t="s">
        <v>61</v>
      </c>
      <c r="C806" s="9" t="s">
        <v>8983</v>
      </c>
      <c r="D806" s="9" t="s">
        <v>8943</v>
      </c>
      <c r="E806" s="9" t="s">
        <v>8929</v>
      </c>
      <c r="F806" s="9" t="s">
        <v>10507</v>
      </c>
      <c r="G806" s="9" t="s">
        <v>61</v>
      </c>
    </row>
    <row r="807" spans="1:7" x14ac:dyDescent="0.35">
      <c r="A807" s="9" t="s">
        <v>10508</v>
      </c>
      <c r="B807" s="9" t="s">
        <v>61</v>
      </c>
      <c r="C807" s="9" t="s">
        <v>8983</v>
      </c>
      <c r="D807" s="9" t="s">
        <v>8943</v>
      </c>
      <c r="E807" s="9" t="s">
        <v>8929</v>
      </c>
      <c r="F807" s="9" t="s">
        <v>10509</v>
      </c>
      <c r="G807" s="9" t="s">
        <v>61</v>
      </c>
    </row>
    <row r="808" spans="1:7" x14ac:dyDescent="0.35">
      <c r="A808" s="9" t="s">
        <v>10510</v>
      </c>
      <c r="B808" s="9" t="s">
        <v>61</v>
      </c>
      <c r="C808" s="9" t="s">
        <v>8983</v>
      </c>
      <c r="D808" s="9" t="s">
        <v>8943</v>
      </c>
      <c r="E808" s="9" t="s">
        <v>8929</v>
      </c>
      <c r="F808" s="9" t="s">
        <v>10511</v>
      </c>
      <c r="G808" s="9" t="s">
        <v>61</v>
      </c>
    </row>
    <row r="809" spans="1:7" x14ac:dyDescent="0.35">
      <c r="A809" s="9" t="s">
        <v>10512</v>
      </c>
      <c r="B809" s="9" t="s">
        <v>61</v>
      </c>
      <c r="C809" s="9" t="s">
        <v>8983</v>
      </c>
      <c r="D809" s="9" t="s">
        <v>8943</v>
      </c>
      <c r="E809" s="9" t="s">
        <v>8929</v>
      </c>
      <c r="F809" s="9" t="s">
        <v>10513</v>
      </c>
      <c r="G809" s="9" t="s">
        <v>61</v>
      </c>
    </row>
    <row r="810" spans="1:7" x14ac:dyDescent="0.35">
      <c r="A810" s="9" t="s">
        <v>10514</v>
      </c>
      <c r="B810" s="9" t="s">
        <v>61</v>
      </c>
      <c r="C810" s="9" t="s">
        <v>8983</v>
      </c>
      <c r="D810" s="9" t="s">
        <v>8943</v>
      </c>
      <c r="E810" s="9" t="s">
        <v>8929</v>
      </c>
      <c r="F810" s="9" t="s">
        <v>10515</v>
      </c>
      <c r="G810" s="9" t="s">
        <v>61</v>
      </c>
    </row>
    <row r="811" spans="1:7" x14ac:dyDescent="0.35">
      <c r="A811" s="9" t="s">
        <v>10516</v>
      </c>
      <c r="B811" s="9" t="s">
        <v>61</v>
      </c>
      <c r="C811" s="9" t="s">
        <v>8983</v>
      </c>
      <c r="D811" s="9" t="s">
        <v>8943</v>
      </c>
      <c r="E811" s="9" t="s">
        <v>8774</v>
      </c>
      <c r="F811" s="9" t="s">
        <v>10517</v>
      </c>
      <c r="G811" s="9" t="s">
        <v>61</v>
      </c>
    </row>
    <row r="812" spans="1:7" x14ac:dyDescent="0.35">
      <c r="A812" s="9" t="s">
        <v>10518</v>
      </c>
      <c r="B812" s="9" t="s">
        <v>61</v>
      </c>
      <c r="C812" s="9" t="s">
        <v>8983</v>
      </c>
      <c r="D812" s="9" t="s">
        <v>8943</v>
      </c>
      <c r="E812" s="9" t="s">
        <v>8936</v>
      </c>
      <c r="F812" s="9" t="s">
        <v>10519</v>
      </c>
      <c r="G812" s="9" t="s">
        <v>61</v>
      </c>
    </row>
    <row r="813" spans="1:7" x14ac:dyDescent="0.35">
      <c r="A813" s="9" t="s">
        <v>10520</v>
      </c>
      <c r="B813" s="9" t="s">
        <v>61</v>
      </c>
      <c r="C813" s="9" t="s">
        <v>8983</v>
      </c>
      <c r="D813" s="9" t="s">
        <v>8943</v>
      </c>
      <c r="E813" s="9" t="s">
        <v>8774</v>
      </c>
      <c r="F813" s="9" t="s">
        <v>10521</v>
      </c>
      <c r="G813" s="9" t="s">
        <v>61</v>
      </c>
    </row>
    <row r="814" spans="1:7" x14ac:dyDescent="0.35">
      <c r="A814" s="9" t="s">
        <v>10522</v>
      </c>
      <c r="B814" s="9" t="s">
        <v>61</v>
      </c>
      <c r="C814" s="9" t="s">
        <v>8983</v>
      </c>
      <c r="D814" s="9" t="s">
        <v>8943</v>
      </c>
      <c r="E814" s="9" t="s">
        <v>8929</v>
      </c>
      <c r="F814" s="9" t="s">
        <v>10523</v>
      </c>
      <c r="G814" s="9" t="s">
        <v>61</v>
      </c>
    </row>
    <row r="815" spans="1:7" x14ac:dyDescent="0.35">
      <c r="A815" s="9" t="s">
        <v>10524</v>
      </c>
      <c r="B815" s="9" t="s">
        <v>61</v>
      </c>
      <c r="C815" s="9" t="s">
        <v>8983</v>
      </c>
      <c r="D815" s="9" t="s">
        <v>8943</v>
      </c>
      <c r="E815" s="9" t="s">
        <v>8929</v>
      </c>
      <c r="F815" s="9" t="s">
        <v>10525</v>
      </c>
      <c r="G815" s="9" t="s">
        <v>61</v>
      </c>
    </row>
    <row r="816" spans="1:7" x14ac:dyDescent="0.35">
      <c r="A816" s="9" t="s">
        <v>10526</v>
      </c>
      <c r="B816" s="9" t="s">
        <v>61</v>
      </c>
      <c r="C816" s="9" t="s">
        <v>8983</v>
      </c>
      <c r="D816" s="9" t="s">
        <v>8943</v>
      </c>
      <c r="E816" s="9" t="s">
        <v>8774</v>
      </c>
      <c r="F816" s="9" t="s">
        <v>10527</v>
      </c>
      <c r="G816" s="9" t="s">
        <v>61</v>
      </c>
    </row>
    <row r="817" spans="1:7" x14ac:dyDescent="0.35">
      <c r="A817" s="9" t="s">
        <v>10528</v>
      </c>
      <c r="B817" s="9" t="s">
        <v>61</v>
      </c>
      <c r="C817" s="9" t="s">
        <v>8983</v>
      </c>
      <c r="D817" s="9" t="s">
        <v>8943</v>
      </c>
      <c r="E817" s="9" t="s">
        <v>8774</v>
      </c>
      <c r="F817" s="9" t="s">
        <v>10529</v>
      </c>
      <c r="G817" s="9" t="s">
        <v>61</v>
      </c>
    </row>
    <row r="818" spans="1:7" x14ac:dyDescent="0.35">
      <c r="A818" s="9" t="s">
        <v>10530</v>
      </c>
      <c r="B818" s="9" t="s">
        <v>62</v>
      </c>
      <c r="C818" s="9" t="s">
        <v>8972</v>
      </c>
      <c r="D818" s="9" t="s">
        <v>8943</v>
      </c>
      <c r="E818" s="9" t="s">
        <v>8913</v>
      </c>
      <c r="F818" s="9" t="s">
        <v>10531</v>
      </c>
      <c r="G818" s="9" t="s">
        <v>61</v>
      </c>
    </row>
    <row r="819" spans="1:7" x14ac:dyDescent="0.35">
      <c r="A819" s="9" t="s">
        <v>10532</v>
      </c>
      <c r="B819" s="9" t="s">
        <v>61</v>
      </c>
      <c r="C819" s="9" t="s">
        <v>8983</v>
      </c>
      <c r="D819" s="9" t="s">
        <v>8943</v>
      </c>
      <c r="E819" s="9" t="s">
        <v>8774</v>
      </c>
      <c r="F819" s="9" t="s">
        <v>10533</v>
      </c>
      <c r="G819" s="9" t="s">
        <v>61</v>
      </c>
    </row>
    <row r="820" spans="1:7" x14ac:dyDescent="0.35">
      <c r="A820" s="9" t="s">
        <v>10534</v>
      </c>
      <c r="B820" s="9" t="s">
        <v>61</v>
      </c>
      <c r="C820" s="9" t="s">
        <v>8983</v>
      </c>
      <c r="D820" s="9" t="s">
        <v>8943</v>
      </c>
      <c r="E820" s="9" t="s">
        <v>8774</v>
      </c>
      <c r="F820" s="9" t="s">
        <v>10535</v>
      </c>
      <c r="G820" s="9" t="s">
        <v>61</v>
      </c>
    </row>
    <row r="821" spans="1:7" x14ac:dyDescent="0.35">
      <c r="A821" s="9" t="s">
        <v>10536</v>
      </c>
      <c r="B821" s="9" t="s">
        <v>61</v>
      </c>
      <c r="C821" s="9" t="s">
        <v>8983</v>
      </c>
      <c r="D821" s="9" t="s">
        <v>8943</v>
      </c>
      <c r="E821" s="9" t="s">
        <v>8936</v>
      </c>
      <c r="F821" s="9" t="s">
        <v>10537</v>
      </c>
      <c r="G821" s="9" t="s">
        <v>61</v>
      </c>
    </row>
    <row r="822" spans="1:7" x14ac:dyDescent="0.35">
      <c r="A822" s="9" t="s">
        <v>10538</v>
      </c>
      <c r="B822" s="9" t="s">
        <v>61</v>
      </c>
      <c r="C822" s="9" t="s">
        <v>8983</v>
      </c>
      <c r="D822" s="9" t="s">
        <v>8943</v>
      </c>
      <c r="E822" s="9" t="s">
        <v>8774</v>
      </c>
      <c r="F822" s="9" t="s">
        <v>10539</v>
      </c>
      <c r="G822" s="9" t="s">
        <v>61</v>
      </c>
    </row>
    <row r="823" spans="1:7" x14ac:dyDescent="0.35">
      <c r="A823" s="9" t="s">
        <v>10540</v>
      </c>
      <c r="B823" s="9" t="s">
        <v>61</v>
      </c>
      <c r="C823" s="9" t="s">
        <v>8983</v>
      </c>
      <c r="D823" s="9" t="s">
        <v>8943</v>
      </c>
      <c r="E823" s="9" t="s">
        <v>8929</v>
      </c>
      <c r="F823" s="9" t="s">
        <v>10541</v>
      </c>
      <c r="G823" s="9" t="s">
        <v>61</v>
      </c>
    </row>
    <row r="824" spans="1:7" x14ac:dyDescent="0.35">
      <c r="A824" s="9" t="s">
        <v>10542</v>
      </c>
      <c r="B824" s="9" t="s">
        <v>61</v>
      </c>
      <c r="C824" s="9" t="s">
        <v>8983</v>
      </c>
      <c r="D824" s="9" t="s">
        <v>8943</v>
      </c>
      <c r="E824" s="9" t="s">
        <v>8929</v>
      </c>
      <c r="F824" s="9" t="s">
        <v>10543</v>
      </c>
      <c r="G824" s="9" t="s">
        <v>61</v>
      </c>
    </row>
    <row r="825" spans="1:7" x14ac:dyDescent="0.35">
      <c r="A825" s="9" t="s">
        <v>10544</v>
      </c>
      <c r="B825" s="9" t="s">
        <v>61</v>
      </c>
      <c r="C825" s="9" t="s">
        <v>8983</v>
      </c>
      <c r="D825" s="9" t="s">
        <v>8943</v>
      </c>
      <c r="E825" s="9" t="s">
        <v>8774</v>
      </c>
      <c r="F825" s="9" t="s">
        <v>10545</v>
      </c>
      <c r="G825" s="9" t="s">
        <v>61</v>
      </c>
    </row>
    <row r="826" spans="1:7" x14ac:dyDescent="0.35">
      <c r="A826" s="9" t="s">
        <v>10546</v>
      </c>
      <c r="B826" s="9" t="s">
        <v>61</v>
      </c>
      <c r="C826" s="9" t="s">
        <v>8983</v>
      </c>
      <c r="D826" s="9" t="s">
        <v>8943</v>
      </c>
      <c r="E826" s="9" t="s">
        <v>8929</v>
      </c>
      <c r="F826" s="9" t="s">
        <v>10547</v>
      </c>
      <c r="G826" s="9" t="s">
        <v>61</v>
      </c>
    </row>
    <row r="827" spans="1:7" x14ac:dyDescent="0.35">
      <c r="A827" s="9" t="s">
        <v>10548</v>
      </c>
      <c r="B827" s="9" t="s">
        <v>61</v>
      </c>
      <c r="C827" s="9" t="s">
        <v>8983</v>
      </c>
      <c r="D827" s="9" t="s">
        <v>8943</v>
      </c>
      <c r="E827" s="9" t="s">
        <v>8929</v>
      </c>
      <c r="F827" s="9" t="s">
        <v>10549</v>
      </c>
      <c r="G827" s="9" t="s">
        <v>61</v>
      </c>
    </row>
    <row r="828" spans="1:7" x14ac:dyDescent="0.35">
      <c r="A828" s="9" t="s">
        <v>10550</v>
      </c>
      <c r="B828" s="9" t="s">
        <v>61</v>
      </c>
      <c r="C828" s="9" t="s">
        <v>8983</v>
      </c>
      <c r="D828" s="9" t="s">
        <v>8943</v>
      </c>
      <c r="E828" s="9" t="s">
        <v>8929</v>
      </c>
      <c r="F828" s="9" t="s">
        <v>10551</v>
      </c>
      <c r="G828" s="9" t="s">
        <v>61</v>
      </c>
    </row>
    <row r="829" spans="1:7" x14ac:dyDescent="0.35">
      <c r="A829" s="9" t="s">
        <v>10552</v>
      </c>
      <c r="B829" s="9" t="s">
        <v>61</v>
      </c>
      <c r="C829" s="9" t="s">
        <v>8983</v>
      </c>
      <c r="D829" s="9" t="s">
        <v>8943</v>
      </c>
      <c r="E829" s="9" t="s">
        <v>8774</v>
      </c>
      <c r="F829" s="9" t="s">
        <v>10553</v>
      </c>
      <c r="G829" s="9" t="s">
        <v>61</v>
      </c>
    </row>
    <row r="830" spans="1:7" x14ac:dyDescent="0.35">
      <c r="A830" s="9" t="s">
        <v>10554</v>
      </c>
      <c r="B830" s="9" t="s">
        <v>61</v>
      </c>
      <c r="C830" s="9" t="s">
        <v>8983</v>
      </c>
      <c r="D830" s="9" t="s">
        <v>8943</v>
      </c>
      <c r="E830" s="9" t="s">
        <v>8929</v>
      </c>
      <c r="F830" s="9" t="s">
        <v>10555</v>
      </c>
      <c r="G830" s="9" t="s">
        <v>61</v>
      </c>
    </row>
    <row r="831" spans="1:7" x14ac:dyDescent="0.35">
      <c r="A831" s="9" t="s">
        <v>10556</v>
      </c>
      <c r="B831" s="9" t="s">
        <v>61</v>
      </c>
      <c r="C831" s="9" t="s">
        <v>8983</v>
      </c>
      <c r="D831" s="9" t="s">
        <v>8943</v>
      </c>
      <c r="E831" s="9" t="s">
        <v>8936</v>
      </c>
      <c r="F831" s="9" t="s">
        <v>10557</v>
      </c>
      <c r="G831" s="9" t="s">
        <v>61</v>
      </c>
    </row>
    <row r="832" spans="1:7" x14ac:dyDescent="0.35">
      <c r="A832" s="9" t="s">
        <v>10558</v>
      </c>
      <c r="B832" s="9" t="s">
        <v>61</v>
      </c>
      <c r="C832" s="9" t="s">
        <v>8983</v>
      </c>
      <c r="D832" s="9" t="s">
        <v>8943</v>
      </c>
      <c r="E832" s="9" t="s">
        <v>8929</v>
      </c>
      <c r="F832" s="9" t="s">
        <v>10559</v>
      </c>
      <c r="G832" s="9" t="s">
        <v>61</v>
      </c>
    </row>
    <row r="833" spans="1:7" x14ac:dyDescent="0.35">
      <c r="A833" s="9" t="s">
        <v>10560</v>
      </c>
      <c r="B833" s="9" t="s">
        <v>61</v>
      </c>
      <c r="C833" s="9" t="s">
        <v>8983</v>
      </c>
      <c r="D833" s="9" t="s">
        <v>8943</v>
      </c>
      <c r="E833" s="9" t="s">
        <v>10561</v>
      </c>
      <c r="F833" s="9" t="s">
        <v>10562</v>
      </c>
      <c r="G833" s="9" t="s">
        <v>61</v>
      </c>
    </row>
    <row r="834" spans="1:7" x14ac:dyDescent="0.35">
      <c r="A834" s="9" t="s">
        <v>10563</v>
      </c>
      <c r="B834" s="9" t="s">
        <v>61</v>
      </c>
      <c r="C834" s="9" t="s">
        <v>8983</v>
      </c>
      <c r="D834" s="9" t="s">
        <v>8943</v>
      </c>
      <c r="E834" s="9" t="s">
        <v>8883</v>
      </c>
      <c r="F834" s="9" t="s">
        <v>10564</v>
      </c>
      <c r="G834" s="9" t="s">
        <v>61</v>
      </c>
    </row>
    <row r="835" spans="1:7" x14ac:dyDescent="0.35">
      <c r="A835" s="9" t="s">
        <v>10565</v>
      </c>
      <c r="B835" s="9" t="s">
        <v>61</v>
      </c>
      <c r="C835" s="9" t="s">
        <v>8983</v>
      </c>
      <c r="D835" s="9" t="s">
        <v>9535</v>
      </c>
      <c r="E835" s="9" t="s">
        <v>8883</v>
      </c>
      <c r="F835" s="9" t="s">
        <v>10566</v>
      </c>
      <c r="G835" s="9" t="s">
        <v>61</v>
      </c>
    </row>
    <row r="836" spans="1:7" x14ac:dyDescent="0.35">
      <c r="A836" s="9" t="s">
        <v>10567</v>
      </c>
      <c r="B836" s="9" t="s">
        <v>61</v>
      </c>
      <c r="C836" s="9" t="s">
        <v>8983</v>
      </c>
      <c r="D836" s="9" t="s">
        <v>8943</v>
      </c>
      <c r="E836" s="9" t="s">
        <v>8883</v>
      </c>
      <c r="F836" s="9" t="s">
        <v>10568</v>
      </c>
      <c r="G836" s="9" t="s">
        <v>61</v>
      </c>
    </row>
    <row r="837" spans="1:7" x14ac:dyDescent="0.35">
      <c r="A837" s="9" t="s">
        <v>10569</v>
      </c>
      <c r="B837" s="9" t="s">
        <v>61</v>
      </c>
      <c r="C837" s="9" t="s">
        <v>8983</v>
      </c>
      <c r="D837" s="9" t="s">
        <v>8943</v>
      </c>
      <c r="E837" s="9" t="s">
        <v>8883</v>
      </c>
      <c r="F837" s="9" t="s">
        <v>10570</v>
      </c>
      <c r="G837" s="9" t="s">
        <v>61</v>
      </c>
    </row>
    <row r="838" spans="1:7" x14ac:dyDescent="0.35">
      <c r="A838" s="9" t="s">
        <v>10571</v>
      </c>
      <c r="B838" s="9" t="s">
        <v>61</v>
      </c>
      <c r="C838" s="9" t="s">
        <v>8983</v>
      </c>
      <c r="D838" s="9" t="s">
        <v>8943</v>
      </c>
      <c r="E838" s="9" t="s">
        <v>8883</v>
      </c>
      <c r="F838" s="9" t="s">
        <v>10572</v>
      </c>
      <c r="G838" s="9" t="s">
        <v>61</v>
      </c>
    </row>
    <row r="839" spans="1:7" x14ac:dyDescent="0.35">
      <c r="A839" s="9" t="s">
        <v>10573</v>
      </c>
      <c r="B839" s="9" t="s">
        <v>62</v>
      </c>
      <c r="C839" s="9" t="s">
        <v>8955</v>
      </c>
      <c r="D839" s="9" t="s">
        <v>8943</v>
      </c>
      <c r="E839" s="9" t="s">
        <v>9002</v>
      </c>
      <c r="F839" s="9" t="s">
        <v>10574</v>
      </c>
      <c r="G839" s="9" t="s">
        <v>61</v>
      </c>
    </row>
    <row r="840" spans="1:7" x14ac:dyDescent="0.35">
      <c r="A840" s="9" t="s">
        <v>10575</v>
      </c>
      <c r="B840" s="9" t="s">
        <v>61</v>
      </c>
      <c r="C840" s="9" t="s">
        <v>8983</v>
      </c>
      <c r="D840" s="9" t="s">
        <v>8943</v>
      </c>
      <c r="E840" s="9" t="s">
        <v>8913</v>
      </c>
      <c r="F840" s="9" t="s">
        <v>10576</v>
      </c>
      <c r="G840" s="9" t="s">
        <v>61</v>
      </c>
    </row>
    <row r="841" spans="1:7" x14ac:dyDescent="0.35">
      <c r="A841" s="9" t="s">
        <v>10577</v>
      </c>
      <c r="B841" s="9" t="s">
        <v>61</v>
      </c>
      <c r="C841" s="9" t="s">
        <v>8983</v>
      </c>
      <c r="D841" s="9" t="s">
        <v>8943</v>
      </c>
      <c r="E841" s="9" t="s">
        <v>8913</v>
      </c>
      <c r="F841" s="9" t="s">
        <v>10578</v>
      </c>
      <c r="G841" s="9" t="s">
        <v>61</v>
      </c>
    </row>
    <row r="842" spans="1:7" x14ac:dyDescent="0.35">
      <c r="A842" s="9" t="s">
        <v>10579</v>
      </c>
      <c r="B842" s="9" t="s">
        <v>61</v>
      </c>
      <c r="C842" s="9" t="s">
        <v>8983</v>
      </c>
      <c r="D842" s="9" t="s">
        <v>8943</v>
      </c>
      <c r="E842" s="9" t="s">
        <v>8913</v>
      </c>
      <c r="F842" s="9" t="s">
        <v>10580</v>
      </c>
      <c r="G842" s="9" t="s">
        <v>61</v>
      </c>
    </row>
    <row r="843" spans="1:7" x14ac:dyDescent="0.35">
      <c r="A843" s="9" t="s">
        <v>10581</v>
      </c>
      <c r="B843" s="9" t="s">
        <v>61</v>
      </c>
      <c r="C843" s="9" t="s">
        <v>8983</v>
      </c>
      <c r="D843" s="9" t="s">
        <v>8943</v>
      </c>
      <c r="E843" s="9" t="s">
        <v>975</v>
      </c>
      <c r="F843" s="9" t="s">
        <v>10582</v>
      </c>
      <c r="G843" s="9" t="s">
        <v>61</v>
      </c>
    </row>
    <row r="844" spans="1:7" x14ac:dyDescent="0.35">
      <c r="A844" s="9" t="s">
        <v>10583</v>
      </c>
      <c r="B844" s="9" t="s">
        <v>61</v>
      </c>
      <c r="C844" s="9" t="s">
        <v>8983</v>
      </c>
      <c r="D844" s="9" t="s">
        <v>8943</v>
      </c>
      <c r="E844" s="9" t="s">
        <v>975</v>
      </c>
      <c r="F844" s="9" t="s">
        <v>10584</v>
      </c>
      <c r="G844" s="9" t="s">
        <v>61</v>
      </c>
    </row>
    <row r="845" spans="1:7" x14ac:dyDescent="0.35">
      <c r="A845" s="9" t="s">
        <v>10585</v>
      </c>
      <c r="B845" s="9" t="s">
        <v>61</v>
      </c>
      <c r="C845" s="9" t="s">
        <v>8983</v>
      </c>
      <c r="D845" s="9" t="s">
        <v>8943</v>
      </c>
      <c r="E845" s="9" t="s">
        <v>8913</v>
      </c>
      <c r="F845" s="9" t="s">
        <v>10586</v>
      </c>
      <c r="G845" s="9" t="s">
        <v>61</v>
      </c>
    </row>
    <row r="846" spans="1:7" x14ac:dyDescent="0.35">
      <c r="A846" s="9" t="s">
        <v>10587</v>
      </c>
      <c r="B846" s="9" t="s">
        <v>61</v>
      </c>
      <c r="C846" s="9" t="s">
        <v>8983</v>
      </c>
      <c r="D846" s="9" t="s">
        <v>8943</v>
      </c>
      <c r="E846" s="9" t="s">
        <v>8913</v>
      </c>
      <c r="F846" s="9" t="s">
        <v>10588</v>
      </c>
      <c r="G846" s="9" t="s">
        <v>61</v>
      </c>
    </row>
    <row r="847" spans="1:7" x14ac:dyDescent="0.35">
      <c r="A847" s="9" t="s">
        <v>10589</v>
      </c>
      <c r="B847" s="9" t="s">
        <v>61</v>
      </c>
      <c r="C847" s="9" t="s">
        <v>8983</v>
      </c>
      <c r="D847" s="9" t="s">
        <v>8943</v>
      </c>
      <c r="E847" s="9" t="s">
        <v>975</v>
      </c>
      <c r="F847" s="9" t="s">
        <v>10590</v>
      </c>
      <c r="G847" s="9" t="s">
        <v>61</v>
      </c>
    </row>
    <row r="848" spans="1:7" x14ac:dyDescent="0.35">
      <c r="A848" s="9" t="s">
        <v>10591</v>
      </c>
      <c r="B848" s="9" t="s">
        <v>61</v>
      </c>
      <c r="C848" s="9" t="s">
        <v>8983</v>
      </c>
      <c r="D848" s="9" t="s">
        <v>8943</v>
      </c>
      <c r="E848" s="9" t="s">
        <v>9002</v>
      </c>
      <c r="F848" s="9" t="s">
        <v>10592</v>
      </c>
      <c r="G848" s="9" t="s">
        <v>61</v>
      </c>
    </row>
    <row r="849" spans="1:7" x14ac:dyDescent="0.35">
      <c r="A849" s="9" t="s">
        <v>10593</v>
      </c>
      <c r="B849" s="9" t="s">
        <v>61</v>
      </c>
      <c r="C849" s="9" t="s">
        <v>8983</v>
      </c>
      <c r="D849" s="9" t="s">
        <v>8943</v>
      </c>
      <c r="E849" s="9" t="s">
        <v>8883</v>
      </c>
      <c r="F849" s="9" t="s">
        <v>10594</v>
      </c>
      <c r="G849" s="9" t="s">
        <v>61</v>
      </c>
    </row>
    <row r="850" spans="1:7" x14ac:dyDescent="0.35">
      <c r="A850" s="9" t="s">
        <v>10595</v>
      </c>
      <c r="B850" s="9" t="s">
        <v>61</v>
      </c>
      <c r="C850" s="9" t="s">
        <v>8983</v>
      </c>
      <c r="D850" s="9" t="s">
        <v>8943</v>
      </c>
      <c r="E850" s="9" t="s">
        <v>975</v>
      </c>
      <c r="F850" s="9" t="s">
        <v>10596</v>
      </c>
      <c r="G850" s="9" t="s">
        <v>61</v>
      </c>
    </row>
    <row r="851" spans="1:7" x14ac:dyDescent="0.35">
      <c r="A851" s="9" t="s">
        <v>10597</v>
      </c>
      <c r="B851" s="9" t="s">
        <v>62</v>
      </c>
      <c r="C851" s="9" t="s">
        <v>8955</v>
      </c>
      <c r="D851" s="9" t="s">
        <v>8943</v>
      </c>
      <c r="E851" s="9" t="s">
        <v>8883</v>
      </c>
      <c r="F851" s="9" t="s">
        <v>9768</v>
      </c>
      <c r="G851" s="9" t="s">
        <v>61</v>
      </c>
    </row>
    <row r="852" spans="1:7" x14ac:dyDescent="0.35">
      <c r="A852" s="9" t="s">
        <v>10598</v>
      </c>
      <c r="B852" s="9" t="s">
        <v>61</v>
      </c>
      <c r="C852" s="9" t="s">
        <v>8983</v>
      </c>
      <c r="D852" s="9" t="s">
        <v>8943</v>
      </c>
      <c r="E852" s="9" t="s">
        <v>8913</v>
      </c>
      <c r="F852" s="9" t="s">
        <v>10599</v>
      </c>
      <c r="G852" s="9" t="s">
        <v>61</v>
      </c>
    </row>
    <row r="853" spans="1:7" x14ac:dyDescent="0.35">
      <c r="A853" s="9" t="s">
        <v>10600</v>
      </c>
      <c r="B853" s="9" t="s">
        <v>62</v>
      </c>
      <c r="C853" s="9" t="s">
        <v>8955</v>
      </c>
      <c r="D853" s="9" t="s">
        <v>8943</v>
      </c>
      <c r="E853" s="9" t="s">
        <v>9002</v>
      </c>
      <c r="F853" s="9" t="s">
        <v>10601</v>
      </c>
      <c r="G853" s="9" t="s">
        <v>61</v>
      </c>
    </row>
    <row r="854" spans="1:7" x14ac:dyDescent="0.35">
      <c r="A854" s="9" t="s">
        <v>10602</v>
      </c>
      <c r="B854" s="9" t="s">
        <v>61</v>
      </c>
      <c r="C854" s="9" t="s">
        <v>8983</v>
      </c>
      <c r="D854" s="9" t="s">
        <v>8943</v>
      </c>
      <c r="E854" s="9"/>
      <c r="F854" s="9" t="s">
        <v>10393</v>
      </c>
      <c r="G854" s="9" t="s">
        <v>61</v>
      </c>
    </row>
    <row r="855" spans="1:7" x14ac:dyDescent="0.35">
      <c r="A855" s="9" t="s">
        <v>10603</v>
      </c>
      <c r="B855" s="9" t="s">
        <v>61</v>
      </c>
      <c r="C855" s="9" t="s">
        <v>8983</v>
      </c>
      <c r="D855" s="9" t="s">
        <v>8943</v>
      </c>
      <c r="E855" s="9" t="s">
        <v>8929</v>
      </c>
      <c r="F855" s="9" t="s">
        <v>10604</v>
      </c>
      <c r="G855" s="9" t="s">
        <v>61</v>
      </c>
    </row>
    <row r="856" spans="1:7" x14ac:dyDescent="0.35">
      <c r="A856" s="9" t="s">
        <v>10605</v>
      </c>
      <c r="B856" s="9"/>
      <c r="C856" s="9"/>
      <c r="D856" s="9"/>
      <c r="E856" s="9"/>
      <c r="F856" s="9"/>
      <c r="G856" s="9" t="s">
        <v>61</v>
      </c>
    </row>
    <row r="857" spans="1:7" x14ac:dyDescent="0.35">
      <c r="A857" s="9" t="s">
        <v>10606</v>
      </c>
      <c r="B857" s="9"/>
      <c r="C857" s="9"/>
      <c r="D857" s="9"/>
      <c r="E857" s="9"/>
      <c r="F857" s="9"/>
      <c r="G857" s="9" t="s">
        <v>61</v>
      </c>
    </row>
    <row r="858" spans="1:7" x14ac:dyDescent="0.35">
      <c r="A858" s="9" t="s">
        <v>10607</v>
      </c>
      <c r="B858" s="9"/>
      <c r="C858" s="9"/>
      <c r="D858" s="9"/>
      <c r="E858" s="9"/>
      <c r="F858" s="9"/>
      <c r="G858" s="9" t="s">
        <v>61</v>
      </c>
    </row>
    <row r="859" spans="1:7" x14ac:dyDescent="0.35">
      <c r="A859" s="9" t="s">
        <v>10608</v>
      </c>
      <c r="B859" s="9"/>
      <c r="C859" s="9"/>
      <c r="D859" s="9"/>
      <c r="E859" s="9"/>
      <c r="F859" s="9"/>
      <c r="G859" s="9" t="s">
        <v>61</v>
      </c>
    </row>
    <row r="860" spans="1:7" x14ac:dyDescent="0.35">
      <c r="A860" s="9" t="s">
        <v>10609</v>
      </c>
      <c r="B860" s="9"/>
      <c r="C860" s="9"/>
      <c r="D860" s="9"/>
      <c r="E860" s="9"/>
      <c r="F860" s="9"/>
      <c r="G860" s="9" t="s">
        <v>61</v>
      </c>
    </row>
    <row r="861" spans="1:7" x14ac:dyDescent="0.35">
      <c r="A861" s="9" t="s">
        <v>10610</v>
      </c>
      <c r="B861" s="9"/>
      <c r="C861" s="9"/>
      <c r="D861" s="9"/>
      <c r="E861" s="9"/>
      <c r="F861" s="9"/>
      <c r="G861" s="9" t="s">
        <v>61</v>
      </c>
    </row>
    <row r="862" spans="1:7" x14ac:dyDescent="0.35">
      <c r="A862" s="9" t="s">
        <v>10611</v>
      </c>
      <c r="B862" s="9"/>
      <c r="C862" s="9"/>
      <c r="D862" s="9"/>
      <c r="E862" s="9"/>
      <c r="F862" s="9"/>
      <c r="G862" s="9" t="s">
        <v>61</v>
      </c>
    </row>
    <row r="863" spans="1:7" x14ac:dyDescent="0.35">
      <c r="A863" s="9" t="s">
        <v>10612</v>
      </c>
      <c r="B863" s="9"/>
      <c r="C863" s="9"/>
      <c r="D863" s="9"/>
      <c r="E863" s="9"/>
      <c r="F863" s="9"/>
      <c r="G863" s="9" t="s">
        <v>61</v>
      </c>
    </row>
    <row r="864" spans="1:7" x14ac:dyDescent="0.35">
      <c r="A864" s="9" t="s">
        <v>10613</v>
      </c>
      <c r="B864" s="9"/>
      <c r="C864" s="9"/>
      <c r="D864" s="9"/>
      <c r="E864" s="9"/>
      <c r="F864" s="9"/>
      <c r="G864" s="9" t="s">
        <v>61</v>
      </c>
    </row>
    <row r="865" spans="1:7" x14ac:dyDescent="0.35">
      <c r="A865" s="9" t="s">
        <v>10614</v>
      </c>
      <c r="B865" s="9"/>
      <c r="C865" s="9"/>
      <c r="D865" s="9"/>
      <c r="E865" s="9"/>
      <c r="F865" s="9"/>
      <c r="G865" s="9" t="s">
        <v>61</v>
      </c>
    </row>
    <row r="866" spans="1:7" x14ac:dyDescent="0.35">
      <c r="A866" s="9" t="s">
        <v>10615</v>
      </c>
      <c r="B866" s="9"/>
      <c r="C866" s="9"/>
      <c r="D866" s="9"/>
      <c r="E866" s="9"/>
      <c r="F866" s="9"/>
      <c r="G866" s="9" t="s">
        <v>61</v>
      </c>
    </row>
    <row r="867" spans="1:7" x14ac:dyDescent="0.35">
      <c r="A867" s="9" t="s">
        <v>10616</v>
      </c>
      <c r="B867" s="9"/>
      <c r="C867" s="9"/>
      <c r="D867" s="9"/>
      <c r="E867" s="9"/>
      <c r="F867" s="9"/>
      <c r="G867" s="9" t="s">
        <v>61</v>
      </c>
    </row>
    <row r="868" spans="1:7" x14ac:dyDescent="0.35">
      <c r="A868" s="9" t="s">
        <v>10617</v>
      </c>
      <c r="B868" s="9"/>
      <c r="C868" s="9"/>
      <c r="D868" s="9"/>
      <c r="E868" s="9"/>
      <c r="F868" s="9"/>
      <c r="G868" s="9" t="s">
        <v>61</v>
      </c>
    </row>
    <row r="869" spans="1:7" x14ac:dyDescent="0.35">
      <c r="A869" s="9" t="s">
        <v>10618</v>
      </c>
      <c r="B869" s="9"/>
      <c r="C869" s="9"/>
      <c r="D869" s="9"/>
      <c r="E869" s="9"/>
      <c r="F869" s="9"/>
      <c r="G869" s="9" t="s">
        <v>61</v>
      </c>
    </row>
    <row r="870" spans="1:7" x14ac:dyDescent="0.35">
      <c r="A870" s="9" t="s">
        <v>10619</v>
      </c>
      <c r="B870" s="9"/>
      <c r="C870" s="9"/>
      <c r="D870" s="9"/>
      <c r="E870" s="9"/>
      <c r="F870" s="9"/>
      <c r="G870" s="9" t="s">
        <v>61</v>
      </c>
    </row>
    <row r="871" spans="1:7" x14ac:dyDescent="0.35">
      <c r="A871" s="9" t="s">
        <v>10620</v>
      </c>
      <c r="B871" s="9"/>
      <c r="C871" s="9"/>
      <c r="D871" s="9"/>
      <c r="E871" s="9"/>
      <c r="F871" s="9"/>
      <c r="G871" s="9" t="s">
        <v>61</v>
      </c>
    </row>
    <row r="872" spans="1:7" x14ac:dyDescent="0.35">
      <c r="A872" s="9" t="s">
        <v>10621</v>
      </c>
      <c r="B872" s="9"/>
      <c r="C872" s="9"/>
      <c r="D872" s="9"/>
      <c r="E872" s="9"/>
      <c r="F872" s="9"/>
      <c r="G872" s="9" t="s">
        <v>61</v>
      </c>
    </row>
    <row r="873" spans="1:7" x14ac:dyDescent="0.35">
      <c r="A873" s="9" t="s">
        <v>10622</v>
      </c>
      <c r="B873" s="9"/>
      <c r="C873" s="9"/>
      <c r="D873" s="9"/>
      <c r="E873" s="9"/>
      <c r="F873" s="9"/>
      <c r="G873" s="9" t="s">
        <v>61</v>
      </c>
    </row>
    <row r="874" spans="1:7" x14ac:dyDescent="0.35">
      <c r="A874" s="9" t="s">
        <v>10623</v>
      </c>
      <c r="B874" s="9"/>
      <c r="C874" s="9"/>
      <c r="D874" s="9"/>
      <c r="E874" s="9"/>
      <c r="F874" s="9"/>
      <c r="G874" s="9" t="s">
        <v>61</v>
      </c>
    </row>
    <row r="875" spans="1:7" x14ac:dyDescent="0.35">
      <c r="A875" s="9" t="s">
        <v>10624</v>
      </c>
      <c r="B875" s="9"/>
      <c r="C875" s="9"/>
      <c r="D875" s="9"/>
      <c r="E875" s="9"/>
      <c r="F875" s="9"/>
      <c r="G875" s="9" t="s">
        <v>61</v>
      </c>
    </row>
    <row r="876" spans="1:7" x14ac:dyDescent="0.35">
      <c r="A876" s="9" t="s">
        <v>10625</v>
      </c>
      <c r="B876" s="9"/>
      <c r="C876" s="9"/>
      <c r="D876" s="9"/>
      <c r="E876" s="9"/>
      <c r="F876" s="9"/>
      <c r="G876" s="9" t="s">
        <v>61</v>
      </c>
    </row>
    <row r="877" spans="1:7" x14ac:dyDescent="0.35">
      <c r="A877" s="9" t="s">
        <v>10626</v>
      </c>
      <c r="B877" s="9"/>
      <c r="C877" s="9"/>
      <c r="D877" s="9"/>
      <c r="E877" s="9"/>
      <c r="F877" s="9"/>
      <c r="G877" s="9" t="s">
        <v>61</v>
      </c>
    </row>
    <row r="878" spans="1:7" x14ac:dyDescent="0.35">
      <c r="A878" s="9" t="s">
        <v>10627</v>
      </c>
      <c r="B878" s="9"/>
      <c r="C878" s="9"/>
      <c r="D878" s="9"/>
      <c r="E878" s="9"/>
      <c r="F878" s="9"/>
      <c r="G878" s="9" t="s">
        <v>61</v>
      </c>
    </row>
    <row r="879" spans="1:7" x14ac:dyDescent="0.35">
      <c r="A879" s="9" t="s">
        <v>10628</v>
      </c>
      <c r="B879" s="9"/>
      <c r="C879" s="9"/>
      <c r="D879" s="9"/>
      <c r="E879" s="9"/>
      <c r="F879" s="9"/>
      <c r="G879" s="9" t="s">
        <v>61</v>
      </c>
    </row>
    <row r="880" spans="1:7" x14ac:dyDescent="0.35">
      <c r="A880" s="9" t="s">
        <v>10629</v>
      </c>
      <c r="B880" s="9"/>
      <c r="C880" s="9"/>
      <c r="D880" s="9"/>
      <c r="E880" s="9"/>
      <c r="F880" s="9"/>
      <c r="G880" s="9" t="s">
        <v>61</v>
      </c>
    </row>
    <row r="881" spans="1:7" x14ac:dyDescent="0.35">
      <c r="A881" s="9" t="s">
        <v>10630</v>
      </c>
      <c r="B881" s="9"/>
      <c r="C881" s="9"/>
      <c r="D881" s="9"/>
      <c r="E881" s="9"/>
      <c r="F881" s="9"/>
      <c r="G881" s="9" t="s">
        <v>61</v>
      </c>
    </row>
    <row r="882" spans="1:7" x14ac:dyDescent="0.35">
      <c r="A882" s="9" t="s">
        <v>10631</v>
      </c>
      <c r="B882" s="9"/>
      <c r="C882" s="9"/>
      <c r="D882" s="9"/>
      <c r="E882" s="9"/>
      <c r="F882" s="9"/>
      <c r="G882" s="9" t="s">
        <v>61</v>
      </c>
    </row>
    <row r="883" spans="1:7" x14ac:dyDescent="0.35">
      <c r="A883" s="9" t="s">
        <v>10632</v>
      </c>
      <c r="B883" s="9"/>
      <c r="C883" s="9"/>
      <c r="D883" s="9"/>
      <c r="E883" s="9"/>
      <c r="F883" s="9"/>
      <c r="G883" s="9" t="s">
        <v>61</v>
      </c>
    </row>
    <row r="884" spans="1:7" x14ac:dyDescent="0.35">
      <c r="A884" s="9" t="s">
        <v>10633</v>
      </c>
      <c r="B884" s="9"/>
      <c r="C884" s="9"/>
      <c r="D884" s="9"/>
      <c r="E884" s="9"/>
      <c r="F884" s="9"/>
      <c r="G884" s="9" t="s">
        <v>61</v>
      </c>
    </row>
    <row r="885" spans="1:7" x14ac:dyDescent="0.35">
      <c r="A885" s="9" t="s">
        <v>10634</v>
      </c>
      <c r="B885" s="9"/>
      <c r="C885" s="9"/>
      <c r="D885" s="9"/>
      <c r="E885" s="9"/>
      <c r="F885" s="9"/>
      <c r="G885" s="9" t="s">
        <v>61</v>
      </c>
    </row>
    <row r="886" spans="1:7" x14ac:dyDescent="0.35">
      <c r="A886" s="9" t="s">
        <v>10635</v>
      </c>
      <c r="B886" s="9"/>
      <c r="C886" s="9"/>
      <c r="D886" s="9"/>
      <c r="E886" s="9"/>
      <c r="F886" s="9"/>
      <c r="G886" s="9" t="s">
        <v>61</v>
      </c>
    </row>
    <row r="887" spans="1:7" x14ac:dyDescent="0.35">
      <c r="A887" s="9" t="s">
        <v>10636</v>
      </c>
      <c r="B887" s="9"/>
      <c r="C887" s="9"/>
      <c r="D887" s="9"/>
      <c r="E887" s="9"/>
      <c r="F887" s="9"/>
      <c r="G887" s="9" t="s">
        <v>61</v>
      </c>
    </row>
    <row r="888" spans="1:7" x14ac:dyDescent="0.35">
      <c r="A888" s="9" t="s">
        <v>10637</v>
      </c>
      <c r="B888" s="9"/>
      <c r="C888" s="9"/>
      <c r="D888" s="9"/>
      <c r="E888" s="9"/>
      <c r="F888" s="9"/>
      <c r="G888" s="9" t="s">
        <v>61</v>
      </c>
    </row>
    <row r="889" spans="1:7" x14ac:dyDescent="0.35">
      <c r="A889" s="9" t="s">
        <v>10638</v>
      </c>
      <c r="B889" s="9"/>
      <c r="C889" s="9"/>
      <c r="D889" s="9"/>
      <c r="E889" s="9"/>
      <c r="F889" s="9"/>
      <c r="G889" s="9" t="s">
        <v>61</v>
      </c>
    </row>
    <row r="890" spans="1:7" x14ac:dyDescent="0.35">
      <c r="A890" s="9" t="s">
        <v>10639</v>
      </c>
      <c r="B890" s="9"/>
      <c r="C890" s="9"/>
      <c r="D890" s="9"/>
      <c r="E890" s="9"/>
      <c r="F890" s="9"/>
      <c r="G890" s="9" t="s">
        <v>61</v>
      </c>
    </row>
    <row r="891" spans="1:7" x14ac:dyDescent="0.35">
      <c r="A891" s="9" t="s">
        <v>10640</v>
      </c>
      <c r="B891" s="9"/>
      <c r="C891" s="9"/>
      <c r="D891" s="9"/>
      <c r="E891" s="9"/>
      <c r="F891" s="9"/>
      <c r="G891" s="9" t="s">
        <v>61</v>
      </c>
    </row>
    <row r="892" spans="1:7" x14ac:dyDescent="0.35">
      <c r="A892" s="9" t="s">
        <v>10641</v>
      </c>
      <c r="B892" s="9"/>
      <c r="C892" s="9"/>
      <c r="D892" s="9"/>
      <c r="E892" s="9"/>
      <c r="F892" s="9"/>
      <c r="G892" s="9" t="s">
        <v>61</v>
      </c>
    </row>
    <row r="893" spans="1:7" x14ac:dyDescent="0.35">
      <c r="A893" s="9" t="s">
        <v>10642</v>
      </c>
      <c r="B893" s="9"/>
      <c r="C893" s="9"/>
      <c r="D893" s="9"/>
      <c r="E893" s="9"/>
      <c r="F893" s="9"/>
      <c r="G893" s="9" t="s">
        <v>61</v>
      </c>
    </row>
    <row r="894" spans="1:7" x14ac:dyDescent="0.35">
      <c r="A894" s="9" t="s">
        <v>2520</v>
      </c>
      <c r="B894" s="9"/>
      <c r="C894" s="9"/>
      <c r="D894" s="9"/>
      <c r="E894" s="9"/>
      <c r="F894" s="9"/>
      <c r="G894" s="9" t="s">
        <v>61</v>
      </c>
    </row>
    <row r="895" spans="1:7" x14ac:dyDescent="0.35">
      <c r="A895" s="9" t="s">
        <v>10643</v>
      </c>
      <c r="B895" s="9"/>
      <c r="C895" s="9"/>
      <c r="D895" s="9"/>
      <c r="E895" s="9"/>
      <c r="F895" s="9"/>
      <c r="G895" s="9" t="s">
        <v>61</v>
      </c>
    </row>
    <row r="896" spans="1:7" x14ac:dyDescent="0.35">
      <c r="A896" s="9" t="s">
        <v>10644</v>
      </c>
      <c r="B896" s="9"/>
      <c r="C896" s="9"/>
      <c r="D896" s="9"/>
      <c r="E896" s="9"/>
      <c r="F896" s="9"/>
      <c r="G896" s="9" t="s">
        <v>61</v>
      </c>
    </row>
    <row r="897" spans="1:7" x14ac:dyDescent="0.35">
      <c r="A897" s="9" t="s">
        <v>10645</v>
      </c>
      <c r="B897" s="9"/>
      <c r="C897" s="9"/>
      <c r="D897" s="9"/>
      <c r="E897" s="9"/>
      <c r="F897" s="9"/>
      <c r="G897" s="9" t="s">
        <v>61</v>
      </c>
    </row>
    <row r="898" spans="1:7" x14ac:dyDescent="0.35">
      <c r="A898" s="9" t="s">
        <v>10646</v>
      </c>
      <c r="B898" s="9"/>
      <c r="C898" s="9"/>
      <c r="D898" s="9"/>
      <c r="E898" s="9"/>
      <c r="F898" s="9"/>
      <c r="G898" s="9" t="s">
        <v>61</v>
      </c>
    </row>
    <row r="899" spans="1:7" x14ac:dyDescent="0.35">
      <c r="A899" s="9" t="s">
        <v>10647</v>
      </c>
      <c r="B899" s="9"/>
      <c r="C899" s="9"/>
      <c r="D899" s="9"/>
      <c r="E899" s="9"/>
      <c r="F899" s="9"/>
      <c r="G899" s="9" t="s">
        <v>61</v>
      </c>
    </row>
    <row r="900" spans="1:7" x14ac:dyDescent="0.35">
      <c r="A900" s="9" t="s">
        <v>10648</v>
      </c>
      <c r="B900" s="9"/>
      <c r="C900" s="9"/>
      <c r="D900" s="9"/>
      <c r="E900" s="9"/>
      <c r="F900" s="9"/>
      <c r="G900" s="9" t="s">
        <v>61</v>
      </c>
    </row>
    <row r="901" spans="1:7" x14ac:dyDescent="0.35">
      <c r="A901" s="9" t="s">
        <v>10649</v>
      </c>
      <c r="B901" s="9"/>
      <c r="C901" s="9"/>
      <c r="D901" s="9"/>
      <c r="E901" s="9"/>
      <c r="F901" s="9"/>
      <c r="G901" s="9" t="s">
        <v>61</v>
      </c>
    </row>
    <row r="902" spans="1:7" x14ac:dyDescent="0.35">
      <c r="A902" s="9" t="s">
        <v>4316</v>
      </c>
      <c r="B902" s="9"/>
      <c r="C902" s="9"/>
      <c r="D902" s="9"/>
      <c r="E902" s="9"/>
      <c r="F902" s="9"/>
      <c r="G902" s="9" t="s">
        <v>61</v>
      </c>
    </row>
    <row r="903" spans="1:7" x14ac:dyDescent="0.35">
      <c r="A903" s="9" t="s">
        <v>10650</v>
      </c>
      <c r="B903" s="9"/>
      <c r="C903" s="9"/>
      <c r="D903" s="9"/>
      <c r="E903" s="9"/>
      <c r="F903" s="9"/>
      <c r="G903" s="9" t="s">
        <v>61</v>
      </c>
    </row>
    <row r="904" spans="1:7" x14ac:dyDescent="0.35">
      <c r="A904" s="9" t="s">
        <v>10651</v>
      </c>
      <c r="B904" s="9"/>
      <c r="C904" s="9"/>
      <c r="D904" s="9"/>
      <c r="E904" s="9"/>
      <c r="F904" s="9"/>
      <c r="G904" s="9" t="s">
        <v>61</v>
      </c>
    </row>
    <row r="905" spans="1:7" x14ac:dyDescent="0.35">
      <c r="A905" s="9" t="s">
        <v>10652</v>
      </c>
      <c r="B905" s="9"/>
      <c r="C905" s="9"/>
      <c r="D905" s="9"/>
      <c r="E905" s="9"/>
      <c r="F905" s="9"/>
      <c r="G905" s="9" t="s">
        <v>61</v>
      </c>
    </row>
    <row r="906" spans="1:7" x14ac:dyDescent="0.35">
      <c r="A906" s="9" t="s">
        <v>10653</v>
      </c>
      <c r="B906" s="9"/>
      <c r="C906" s="9"/>
      <c r="D906" s="9"/>
      <c r="E906" s="9"/>
      <c r="F906" s="9"/>
      <c r="G906" s="9" t="s">
        <v>61</v>
      </c>
    </row>
    <row r="907" spans="1:7" x14ac:dyDescent="0.35">
      <c r="A907" s="9" t="s">
        <v>10654</v>
      </c>
      <c r="B907" s="9"/>
      <c r="C907" s="9"/>
      <c r="D907" s="9"/>
      <c r="E907" s="9"/>
      <c r="F907" s="9"/>
      <c r="G907" s="9" t="s">
        <v>61</v>
      </c>
    </row>
    <row r="908" spans="1:7" x14ac:dyDescent="0.35">
      <c r="A908" s="9" t="s">
        <v>10655</v>
      </c>
      <c r="B908" s="9"/>
      <c r="C908" s="9"/>
      <c r="D908" s="9"/>
      <c r="E908" s="9"/>
      <c r="F908" s="9"/>
      <c r="G908" s="9" t="s">
        <v>61</v>
      </c>
    </row>
    <row r="909" spans="1:7" x14ac:dyDescent="0.35">
      <c r="A909" s="9" t="s">
        <v>10656</v>
      </c>
      <c r="B909" s="9"/>
      <c r="C909" s="9"/>
      <c r="D909" s="9"/>
      <c r="E909" s="9"/>
      <c r="F909" s="9"/>
      <c r="G909" s="9" t="s">
        <v>61</v>
      </c>
    </row>
    <row r="910" spans="1:7" x14ac:dyDescent="0.35">
      <c r="A910" s="9" t="s">
        <v>10657</v>
      </c>
      <c r="B910" s="9"/>
      <c r="C910" s="9"/>
      <c r="D910" s="9"/>
      <c r="E910" s="9"/>
      <c r="F910" s="9"/>
      <c r="G910" s="9" t="s">
        <v>61</v>
      </c>
    </row>
    <row r="911" spans="1:7" x14ac:dyDescent="0.35">
      <c r="A911" s="9" t="s">
        <v>10658</v>
      </c>
      <c r="B911" s="9"/>
      <c r="C911" s="9"/>
      <c r="D911" s="9"/>
      <c r="E911" s="9"/>
      <c r="F911" s="9"/>
      <c r="G911" s="9" t="s">
        <v>61</v>
      </c>
    </row>
    <row r="912" spans="1:7" x14ac:dyDescent="0.35">
      <c r="A912" s="9" t="s">
        <v>10659</v>
      </c>
      <c r="B912" s="9"/>
      <c r="C912" s="9"/>
      <c r="D912" s="9"/>
      <c r="E912" s="9"/>
      <c r="F912" s="9"/>
      <c r="G912" s="9" t="s">
        <v>61</v>
      </c>
    </row>
    <row r="913" spans="1:7" x14ac:dyDescent="0.35">
      <c r="A913" s="9" t="s">
        <v>10660</v>
      </c>
      <c r="B913" s="9"/>
      <c r="C913" s="9"/>
      <c r="D913" s="9"/>
      <c r="E913" s="9"/>
      <c r="F913" s="9"/>
      <c r="G913" s="9" t="s">
        <v>61</v>
      </c>
    </row>
    <row r="914" spans="1:7" x14ac:dyDescent="0.35">
      <c r="A914" s="9" t="s">
        <v>10661</v>
      </c>
      <c r="B914" s="9"/>
      <c r="C914" s="9"/>
      <c r="D914" s="9"/>
      <c r="E914" s="9"/>
      <c r="F914" s="9"/>
      <c r="G914" s="9" t="s">
        <v>61</v>
      </c>
    </row>
    <row r="915" spans="1:7" x14ac:dyDescent="0.35">
      <c r="A915" s="9" t="s">
        <v>10662</v>
      </c>
      <c r="B915" s="9"/>
      <c r="C915" s="9"/>
      <c r="D915" s="9"/>
      <c r="E915" s="9"/>
      <c r="F915" s="9"/>
      <c r="G915" s="9" t="s">
        <v>61</v>
      </c>
    </row>
    <row r="916" spans="1:7" x14ac:dyDescent="0.35">
      <c r="A916" s="9" t="s">
        <v>10663</v>
      </c>
      <c r="B916" s="9"/>
      <c r="C916" s="9"/>
      <c r="D916" s="9"/>
      <c r="E916" s="9"/>
      <c r="F916" s="9"/>
      <c r="G916" s="9" t="s">
        <v>61</v>
      </c>
    </row>
    <row r="917" spans="1:7" x14ac:dyDescent="0.35">
      <c r="A917" s="9" t="s">
        <v>10664</v>
      </c>
      <c r="B917" s="9"/>
      <c r="C917" s="9"/>
      <c r="D917" s="9"/>
      <c r="E917" s="9"/>
      <c r="F917" s="9"/>
      <c r="G917" s="9" t="s">
        <v>61</v>
      </c>
    </row>
    <row r="918" spans="1:7" x14ac:dyDescent="0.35">
      <c r="A918" s="9" t="s">
        <v>10665</v>
      </c>
      <c r="B918" s="9"/>
      <c r="C918" s="9"/>
      <c r="D918" s="9"/>
      <c r="E918" s="9"/>
      <c r="F918" s="9"/>
      <c r="G918" s="9" t="s">
        <v>61</v>
      </c>
    </row>
    <row r="919" spans="1:7" x14ac:dyDescent="0.35">
      <c r="A919" s="9" t="s">
        <v>10666</v>
      </c>
      <c r="B919" s="9"/>
      <c r="C919" s="9"/>
      <c r="D919" s="9"/>
      <c r="E919" s="9"/>
      <c r="F919" s="9"/>
      <c r="G919" s="9" t="s">
        <v>61</v>
      </c>
    </row>
    <row r="920" spans="1:7" x14ac:dyDescent="0.35">
      <c r="A920" s="9" t="s">
        <v>10667</v>
      </c>
      <c r="B920" s="9"/>
      <c r="C920" s="9"/>
      <c r="D920" s="9"/>
      <c r="E920" s="9"/>
      <c r="F920" s="9"/>
      <c r="G920" s="9" t="s">
        <v>61</v>
      </c>
    </row>
    <row r="921" spans="1:7" x14ac:dyDescent="0.35">
      <c r="A921" s="9" t="s">
        <v>10668</v>
      </c>
      <c r="B921" s="9"/>
      <c r="C921" s="9"/>
      <c r="D921" s="9"/>
      <c r="E921" s="9"/>
      <c r="F921" s="9"/>
      <c r="G921" s="9" t="s">
        <v>61</v>
      </c>
    </row>
    <row r="922" spans="1:7" x14ac:dyDescent="0.35">
      <c r="A922" s="9" t="s">
        <v>10669</v>
      </c>
      <c r="B922" s="9"/>
      <c r="C922" s="9"/>
      <c r="D922" s="9"/>
      <c r="E922" s="9"/>
      <c r="F922" s="9"/>
      <c r="G922" s="9" t="s">
        <v>61</v>
      </c>
    </row>
    <row r="923" spans="1:7" x14ac:dyDescent="0.35">
      <c r="A923" s="9" t="s">
        <v>10670</v>
      </c>
      <c r="B923" s="9"/>
      <c r="C923" s="9"/>
      <c r="D923" s="9"/>
      <c r="E923" s="9"/>
      <c r="F923" s="9"/>
      <c r="G923" s="9" t="s">
        <v>61</v>
      </c>
    </row>
    <row r="924" spans="1:7" x14ac:dyDescent="0.35">
      <c r="A924" s="9" t="s">
        <v>10671</v>
      </c>
      <c r="B924" s="9"/>
      <c r="C924" s="9"/>
      <c r="D924" s="9"/>
      <c r="E924" s="9"/>
      <c r="F924" s="9"/>
      <c r="G924" s="9" t="s">
        <v>61</v>
      </c>
    </row>
    <row r="925" spans="1:7" x14ac:dyDescent="0.35">
      <c r="A925" s="9" t="s">
        <v>10672</v>
      </c>
      <c r="B925" s="9"/>
      <c r="C925" s="9"/>
      <c r="D925" s="9"/>
      <c r="E925" s="9"/>
      <c r="F925" s="9"/>
      <c r="G925" s="9" t="s">
        <v>61</v>
      </c>
    </row>
    <row r="926" spans="1:7" x14ac:dyDescent="0.35">
      <c r="A926" s="9" t="s">
        <v>10673</v>
      </c>
      <c r="B926" s="9"/>
      <c r="C926" s="9"/>
      <c r="D926" s="9"/>
      <c r="E926" s="9"/>
      <c r="F926" s="9"/>
      <c r="G926" s="9" t="s">
        <v>61</v>
      </c>
    </row>
    <row r="927" spans="1:7" x14ac:dyDescent="0.35">
      <c r="A927" s="9" t="s">
        <v>10674</v>
      </c>
      <c r="B927" s="9"/>
      <c r="C927" s="9"/>
      <c r="D927" s="9"/>
      <c r="E927" s="9"/>
      <c r="F927" s="9"/>
      <c r="G927" s="9" t="s">
        <v>61</v>
      </c>
    </row>
    <row r="928" spans="1:7" x14ac:dyDescent="0.35">
      <c r="A928" s="9" t="s">
        <v>10675</v>
      </c>
      <c r="B928" s="9"/>
      <c r="C928" s="9"/>
      <c r="D928" s="9"/>
      <c r="E928" s="9"/>
      <c r="F928" s="9"/>
      <c r="G928" s="9" t="s">
        <v>61</v>
      </c>
    </row>
    <row r="929" spans="1:7" x14ac:dyDescent="0.35">
      <c r="A929" s="9" t="s">
        <v>10676</v>
      </c>
      <c r="B929" s="9"/>
      <c r="C929" s="9"/>
      <c r="D929" s="9"/>
      <c r="E929" s="9"/>
      <c r="F929" s="9"/>
      <c r="G929" s="9" t="s">
        <v>61</v>
      </c>
    </row>
    <row r="930" spans="1:7" x14ac:dyDescent="0.35">
      <c r="A930" s="9" t="s">
        <v>10677</v>
      </c>
      <c r="B930" s="9"/>
      <c r="C930" s="9"/>
      <c r="D930" s="9"/>
      <c r="E930" s="9"/>
      <c r="F930" s="9"/>
      <c r="G930" s="9" t="s">
        <v>61</v>
      </c>
    </row>
    <row r="931" spans="1:7" x14ac:dyDescent="0.35">
      <c r="A931" s="9" t="s">
        <v>10678</v>
      </c>
      <c r="B931" s="9"/>
      <c r="C931" s="9"/>
      <c r="D931" s="9"/>
      <c r="E931" s="9"/>
      <c r="F931" s="9"/>
      <c r="G931" s="9" t="s">
        <v>61</v>
      </c>
    </row>
    <row r="932" spans="1:7" x14ac:dyDescent="0.35">
      <c r="A932" s="9" t="s">
        <v>10679</v>
      </c>
      <c r="B932" s="9"/>
      <c r="C932" s="9"/>
      <c r="D932" s="9"/>
      <c r="E932" s="9"/>
      <c r="F932" s="9"/>
      <c r="G932" s="9" t="s">
        <v>61</v>
      </c>
    </row>
    <row r="933" spans="1:7" x14ac:dyDescent="0.35">
      <c r="A933" s="9" t="s">
        <v>10680</v>
      </c>
      <c r="B933" s="9"/>
      <c r="C933" s="9"/>
      <c r="D933" s="9"/>
      <c r="E933" s="9"/>
      <c r="F933" s="9"/>
      <c r="G933" s="9" t="s">
        <v>61</v>
      </c>
    </row>
    <row r="934" spans="1:7" x14ac:dyDescent="0.35">
      <c r="A934" s="9" t="s">
        <v>10681</v>
      </c>
      <c r="B934" s="9"/>
      <c r="C934" s="9"/>
      <c r="D934" s="9"/>
      <c r="E934" s="9"/>
      <c r="F934" s="9"/>
      <c r="G934" s="9" t="s">
        <v>61</v>
      </c>
    </row>
    <row r="935" spans="1:7" x14ac:dyDescent="0.35">
      <c r="A935" s="9" t="s">
        <v>10682</v>
      </c>
      <c r="B935" s="9"/>
      <c r="C935" s="9"/>
      <c r="D935" s="9"/>
      <c r="E935" s="9"/>
      <c r="F935" s="9"/>
      <c r="G935" s="9" t="s">
        <v>61</v>
      </c>
    </row>
    <row r="936" spans="1:7" x14ac:dyDescent="0.35">
      <c r="A936" s="9" t="s">
        <v>10683</v>
      </c>
      <c r="B936" s="9"/>
      <c r="C936" s="9"/>
      <c r="D936" s="9"/>
      <c r="E936" s="9"/>
      <c r="F936" s="9"/>
      <c r="G936" s="9" t="s">
        <v>61</v>
      </c>
    </row>
    <row r="937" spans="1:7" x14ac:dyDescent="0.35">
      <c r="A937" s="9" t="s">
        <v>10684</v>
      </c>
      <c r="B937" s="9"/>
      <c r="C937" s="9"/>
      <c r="D937" s="9"/>
      <c r="E937" s="9"/>
      <c r="F937" s="9"/>
      <c r="G937" s="9" t="s">
        <v>61</v>
      </c>
    </row>
    <row r="938" spans="1:7" x14ac:dyDescent="0.35">
      <c r="A938" s="9" t="s">
        <v>10685</v>
      </c>
      <c r="B938" s="9"/>
      <c r="C938" s="9"/>
      <c r="D938" s="9"/>
      <c r="E938" s="9"/>
      <c r="F938" s="9"/>
      <c r="G938" s="9" t="s">
        <v>61</v>
      </c>
    </row>
    <row r="939" spans="1:7" x14ac:dyDescent="0.35">
      <c r="A939" s="9" t="s">
        <v>10686</v>
      </c>
      <c r="B939" s="9"/>
      <c r="C939" s="9"/>
      <c r="D939" s="9"/>
      <c r="E939" s="9"/>
      <c r="F939" s="9"/>
      <c r="G939" s="9" t="s">
        <v>61</v>
      </c>
    </row>
    <row r="940" spans="1:7" x14ac:dyDescent="0.35">
      <c r="A940" s="9" t="s">
        <v>10687</v>
      </c>
      <c r="B940" s="9"/>
      <c r="C940" s="9"/>
      <c r="D940" s="9"/>
      <c r="E940" s="9"/>
      <c r="F940" s="9"/>
      <c r="G940" s="9" t="s">
        <v>61</v>
      </c>
    </row>
    <row r="941" spans="1:7" x14ac:dyDescent="0.35">
      <c r="A941" s="9" t="s">
        <v>1858</v>
      </c>
      <c r="B941" s="9"/>
      <c r="C941" s="9"/>
      <c r="D941" s="9"/>
      <c r="E941" s="9"/>
      <c r="F941" s="9"/>
      <c r="G941" s="9" t="s">
        <v>61</v>
      </c>
    </row>
    <row r="942" spans="1:7" x14ac:dyDescent="0.35">
      <c r="A942" s="9" t="s">
        <v>10688</v>
      </c>
      <c r="B942" s="9"/>
      <c r="C942" s="9"/>
      <c r="D942" s="9"/>
      <c r="E942" s="9"/>
      <c r="F942" s="9"/>
      <c r="G942" s="9" t="s">
        <v>61</v>
      </c>
    </row>
    <row r="943" spans="1:7" x14ac:dyDescent="0.35">
      <c r="A943" s="9" t="s">
        <v>10689</v>
      </c>
      <c r="B943" s="9"/>
      <c r="C943" s="9"/>
      <c r="D943" s="9"/>
      <c r="E943" s="9"/>
      <c r="F943" s="9"/>
      <c r="G943" s="9" t="s">
        <v>61</v>
      </c>
    </row>
    <row r="944" spans="1:7" x14ac:dyDescent="0.35">
      <c r="A944" s="9" t="s">
        <v>10690</v>
      </c>
      <c r="B944" s="9"/>
      <c r="C944" s="9"/>
      <c r="D944" s="9"/>
      <c r="E944" s="9"/>
      <c r="F944" s="9"/>
      <c r="G944" s="9" t="s">
        <v>61</v>
      </c>
    </row>
    <row r="945" spans="1:7" x14ac:dyDescent="0.35">
      <c r="A945" s="9" t="s">
        <v>10691</v>
      </c>
      <c r="B945" s="9"/>
      <c r="C945" s="9"/>
      <c r="D945" s="9"/>
      <c r="E945" s="9"/>
      <c r="F945" s="9"/>
      <c r="G945" s="9" t="s">
        <v>61</v>
      </c>
    </row>
    <row r="946" spans="1:7" x14ac:dyDescent="0.35">
      <c r="A946" s="9" t="s">
        <v>10692</v>
      </c>
      <c r="B946" s="9"/>
      <c r="C946" s="9"/>
      <c r="D946" s="9"/>
      <c r="E946" s="9"/>
      <c r="F946" s="9"/>
      <c r="G946" s="9" t="s">
        <v>61</v>
      </c>
    </row>
    <row r="947" spans="1:7" x14ac:dyDescent="0.35">
      <c r="A947" s="9" t="s">
        <v>10693</v>
      </c>
      <c r="B947" s="9"/>
      <c r="C947" s="9"/>
      <c r="D947" s="9"/>
      <c r="E947" s="9"/>
      <c r="F947" s="9"/>
      <c r="G947" s="9" t="s">
        <v>61</v>
      </c>
    </row>
    <row r="948" spans="1:7" x14ac:dyDescent="0.35">
      <c r="A948" s="9" t="s">
        <v>10694</v>
      </c>
      <c r="B948" s="9"/>
      <c r="C948" s="9"/>
      <c r="D948" s="9"/>
      <c r="E948" s="9"/>
      <c r="F948" s="9"/>
      <c r="G948" s="9" t="s">
        <v>61</v>
      </c>
    </row>
    <row r="949" spans="1:7" x14ac:dyDescent="0.35">
      <c r="A949" s="9" t="s">
        <v>10695</v>
      </c>
      <c r="B949" s="9"/>
      <c r="C949" s="9"/>
      <c r="D949" s="9"/>
      <c r="E949" s="9"/>
      <c r="F949" s="9"/>
      <c r="G949" s="9" t="s">
        <v>61</v>
      </c>
    </row>
    <row r="950" spans="1:7" x14ac:dyDescent="0.35">
      <c r="A950" s="9" t="s">
        <v>10696</v>
      </c>
      <c r="B950" s="9"/>
      <c r="C950" s="9"/>
      <c r="D950" s="9"/>
      <c r="E950" s="9"/>
      <c r="F950" s="9"/>
      <c r="G950" s="9" t="s">
        <v>61</v>
      </c>
    </row>
    <row r="951" spans="1:7" x14ac:dyDescent="0.35">
      <c r="A951" s="9" t="s">
        <v>10697</v>
      </c>
      <c r="B951" s="9"/>
      <c r="C951" s="9"/>
      <c r="D951" s="9"/>
      <c r="E951" s="9"/>
      <c r="F951" s="9"/>
      <c r="G951" s="9" t="s">
        <v>61</v>
      </c>
    </row>
    <row r="952" spans="1:7" x14ac:dyDescent="0.35">
      <c r="A952" s="9" t="s">
        <v>10698</v>
      </c>
      <c r="B952" s="9"/>
      <c r="C952" s="9"/>
      <c r="D952" s="9"/>
      <c r="E952" s="9"/>
      <c r="F952" s="9"/>
      <c r="G952" s="9" t="s">
        <v>61</v>
      </c>
    </row>
    <row r="953" spans="1:7" x14ac:dyDescent="0.35">
      <c r="A953" s="9" t="s">
        <v>10699</v>
      </c>
      <c r="B953" s="9"/>
      <c r="C953" s="9"/>
      <c r="D953" s="9"/>
      <c r="E953" s="9"/>
      <c r="F953" s="9"/>
      <c r="G953" s="9" t="s">
        <v>61</v>
      </c>
    </row>
    <row r="954" spans="1:7" x14ac:dyDescent="0.35">
      <c r="A954" s="9" t="s">
        <v>10700</v>
      </c>
      <c r="B954" s="9"/>
      <c r="C954" s="9"/>
      <c r="D954" s="9"/>
      <c r="E954" s="9"/>
      <c r="F954" s="9"/>
      <c r="G954" s="9" t="s">
        <v>61</v>
      </c>
    </row>
    <row r="955" spans="1:7" x14ac:dyDescent="0.35">
      <c r="A955" s="9" t="s">
        <v>10701</v>
      </c>
      <c r="B955" s="9"/>
      <c r="C955" s="9"/>
      <c r="D955" s="9"/>
      <c r="E955" s="9"/>
      <c r="F955" s="9"/>
      <c r="G955" s="9" t="s">
        <v>61</v>
      </c>
    </row>
    <row r="956" spans="1:7" x14ac:dyDescent="0.35">
      <c r="A956" s="9" t="s">
        <v>10702</v>
      </c>
      <c r="B956" s="9"/>
      <c r="C956" s="9"/>
      <c r="D956" s="9"/>
      <c r="E956" s="9"/>
      <c r="F956" s="9"/>
      <c r="G956" s="9" t="s">
        <v>61</v>
      </c>
    </row>
    <row r="957" spans="1:7" x14ac:dyDescent="0.35">
      <c r="A957" s="9" t="s">
        <v>10703</v>
      </c>
      <c r="B957" s="9"/>
      <c r="C957" s="9"/>
      <c r="D957" s="9"/>
      <c r="E957" s="9"/>
      <c r="F957" s="9"/>
      <c r="G957" s="9" t="s">
        <v>61</v>
      </c>
    </row>
    <row r="958" spans="1:7" x14ac:dyDescent="0.35">
      <c r="A958" s="9" t="s">
        <v>10704</v>
      </c>
      <c r="B958" s="9"/>
      <c r="C958" s="9"/>
      <c r="D958" s="9"/>
      <c r="E958" s="9"/>
      <c r="F958" s="9"/>
      <c r="G958" s="9" t="s">
        <v>61</v>
      </c>
    </row>
    <row r="959" spans="1:7" x14ac:dyDescent="0.35">
      <c r="A959" s="9" t="s">
        <v>10705</v>
      </c>
      <c r="B959" s="9"/>
      <c r="C959" s="9"/>
      <c r="D959" s="9"/>
      <c r="E959" s="9"/>
      <c r="F959" s="9"/>
      <c r="G959" s="9" t="s">
        <v>61</v>
      </c>
    </row>
    <row r="960" spans="1:7" x14ac:dyDescent="0.35">
      <c r="A960" s="9" t="s">
        <v>10706</v>
      </c>
      <c r="B960" s="9"/>
      <c r="C960" s="9"/>
      <c r="D960" s="9"/>
      <c r="E960" s="9"/>
      <c r="F960" s="9"/>
      <c r="G960" s="9" t="s">
        <v>61</v>
      </c>
    </row>
    <row r="961" spans="1:7" x14ac:dyDescent="0.35">
      <c r="A961" s="9" t="s">
        <v>10707</v>
      </c>
      <c r="B961" s="9"/>
      <c r="C961" s="9"/>
      <c r="D961" s="9"/>
      <c r="E961" s="9"/>
      <c r="F961" s="9"/>
      <c r="G961" s="9" t="s">
        <v>61</v>
      </c>
    </row>
    <row r="962" spans="1:7" x14ac:dyDescent="0.35">
      <c r="A962" s="9" t="s">
        <v>10708</v>
      </c>
      <c r="B962" s="9"/>
      <c r="C962" s="9"/>
      <c r="D962" s="9"/>
      <c r="E962" s="9"/>
      <c r="F962" s="9"/>
      <c r="G962" s="9" t="s">
        <v>61</v>
      </c>
    </row>
    <row r="963" spans="1:7" x14ac:dyDescent="0.35">
      <c r="A963" s="9" t="s">
        <v>10709</v>
      </c>
      <c r="B963" s="9"/>
      <c r="C963" s="9"/>
      <c r="D963" s="9"/>
      <c r="E963" s="9"/>
      <c r="F963" s="9"/>
      <c r="G963" s="9" t="s">
        <v>61</v>
      </c>
    </row>
    <row r="964" spans="1:7" x14ac:dyDescent="0.35">
      <c r="A964" s="9" t="s">
        <v>10710</v>
      </c>
      <c r="B964" s="9"/>
      <c r="C964" s="9"/>
      <c r="D964" s="9"/>
      <c r="E964" s="9"/>
      <c r="F964" s="9"/>
      <c r="G964" s="9" t="s">
        <v>61</v>
      </c>
    </row>
    <row r="965" spans="1:7" x14ac:dyDescent="0.35">
      <c r="A965" s="9" t="s">
        <v>10711</v>
      </c>
      <c r="B965" s="9"/>
      <c r="C965" s="9"/>
      <c r="D965" s="9"/>
      <c r="E965" s="9"/>
      <c r="F965" s="9"/>
      <c r="G965" s="9" t="s">
        <v>61</v>
      </c>
    </row>
    <row r="966" spans="1:7" x14ac:dyDescent="0.35">
      <c r="A966" s="9" t="s">
        <v>10712</v>
      </c>
      <c r="B966" s="9"/>
      <c r="C966" s="9"/>
      <c r="D966" s="9"/>
      <c r="E966" s="9"/>
      <c r="F966" s="9"/>
      <c r="G966" s="9" t="s">
        <v>61</v>
      </c>
    </row>
    <row r="967" spans="1:7" x14ac:dyDescent="0.35">
      <c r="A967" s="9" t="s">
        <v>10713</v>
      </c>
      <c r="B967" s="9"/>
      <c r="C967" s="9"/>
      <c r="D967" s="9"/>
      <c r="E967" s="9"/>
      <c r="F967" s="9"/>
      <c r="G967" s="9" t="s">
        <v>61</v>
      </c>
    </row>
    <row r="968" spans="1:7" x14ac:dyDescent="0.35">
      <c r="A968" s="9" t="s">
        <v>10714</v>
      </c>
      <c r="B968" s="9"/>
      <c r="C968" s="9"/>
      <c r="D968" s="9"/>
      <c r="E968" s="9"/>
      <c r="F968" s="9"/>
      <c r="G968" s="9" t="s">
        <v>61</v>
      </c>
    </row>
    <row r="969" spans="1:7" x14ac:dyDescent="0.35">
      <c r="A969" s="9" t="s">
        <v>10715</v>
      </c>
      <c r="B969" s="9"/>
      <c r="C969" s="9"/>
      <c r="D969" s="9"/>
      <c r="E969" s="9"/>
      <c r="F969" s="9"/>
      <c r="G969" s="9" t="s">
        <v>61</v>
      </c>
    </row>
    <row r="970" spans="1:7" x14ac:dyDescent="0.35">
      <c r="A970" s="9" t="s">
        <v>10716</v>
      </c>
      <c r="B970" s="9"/>
      <c r="C970" s="9"/>
      <c r="D970" s="9"/>
      <c r="E970" s="9"/>
      <c r="F970" s="9"/>
      <c r="G970" s="9" t="s">
        <v>61</v>
      </c>
    </row>
    <row r="971" spans="1:7" x14ac:dyDescent="0.35">
      <c r="A971" s="9" t="s">
        <v>10717</v>
      </c>
      <c r="B971" s="9"/>
      <c r="C971" s="9"/>
      <c r="D971" s="9"/>
      <c r="E971" s="9"/>
      <c r="F971" s="9"/>
      <c r="G971" s="9" t="s">
        <v>61</v>
      </c>
    </row>
    <row r="972" spans="1:7" x14ac:dyDescent="0.35">
      <c r="A972" s="9" t="s">
        <v>10718</v>
      </c>
      <c r="B972" s="9"/>
      <c r="C972" s="9"/>
      <c r="D972" s="9"/>
      <c r="E972" s="9"/>
      <c r="F972" s="9"/>
      <c r="G972" s="9" t="s">
        <v>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6346-9D7A-416E-8FE4-EA568104D9AC}">
  <sheetPr codeName="Sheet11"/>
  <dimension ref="A1:J659"/>
  <sheetViews>
    <sheetView workbookViewId="0">
      <selection activeCell="D8" sqref="D8"/>
    </sheetView>
  </sheetViews>
  <sheetFormatPr defaultRowHeight="14.5" x14ac:dyDescent="0.35"/>
  <cols>
    <col min="1" max="1" width="9.54296875" customWidth="1"/>
    <col min="3" max="3" width="33.453125" customWidth="1"/>
    <col min="4" max="4" width="19" customWidth="1"/>
    <col min="5" max="5" width="16.54296875" customWidth="1"/>
    <col min="7" max="7" width="11.81640625" style="11" customWidth="1"/>
    <col min="8" max="8" width="25.81640625" customWidth="1"/>
    <col min="9" max="9" width="19.1796875" customWidth="1"/>
    <col min="10" max="10" width="13.81640625" customWidth="1"/>
  </cols>
  <sheetData>
    <row r="1" spans="1:10" ht="15.75" customHeight="1" x14ac:dyDescent="0.35">
      <c r="A1" t="s">
        <v>2770</v>
      </c>
      <c r="B1" t="s">
        <v>2771</v>
      </c>
      <c r="C1" t="s">
        <v>20</v>
      </c>
      <c r="D1" t="s">
        <v>10719</v>
      </c>
      <c r="E1" t="s">
        <v>2773</v>
      </c>
      <c r="F1" t="s">
        <v>2774</v>
      </c>
      <c r="G1" s="12" t="s">
        <v>29</v>
      </c>
      <c r="H1" t="s">
        <v>2775</v>
      </c>
      <c r="I1" t="s">
        <v>22</v>
      </c>
      <c r="J1" t="s">
        <v>2776</v>
      </c>
    </row>
    <row r="2" spans="1:10" x14ac:dyDescent="0.35">
      <c r="A2" t="s">
        <v>2777</v>
      </c>
      <c r="B2" t="s">
        <v>50</v>
      </c>
      <c r="C2" t="s">
        <v>2568</v>
      </c>
      <c r="D2" t="s">
        <v>2569</v>
      </c>
      <c r="E2" t="s">
        <v>10720</v>
      </c>
      <c r="F2" t="s">
        <v>185</v>
      </c>
      <c r="G2" s="4">
        <v>45854</v>
      </c>
      <c r="H2" t="s">
        <v>4330</v>
      </c>
      <c r="I2" t="s">
        <v>66</v>
      </c>
      <c r="J2" t="s">
        <v>2781</v>
      </c>
    </row>
    <row r="3" spans="1:10" x14ac:dyDescent="0.35">
      <c r="A3" t="s">
        <v>2777</v>
      </c>
      <c r="B3" t="s">
        <v>50</v>
      </c>
      <c r="C3" t="s">
        <v>3544</v>
      </c>
      <c r="D3" t="s">
        <v>3545</v>
      </c>
      <c r="E3" t="s">
        <v>10721</v>
      </c>
      <c r="F3" t="s">
        <v>185</v>
      </c>
      <c r="G3" s="4">
        <v>45854</v>
      </c>
      <c r="H3" t="s">
        <v>10722</v>
      </c>
      <c r="I3" t="s">
        <v>49</v>
      </c>
      <c r="J3" t="s">
        <v>2781</v>
      </c>
    </row>
    <row r="4" spans="1:10" x14ac:dyDescent="0.35">
      <c r="A4" t="s">
        <v>2777</v>
      </c>
      <c r="B4" t="s">
        <v>50</v>
      </c>
      <c r="C4" t="s">
        <v>1818</v>
      </c>
      <c r="D4" t="s">
        <v>1819</v>
      </c>
      <c r="E4" t="s">
        <v>10721</v>
      </c>
      <c r="F4" t="s">
        <v>185</v>
      </c>
      <c r="G4" s="4">
        <v>45854</v>
      </c>
      <c r="H4" t="s">
        <v>2925</v>
      </c>
      <c r="I4" t="s">
        <v>49</v>
      </c>
      <c r="J4" t="s">
        <v>2781</v>
      </c>
    </row>
    <row r="5" spans="1:10" x14ac:dyDescent="0.35">
      <c r="A5" t="s">
        <v>2777</v>
      </c>
      <c r="B5" t="s">
        <v>50</v>
      </c>
      <c r="C5" t="s">
        <v>234</v>
      </c>
      <c r="D5" t="s">
        <v>235</v>
      </c>
      <c r="E5" t="s">
        <v>10721</v>
      </c>
      <c r="F5" t="s">
        <v>185</v>
      </c>
      <c r="G5" s="4">
        <v>45854</v>
      </c>
      <c r="H5" t="s">
        <v>10723</v>
      </c>
      <c r="I5" t="s">
        <v>114</v>
      </c>
      <c r="J5" t="s">
        <v>2781</v>
      </c>
    </row>
    <row r="6" spans="1:10" x14ac:dyDescent="0.35">
      <c r="A6" t="s">
        <v>2777</v>
      </c>
      <c r="B6" t="s">
        <v>50</v>
      </c>
      <c r="C6" t="s">
        <v>3721</v>
      </c>
      <c r="D6" t="s">
        <v>3722</v>
      </c>
      <c r="E6" t="s">
        <v>10720</v>
      </c>
      <c r="F6" t="s">
        <v>54</v>
      </c>
      <c r="G6" s="4">
        <v>45854</v>
      </c>
      <c r="H6" t="s">
        <v>3302</v>
      </c>
      <c r="I6" t="s">
        <v>114</v>
      </c>
      <c r="J6" t="s">
        <v>2781</v>
      </c>
    </row>
    <row r="7" spans="1:10" x14ac:dyDescent="0.35">
      <c r="A7" t="s">
        <v>2777</v>
      </c>
      <c r="B7" t="s">
        <v>50</v>
      </c>
      <c r="C7" t="s">
        <v>4158</v>
      </c>
      <c r="D7" t="s">
        <v>4159</v>
      </c>
      <c r="E7" t="s">
        <v>10720</v>
      </c>
      <c r="F7" t="s">
        <v>773</v>
      </c>
      <c r="G7" s="4">
        <v>45854</v>
      </c>
      <c r="H7" t="s">
        <v>10724</v>
      </c>
      <c r="I7" t="s">
        <v>49</v>
      </c>
      <c r="J7" t="s">
        <v>2781</v>
      </c>
    </row>
    <row r="8" spans="1:10" x14ac:dyDescent="0.35">
      <c r="A8" t="s">
        <v>2777</v>
      </c>
      <c r="B8" t="s">
        <v>50</v>
      </c>
      <c r="C8" t="s">
        <v>371</v>
      </c>
      <c r="D8" t="s">
        <v>372</v>
      </c>
      <c r="E8" t="s">
        <v>10720</v>
      </c>
      <c r="F8" t="s">
        <v>185</v>
      </c>
      <c r="G8" s="4">
        <v>45854</v>
      </c>
      <c r="H8" t="s">
        <v>3456</v>
      </c>
      <c r="I8" t="s">
        <v>114</v>
      </c>
      <c r="J8" t="s">
        <v>2781</v>
      </c>
    </row>
    <row r="9" spans="1:10" x14ac:dyDescent="0.35">
      <c r="A9" t="s">
        <v>2777</v>
      </c>
      <c r="B9" t="s">
        <v>50</v>
      </c>
      <c r="C9" t="s">
        <v>670</v>
      </c>
      <c r="D9" t="s">
        <v>671</v>
      </c>
      <c r="E9" t="s">
        <v>10721</v>
      </c>
      <c r="F9" t="s">
        <v>185</v>
      </c>
      <c r="G9" s="4">
        <v>45854</v>
      </c>
      <c r="H9" t="s">
        <v>3466</v>
      </c>
      <c r="I9" t="s">
        <v>49</v>
      </c>
      <c r="J9" t="s">
        <v>2781</v>
      </c>
    </row>
    <row r="10" spans="1:10" x14ac:dyDescent="0.35">
      <c r="A10" t="s">
        <v>2777</v>
      </c>
      <c r="B10" t="s">
        <v>50</v>
      </c>
      <c r="C10" t="s">
        <v>10725</v>
      </c>
      <c r="D10" t="s">
        <v>10726</v>
      </c>
      <c r="E10" t="s">
        <v>10720</v>
      </c>
      <c r="F10" t="s">
        <v>185</v>
      </c>
      <c r="G10" s="4">
        <v>45854</v>
      </c>
      <c r="H10" t="s">
        <v>10727</v>
      </c>
      <c r="I10" t="s">
        <v>66</v>
      </c>
      <c r="J10" t="s">
        <v>2781</v>
      </c>
    </row>
    <row r="11" spans="1:10" x14ac:dyDescent="0.35">
      <c r="A11" t="s">
        <v>2777</v>
      </c>
      <c r="B11" t="s">
        <v>50</v>
      </c>
      <c r="C11" t="s">
        <v>3670</v>
      </c>
      <c r="D11" t="s">
        <v>3671</v>
      </c>
      <c r="E11" t="s">
        <v>10720</v>
      </c>
      <c r="F11" t="s">
        <v>773</v>
      </c>
      <c r="G11" s="4">
        <v>45854</v>
      </c>
      <c r="H11" t="s">
        <v>3669</v>
      </c>
      <c r="I11" t="s">
        <v>66</v>
      </c>
      <c r="J11" t="s">
        <v>2781</v>
      </c>
    </row>
    <row r="12" spans="1:10" x14ac:dyDescent="0.35">
      <c r="A12" t="s">
        <v>2777</v>
      </c>
      <c r="B12" t="s">
        <v>50</v>
      </c>
      <c r="C12" t="s">
        <v>839</v>
      </c>
      <c r="D12" t="s">
        <v>840</v>
      </c>
      <c r="E12" t="s">
        <v>10721</v>
      </c>
      <c r="F12" t="s">
        <v>773</v>
      </c>
      <c r="G12" s="4">
        <v>45854</v>
      </c>
      <c r="H12" t="s">
        <v>3467</v>
      </c>
      <c r="I12" t="s">
        <v>49</v>
      </c>
      <c r="J12" t="s">
        <v>2781</v>
      </c>
    </row>
    <row r="13" spans="1:10" x14ac:dyDescent="0.35">
      <c r="A13" t="s">
        <v>2777</v>
      </c>
      <c r="B13" t="s">
        <v>50</v>
      </c>
      <c r="C13" t="s">
        <v>406</v>
      </c>
      <c r="D13" t="s">
        <v>407</v>
      </c>
      <c r="E13" t="s">
        <v>10720</v>
      </c>
      <c r="F13" t="s">
        <v>185</v>
      </c>
      <c r="G13" s="4">
        <v>45854</v>
      </c>
      <c r="H13" t="s">
        <v>2968</v>
      </c>
      <c r="I13" t="s">
        <v>114</v>
      </c>
      <c r="J13" t="s">
        <v>2781</v>
      </c>
    </row>
    <row r="14" spans="1:10" x14ac:dyDescent="0.35">
      <c r="A14" t="s">
        <v>2777</v>
      </c>
      <c r="B14" t="s">
        <v>50</v>
      </c>
      <c r="C14" t="s">
        <v>4249</v>
      </c>
      <c r="D14" t="s">
        <v>4250</v>
      </c>
      <c r="E14" t="s">
        <v>10721</v>
      </c>
      <c r="F14" t="s">
        <v>185</v>
      </c>
      <c r="G14" s="4">
        <v>45854</v>
      </c>
      <c r="H14" t="s">
        <v>4248</v>
      </c>
      <c r="I14" t="s">
        <v>141</v>
      </c>
      <c r="J14" t="s">
        <v>2781</v>
      </c>
    </row>
    <row r="15" spans="1:10" x14ac:dyDescent="0.35">
      <c r="A15" t="s">
        <v>2777</v>
      </c>
      <c r="B15" t="s">
        <v>50</v>
      </c>
      <c r="C15" t="s">
        <v>10728</v>
      </c>
      <c r="D15" t="s">
        <v>10729</v>
      </c>
      <c r="E15" t="s">
        <v>10730</v>
      </c>
      <c r="F15" t="s">
        <v>185</v>
      </c>
      <c r="G15" s="4">
        <v>45854</v>
      </c>
      <c r="H15" t="s">
        <v>10731</v>
      </c>
      <c r="I15" t="s">
        <v>49</v>
      </c>
      <c r="J15" t="s">
        <v>2781</v>
      </c>
    </row>
    <row r="16" spans="1:10" x14ac:dyDescent="0.35">
      <c r="A16" t="s">
        <v>2777</v>
      </c>
      <c r="B16" t="s">
        <v>50</v>
      </c>
      <c r="C16" t="s">
        <v>3490</v>
      </c>
      <c r="D16" t="s">
        <v>3491</v>
      </c>
      <c r="E16" t="s">
        <v>10720</v>
      </c>
      <c r="F16" t="s">
        <v>185</v>
      </c>
      <c r="G16" s="4">
        <v>45854</v>
      </c>
      <c r="H16" t="s">
        <v>2780</v>
      </c>
      <c r="I16" t="s">
        <v>114</v>
      </c>
      <c r="J16" t="s">
        <v>2781</v>
      </c>
    </row>
    <row r="17" spans="1:10" x14ac:dyDescent="0.35">
      <c r="A17" t="s">
        <v>2777</v>
      </c>
      <c r="B17" t="s">
        <v>50</v>
      </c>
      <c r="C17" t="s">
        <v>485</v>
      </c>
      <c r="D17" t="s">
        <v>486</v>
      </c>
      <c r="E17" t="s">
        <v>10720</v>
      </c>
      <c r="F17" t="s">
        <v>185</v>
      </c>
      <c r="G17" s="4">
        <v>45854</v>
      </c>
      <c r="H17" t="s">
        <v>3595</v>
      </c>
      <c r="I17" t="s">
        <v>114</v>
      </c>
      <c r="J17" t="s">
        <v>2781</v>
      </c>
    </row>
    <row r="18" spans="1:10" x14ac:dyDescent="0.35">
      <c r="A18" t="s">
        <v>2777</v>
      </c>
      <c r="B18" t="s">
        <v>50</v>
      </c>
      <c r="C18" t="s">
        <v>833</v>
      </c>
      <c r="D18" t="s">
        <v>834</v>
      </c>
      <c r="E18" t="s">
        <v>10720</v>
      </c>
      <c r="F18" t="s">
        <v>773</v>
      </c>
      <c r="G18" s="4">
        <v>45854</v>
      </c>
      <c r="H18" t="s">
        <v>10732</v>
      </c>
      <c r="I18" t="s">
        <v>49</v>
      </c>
      <c r="J18" t="s">
        <v>2781</v>
      </c>
    </row>
    <row r="19" spans="1:10" x14ac:dyDescent="0.35">
      <c r="A19" t="s">
        <v>2777</v>
      </c>
      <c r="B19" t="s">
        <v>50</v>
      </c>
      <c r="C19" t="s">
        <v>3383</v>
      </c>
      <c r="D19" t="s">
        <v>3384</v>
      </c>
      <c r="E19" t="s">
        <v>10721</v>
      </c>
      <c r="F19" t="s">
        <v>54</v>
      </c>
      <c r="G19" s="4">
        <v>45854</v>
      </c>
      <c r="H19" t="s">
        <v>2821</v>
      </c>
      <c r="I19" t="s">
        <v>141</v>
      </c>
      <c r="J19" t="s">
        <v>2781</v>
      </c>
    </row>
    <row r="20" spans="1:10" x14ac:dyDescent="0.35">
      <c r="A20" t="s">
        <v>2777</v>
      </c>
      <c r="B20" t="s">
        <v>50</v>
      </c>
      <c r="C20" t="s">
        <v>4300</v>
      </c>
      <c r="D20" t="s">
        <v>4301</v>
      </c>
      <c r="E20" t="s">
        <v>10720</v>
      </c>
      <c r="F20" t="s">
        <v>185</v>
      </c>
      <c r="G20" s="4">
        <v>45854</v>
      </c>
      <c r="H20" t="s">
        <v>10733</v>
      </c>
      <c r="I20" t="s">
        <v>141</v>
      </c>
      <c r="J20" t="s">
        <v>2781</v>
      </c>
    </row>
    <row r="21" spans="1:10" x14ac:dyDescent="0.35">
      <c r="A21" t="s">
        <v>2777</v>
      </c>
      <c r="B21" t="s">
        <v>50</v>
      </c>
      <c r="C21" t="s">
        <v>1727</v>
      </c>
      <c r="D21" t="s">
        <v>1728</v>
      </c>
      <c r="E21" t="s">
        <v>10721</v>
      </c>
      <c r="F21" t="s">
        <v>185</v>
      </c>
      <c r="G21" s="4">
        <v>45854</v>
      </c>
      <c r="H21" t="s">
        <v>2974</v>
      </c>
      <c r="I21" t="s">
        <v>49</v>
      </c>
      <c r="J21" t="s">
        <v>2781</v>
      </c>
    </row>
    <row r="22" spans="1:10" x14ac:dyDescent="0.35">
      <c r="A22" t="s">
        <v>2777</v>
      </c>
      <c r="B22" t="s">
        <v>50</v>
      </c>
      <c r="C22" t="s">
        <v>854</v>
      </c>
      <c r="D22" t="s">
        <v>855</v>
      </c>
      <c r="E22" t="s">
        <v>10720</v>
      </c>
      <c r="F22" t="s">
        <v>773</v>
      </c>
      <c r="G22" s="4">
        <v>45854</v>
      </c>
      <c r="H22" t="s">
        <v>3199</v>
      </c>
      <c r="I22" t="s">
        <v>49</v>
      </c>
      <c r="J22" t="s">
        <v>2781</v>
      </c>
    </row>
    <row r="23" spans="1:10" x14ac:dyDescent="0.35">
      <c r="A23" t="s">
        <v>2777</v>
      </c>
      <c r="B23" t="s">
        <v>50</v>
      </c>
      <c r="C23" t="s">
        <v>3042</v>
      </c>
      <c r="D23" t="s">
        <v>3043</v>
      </c>
      <c r="E23" t="s">
        <v>10721</v>
      </c>
      <c r="F23" t="s">
        <v>185</v>
      </c>
      <c r="G23" s="4">
        <v>45854</v>
      </c>
      <c r="H23" t="s">
        <v>3020</v>
      </c>
      <c r="I23" t="s">
        <v>49</v>
      </c>
      <c r="J23" t="s">
        <v>2781</v>
      </c>
    </row>
    <row r="24" spans="1:10" x14ac:dyDescent="0.35">
      <c r="A24" t="s">
        <v>2777</v>
      </c>
      <c r="B24" t="s">
        <v>50</v>
      </c>
      <c r="C24" t="s">
        <v>3035</v>
      </c>
      <c r="D24" t="s">
        <v>3036</v>
      </c>
      <c r="E24" t="s">
        <v>10721</v>
      </c>
      <c r="F24" t="s">
        <v>185</v>
      </c>
      <c r="G24" s="4">
        <v>45854</v>
      </c>
      <c r="H24" t="s">
        <v>2843</v>
      </c>
      <c r="I24" t="s">
        <v>49</v>
      </c>
      <c r="J24" t="s">
        <v>2781</v>
      </c>
    </row>
    <row r="25" spans="1:10" x14ac:dyDescent="0.35">
      <c r="A25" t="s">
        <v>2777</v>
      </c>
      <c r="B25" t="s">
        <v>50</v>
      </c>
      <c r="C25" t="s">
        <v>2506</v>
      </c>
      <c r="D25" t="s">
        <v>2507</v>
      </c>
      <c r="E25" t="s">
        <v>10720</v>
      </c>
      <c r="F25" t="s">
        <v>185</v>
      </c>
      <c r="G25" s="4">
        <v>45854</v>
      </c>
      <c r="H25" t="s">
        <v>10734</v>
      </c>
      <c r="I25" t="s">
        <v>101</v>
      </c>
      <c r="J25" t="s">
        <v>2781</v>
      </c>
    </row>
    <row r="26" spans="1:10" x14ac:dyDescent="0.35">
      <c r="A26" t="s">
        <v>2777</v>
      </c>
      <c r="B26" t="s">
        <v>50</v>
      </c>
      <c r="C26" t="s">
        <v>1715</v>
      </c>
      <c r="D26" t="s">
        <v>1716</v>
      </c>
      <c r="E26" t="s">
        <v>10720</v>
      </c>
      <c r="F26" t="s">
        <v>185</v>
      </c>
      <c r="G26" s="4">
        <v>45854</v>
      </c>
      <c r="H26" t="s">
        <v>3056</v>
      </c>
      <c r="I26" t="s">
        <v>49</v>
      </c>
      <c r="J26" t="s">
        <v>2781</v>
      </c>
    </row>
    <row r="27" spans="1:10" x14ac:dyDescent="0.35">
      <c r="A27" t="s">
        <v>2777</v>
      </c>
      <c r="B27" t="s">
        <v>50</v>
      </c>
      <c r="C27" t="s">
        <v>707</v>
      </c>
      <c r="D27" t="s">
        <v>708</v>
      </c>
      <c r="E27" t="s">
        <v>10721</v>
      </c>
      <c r="F27" t="s">
        <v>185</v>
      </c>
      <c r="G27" s="4">
        <v>45854</v>
      </c>
      <c r="H27" t="s">
        <v>3194</v>
      </c>
      <c r="I27" t="s">
        <v>114</v>
      </c>
      <c r="J27" t="s">
        <v>2781</v>
      </c>
    </row>
    <row r="28" spans="1:10" x14ac:dyDescent="0.35">
      <c r="A28" t="s">
        <v>2777</v>
      </c>
      <c r="B28" t="s">
        <v>50</v>
      </c>
      <c r="C28" t="s">
        <v>381</v>
      </c>
      <c r="D28" t="s">
        <v>382</v>
      </c>
      <c r="E28" t="s">
        <v>10720</v>
      </c>
      <c r="F28" t="s">
        <v>185</v>
      </c>
      <c r="G28" s="4">
        <v>45854</v>
      </c>
      <c r="H28" t="s">
        <v>3595</v>
      </c>
      <c r="I28" t="s">
        <v>114</v>
      </c>
      <c r="J28" t="s">
        <v>2781</v>
      </c>
    </row>
    <row r="29" spans="1:10" x14ac:dyDescent="0.35">
      <c r="A29" t="s">
        <v>2777</v>
      </c>
      <c r="B29" t="s">
        <v>50</v>
      </c>
      <c r="C29" t="s">
        <v>4236</v>
      </c>
      <c r="D29" t="s">
        <v>4237</v>
      </c>
      <c r="E29" t="s">
        <v>10721</v>
      </c>
      <c r="F29" t="s">
        <v>185</v>
      </c>
      <c r="G29" s="4">
        <v>45854</v>
      </c>
      <c r="H29" t="s">
        <v>3057</v>
      </c>
      <c r="I29" t="s">
        <v>114</v>
      </c>
      <c r="J29" t="s">
        <v>2781</v>
      </c>
    </row>
    <row r="30" spans="1:10" x14ac:dyDescent="0.35">
      <c r="A30" t="s">
        <v>2777</v>
      </c>
      <c r="B30" t="s">
        <v>50</v>
      </c>
      <c r="C30" t="s">
        <v>374</v>
      </c>
      <c r="D30" t="s">
        <v>375</v>
      </c>
      <c r="E30" t="s">
        <v>10720</v>
      </c>
      <c r="F30" t="s">
        <v>185</v>
      </c>
      <c r="G30" s="4">
        <v>45854</v>
      </c>
      <c r="H30" t="s">
        <v>3593</v>
      </c>
      <c r="I30" t="s">
        <v>66</v>
      </c>
      <c r="J30" t="s">
        <v>2781</v>
      </c>
    </row>
    <row r="31" spans="1:10" x14ac:dyDescent="0.35">
      <c r="A31" t="s">
        <v>2777</v>
      </c>
      <c r="B31" t="s">
        <v>50</v>
      </c>
      <c r="C31" t="s">
        <v>612</v>
      </c>
      <c r="D31" t="s">
        <v>613</v>
      </c>
      <c r="E31" t="s">
        <v>10720</v>
      </c>
      <c r="F31" t="s">
        <v>185</v>
      </c>
      <c r="G31" s="4">
        <v>45854</v>
      </c>
      <c r="H31" t="s">
        <v>3199</v>
      </c>
      <c r="I31" t="s">
        <v>49</v>
      </c>
      <c r="J31" t="s">
        <v>2781</v>
      </c>
    </row>
    <row r="32" spans="1:10" x14ac:dyDescent="0.35">
      <c r="A32" t="s">
        <v>2777</v>
      </c>
      <c r="B32" t="s">
        <v>50</v>
      </c>
      <c r="C32" t="s">
        <v>3678</v>
      </c>
      <c r="D32" t="s">
        <v>3679</v>
      </c>
      <c r="E32" t="s">
        <v>10720</v>
      </c>
      <c r="F32" t="s">
        <v>773</v>
      </c>
      <c r="G32" s="4">
        <v>45854</v>
      </c>
      <c r="H32" t="s">
        <v>3680</v>
      </c>
      <c r="I32" t="s">
        <v>66</v>
      </c>
      <c r="J32" t="s">
        <v>2781</v>
      </c>
    </row>
    <row r="33" spans="1:10" x14ac:dyDescent="0.35">
      <c r="A33" t="s">
        <v>2777</v>
      </c>
      <c r="B33" t="s">
        <v>50</v>
      </c>
      <c r="C33" t="s">
        <v>421</v>
      </c>
      <c r="D33" t="s">
        <v>422</v>
      </c>
      <c r="E33" t="s">
        <v>10721</v>
      </c>
      <c r="F33" t="s">
        <v>185</v>
      </c>
      <c r="G33" s="4">
        <v>45854</v>
      </c>
      <c r="H33" t="s">
        <v>3600</v>
      </c>
      <c r="I33" t="s">
        <v>66</v>
      </c>
      <c r="J33" t="s">
        <v>2781</v>
      </c>
    </row>
    <row r="34" spans="1:10" x14ac:dyDescent="0.35">
      <c r="A34" t="s">
        <v>2777</v>
      </c>
      <c r="B34" t="s">
        <v>50</v>
      </c>
      <c r="C34" t="s">
        <v>346</v>
      </c>
      <c r="D34" t="s">
        <v>347</v>
      </c>
      <c r="E34" t="s">
        <v>10721</v>
      </c>
      <c r="F34" t="s">
        <v>185</v>
      </c>
      <c r="G34" s="4">
        <v>45854</v>
      </c>
      <c r="H34" t="s">
        <v>3593</v>
      </c>
      <c r="I34" t="s">
        <v>114</v>
      </c>
      <c r="J34" t="s">
        <v>2781</v>
      </c>
    </row>
    <row r="35" spans="1:10" x14ac:dyDescent="0.35">
      <c r="A35" t="s">
        <v>2777</v>
      </c>
      <c r="B35" t="s">
        <v>50</v>
      </c>
      <c r="C35" t="s">
        <v>3037</v>
      </c>
      <c r="D35" t="s">
        <v>3038</v>
      </c>
      <c r="E35" t="s">
        <v>10720</v>
      </c>
      <c r="F35" t="s">
        <v>185</v>
      </c>
      <c r="G35" s="4">
        <v>45854</v>
      </c>
      <c r="H35" t="s">
        <v>2806</v>
      </c>
      <c r="I35" t="s">
        <v>49</v>
      </c>
      <c r="J35" t="s">
        <v>2781</v>
      </c>
    </row>
    <row r="36" spans="1:10" x14ac:dyDescent="0.35">
      <c r="A36" t="s">
        <v>2777</v>
      </c>
      <c r="B36" t="s">
        <v>50</v>
      </c>
      <c r="C36" t="s">
        <v>482</v>
      </c>
      <c r="D36" t="s">
        <v>483</v>
      </c>
      <c r="E36" t="s">
        <v>10721</v>
      </c>
      <c r="F36" t="s">
        <v>185</v>
      </c>
      <c r="G36" s="4">
        <v>45854</v>
      </c>
      <c r="H36" t="s">
        <v>3595</v>
      </c>
      <c r="I36" t="s">
        <v>114</v>
      </c>
      <c r="J36" t="s">
        <v>2781</v>
      </c>
    </row>
    <row r="37" spans="1:10" x14ac:dyDescent="0.35">
      <c r="A37" t="s">
        <v>2777</v>
      </c>
      <c r="B37" t="s">
        <v>50</v>
      </c>
      <c r="C37" t="s">
        <v>266</v>
      </c>
      <c r="D37" t="s">
        <v>267</v>
      </c>
      <c r="E37" t="s">
        <v>10721</v>
      </c>
      <c r="F37" t="s">
        <v>185</v>
      </c>
      <c r="G37" s="4">
        <v>45854</v>
      </c>
      <c r="H37" t="s">
        <v>4071</v>
      </c>
      <c r="I37" t="s">
        <v>49</v>
      </c>
      <c r="J37" t="s">
        <v>2781</v>
      </c>
    </row>
    <row r="38" spans="1:10" x14ac:dyDescent="0.35">
      <c r="A38" t="s">
        <v>2777</v>
      </c>
      <c r="B38" t="s">
        <v>50</v>
      </c>
      <c r="C38" t="s">
        <v>1762</v>
      </c>
      <c r="D38" t="s">
        <v>1763</v>
      </c>
      <c r="E38" t="s">
        <v>10721</v>
      </c>
      <c r="F38" t="s">
        <v>185</v>
      </c>
      <c r="G38" s="4">
        <v>45854</v>
      </c>
      <c r="H38" t="s">
        <v>2997</v>
      </c>
      <c r="I38" t="s">
        <v>49</v>
      </c>
      <c r="J38" t="s">
        <v>2781</v>
      </c>
    </row>
    <row r="39" spans="1:10" x14ac:dyDescent="0.35">
      <c r="A39" t="s">
        <v>2777</v>
      </c>
      <c r="B39" t="s">
        <v>50</v>
      </c>
      <c r="C39" t="s">
        <v>3686</v>
      </c>
      <c r="D39" t="s">
        <v>3687</v>
      </c>
      <c r="E39" t="s">
        <v>10720</v>
      </c>
      <c r="F39" t="s">
        <v>54</v>
      </c>
      <c r="G39" s="4">
        <v>45854</v>
      </c>
      <c r="H39" t="s">
        <v>3669</v>
      </c>
      <c r="I39" t="s">
        <v>66</v>
      </c>
      <c r="J39" t="s">
        <v>2781</v>
      </c>
    </row>
    <row r="40" spans="1:10" x14ac:dyDescent="0.35">
      <c r="A40" t="s">
        <v>2777</v>
      </c>
      <c r="B40" t="s">
        <v>50</v>
      </c>
      <c r="C40" t="s">
        <v>322</v>
      </c>
      <c r="D40" t="s">
        <v>323</v>
      </c>
      <c r="E40" t="s">
        <v>10721</v>
      </c>
      <c r="F40" t="s">
        <v>185</v>
      </c>
      <c r="G40" s="4">
        <v>45854</v>
      </c>
      <c r="H40" t="s">
        <v>3456</v>
      </c>
      <c r="I40" t="s">
        <v>114</v>
      </c>
      <c r="J40" t="s">
        <v>2781</v>
      </c>
    </row>
    <row r="41" spans="1:10" x14ac:dyDescent="0.35">
      <c r="A41" t="s">
        <v>2777</v>
      </c>
      <c r="B41" t="s">
        <v>50</v>
      </c>
      <c r="C41" t="s">
        <v>3483</v>
      </c>
      <c r="D41" t="s">
        <v>3484</v>
      </c>
      <c r="E41" t="s">
        <v>10721</v>
      </c>
      <c r="F41" t="s">
        <v>185</v>
      </c>
      <c r="G41" s="4">
        <v>45854</v>
      </c>
      <c r="H41" t="s">
        <v>3447</v>
      </c>
      <c r="I41" t="s">
        <v>114</v>
      </c>
      <c r="J41" t="s">
        <v>2781</v>
      </c>
    </row>
    <row r="42" spans="1:10" x14ac:dyDescent="0.35">
      <c r="A42" t="s">
        <v>2777</v>
      </c>
      <c r="B42" t="s">
        <v>50</v>
      </c>
      <c r="C42" t="s">
        <v>1776</v>
      </c>
      <c r="D42" t="s">
        <v>1777</v>
      </c>
      <c r="E42" t="s">
        <v>10721</v>
      </c>
      <c r="F42" t="s">
        <v>185</v>
      </c>
      <c r="G42" s="4">
        <v>45854</v>
      </c>
      <c r="H42" t="s">
        <v>2780</v>
      </c>
      <c r="I42" t="s">
        <v>49</v>
      </c>
      <c r="J42" t="s">
        <v>2781</v>
      </c>
    </row>
    <row r="43" spans="1:10" x14ac:dyDescent="0.35">
      <c r="A43" t="s">
        <v>2777</v>
      </c>
      <c r="B43" t="s">
        <v>50</v>
      </c>
      <c r="C43" t="s">
        <v>454</v>
      </c>
      <c r="D43" t="s">
        <v>455</v>
      </c>
      <c r="E43" t="s">
        <v>10720</v>
      </c>
      <c r="F43" t="s">
        <v>185</v>
      </c>
      <c r="G43" s="4">
        <v>45854</v>
      </c>
      <c r="H43" t="s">
        <v>3595</v>
      </c>
      <c r="I43" t="s">
        <v>114</v>
      </c>
      <c r="J43" t="s">
        <v>2781</v>
      </c>
    </row>
    <row r="44" spans="1:10" x14ac:dyDescent="0.35">
      <c r="A44" t="s">
        <v>2777</v>
      </c>
      <c r="B44" t="s">
        <v>50</v>
      </c>
      <c r="C44" t="s">
        <v>10735</v>
      </c>
      <c r="D44" t="s">
        <v>10736</v>
      </c>
      <c r="E44" t="s">
        <v>10721</v>
      </c>
      <c r="F44" t="s">
        <v>185</v>
      </c>
      <c r="G44" s="4">
        <v>45854</v>
      </c>
      <c r="H44" t="s">
        <v>10737</v>
      </c>
      <c r="I44" t="s">
        <v>975</v>
      </c>
      <c r="J44" t="s">
        <v>2781</v>
      </c>
    </row>
    <row r="45" spans="1:10" x14ac:dyDescent="0.35">
      <c r="A45" t="s">
        <v>2777</v>
      </c>
      <c r="B45" t="s">
        <v>50</v>
      </c>
      <c r="C45" t="s">
        <v>10738</v>
      </c>
      <c r="D45" t="s">
        <v>10739</v>
      </c>
      <c r="E45" t="s">
        <v>10740</v>
      </c>
      <c r="F45" t="s">
        <v>185</v>
      </c>
      <c r="G45" s="4">
        <v>45854</v>
      </c>
      <c r="H45" t="s">
        <v>10741</v>
      </c>
      <c r="I45" t="s">
        <v>101</v>
      </c>
      <c r="J45" t="s">
        <v>2781</v>
      </c>
    </row>
    <row r="46" spans="1:10" x14ac:dyDescent="0.35">
      <c r="A46" t="s">
        <v>2777</v>
      </c>
      <c r="B46" t="s">
        <v>50</v>
      </c>
      <c r="C46" t="s">
        <v>2838</v>
      </c>
      <c r="D46" t="s">
        <v>2839</v>
      </c>
      <c r="E46" t="s">
        <v>10721</v>
      </c>
      <c r="F46" t="s">
        <v>185</v>
      </c>
      <c r="G46" s="4">
        <v>45854</v>
      </c>
      <c r="H46" t="s">
        <v>10742</v>
      </c>
      <c r="I46" t="s">
        <v>49</v>
      </c>
      <c r="J46" t="s">
        <v>2781</v>
      </c>
    </row>
    <row r="47" spans="1:10" x14ac:dyDescent="0.35">
      <c r="A47" t="s">
        <v>2777</v>
      </c>
      <c r="B47" t="s">
        <v>50</v>
      </c>
      <c r="C47" t="s">
        <v>3315</v>
      </c>
      <c r="D47" t="s">
        <v>3316</v>
      </c>
      <c r="E47" t="s">
        <v>10720</v>
      </c>
      <c r="F47" t="s">
        <v>185</v>
      </c>
      <c r="G47" s="4">
        <v>45854</v>
      </c>
      <c r="H47" t="s">
        <v>10743</v>
      </c>
      <c r="I47" t="s">
        <v>49</v>
      </c>
      <c r="J47" t="s">
        <v>2781</v>
      </c>
    </row>
    <row r="48" spans="1:10" x14ac:dyDescent="0.35">
      <c r="A48" t="s">
        <v>2777</v>
      </c>
      <c r="B48" t="s">
        <v>50</v>
      </c>
      <c r="C48" t="s">
        <v>667</v>
      </c>
      <c r="D48" t="s">
        <v>668</v>
      </c>
      <c r="E48" t="s">
        <v>10721</v>
      </c>
      <c r="F48" t="s">
        <v>185</v>
      </c>
      <c r="G48" s="4">
        <v>45854</v>
      </c>
      <c r="H48" t="s">
        <v>3467</v>
      </c>
      <c r="I48" t="s">
        <v>49</v>
      </c>
      <c r="J48" t="s">
        <v>2781</v>
      </c>
    </row>
    <row r="49" spans="1:10" x14ac:dyDescent="0.35">
      <c r="A49" t="s">
        <v>2777</v>
      </c>
      <c r="B49" t="s">
        <v>50</v>
      </c>
      <c r="C49" t="s">
        <v>409</v>
      </c>
      <c r="D49" t="s">
        <v>410</v>
      </c>
      <c r="E49" t="s">
        <v>10721</v>
      </c>
      <c r="F49" t="s">
        <v>185</v>
      </c>
      <c r="G49" s="4">
        <v>45854</v>
      </c>
      <c r="H49" t="s">
        <v>3593</v>
      </c>
      <c r="I49" t="s">
        <v>66</v>
      </c>
      <c r="J49" t="s">
        <v>2781</v>
      </c>
    </row>
    <row r="50" spans="1:10" x14ac:dyDescent="0.35">
      <c r="A50" t="s">
        <v>2777</v>
      </c>
      <c r="B50" t="s">
        <v>50</v>
      </c>
      <c r="C50" t="s">
        <v>4309</v>
      </c>
      <c r="D50" t="s">
        <v>4310</v>
      </c>
      <c r="E50" t="s">
        <v>10721</v>
      </c>
      <c r="F50" t="s">
        <v>185</v>
      </c>
      <c r="G50" s="4">
        <v>45854</v>
      </c>
      <c r="H50" t="s">
        <v>10737</v>
      </c>
      <c r="I50" t="s">
        <v>975</v>
      </c>
      <c r="J50" t="s">
        <v>2781</v>
      </c>
    </row>
    <row r="51" spans="1:10" x14ac:dyDescent="0.35">
      <c r="A51" t="s">
        <v>2777</v>
      </c>
      <c r="B51" t="s">
        <v>50</v>
      </c>
      <c r="C51" t="s">
        <v>355</v>
      </c>
      <c r="D51" t="s">
        <v>356</v>
      </c>
      <c r="E51" t="s">
        <v>10720</v>
      </c>
      <c r="F51" t="s">
        <v>185</v>
      </c>
      <c r="G51" s="4">
        <v>45854</v>
      </c>
      <c r="H51" t="s">
        <v>2840</v>
      </c>
      <c r="I51" t="s">
        <v>49</v>
      </c>
      <c r="J51" t="s">
        <v>2781</v>
      </c>
    </row>
    <row r="52" spans="1:10" x14ac:dyDescent="0.35">
      <c r="A52" t="s">
        <v>2777</v>
      </c>
      <c r="B52" t="s">
        <v>50</v>
      </c>
      <c r="C52" t="s">
        <v>1820</v>
      </c>
      <c r="D52" t="s">
        <v>1821</v>
      </c>
      <c r="E52" t="s">
        <v>10720</v>
      </c>
      <c r="F52" t="s">
        <v>185</v>
      </c>
      <c r="G52" s="4">
        <v>45854</v>
      </c>
      <c r="H52" t="s">
        <v>10744</v>
      </c>
      <c r="I52" t="s">
        <v>49</v>
      </c>
      <c r="J52" t="s">
        <v>2781</v>
      </c>
    </row>
    <row r="53" spans="1:10" x14ac:dyDescent="0.35">
      <c r="A53" t="s">
        <v>2777</v>
      </c>
      <c r="B53" t="s">
        <v>50</v>
      </c>
      <c r="C53" t="s">
        <v>544</v>
      </c>
      <c r="D53" t="s">
        <v>545</v>
      </c>
      <c r="E53" t="s">
        <v>10721</v>
      </c>
      <c r="F53" t="s">
        <v>185</v>
      </c>
      <c r="G53" s="4">
        <v>45854</v>
      </c>
      <c r="H53" t="s">
        <v>2834</v>
      </c>
      <c r="I53" t="s">
        <v>49</v>
      </c>
      <c r="J53" t="s">
        <v>2781</v>
      </c>
    </row>
    <row r="54" spans="1:10" x14ac:dyDescent="0.35">
      <c r="A54" t="s">
        <v>2777</v>
      </c>
      <c r="B54" t="s">
        <v>50</v>
      </c>
      <c r="C54" t="s">
        <v>460</v>
      </c>
      <c r="D54" t="s">
        <v>461</v>
      </c>
      <c r="E54" t="s">
        <v>10720</v>
      </c>
      <c r="F54" t="s">
        <v>185</v>
      </c>
      <c r="G54" s="4">
        <v>45854</v>
      </c>
      <c r="H54" t="s">
        <v>3595</v>
      </c>
      <c r="I54" t="s">
        <v>114</v>
      </c>
      <c r="J54" t="s">
        <v>2781</v>
      </c>
    </row>
    <row r="55" spans="1:10" x14ac:dyDescent="0.35">
      <c r="A55" t="s">
        <v>2777</v>
      </c>
      <c r="B55" t="s">
        <v>50</v>
      </c>
      <c r="C55" t="s">
        <v>4151</v>
      </c>
      <c r="D55" t="s">
        <v>4152</v>
      </c>
      <c r="E55" t="s">
        <v>10721</v>
      </c>
      <c r="F55" t="s">
        <v>185</v>
      </c>
      <c r="G55" s="4">
        <v>45854</v>
      </c>
      <c r="H55" t="s">
        <v>4155</v>
      </c>
      <c r="I55" t="s">
        <v>49</v>
      </c>
      <c r="J55" t="s">
        <v>2781</v>
      </c>
    </row>
    <row r="56" spans="1:10" x14ac:dyDescent="0.35">
      <c r="A56" t="s">
        <v>2777</v>
      </c>
      <c r="B56" t="s">
        <v>50</v>
      </c>
      <c r="C56" t="s">
        <v>3321</v>
      </c>
      <c r="D56" t="s">
        <v>3322</v>
      </c>
      <c r="E56" t="s">
        <v>10720</v>
      </c>
      <c r="F56" t="s">
        <v>185</v>
      </c>
      <c r="G56" s="4">
        <v>45854</v>
      </c>
      <c r="H56" t="s">
        <v>2887</v>
      </c>
      <c r="I56" t="s">
        <v>49</v>
      </c>
      <c r="J56" t="s">
        <v>2781</v>
      </c>
    </row>
    <row r="57" spans="1:10" x14ac:dyDescent="0.35">
      <c r="A57" t="s">
        <v>2777</v>
      </c>
      <c r="B57" t="s">
        <v>50</v>
      </c>
      <c r="C57" t="s">
        <v>505</v>
      </c>
      <c r="D57" t="s">
        <v>506</v>
      </c>
      <c r="E57" t="s">
        <v>10720</v>
      </c>
      <c r="F57" t="s">
        <v>185</v>
      </c>
      <c r="G57" s="4">
        <v>45854</v>
      </c>
      <c r="H57" t="s">
        <v>3595</v>
      </c>
      <c r="I57" t="s">
        <v>114</v>
      </c>
      <c r="J57" t="s">
        <v>2781</v>
      </c>
    </row>
    <row r="58" spans="1:10" x14ac:dyDescent="0.35">
      <c r="A58" t="s">
        <v>2777</v>
      </c>
      <c r="B58" t="s">
        <v>50</v>
      </c>
      <c r="C58" t="s">
        <v>319</v>
      </c>
      <c r="D58" t="s">
        <v>320</v>
      </c>
      <c r="E58" t="s">
        <v>10721</v>
      </c>
      <c r="F58" t="s">
        <v>185</v>
      </c>
      <c r="G58" s="4">
        <v>45854</v>
      </c>
      <c r="H58" t="s">
        <v>2952</v>
      </c>
      <c r="I58" t="s">
        <v>114</v>
      </c>
      <c r="J58" t="s">
        <v>2781</v>
      </c>
    </row>
    <row r="59" spans="1:10" x14ac:dyDescent="0.35">
      <c r="A59" t="s">
        <v>2777</v>
      </c>
      <c r="B59" t="s">
        <v>50</v>
      </c>
      <c r="C59" t="s">
        <v>1964</v>
      </c>
      <c r="D59" t="s">
        <v>1965</v>
      </c>
      <c r="E59" t="s">
        <v>10721</v>
      </c>
      <c r="F59" t="s">
        <v>54</v>
      </c>
      <c r="G59" s="4">
        <v>45854</v>
      </c>
      <c r="H59" t="s">
        <v>10745</v>
      </c>
      <c r="I59" t="s">
        <v>66</v>
      </c>
      <c r="J59" t="s">
        <v>2781</v>
      </c>
    </row>
    <row r="60" spans="1:10" x14ac:dyDescent="0.35">
      <c r="A60" t="s">
        <v>2777</v>
      </c>
      <c r="B60" t="s">
        <v>50</v>
      </c>
      <c r="C60" t="s">
        <v>2730</v>
      </c>
      <c r="D60" t="s">
        <v>2731</v>
      </c>
      <c r="E60" t="s">
        <v>10720</v>
      </c>
      <c r="F60" t="s">
        <v>185</v>
      </c>
      <c r="G60" s="4">
        <v>45854</v>
      </c>
      <c r="H60" t="s">
        <v>3460</v>
      </c>
      <c r="I60" t="s">
        <v>49</v>
      </c>
      <c r="J60" t="s">
        <v>2781</v>
      </c>
    </row>
    <row r="61" spans="1:10" x14ac:dyDescent="0.35">
      <c r="A61" t="s">
        <v>2777</v>
      </c>
      <c r="B61" t="s">
        <v>50</v>
      </c>
      <c r="C61" t="s">
        <v>3587</v>
      </c>
      <c r="D61" t="s">
        <v>3588</v>
      </c>
      <c r="E61" t="s">
        <v>10721</v>
      </c>
      <c r="F61" t="s">
        <v>185</v>
      </c>
      <c r="G61" s="4">
        <v>45854</v>
      </c>
      <c r="H61" t="s">
        <v>3497</v>
      </c>
      <c r="I61" t="s">
        <v>49</v>
      </c>
      <c r="J61" t="s">
        <v>2781</v>
      </c>
    </row>
    <row r="62" spans="1:10" x14ac:dyDescent="0.35">
      <c r="A62" t="s">
        <v>2777</v>
      </c>
      <c r="B62" t="s">
        <v>50</v>
      </c>
      <c r="C62" t="s">
        <v>4306</v>
      </c>
      <c r="D62" t="s">
        <v>4307</v>
      </c>
      <c r="E62" t="s">
        <v>10720</v>
      </c>
      <c r="F62" t="s">
        <v>54</v>
      </c>
      <c r="G62" s="4">
        <v>45854</v>
      </c>
      <c r="H62" t="s">
        <v>10737</v>
      </c>
      <c r="I62" t="s">
        <v>975</v>
      </c>
      <c r="J62" t="s">
        <v>2781</v>
      </c>
    </row>
    <row r="63" spans="1:10" x14ac:dyDescent="0.35">
      <c r="A63" t="s">
        <v>2777</v>
      </c>
      <c r="B63" t="s">
        <v>50</v>
      </c>
      <c r="C63" t="s">
        <v>451</v>
      </c>
      <c r="D63" t="s">
        <v>452</v>
      </c>
      <c r="E63" t="s">
        <v>10720</v>
      </c>
      <c r="F63" t="s">
        <v>185</v>
      </c>
      <c r="G63" s="4">
        <v>45854</v>
      </c>
      <c r="H63" t="s">
        <v>3456</v>
      </c>
      <c r="I63" t="s">
        <v>66</v>
      </c>
      <c r="J63" t="s">
        <v>2781</v>
      </c>
    </row>
    <row r="64" spans="1:10" x14ac:dyDescent="0.35">
      <c r="A64" t="s">
        <v>2777</v>
      </c>
      <c r="B64" t="s">
        <v>50</v>
      </c>
      <c r="C64" t="s">
        <v>2582</v>
      </c>
      <c r="D64" t="s">
        <v>2583</v>
      </c>
      <c r="E64" t="s">
        <v>10720</v>
      </c>
      <c r="F64" t="s">
        <v>185</v>
      </c>
      <c r="G64" s="4">
        <v>45854</v>
      </c>
      <c r="H64" t="s">
        <v>10746</v>
      </c>
      <c r="I64" t="s">
        <v>66</v>
      </c>
      <c r="J64" t="s">
        <v>2781</v>
      </c>
    </row>
    <row r="65" spans="1:10" x14ac:dyDescent="0.35">
      <c r="A65" t="s">
        <v>2777</v>
      </c>
      <c r="B65" t="s">
        <v>50</v>
      </c>
      <c r="C65" t="s">
        <v>1186</v>
      </c>
      <c r="D65" t="s">
        <v>1187</v>
      </c>
      <c r="E65" t="s">
        <v>10720</v>
      </c>
      <c r="F65" t="s">
        <v>773</v>
      </c>
      <c r="G65" s="4">
        <v>45854</v>
      </c>
      <c r="H65" t="s">
        <v>2801</v>
      </c>
      <c r="I65" t="s">
        <v>49</v>
      </c>
      <c r="J65" t="s">
        <v>2781</v>
      </c>
    </row>
    <row r="66" spans="1:10" x14ac:dyDescent="0.35">
      <c r="A66" t="s">
        <v>2777</v>
      </c>
      <c r="B66" t="s">
        <v>50</v>
      </c>
      <c r="C66" t="s">
        <v>2508</v>
      </c>
      <c r="D66" t="s">
        <v>2509</v>
      </c>
      <c r="E66" t="s">
        <v>10720</v>
      </c>
      <c r="F66" t="s">
        <v>185</v>
      </c>
      <c r="G66" s="4">
        <v>45854</v>
      </c>
      <c r="H66" t="s">
        <v>10734</v>
      </c>
      <c r="I66" t="s">
        <v>101</v>
      </c>
      <c r="J66" t="s">
        <v>2781</v>
      </c>
    </row>
    <row r="67" spans="1:10" x14ac:dyDescent="0.35">
      <c r="A67" t="s">
        <v>2777</v>
      </c>
      <c r="B67" t="s">
        <v>50</v>
      </c>
      <c r="C67" t="s">
        <v>597</v>
      </c>
      <c r="D67" t="s">
        <v>598</v>
      </c>
      <c r="E67" t="s">
        <v>10720</v>
      </c>
      <c r="F67" t="s">
        <v>185</v>
      </c>
      <c r="G67" s="4">
        <v>45854</v>
      </c>
      <c r="H67" t="s">
        <v>2843</v>
      </c>
      <c r="I67" t="s">
        <v>49</v>
      </c>
      <c r="J67" t="s">
        <v>2781</v>
      </c>
    </row>
    <row r="68" spans="1:10" x14ac:dyDescent="0.35">
      <c r="A68" t="s">
        <v>2777</v>
      </c>
      <c r="B68" t="s">
        <v>50</v>
      </c>
      <c r="C68" t="s">
        <v>1772</v>
      </c>
      <c r="D68" t="s">
        <v>1773</v>
      </c>
      <c r="E68" t="s">
        <v>10720</v>
      </c>
      <c r="F68" t="s">
        <v>185</v>
      </c>
      <c r="G68" s="4">
        <v>45854</v>
      </c>
      <c r="H68" t="s">
        <v>2801</v>
      </c>
      <c r="I68" t="s">
        <v>49</v>
      </c>
      <c r="J68" t="s">
        <v>2781</v>
      </c>
    </row>
    <row r="69" spans="1:10" x14ac:dyDescent="0.35">
      <c r="A69" t="s">
        <v>2777</v>
      </c>
      <c r="B69" t="s">
        <v>50</v>
      </c>
      <c r="C69" t="s">
        <v>3054</v>
      </c>
      <c r="D69" t="s">
        <v>3055</v>
      </c>
      <c r="E69" t="s">
        <v>10721</v>
      </c>
      <c r="F69" t="s">
        <v>185</v>
      </c>
      <c r="G69" s="4">
        <v>45854</v>
      </c>
      <c r="H69" t="s">
        <v>2843</v>
      </c>
      <c r="I69" t="s">
        <v>49</v>
      </c>
      <c r="J69" t="s">
        <v>2781</v>
      </c>
    </row>
    <row r="70" spans="1:10" x14ac:dyDescent="0.35">
      <c r="A70" t="s">
        <v>2777</v>
      </c>
      <c r="B70" t="s">
        <v>50</v>
      </c>
      <c r="C70" t="s">
        <v>448</v>
      </c>
      <c r="D70" t="s">
        <v>449</v>
      </c>
      <c r="E70" t="s">
        <v>10721</v>
      </c>
      <c r="F70" t="s">
        <v>185</v>
      </c>
      <c r="G70" s="4">
        <v>45854</v>
      </c>
      <c r="H70" t="s">
        <v>3593</v>
      </c>
      <c r="I70" t="s">
        <v>66</v>
      </c>
      <c r="J70" t="s">
        <v>2781</v>
      </c>
    </row>
    <row r="71" spans="1:10" x14ac:dyDescent="0.35">
      <c r="A71" t="s">
        <v>2777</v>
      </c>
      <c r="B71" t="s">
        <v>50</v>
      </c>
      <c r="C71" t="s">
        <v>2555</v>
      </c>
      <c r="D71" t="s">
        <v>2556</v>
      </c>
      <c r="E71" t="s">
        <v>10721</v>
      </c>
      <c r="F71" t="s">
        <v>185</v>
      </c>
      <c r="G71" s="4">
        <v>45854</v>
      </c>
      <c r="H71" t="s">
        <v>2887</v>
      </c>
      <c r="I71" t="s">
        <v>49</v>
      </c>
      <c r="J71" t="s">
        <v>2781</v>
      </c>
    </row>
    <row r="72" spans="1:10" x14ac:dyDescent="0.35">
      <c r="A72" t="s">
        <v>2777</v>
      </c>
      <c r="B72" t="s">
        <v>50</v>
      </c>
      <c r="C72" t="s">
        <v>3578</v>
      </c>
      <c r="D72" t="s">
        <v>3579</v>
      </c>
      <c r="E72" t="s">
        <v>10720</v>
      </c>
      <c r="F72" t="s">
        <v>185</v>
      </c>
      <c r="G72" s="4">
        <v>45854</v>
      </c>
      <c r="H72" t="s">
        <v>3580</v>
      </c>
      <c r="I72" t="s">
        <v>49</v>
      </c>
      <c r="J72" t="s">
        <v>2781</v>
      </c>
    </row>
    <row r="73" spans="1:10" x14ac:dyDescent="0.35">
      <c r="A73" t="s">
        <v>2777</v>
      </c>
      <c r="B73" t="s">
        <v>50</v>
      </c>
      <c r="C73" t="s">
        <v>3050</v>
      </c>
      <c r="D73" t="s">
        <v>3051</v>
      </c>
      <c r="E73" t="s">
        <v>10721</v>
      </c>
      <c r="F73" t="s">
        <v>185</v>
      </c>
      <c r="G73" s="4">
        <v>45854</v>
      </c>
      <c r="H73" t="s">
        <v>2780</v>
      </c>
      <c r="I73" t="s">
        <v>49</v>
      </c>
      <c r="J73" t="s">
        <v>2781</v>
      </c>
    </row>
    <row r="74" spans="1:10" x14ac:dyDescent="0.35">
      <c r="A74" t="s">
        <v>2777</v>
      </c>
      <c r="B74" t="s">
        <v>50</v>
      </c>
      <c r="C74" t="s">
        <v>594</v>
      </c>
      <c r="D74" t="s">
        <v>595</v>
      </c>
      <c r="E74" t="s">
        <v>10721</v>
      </c>
      <c r="F74" t="s">
        <v>185</v>
      </c>
      <c r="G74" s="4">
        <v>45854</v>
      </c>
      <c r="H74" t="s">
        <v>2795</v>
      </c>
      <c r="I74" t="s">
        <v>66</v>
      </c>
      <c r="J74" t="s">
        <v>2781</v>
      </c>
    </row>
    <row r="75" spans="1:10" x14ac:dyDescent="0.35">
      <c r="A75" t="s">
        <v>2777</v>
      </c>
      <c r="B75" t="s">
        <v>50</v>
      </c>
      <c r="C75" t="s">
        <v>4285</v>
      </c>
      <c r="D75" t="s">
        <v>4286</v>
      </c>
      <c r="E75" t="s">
        <v>10721</v>
      </c>
      <c r="F75" t="s">
        <v>54</v>
      </c>
      <c r="G75" s="4">
        <v>45854</v>
      </c>
      <c r="H75" t="s">
        <v>10747</v>
      </c>
      <c r="I75" t="s">
        <v>141</v>
      </c>
      <c r="J75" t="s">
        <v>2781</v>
      </c>
    </row>
    <row r="76" spans="1:10" x14ac:dyDescent="0.35">
      <c r="A76" t="s">
        <v>2777</v>
      </c>
      <c r="B76" t="s">
        <v>50</v>
      </c>
      <c r="C76" t="s">
        <v>2580</v>
      </c>
      <c r="D76" t="s">
        <v>2581</v>
      </c>
      <c r="E76" t="s">
        <v>10721</v>
      </c>
      <c r="F76" t="s">
        <v>185</v>
      </c>
      <c r="G76" s="4">
        <v>45854</v>
      </c>
      <c r="H76" t="s">
        <v>10748</v>
      </c>
      <c r="I76" t="s">
        <v>66</v>
      </c>
      <c r="J76" t="s">
        <v>2781</v>
      </c>
    </row>
    <row r="77" spans="1:10" x14ac:dyDescent="0.35">
      <c r="A77" t="s">
        <v>2777</v>
      </c>
      <c r="B77" t="s">
        <v>50</v>
      </c>
      <c r="C77" t="s">
        <v>424</v>
      </c>
      <c r="D77" t="s">
        <v>425</v>
      </c>
      <c r="E77" t="s">
        <v>10720</v>
      </c>
      <c r="F77" t="s">
        <v>185</v>
      </c>
      <c r="G77" s="4">
        <v>45854</v>
      </c>
      <c r="H77" t="s">
        <v>3456</v>
      </c>
      <c r="I77" t="s">
        <v>114</v>
      </c>
      <c r="J77" t="s">
        <v>2781</v>
      </c>
    </row>
    <row r="78" spans="1:10" x14ac:dyDescent="0.35">
      <c r="A78" t="s">
        <v>2777</v>
      </c>
      <c r="B78" t="s">
        <v>50</v>
      </c>
      <c r="C78" t="s">
        <v>177</v>
      </c>
      <c r="D78" t="s">
        <v>178</v>
      </c>
      <c r="E78" t="s">
        <v>10720</v>
      </c>
      <c r="F78" t="s">
        <v>54</v>
      </c>
      <c r="G78" s="4">
        <v>45854</v>
      </c>
      <c r="H78" t="s">
        <v>10749</v>
      </c>
      <c r="I78" t="s">
        <v>49</v>
      </c>
      <c r="J78" t="s">
        <v>2781</v>
      </c>
    </row>
    <row r="79" spans="1:10" x14ac:dyDescent="0.35">
      <c r="A79" t="s">
        <v>2777</v>
      </c>
      <c r="B79" t="s">
        <v>50</v>
      </c>
      <c r="C79" t="s">
        <v>291</v>
      </c>
      <c r="D79" t="s">
        <v>292</v>
      </c>
      <c r="E79" t="s">
        <v>10721</v>
      </c>
      <c r="F79" t="s">
        <v>185</v>
      </c>
      <c r="G79" s="4">
        <v>45854</v>
      </c>
      <c r="H79" t="s">
        <v>2906</v>
      </c>
      <c r="I79" t="s">
        <v>66</v>
      </c>
      <c r="J79" t="s">
        <v>2781</v>
      </c>
    </row>
    <row r="80" spans="1:10" x14ac:dyDescent="0.35">
      <c r="A80" t="s">
        <v>2777</v>
      </c>
      <c r="B80" t="s">
        <v>50</v>
      </c>
      <c r="C80" t="s">
        <v>1764</v>
      </c>
      <c r="D80" t="s">
        <v>1765</v>
      </c>
      <c r="E80" t="s">
        <v>10721</v>
      </c>
      <c r="F80" t="s">
        <v>185</v>
      </c>
      <c r="G80" s="4">
        <v>45854</v>
      </c>
      <c r="H80" t="s">
        <v>2806</v>
      </c>
      <c r="I80" t="s">
        <v>49</v>
      </c>
      <c r="J80" t="s">
        <v>2781</v>
      </c>
    </row>
    <row r="81" spans="1:10" x14ac:dyDescent="0.35">
      <c r="A81" t="s">
        <v>2777</v>
      </c>
      <c r="B81" t="s">
        <v>50</v>
      </c>
      <c r="C81" t="s">
        <v>2831</v>
      </c>
      <c r="D81" t="s">
        <v>2832</v>
      </c>
      <c r="E81" t="s">
        <v>10720</v>
      </c>
      <c r="F81" t="s">
        <v>185</v>
      </c>
      <c r="G81" s="4">
        <v>45854</v>
      </c>
      <c r="H81" t="s">
        <v>2803</v>
      </c>
      <c r="I81" t="s">
        <v>114</v>
      </c>
      <c r="J81" t="s">
        <v>2781</v>
      </c>
    </row>
    <row r="82" spans="1:10" x14ac:dyDescent="0.35">
      <c r="A82" t="s">
        <v>2777</v>
      </c>
      <c r="B82" t="s">
        <v>50</v>
      </c>
      <c r="C82" t="s">
        <v>2783</v>
      </c>
      <c r="D82" t="s">
        <v>2784</v>
      </c>
      <c r="E82" t="s">
        <v>10721</v>
      </c>
      <c r="F82" t="s">
        <v>185</v>
      </c>
      <c r="G82" s="4">
        <v>45854</v>
      </c>
      <c r="H82" t="s">
        <v>10750</v>
      </c>
      <c r="I82" t="s">
        <v>49</v>
      </c>
      <c r="J82" t="s">
        <v>2781</v>
      </c>
    </row>
    <row r="83" spans="1:10" x14ac:dyDescent="0.35">
      <c r="A83" t="s">
        <v>2777</v>
      </c>
      <c r="B83" t="s">
        <v>50</v>
      </c>
      <c r="C83" t="s">
        <v>1788</v>
      </c>
      <c r="D83" t="s">
        <v>1789</v>
      </c>
      <c r="E83" t="s">
        <v>10721</v>
      </c>
      <c r="F83" t="s">
        <v>185</v>
      </c>
      <c r="G83" s="4">
        <v>45854</v>
      </c>
      <c r="H83" t="s">
        <v>2968</v>
      </c>
      <c r="I83" t="s">
        <v>49</v>
      </c>
      <c r="J83" t="s">
        <v>2781</v>
      </c>
    </row>
    <row r="84" spans="1:10" x14ac:dyDescent="0.35">
      <c r="A84" t="s">
        <v>2777</v>
      </c>
      <c r="B84" t="s">
        <v>50</v>
      </c>
      <c r="C84" t="s">
        <v>396</v>
      </c>
      <c r="D84" t="s">
        <v>397</v>
      </c>
      <c r="E84" t="s">
        <v>10720</v>
      </c>
      <c r="F84" t="s">
        <v>185</v>
      </c>
      <c r="G84" s="4">
        <v>45854</v>
      </c>
      <c r="H84" t="s">
        <v>3600</v>
      </c>
      <c r="I84" t="s">
        <v>114</v>
      </c>
      <c r="J84" t="s">
        <v>2781</v>
      </c>
    </row>
    <row r="85" spans="1:10" x14ac:dyDescent="0.35">
      <c r="A85" t="s">
        <v>2777</v>
      </c>
      <c r="B85" t="s">
        <v>50</v>
      </c>
      <c r="C85" t="s">
        <v>2563</v>
      </c>
      <c r="D85" t="s">
        <v>2563</v>
      </c>
      <c r="E85" t="s">
        <v>10721</v>
      </c>
      <c r="F85" t="s">
        <v>185</v>
      </c>
      <c r="G85" s="4">
        <v>45854</v>
      </c>
      <c r="H85" t="s">
        <v>4328</v>
      </c>
      <c r="I85" t="s">
        <v>49</v>
      </c>
      <c r="J85" t="s">
        <v>2781</v>
      </c>
    </row>
    <row r="86" spans="1:10" x14ac:dyDescent="0.35">
      <c r="A86" t="s">
        <v>2777</v>
      </c>
      <c r="B86" t="s">
        <v>50</v>
      </c>
      <c r="C86" t="s">
        <v>491</v>
      </c>
      <c r="D86" t="s">
        <v>491</v>
      </c>
      <c r="E86" t="s">
        <v>10720</v>
      </c>
      <c r="F86" t="s">
        <v>185</v>
      </c>
      <c r="G86" s="4">
        <v>45854</v>
      </c>
      <c r="H86" t="s">
        <v>3930</v>
      </c>
      <c r="I86" t="s">
        <v>66</v>
      </c>
      <c r="J86" t="s">
        <v>2781</v>
      </c>
    </row>
    <row r="87" spans="1:10" x14ac:dyDescent="0.35">
      <c r="A87" t="s">
        <v>2777</v>
      </c>
      <c r="B87" t="s">
        <v>50</v>
      </c>
      <c r="C87" t="s">
        <v>1723</v>
      </c>
      <c r="D87" t="s">
        <v>1724</v>
      </c>
      <c r="E87" t="s">
        <v>10721</v>
      </c>
      <c r="F87" t="s">
        <v>185</v>
      </c>
      <c r="G87" s="4">
        <v>45854</v>
      </c>
      <c r="H87" t="s">
        <v>3059</v>
      </c>
      <c r="I87" t="s">
        <v>49</v>
      </c>
      <c r="J87" t="s">
        <v>2781</v>
      </c>
    </row>
    <row r="88" spans="1:10" x14ac:dyDescent="0.35">
      <c r="A88" t="s">
        <v>2777</v>
      </c>
      <c r="B88" t="s">
        <v>50</v>
      </c>
      <c r="C88" t="s">
        <v>1719</v>
      </c>
      <c r="D88" t="s">
        <v>1720</v>
      </c>
      <c r="E88" t="s">
        <v>10720</v>
      </c>
      <c r="F88" t="s">
        <v>185</v>
      </c>
      <c r="G88" s="4">
        <v>45854</v>
      </c>
      <c r="H88" t="s">
        <v>3058</v>
      </c>
      <c r="I88" t="s">
        <v>49</v>
      </c>
      <c r="J88" t="s">
        <v>2781</v>
      </c>
    </row>
    <row r="89" spans="1:10" x14ac:dyDescent="0.35">
      <c r="A89" t="s">
        <v>2777</v>
      </c>
      <c r="B89" t="s">
        <v>50</v>
      </c>
      <c r="C89" t="s">
        <v>876</v>
      </c>
      <c r="D89" t="s">
        <v>877</v>
      </c>
      <c r="E89" t="s">
        <v>10751</v>
      </c>
      <c r="F89" t="s">
        <v>859</v>
      </c>
      <c r="G89" s="4">
        <v>45854</v>
      </c>
      <c r="H89" t="s">
        <v>3593</v>
      </c>
      <c r="I89" t="s">
        <v>114</v>
      </c>
      <c r="J89" t="s">
        <v>2781</v>
      </c>
    </row>
    <row r="90" spans="1:10" x14ac:dyDescent="0.35">
      <c r="A90" t="s">
        <v>2777</v>
      </c>
      <c r="B90" t="s">
        <v>50</v>
      </c>
      <c r="C90" t="s">
        <v>2574</v>
      </c>
      <c r="D90" t="s">
        <v>2575</v>
      </c>
      <c r="E90" t="s">
        <v>10721</v>
      </c>
      <c r="F90" t="s">
        <v>54</v>
      </c>
      <c r="G90" s="4">
        <v>45854</v>
      </c>
      <c r="H90" t="s">
        <v>4329</v>
      </c>
      <c r="I90" t="s">
        <v>66</v>
      </c>
      <c r="J90" t="s">
        <v>2781</v>
      </c>
    </row>
    <row r="91" spans="1:10" x14ac:dyDescent="0.35">
      <c r="A91" t="s">
        <v>2777</v>
      </c>
      <c r="B91" t="s">
        <v>50</v>
      </c>
      <c r="C91" t="s">
        <v>888</v>
      </c>
      <c r="D91" t="s">
        <v>889</v>
      </c>
      <c r="F91" t="s">
        <v>859</v>
      </c>
      <c r="G91" s="4">
        <v>45854</v>
      </c>
      <c r="H91" t="s">
        <v>3299</v>
      </c>
      <c r="I91" t="s">
        <v>114</v>
      </c>
      <c r="J91" t="s">
        <v>2781</v>
      </c>
    </row>
    <row r="92" spans="1:10" x14ac:dyDescent="0.35">
      <c r="A92" t="s">
        <v>2777</v>
      </c>
      <c r="B92" t="s">
        <v>50</v>
      </c>
      <c r="C92" t="s">
        <v>3770</v>
      </c>
      <c r="D92" t="s">
        <v>3771</v>
      </c>
      <c r="E92" t="s">
        <v>10721</v>
      </c>
      <c r="F92" t="s">
        <v>185</v>
      </c>
      <c r="G92" s="4">
        <v>45854</v>
      </c>
      <c r="H92" t="s">
        <v>3772</v>
      </c>
      <c r="I92" t="s">
        <v>114</v>
      </c>
      <c r="J92" t="s">
        <v>2781</v>
      </c>
    </row>
    <row r="93" spans="1:10" x14ac:dyDescent="0.35">
      <c r="A93" t="s">
        <v>2777</v>
      </c>
      <c r="B93" t="s">
        <v>50</v>
      </c>
      <c r="C93" t="s">
        <v>3200</v>
      </c>
      <c r="D93" t="s">
        <v>3201</v>
      </c>
      <c r="E93" t="s">
        <v>10721</v>
      </c>
      <c r="F93" t="s">
        <v>185</v>
      </c>
      <c r="G93" s="4">
        <v>45854</v>
      </c>
      <c r="H93" t="s">
        <v>3199</v>
      </c>
      <c r="I93" t="s">
        <v>114</v>
      </c>
      <c r="J93" t="s">
        <v>2781</v>
      </c>
    </row>
    <row r="94" spans="1:10" x14ac:dyDescent="0.35">
      <c r="A94" t="s">
        <v>2777</v>
      </c>
      <c r="B94" t="s">
        <v>50</v>
      </c>
      <c r="C94" t="s">
        <v>1786</v>
      </c>
      <c r="D94" t="s">
        <v>1787</v>
      </c>
      <c r="E94" t="s">
        <v>10720</v>
      </c>
      <c r="F94" t="s">
        <v>185</v>
      </c>
      <c r="G94" s="4">
        <v>45854</v>
      </c>
      <c r="H94" t="s">
        <v>2801</v>
      </c>
      <c r="I94" t="s">
        <v>49</v>
      </c>
      <c r="J94" t="s">
        <v>2781</v>
      </c>
    </row>
    <row r="95" spans="1:10" x14ac:dyDescent="0.35">
      <c r="A95" t="s">
        <v>2777</v>
      </c>
      <c r="B95" t="s">
        <v>50</v>
      </c>
      <c r="C95" t="s">
        <v>3044</v>
      </c>
      <c r="D95" t="s">
        <v>3045</v>
      </c>
      <c r="E95" t="s">
        <v>10721</v>
      </c>
      <c r="F95" t="s">
        <v>185</v>
      </c>
      <c r="G95" s="4">
        <v>45854</v>
      </c>
      <c r="H95" t="s">
        <v>3041</v>
      </c>
      <c r="I95" t="s">
        <v>49</v>
      </c>
      <c r="J95" t="s">
        <v>2781</v>
      </c>
    </row>
    <row r="96" spans="1:10" x14ac:dyDescent="0.35">
      <c r="A96" t="s">
        <v>2777</v>
      </c>
      <c r="B96" t="s">
        <v>50</v>
      </c>
      <c r="C96" t="s">
        <v>743</v>
      </c>
      <c r="D96" t="s">
        <v>744</v>
      </c>
      <c r="E96" t="s">
        <v>10720</v>
      </c>
      <c r="F96" t="s">
        <v>185</v>
      </c>
      <c r="G96" s="4">
        <v>45854</v>
      </c>
      <c r="H96" t="s">
        <v>10752</v>
      </c>
      <c r="I96" t="s">
        <v>49</v>
      </c>
      <c r="J96" t="s">
        <v>2781</v>
      </c>
    </row>
    <row r="97" spans="1:10" x14ac:dyDescent="0.35">
      <c r="A97" t="s">
        <v>2777</v>
      </c>
      <c r="B97" t="s">
        <v>50</v>
      </c>
      <c r="C97" t="s">
        <v>3373</v>
      </c>
      <c r="D97" t="s">
        <v>3374</v>
      </c>
      <c r="E97" t="s">
        <v>10721</v>
      </c>
      <c r="F97" t="s">
        <v>185</v>
      </c>
      <c r="G97" s="4">
        <v>45854</v>
      </c>
      <c r="H97" t="s">
        <v>2888</v>
      </c>
      <c r="I97" t="s">
        <v>141</v>
      </c>
      <c r="J97" t="s">
        <v>2781</v>
      </c>
    </row>
    <row r="98" spans="1:10" x14ac:dyDescent="0.35">
      <c r="A98" t="s">
        <v>2777</v>
      </c>
      <c r="B98" t="s">
        <v>50</v>
      </c>
      <c r="C98" t="s">
        <v>10753</v>
      </c>
      <c r="D98" t="s">
        <v>2637</v>
      </c>
      <c r="E98" t="s">
        <v>10720</v>
      </c>
      <c r="F98" t="s">
        <v>185</v>
      </c>
      <c r="G98" s="4">
        <v>45854</v>
      </c>
      <c r="H98" t="s">
        <v>10754</v>
      </c>
      <c r="I98" t="s">
        <v>49</v>
      </c>
      <c r="J98" t="s">
        <v>2781</v>
      </c>
    </row>
    <row r="99" spans="1:10" x14ac:dyDescent="0.35">
      <c r="A99" t="s">
        <v>2777</v>
      </c>
      <c r="B99" t="s">
        <v>50</v>
      </c>
      <c r="C99" t="s">
        <v>4153</v>
      </c>
      <c r="D99" t="s">
        <v>4154</v>
      </c>
      <c r="E99" t="s">
        <v>10720</v>
      </c>
      <c r="F99" t="s">
        <v>185</v>
      </c>
      <c r="G99" s="4">
        <v>45854</v>
      </c>
      <c r="H99" t="s">
        <v>4150</v>
      </c>
      <c r="I99" t="s">
        <v>114</v>
      </c>
      <c r="J99" t="s">
        <v>2781</v>
      </c>
    </row>
    <row r="100" spans="1:10" x14ac:dyDescent="0.35">
      <c r="A100" t="s">
        <v>2777</v>
      </c>
      <c r="B100" t="s">
        <v>50</v>
      </c>
      <c r="C100" t="s">
        <v>3576</v>
      </c>
      <c r="D100" t="s">
        <v>3577</v>
      </c>
      <c r="E100" t="s">
        <v>10720</v>
      </c>
      <c r="F100" t="s">
        <v>54</v>
      </c>
      <c r="G100" s="4">
        <v>45854</v>
      </c>
      <c r="H100" t="s">
        <v>3573</v>
      </c>
      <c r="I100" t="s">
        <v>49</v>
      </c>
      <c r="J100" t="s">
        <v>2781</v>
      </c>
    </row>
    <row r="101" spans="1:10" x14ac:dyDescent="0.35">
      <c r="A101" t="s">
        <v>2777</v>
      </c>
      <c r="B101" t="s">
        <v>50</v>
      </c>
      <c r="C101" t="s">
        <v>476</v>
      </c>
      <c r="D101" t="s">
        <v>477</v>
      </c>
      <c r="E101" t="s">
        <v>10721</v>
      </c>
      <c r="F101" t="s">
        <v>185</v>
      </c>
      <c r="G101" s="4">
        <v>45854</v>
      </c>
      <c r="H101" t="s">
        <v>3595</v>
      </c>
      <c r="I101" t="s">
        <v>114</v>
      </c>
      <c r="J101" t="s">
        <v>2781</v>
      </c>
    </row>
    <row r="102" spans="1:10" x14ac:dyDescent="0.35">
      <c r="A102" t="s">
        <v>2777</v>
      </c>
      <c r="B102" t="s">
        <v>50</v>
      </c>
      <c r="C102" t="s">
        <v>4292</v>
      </c>
      <c r="D102" t="s">
        <v>4293</v>
      </c>
      <c r="E102" t="s">
        <v>10720</v>
      </c>
      <c r="F102" t="s">
        <v>185</v>
      </c>
      <c r="G102" s="4">
        <v>45854</v>
      </c>
      <c r="H102" t="s">
        <v>10755</v>
      </c>
      <c r="I102" t="s">
        <v>114</v>
      </c>
      <c r="J102" t="s">
        <v>2781</v>
      </c>
    </row>
    <row r="103" spans="1:10" x14ac:dyDescent="0.35">
      <c r="A103" t="s">
        <v>2777</v>
      </c>
      <c r="B103" t="s">
        <v>50</v>
      </c>
      <c r="C103" t="s">
        <v>4282</v>
      </c>
      <c r="D103" t="s">
        <v>4283</v>
      </c>
      <c r="E103" t="s">
        <v>10720</v>
      </c>
      <c r="F103" t="s">
        <v>185</v>
      </c>
      <c r="G103" s="4">
        <v>45854</v>
      </c>
      <c r="H103" t="s">
        <v>4284</v>
      </c>
      <c r="I103" t="s">
        <v>975</v>
      </c>
      <c r="J103" t="s">
        <v>2781</v>
      </c>
    </row>
    <row r="104" spans="1:10" x14ac:dyDescent="0.35">
      <c r="A104" t="s">
        <v>2777</v>
      </c>
      <c r="B104" t="s">
        <v>50</v>
      </c>
      <c r="C104" t="s">
        <v>845</v>
      </c>
      <c r="D104" t="s">
        <v>846</v>
      </c>
      <c r="E104" t="s">
        <v>10720</v>
      </c>
      <c r="F104" t="s">
        <v>773</v>
      </c>
      <c r="G104" s="4">
        <v>45854</v>
      </c>
      <c r="H104" t="s">
        <v>3199</v>
      </c>
      <c r="I104" t="s">
        <v>49</v>
      </c>
      <c r="J104" t="s">
        <v>2781</v>
      </c>
    </row>
    <row r="105" spans="1:10" x14ac:dyDescent="0.35">
      <c r="A105" t="s">
        <v>2777</v>
      </c>
      <c r="B105" t="s">
        <v>50</v>
      </c>
      <c r="C105" t="s">
        <v>2381</v>
      </c>
      <c r="D105" t="s">
        <v>2382</v>
      </c>
      <c r="E105" t="s">
        <v>10721</v>
      </c>
      <c r="F105" t="s">
        <v>185</v>
      </c>
      <c r="G105" s="4">
        <v>45854</v>
      </c>
      <c r="H105" t="s">
        <v>2968</v>
      </c>
      <c r="I105" t="s">
        <v>49</v>
      </c>
      <c r="J105" t="s">
        <v>2781</v>
      </c>
    </row>
    <row r="106" spans="1:10" x14ac:dyDescent="0.35">
      <c r="A106" t="s">
        <v>2777</v>
      </c>
      <c r="B106" t="s">
        <v>50</v>
      </c>
      <c r="C106" t="s">
        <v>349</v>
      </c>
      <c r="D106" t="s">
        <v>350</v>
      </c>
      <c r="E106" t="s">
        <v>10756</v>
      </c>
      <c r="F106" t="s">
        <v>185</v>
      </c>
      <c r="G106" s="4">
        <v>45854</v>
      </c>
      <c r="H106" t="s">
        <v>3593</v>
      </c>
      <c r="I106" t="s">
        <v>114</v>
      </c>
      <c r="J106" t="s">
        <v>2781</v>
      </c>
    </row>
    <row r="107" spans="1:10" x14ac:dyDescent="0.35">
      <c r="A107" t="s">
        <v>2777</v>
      </c>
      <c r="B107" t="s">
        <v>50</v>
      </c>
      <c r="C107" t="s">
        <v>879</v>
      </c>
      <c r="D107" t="s">
        <v>880</v>
      </c>
      <c r="E107" t="s">
        <v>10757</v>
      </c>
      <c r="F107" t="s">
        <v>859</v>
      </c>
      <c r="G107" s="4">
        <v>45854</v>
      </c>
      <c r="H107" t="s">
        <v>3593</v>
      </c>
      <c r="I107" t="s">
        <v>114</v>
      </c>
      <c r="J107" t="s">
        <v>2781</v>
      </c>
    </row>
    <row r="108" spans="1:10" x14ac:dyDescent="0.35">
      <c r="A108" t="s">
        <v>2777</v>
      </c>
      <c r="B108" t="s">
        <v>50</v>
      </c>
      <c r="C108" t="s">
        <v>713</v>
      </c>
      <c r="D108" t="s">
        <v>714</v>
      </c>
      <c r="E108" t="s">
        <v>10720</v>
      </c>
      <c r="F108" t="s">
        <v>185</v>
      </c>
      <c r="G108" s="4">
        <v>45854</v>
      </c>
      <c r="H108" t="s">
        <v>3199</v>
      </c>
      <c r="I108" t="s">
        <v>49</v>
      </c>
      <c r="J108" t="s">
        <v>2781</v>
      </c>
    </row>
    <row r="109" spans="1:10" x14ac:dyDescent="0.35">
      <c r="A109" t="s">
        <v>2777</v>
      </c>
      <c r="B109" t="s">
        <v>50</v>
      </c>
      <c r="C109" t="s">
        <v>1923</v>
      </c>
      <c r="D109" t="s">
        <v>1923</v>
      </c>
      <c r="E109" t="s">
        <v>10720</v>
      </c>
      <c r="F109" t="s">
        <v>185</v>
      </c>
      <c r="G109" s="4">
        <v>45854</v>
      </c>
      <c r="H109" t="s">
        <v>2801</v>
      </c>
      <c r="I109" t="s">
        <v>66</v>
      </c>
      <c r="J109" t="s">
        <v>2781</v>
      </c>
    </row>
    <row r="110" spans="1:10" x14ac:dyDescent="0.35">
      <c r="A110" t="s">
        <v>2777</v>
      </c>
      <c r="B110" t="s">
        <v>50</v>
      </c>
      <c r="C110" t="s">
        <v>3391</v>
      </c>
      <c r="D110" t="s">
        <v>3392</v>
      </c>
      <c r="E110" t="s">
        <v>10721</v>
      </c>
      <c r="F110" t="s">
        <v>185</v>
      </c>
      <c r="G110" s="4">
        <v>45854</v>
      </c>
      <c r="H110" t="s">
        <v>10758</v>
      </c>
      <c r="I110" t="s">
        <v>141</v>
      </c>
      <c r="J110" t="s">
        <v>2781</v>
      </c>
    </row>
    <row r="111" spans="1:10" x14ac:dyDescent="0.35">
      <c r="A111" t="s">
        <v>2777</v>
      </c>
      <c r="B111" t="s">
        <v>50</v>
      </c>
      <c r="C111" t="s">
        <v>10759</v>
      </c>
      <c r="D111" t="s">
        <v>10760</v>
      </c>
      <c r="E111" t="s">
        <v>10720</v>
      </c>
      <c r="F111" t="s">
        <v>185</v>
      </c>
      <c r="G111" s="4">
        <v>45854</v>
      </c>
      <c r="H111" t="s">
        <v>10741</v>
      </c>
      <c r="I111" t="s">
        <v>66</v>
      </c>
      <c r="J111" t="s">
        <v>2781</v>
      </c>
    </row>
    <row r="112" spans="1:10" x14ac:dyDescent="0.35">
      <c r="A112" t="s">
        <v>2777</v>
      </c>
      <c r="B112" t="s">
        <v>50</v>
      </c>
      <c r="C112" t="s">
        <v>2863</v>
      </c>
      <c r="D112" t="s">
        <v>2864</v>
      </c>
      <c r="E112" t="s">
        <v>10721</v>
      </c>
      <c r="F112" t="s">
        <v>185</v>
      </c>
      <c r="G112" s="4">
        <v>45854</v>
      </c>
      <c r="H112" t="s">
        <v>2795</v>
      </c>
      <c r="I112" t="s">
        <v>66</v>
      </c>
      <c r="J112" t="s">
        <v>2781</v>
      </c>
    </row>
    <row r="113" spans="1:10" x14ac:dyDescent="0.35">
      <c r="A113" t="s">
        <v>2777</v>
      </c>
      <c r="B113" t="s">
        <v>50</v>
      </c>
      <c r="C113" t="s">
        <v>535</v>
      </c>
      <c r="D113" t="s">
        <v>536</v>
      </c>
      <c r="E113" t="s">
        <v>10720</v>
      </c>
      <c r="F113" t="s">
        <v>185</v>
      </c>
      <c r="G113" s="4">
        <v>45854</v>
      </c>
      <c r="H113" t="s">
        <v>2833</v>
      </c>
      <c r="I113" t="s">
        <v>66</v>
      </c>
      <c r="J113" t="s">
        <v>2781</v>
      </c>
    </row>
    <row r="114" spans="1:10" x14ac:dyDescent="0.35">
      <c r="A114" t="s">
        <v>2777</v>
      </c>
      <c r="B114" t="s">
        <v>50</v>
      </c>
      <c r="C114" t="s">
        <v>836</v>
      </c>
      <c r="D114" t="s">
        <v>837</v>
      </c>
      <c r="E114" t="s">
        <v>10721</v>
      </c>
      <c r="F114" t="s">
        <v>773</v>
      </c>
      <c r="G114" s="4">
        <v>45854</v>
      </c>
      <c r="H114" t="s">
        <v>3469</v>
      </c>
      <c r="I114" t="s">
        <v>49</v>
      </c>
      <c r="J114" t="s">
        <v>2781</v>
      </c>
    </row>
    <row r="115" spans="1:10" x14ac:dyDescent="0.35">
      <c r="A115" t="s">
        <v>2777</v>
      </c>
      <c r="B115" t="s">
        <v>50</v>
      </c>
      <c r="C115" t="s">
        <v>2151</v>
      </c>
      <c r="D115" t="s">
        <v>2152</v>
      </c>
      <c r="E115" t="s">
        <v>10720</v>
      </c>
      <c r="F115" t="s">
        <v>185</v>
      </c>
      <c r="G115" s="4">
        <v>45854</v>
      </c>
      <c r="H115" t="s">
        <v>3585</v>
      </c>
      <c r="I115" t="s">
        <v>66</v>
      </c>
      <c r="J115" t="s">
        <v>2781</v>
      </c>
    </row>
    <row r="116" spans="1:10" x14ac:dyDescent="0.35">
      <c r="A116" t="s">
        <v>2777</v>
      </c>
      <c r="B116" t="s">
        <v>50</v>
      </c>
      <c r="C116" t="s">
        <v>311</v>
      </c>
      <c r="D116" t="s">
        <v>312</v>
      </c>
      <c r="E116" t="s">
        <v>10720</v>
      </c>
      <c r="F116" t="s">
        <v>185</v>
      </c>
      <c r="G116" s="4">
        <v>45854</v>
      </c>
      <c r="H116" t="s">
        <v>2780</v>
      </c>
      <c r="I116" t="s">
        <v>114</v>
      </c>
      <c r="J116" t="s">
        <v>2781</v>
      </c>
    </row>
    <row r="117" spans="1:10" x14ac:dyDescent="0.35">
      <c r="A117" t="s">
        <v>2777</v>
      </c>
      <c r="B117" t="s">
        <v>50</v>
      </c>
      <c r="C117" t="s">
        <v>146</v>
      </c>
      <c r="D117" t="s">
        <v>147</v>
      </c>
      <c r="E117" t="s">
        <v>10721</v>
      </c>
      <c r="F117" t="s">
        <v>54</v>
      </c>
      <c r="G117" s="4">
        <v>45854</v>
      </c>
      <c r="H117" t="s">
        <v>3199</v>
      </c>
      <c r="I117" t="s">
        <v>49</v>
      </c>
      <c r="J117" t="s">
        <v>2781</v>
      </c>
    </row>
    <row r="118" spans="1:10" x14ac:dyDescent="0.35">
      <c r="A118" t="s">
        <v>2777</v>
      </c>
      <c r="B118" t="s">
        <v>50</v>
      </c>
      <c r="C118" t="s">
        <v>2389</v>
      </c>
      <c r="D118" t="s">
        <v>2390</v>
      </c>
      <c r="E118" t="s">
        <v>10721</v>
      </c>
      <c r="F118" t="s">
        <v>185</v>
      </c>
      <c r="G118" s="4">
        <v>45854</v>
      </c>
      <c r="H118" t="s">
        <v>2806</v>
      </c>
      <c r="I118" t="s">
        <v>49</v>
      </c>
      <c r="J118" t="s">
        <v>2781</v>
      </c>
    </row>
    <row r="119" spans="1:10" x14ac:dyDescent="0.35">
      <c r="A119" t="s">
        <v>2777</v>
      </c>
      <c r="B119" t="s">
        <v>50</v>
      </c>
      <c r="C119" t="s">
        <v>1871</v>
      </c>
      <c r="D119" t="s">
        <v>1872</v>
      </c>
      <c r="E119" t="s">
        <v>10740</v>
      </c>
      <c r="F119" t="s">
        <v>185</v>
      </c>
      <c r="G119" s="4">
        <v>45854</v>
      </c>
      <c r="H119" t="s">
        <v>4241</v>
      </c>
      <c r="I119" t="s">
        <v>66</v>
      </c>
      <c r="J119" t="s">
        <v>2781</v>
      </c>
    </row>
    <row r="120" spans="1:10" x14ac:dyDescent="0.35">
      <c r="A120" t="s">
        <v>2777</v>
      </c>
      <c r="B120" t="s">
        <v>50</v>
      </c>
      <c r="C120" t="s">
        <v>2566</v>
      </c>
      <c r="D120" t="s">
        <v>2567</v>
      </c>
      <c r="E120" t="s">
        <v>10720</v>
      </c>
      <c r="F120" t="s">
        <v>185</v>
      </c>
      <c r="G120" s="4">
        <v>45854</v>
      </c>
      <c r="H120" t="s">
        <v>2801</v>
      </c>
      <c r="I120" t="s">
        <v>66</v>
      </c>
      <c r="J120" t="s">
        <v>2781</v>
      </c>
    </row>
    <row r="121" spans="1:10" x14ac:dyDescent="0.35">
      <c r="A121" t="s">
        <v>2777</v>
      </c>
      <c r="B121" t="s">
        <v>50</v>
      </c>
      <c r="C121" t="s">
        <v>1960</v>
      </c>
      <c r="D121" t="s">
        <v>1961</v>
      </c>
      <c r="E121" t="s">
        <v>10761</v>
      </c>
      <c r="F121" t="s">
        <v>54</v>
      </c>
      <c r="G121" s="4">
        <v>45854</v>
      </c>
      <c r="H121" t="s">
        <v>10762</v>
      </c>
      <c r="I121" t="s">
        <v>66</v>
      </c>
      <c r="J121" t="s">
        <v>2781</v>
      </c>
    </row>
    <row r="122" spans="1:10" x14ac:dyDescent="0.35">
      <c r="A122" t="s">
        <v>2777</v>
      </c>
      <c r="B122" t="s">
        <v>50</v>
      </c>
      <c r="C122" t="s">
        <v>600</v>
      </c>
      <c r="D122" t="s">
        <v>601</v>
      </c>
      <c r="E122" t="s">
        <v>10720</v>
      </c>
      <c r="F122" t="s">
        <v>185</v>
      </c>
      <c r="G122" s="4">
        <v>45854</v>
      </c>
      <c r="H122" t="s">
        <v>2803</v>
      </c>
      <c r="I122" t="s">
        <v>49</v>
      </c>
      <c r="J122" t="s">
        <v>2781</v>
      </c>
    </row>
    <row r="123" spans="1:10" x14ac:dyDescent="0.35">
      <c r="A123" t="s">
        <v>2777</v>
      </c>
      <c r="B123" t="s">
        <v>50</v>
      </c>
      <c r="C123" t="s">
        <v>2644</v>
      </c>
      <c r="D123" t="s">
        <v>2645</v>
      </c>
      <c r="E123" t="s">
        <v>10721</v>
      </c>
      <c r="F123" t="s">
        <v>773</v>
      </c>
      <c r="G123" s="4">
        <v>45854</v>
      </c>
      <c r="H123" t="s">
        <v>3989</v>
      </c>
      <c r="I123" t="s">
        <v>101</v>
      </c>
      <c r="J123" t="s">
        <v>2781</v>
      </c>
    </row>
    <row r="124" spans="1:10" x14ac:dyDescent="0.35">
      <c r="A124" t="s">
        <v>2777</v>
      </c>
      <c r="B124" t="s">
        <v>50</v>
      </c>
      <c r="C124" t="s">
        <v>257</v>
      </c>
      <c r="D124" t="s">
        <v>258</v>
      </c>
      <c r="E124" t="s">
        <v>10720</v>
      </c>
      <c r="F124" t="s">
        <v>185</v>
      </c>
      <c r="G124" s="4">
        <v>45854</v>
      </c>
      <c r="H124" t="s">
        <v>2803</v>
      </c>
      <c r="I124" t="s">
        <v>49</v>
      </c>
      <c r="J124" t="s">
        <v>2781</v>
      </c>
    </row>
    <row r="125" spans="1:10" x14ac:dyDescent="0.35">
      <c r="A125" t="s">
        <v>2777</v>
      </c>
      <c r="B125" t="s">
        <v>50</v>
      </c>
      <c r="C125" t="s">
        <v>2852</v>
      </c>
      <c r="D125" t="s">
        <v>2853</v>
      </c>
      <c r="E125" t="s">
        <v>10721</v>
      </c>
      <c r="F125" t="s">
        <v>185</v>
      </c>
      <c r="G125" s="4">
        <v>45854</v>
      </c>
      <c r="H125" t="s">
        <v>2795</v>
      </c>
      <c r="I125" t="s">
        <v>66</v>
      </c>
      <c r="J125" t="s">
        <v>2781</v>
      </c>
    </row>
    <row r="126" spans="1:10" x14ac:dyDescent="0.35">
      <c r="A126" t="s">
        <v>2777</v>
      </c>
      <c r="B126" t="s">
        <v>50</v>
      </c>
      <c r="C126" t="s">
        <v>1721</v>
      </c>
      <c r="D126" t="s">
        <v>1722</v>
      </c>
      <c r="E126" t="s">
        <v>10720</v>
      </c>
      <c r="F126" t="s">
        <v>185</v>
      </c>
      <c r="G126" s="4">
        <v>45854</v>
      </c>
      <c r="H126" t="s">
        <v>2888</v>
      </c>
      <c r="I126" t="s">
        <v>49</v>
      </c>
      <c r="J126" t="s">
        <v>2781</v>
      </c>
    </row>
    <row r="127" spans="1:10" x14ac:dyDescent="0.35">
      <c r="A127" t="s">
        <v>2777</v>
      </c>
      <c r="B127" t="s">
        <v>50</v>
      </c>
      <c r="C127" t="s">
        <v>517</v>
      </c>
      <c r="D127" t="s">
        <v>518</v>
      </c>
      <c r="E127" t="s">
        <v>10721</v>
      </c>
      <c r="F127" t="s">
        <v>185</v>
      </c>
      <c r="G127" s="4">
        <v>45854</v>
      </c>
      <c r="H127" t="s">
        <v>2795</v>
      </c>
      <c r="I127" t="s">
        <v>66</v>
      </c>
      <c r="J127" t="s">
        <v>2781</v>
      </c>
    </row>
    <row r="128" spans="1:10" x14ac:dyDescent="0.35">
      <c r="A128" t="s">
        <v>2777</v>
      </c>
      <c r="B128" t="s">
        <v>50</v>
      </c>
      <c r="C128" t="s">
        <v>4100</v>
      </c>
      <c r="D128" t="s">
        <v>4101</v>
      </c>
      <c r="E128" t="s">
        <v>10721</v>
      </c>
      <c r="F128" t="s">
        <v>185</v>
      </c>
      <c r="G128" s="4">
        <v>45854</v>
      </c>
      <c r="H128" t="s">
        <v>4102</v>
      </c>
      <c r="I128" t="s">
        <v>141</v>
      </c>
      <c r="J128" t="s">
        <v>2781</v>
      </c>
    </row>
    <row r="129" spans="1:10" x14ac:dyDescent="0.35">
      <c r="A129" t="s">
        <v>2777</v>
      </c>
      <c r="B129" t="s">
        <v>50</v>
      </c>
      <c r="C129" t="s">
        <v>308</v>
      </c>
      <c r="D129" t="s">
        <v>309</v>
      </c>
      <c r="E129" t="s">
        <v>10721</v>
      </c>
      <c r="F129" t="s">
        <v>185</v>
      </c>
      <c r="G129" s="4">
        <v>45854</v>
      </c>
      <c r="H129" t="s">
        <v>2952</v>
      </c>
      <c r="I129" t="s">
        <v>114</v>
      </c>
      <c r="J129" t="s">
        <v>2781</v>
      </c>
    </row>
    <row r="130" spans="1:10" x14ac:dyDescent="0.35">
      <c r="A130" t="s">
        <v>2777</v>
      </c>
      <c r="B130" t="s">
        <v>50</v>
      </c>
      <c r="C130" t="s">
        <v>390</v>
      </c>
      <c r="D130" t="s">
        <v>391</v>
      </c>
      <c r="E130" t="s">
        <v>10721</v>
      </c>
      <c r="F130" t="s">
        <v>185</v>
      </c>
      <c r="G130" s="4">
        <v>45854</v>
      </c>
      <c r="H130" t="s">
        <v>3600</v>
      </c>
      <c r="I130" t="s">
        <v>66</v>
      </c>
      <c r="J130" t="s">
        <v>2781</v>
      </c>
    </row>
    <row r="131" spans="1:10" x14ac:dyDescent="0.35">
      <c r="A131" t="s">
        <v>2777</v>
      </c>
      <c r="B131" t="s">
        <v>50</v>
      </c>
      <c r="C131" t="s">
        <v>4257</v>
      </c>
      <c r="D131" t="s">
        <v>4258</v>
      </c>
      <c r="E131" t="s">
        <v>10763</v>
      </c>
      <c r="F131" t="s">
        <v>859</v>
      </c>
      <c r="G131" s="4">
        <v>45854</v>
      </c>
      <c r="H131" t="s">
        <v>4259</v>
      </c>
      <c r="I131" t="s">
        <v>114</v>
      </c>
      <c r="J131" t="s">
        <v>2781</v>
      </c>
    </row>
    <row r="132" spans="1:10" x14ac:dyDescent="0.35">
      <c r="A132" t="s">
        <v>2777</v>
      </c>
      <c r="B132" t="s">
        <v>50</v>
      </c>
      <c r="C132" t="s">
        <v>3318</v>
      </c>
      <c r="D132" t="s">
        <v>3319</v>
      </c>
      <c r="E132" t="s">
        <v>10721</v>
      </c>
      <c r="F132" t="s">
        <v>185</v>
      </c>
      <c r="G132" s="4">
        <v>45854</v>
      </c>
      <c r="H132" t="s">
        <v>3228</v>
      </c>
      <c r="I132" t="s">
        <v>49</v>
      </c>
      <c r="J132" t="s">
        <v>2781</v>
      </c>
    </row>
    <row r="133" spans="1:10" x14ac:dyDescent="0.35">
      <c r="A133" t="s">
        <v>2777</v>
      </c>
      <c r="B133" t="s">
        <v>50</v>
      </c>
      <c r="C133" t="s">
        <v>3999</v>
      </c>
      <c r="D133" t="s">
        <v>4000</v>
      </c>
      <c r="E133" t="s">
        <v>10764</v>
      </c>
      <c r="F133" t="s">
        <v>185</v>
      </c>
      <c r="G133" s="4">
        <v>45854</v>
      </c>
      <c r="H133" t="s">
        <v>3656</v>
      </c>
      <c r="I133" t="s">
        <v>114</v>
      </c>
      <c r="J133" t="s">
        <v>2781</v>
      </c>
    </row>
    <row r="134" spans="1:10" x14ac:dyDescent="0.35">
      <c r="A134" t="s">
        <v>2777</v>
      </c>
      <c r="B134" t="s">
        <v>50</v>
      </c>
      <c r="C134" t="s">
        <v>1261</v>
      </c>
      <c r="D134" t="s">
        <v>1262</v>
      </c>
      <c r="E134" t="s">
        <v>10720</v>
      </c>
      <c r="F134" t="s">
        <v>185</v>
      </c>
      <c r="G134" s="4">
        <v>45854</v>
      </c>
      <c r="H134" t="s">
        <v>3172</v>
      </c>
      <c r="I134" t="s">
        <v>114</v>
      </c>
      <c r="J134" t="s">
        <v>2781</v>
      </c>
    </row>
    <row r="135" spans="1:10" x14ac:dyDescent="0.35">
      <c r="A135" t="s">
        <v>2777</v>
      </c>
      <c r="B135" t="s">
        <v>50</v>
      </c>
      <c r="C135" t="s">
        <v>3378</v>
      </c>
      <c r="D135" t="s">
        <v>3379</v>
      </c>
      <c r="E135" t="s">
        <v>10720</v>
      </c>
      <c r="F135" t="s">
        <v>185</v>
      </c>
      <c r="G135" s="4">
        <v>45854</v>
      </c>
      <c r="H135" t="s">
        <v>2821</v>
      </c>
      <c r="I135" t="s">
        <v>141</v>
      </c>
      <c r="J135" t="s">
        <v>2781</v>
      </c>
    </row>
    <row r="136" spans="1:10" x14ac:dyDescent="0.35">
      <c r="A136" t="s">
        <v>2777</v>
      </c>
      <c r="B136" t="s">
        <v>50</v>
      </c>
      <c r="C136" t="s">
        <v>3676</v>
      </c>
      <c r="D136" t="s">
        <v>3677</v>
      </c>
      <c r="E136" t="s">
        <v>10720</v>
      </c>
      <c r="F136" t="s">
        <v>54</v>
      </c>
      <c r="G136" s="4">
        <v>45854</v>
      </c>
      <c r="H136" t="s">
        <v>3669</v>
      </c>
      <c r="I136" t="s">
        <v>66</v>
      </c>
      <c r="J136" t="s">
        <v>2781</v>
      </c>
    </row>
    <row r="137" spans="1:10" x14ac:dyDescent="0.35">
      <c r="A137" t="s">
        <v>2777</v>
      </c>
      <c r="B137" t="s">
        <v>50</v>
      </c>
      <c r="C137" t="s">
        <v>1828</v>
      </c>
      <c r="D137" t="s">
        <v>1829</v>
      </c>
      <c r="E137" t="s">
        <v>10721</v>
      </c>
      <c r="F137" t="s">
        <v>185</v>
      </c>
      <c r="G137" s="4">
        <v>45854</v>
      </c>
      <c r="H137" t="s">
        <v>10765</v>
      </c>
      <c r="I137" t="s">
        <v>49</v>
      </c>
      <c r="J137" t="s">
        <v>2781</v>
      </c>
    </row>
    <row r="138" spans="1:10" x14ac:dyDescent="0.35">
      <c r="A138" t="s">
        <v>2777</v>
      </c>
      <c r="B138" t="s">
        <v>50</v>
      </c>
      <c r="C138" t="s">
        <v>3574</v>
      </c>
      <c r="D138" t="s">
        <v>3575</v>
      </c>
      <c r="E138" t="s">
        <v>10721</v>
      </c>
      <c r="F138" t="s">
        <v>185</v>
      </c>
      <c r="G138" s="4">
        <v>45854</v>
      </c>
      <c r="H138" t="s">
        <v>2803</v>
      </c>
      <c r="I138" t="s">
        <v>49</v>
      </c>
      <c r="J138" t="s">
        <v>2781</v>
      </c>
    </row>
    <row r="139" spans="1:10" x14ac:dyDescent="0.35">
      <c r="A139" t="s">
        <v>2777</v>
      </c>
      <c r="B139" t="s">
        <v>50</v>
      </c>
      <c r="C139" t="s">
        <v>1717</v>
      </c>
      <c r="D139" t="s">
        <v>1718</v>
      </c>
      <c r="E139" t="s">
        <v>10721</v>
      </c>
      <c r="F139" t="s">
        <v>185</v>
      </c>
      <c r="G139" s="4">
        <v>45854</v>
      </c>
      <c r="H139" t="s">
        <v>3057</v>
      </c>
      <c r="I139" t="s">
        <v>49</v>
      </c>
      <c r="J139" t="s">
        <v>2781</v>
      </c>
    </row>
    <row r="140" spans="1:10" x14ac:dyDescent="0.35">
      <c r="A140" t="s">
        <v>2777</v>
      </c>
      <c r="B140" t="s">
        <v>50</v>
      </c>
      <c r="C140" t="s">
        <v>2353</v>
      </c>
      <c r="D140" t="s">
        <v>2354</v>
      </c>
      <c r="E140" t="s">
        <v>10720</v>
      </c>
      <c r="F140" t="s">
        <v>185</v>
      </c>
      <c r="G140" s="4">
        <v>45854</v>
      </c>
      <c r="H140" t="s">
        <v>3340</v>
      </c>
      <c r="I140" t="s">
        <v>49</v>
      </c>
      <c r="J140" t="s">
        <v>2781</v>
      </c>
    </row>
    <row r="141" spans="1:10" x14ac:dyDescent="0.35">
      <c r="A141" t="s">
        <v>2777</v>
      </c>
      <c r="B141" t="s">
        <v>50</v>
      </c>
      <c r="C141" t="s">
        <v>342</v>
      </c>
      <c r="D141" t="s">
        <v>343</v>
      </c>
      <c r="E141" t="s">
        <v>10721</v>
      </c>
      <c r="F141" t="s">
        <v>185</v>
      </c>
      <c r="G141" s="4">
        <v>45854</v>
      </c>
      <c r="H141" t="s">
        <v>2817</v>
      </c>
      <c r="I141" t="s">
        <v>49</v>
      </c>
      <c r="J141" t="s">
        <v>2781</v>
      </c>
    </row>
    <row r="142" spans="1:10" x14ac:dyDescent="0.35">
      <c r="A142" t="s">
        <v>2777</v>
      </c>
      <c r="B142" t="s">
        <v>50</v>
      </c>
      <c r="C142" t="s">
        <v>800</v>
      </c>
      <c r="D142" t="s">
        <v>801</v>
      </c>
      <c r="E142" t="s">
        <v>10721</v>
      </c>
      <c r="F142" t="s">
        <v>773</v>
      </c>
      <c r="G142" s="4">
        <v>45854</v>
      </c>
      <c r="H142" t="s">
        <v>3584</v>
      </c>
      <c r="I142" t="s">
        <v>66</v>
      </c>
      <c r="J142" t="s">
        <v>2781</v>
      </c>
    </row>
    <row r="143" spans="1:10" x14ac:dyDescent="0.35">
      <c r="A143" t="s">
        <v>2777</v>
      </c>
      <c r="B143" t="s">
        <v>50</v>
      </c>
      <c r="C143" t="s">
        <v>2972</v>
      </c>
      <c r="D143" t="s">
        <v>2973</v>
      </c>
      <c r="E143" t="s">
        <v>10720</v>
      </c>
      <c r="F143" t="s">
        <v>185</v>
      </c>
      <c r="G143" s="4">
        <v>45854</v>
      </c>
      <c r="H143" t="s">
        <v>2974</v>
      </c>
      <c r="I143" t="s">
        <v>49</v>
      </c>
      <c r="J143" t="s">
        <v>2781</v>
      </c>
    </row>
    <row r="144" spans="1:10" x14ac:dyDescent="0.35">
      <c r="A144" t="s">
        <v>2777</v>
      </c>
      <c r="B144" t="s">
        <v>50</v>
      </c>
      <c r="C144" t="s">
        <v>1774</v>
      </c>
      <c r="D144" t="s">
        <v>1775</v>
      </c>
      <c r="E144" t="s">
        <v>10721</v>
      </c>
      <c r="F144" t="s">
        <v>185</v>
      </c>
      <c r="G144" s="4">
        <v>45854</v>
      </c>
      <c r="H144" t="s">
        <v>2801</v>
      </c>
      <c r="I144" t="s">
        <v>49</v>
      </c>
      <c r="J144" t="s">
        <v>2781</v>
      </c>
    </row>
    <row r="145" spans="1:10" x14ac:dyDescent="0.35">
      <c r="A145" t="s">
        <v>2777</v>
      </c>
      <c r="B145" t="s">
        <v>50</v>
      </c>
      <c r="C145" t="s">
        <v>2385</v>
      </c>
      <c r="D145" t="s">
        <v>2386</v>
      </c>
      <c r="E145" t="s">
        <v>10720</v>
      </c>
      <c r="F145" t="s">
        <v>185</v>
      </c>
      <c r="G145" s="4">
        <v>45854</v>
      </c>
      <c r="H145" t="s">
        <v>2886</v>
      </c>
      <c r="I145" t="s">
        <v>49</v>
      </c>
      <c r="J145" t="s">
        <v>2781</v>
      </c>
    </row>
    <row r="146" spans="1:10" x14ac:dyDescent="0.35">
      <c r="A146" t="s">
        <v>2777</v>
      </c>
      <c r="B146" t="s">
        <v>50</v>
      </c>
      <c r="C146" t="s">
        <v>648</v>
      </c>
      <c r="D146" t="s">
        <v>649</v>
      </c>
      <c r="E146" t="s">
        <v>10721</v>
      </c>
      <c r="F146" t="s">
        <v>185</v>
      </c>
      <c r="G146" s="4">
        <v>45854</v>
      </c>
      <c r="H146" t="s">
        <v>3199</v>
      </c>
      <c r="I146" t="s">
        <v>49</v>
      </c>
      <c r="J146" t="s">
        <v>2781</v>
      </c>
    </row>
    <row r="147" spans="1:10" x14ac:dyDescent="0.35">
      <c r="A147" t="s">
        <v>2777</v>
      </c>
      <c r="B147" t="s">
        <v>50</v>
      </c>
      <c r="C147" t="s">
        <v>3277</v>
      </c>
      <c r="D147" t="s">
        <v>3278</v>
      </c>
      <c r="E147" t="s">
        <v>10721</v>
      </c>
      <c r="F147" t="s">
        <v>185</v>
      </c>
      <c r="G147" s="4">
        <v>45854</v>
      </c>
      <c r="H147" t="s">
        <v>3276</v>
      </c>
      <c r="I147" t="s">
        <v>114</v>
      </c>
      <c r="J147" t="s">
        <v>2781</v>
      </c>
    </row>
    <row r="148" spans="1:10" x14ac:dyDescent="0.35">
      <c r="A148" t="s">
        <v>2777</v>
      </c>
      <c r="B148" t="s">
        <v>50</v>
      </c>
      <c r="C148" t="s">
        <v>117</v>
      </c>
      <c r="D148" t="s">
        <v>118</v>
      </c>
      <c r="E148" t="s">
        <v>10721</v>
      </c>
      <c r="F148" t="s">
        <v>54</v>
      </c>
      <c r="G148" s="4">
        <v>45854</v>
      </c>
      <c r="H148" t="s">
        <v>2806</v>
      </c>
      <c r="I148" t="s">
        <v>49</v>
      </c>
      <c r="J148" t="s">
        <v>2781</v>
      </c>
    </row>
    <row r="149" spans="1:10" x14ac:dyDescent="0.35">
      <c r="A149" t="s">
        <v>2777</v>
      </c>
      <c r="B149" t="s">
        <v>50</v>
      </c>
      <c r="C149" t="s">
        <v>4148</v>
      </c>
      <c r="D149" t="s">
        <v>4149</v>
      </c>
      <c r="E149" t="s">
        <v>10721</v>
      </c>
      <c r="F149" t="s">
        <v>185</v>
      </c>
      <c r="G149" s="4">
        <v>45854</v>
      </c>
      <c r="H149" t="s">
        <v>4160</v>
      </c>
      <c r="I149" t="s">
        <v>49</v>
      </c>
      <c r="J149" t="s">
        <v>2781</v>
      </c>
    </row>
    <row r="150" spans="1:10" x14ac:dyDescent="0.35">
      <c r="A150" t="s">
        <v>2777</v>
      </c>
      <c r="B150" t="s">
        <v>50</v>
      </c>
      <c r="C150" t="s">
        <v>3279</v>
      </c>
      <c r="D150" t="s">
        <v>3280</v>
      </c>
      <c r="E150" t="s">
        <v>10721</v>
      </c>
      <c r="F150" t="s">
        <v>185</v>
      </c>
      <c r="G150" s="4">
        <v>45854</v>
      </c>
      <c r="H150" t="s">
        <v>10766</v>
      </c>
      <c r="I150" t="s">
        <v>114</v>
      </c>
      <c r="J150" t="s">
        <v>2781</v>
      </c>
    </row>
    <row r="151" spans="1:10" x14ac:dyDescent="0.35">
      <c r="A151" t="s">
        <v>2777</v>
      </c>
      <c r="B151" t="s">
        <v>50</v>
      </c>
      <c r="C151" t="s">
        <v>4156</v>
      </c>
      <c r="D151" t="s">
        <v>4157</v>
      </c>
      <c r="E151" t="s">
        <v>10720</v>
      </c>
      <c r="F151" t="s">
        <v>185</v>
      </c>
      <c r="G151" s="4">
        <v>45854</v>
      </c>
      <c r="H151" t="s">
        <v>4150</v>
      </c>
      <c r="I151" t="s">
        <v>49</v>
      </c>
      <c r="J151" t="s">
        <v>2781</v>
      </c>
    </row>
    <row r="152" spans="1:10" x14ac:dyDescent="0.35">
      <c r="A152" t="s">
        <v>2777</v>
      </c>
      <c r="B152" t="s">
        <v>50</v>
      </c>
      <c r="C152" t="s">
        <v>2370</v>
      </c>
      <c r="D152" t="s">
        <v>2371</v>
      </c>
      <c r="E152" t="s">
        <v>10720</v>
      </c>
      <c r="F152" t="s">
        <v>185</v>
      </c>
      <c r="G152" s="4">
        <v>45854</v>
      </c>
      <c r="H152" t="s">
        <v>2800</v>
      </c>
      <c r="I152" t="s">
        <v>49</v>
      </c>
      <c r="J152" t="s">
        <v>2781</v>
      </c>
    </row>
    <row r="153" spans="1:10" x14ac:dyDescent="0.35">
      <c r="A153" t="s">
        <v>2777</v>
      </c>
      <c r="B153" t="s">
        <v>50</v>
      </c>
      <c r="C153" t="s">
        <v>1693</v>
      </c>
      <c r="D153" t="s">
        <v>1694</v>
      </c>
      <c r="E153" t="s">
        <v>10721</v>
      </c>
      <c r="F153" t="s">
        <v>185</v>
      </c>
      <c r="G153" s="4">
        <v>45854</v>
      </c>
      <c r="H153" t="s">
        <v>2843</v>
      </c>
      <c r="I153" t="s">
        <v>49</v>
      </c>
      <c r="J153" t="s">
        <v>2781</v>
      </c>
    </row>
    <row r="154" spans="1:10" x14ac:dyDescent="0.35">
      <c r="A154" t="s">
        <v>2777</v>
      </c>
      <c r="B154" t="s">
        <v>50</v>
      </c>
      <c r="C154" t="s">
        <v>3487</v>
      </c>
      <c r="D154" t="s">
        <v>3488</v>
      </c>
      <c r="E154" t="s">
        <v>10721</v>
      </c>
      <c r="F154" t="s">
        <v>185</v>
      </c>
      <c r="G154" s="4">
        <v>45854</v>
      </c>
      <c r="H154" t="s">
        <v>3489</v>
      </c>
      <c r="I154" t="s">
        <v>49</v>
      </c>
      <c r="J154" t="s">
        <v>2781</v>
      </c>
    </row>
    <row r="155" spans="1:10" x14ac:dyDescent="0.35">
      <c r="A155" t="s">
        <v>2777</v>
      </c>
      <c r="B155" t="s">
        <v>50</v>
      </c>
      <c r="C155" t="s">
        <v>527</v>
      </c>
      <c r="D155" t="s">
        <v>528</v>
      </c>
      <c r="E155" t="s">
        <v>10721</v>
      </c>
      <c r="F155" t="s">
        <v>185</v>
      </c>
      <c r="G155" s="4">
        <v>45854</v>
      </c>
      <c r="H155" t="s">
        <v>3169</v>
      </c>
      <c r="I155" t="s">
        <v>49</v>
      </c>
      <c r="J155" t="s">
        <v>2781</v>
      </c>
    </row>
    <row r="156" spans="1:10" x14ac:dyDescent="0.35">
      <c r="A156" t="s">
        <v>2777</v>
      </c>
      <c r="B156" t="s">
        <v>50</v>
      </c>
      <c r="C156" t="s">
        <v>2856</v>
      </c>
      <c r="D156" t="s">
        <v>2857</v>
      </c>
      <c r="E156" t="s">
        <v>10720</v>
      </c>
      <c r="F156" t="s">
        <v>185</v>
      </c>
      <c r="G156" s="4">
        <v>45854</v>
      </c>
      <c r="H156" t="s">
        <v>2858</v>
      </c>
      <c r="I156" t="s">
        <v>66</v>
      </c>
      <c r="J156" t="s">
        <v>2781</v>
      </c>
    </row>
    <row r="157" spans="1:10" x14ac:dyDescent="0.35">
      <c r="A157" t="s">
        <v>2777</v>
      </c>
      <c r="B157" t="s">
        <v>50</v>
      </c>
      <c r="C157" t="s">
        <v>2411</v>
      </c>
      <c r="D157" t="s">
        <v>2412</v>
      </c>
      <c r="E157" t="s">
        <v>10721</v>
      </c>
      <c r="F157" t="s">
        <v>185</v>
      </c>
      <c r="G157" s="4">
        <v>45854</v>
      </c>
      <c r="H157" t="s">
        <v>3343</v>
      </c>
      <c r="I157" t="s">
        <v>49</v>
      </c>
      <c r="J157" t="s">
        <v>2781</v>
      </c>
    </row>
    <row r="158" spans="1:10" x14ac:dyDescent="0.35">
      <c r="A158" t="s">
        <v>2777</v>
      </c>
      <c r="B158" t="s">
        <v>50</v>
      </c>
      <c r="C158" t="s">
        <v>2387</v>
      </c>
      <c r="D158" t="s">
        <v>2388</v>
      </c>
      <c r="E158" t="s">
        <v>10721</v>
      </c>
      <c r="F158" t="s">
        <v>185</v>
      </c>
      <c r="G158" s="4">
        <v>45854</v>
      </c>
      <c r="H158" t="s">
        <v>3123</v>
      </c>
      <c r="I158" t="s">
        <v>49</v>
      </c>
      <c r="J158" t="s">
        <v>2781</v>
      </c>
    </row>
    <row r="159" spans="1:10" x14ac:dyDescent="0.35">
      <c r="A159" t="s">
        <v>2777</v>
      </c>
      <c r="B159" t="s">
        <v>50</v>
      </c>
      <c r="C159" t="s">
        <v>3046</v>
      </c>
      <c r="D159" t="s">
        <v>3047</v>
      </c>
      <c r="E159" t="s">
        <v>10720</v>
      </c>
      <c r="F159" t="s">
        <v>185</v>
      </c>
      <c r="G159" s="4">
        <v>45854</v>
      </c>
      <c r="H159" t="s">
        <v>2843</v>
      </c>
      <c r="I159" t="s">
        <v>49</v>
      </c>
      <c r="J159" t="s">
        <v>2781</v>
      </c>
    </row>
    <row r="160" spans="1:10" x14ac:dyDescent="0.35">
      <c r="A160" t="s">
        <v>2777</v>
      </c>
      <c r="B160" t="s">
        <v>50</v>
      </c>
      <c r="C160" t="s">
        <v>4268</v>
      </c>
      <c r="D160" t="s">
        <v>4269</v>
      </c>
      <c r="E160" t="s">
        <v>10720</v>
      </c>
      <c r="F160" t="s">
        <v>185</v>
      </c>
      <c r="G160" s="4">
        <v>45854</v>
      </c>
      <c r="H160" t="s">
        <v>4270</v>
      </c>
      <c r="I160" t="s">
        <v>49</v>
      </c>
      <c r="J160" t="s">
        <v>2781</v>
      </c>
    </row>
    <row r="161" spans="1:10" x14ac:dyDescent="0.35">
      <c r="A161" t="s">
        <v>2777</v>
      </c>
      <c r="B161" t="s">
        <v>50</v>
      </c>
      <c r="C161" t="s">
        <v>645</v>
      </c>
      <c r="D161" t="s">
        <v>646</v>
      </c>
      <c r="E161" t="s">
        <v>10720</v>
      </c>
      <c r="F161" t="s">
        <v>185</v>
      </c>
      <c r="G161" s="4">
        <v>45854</v>
      </c>
      <c r="H161" t="s">
        <v>3202</v>
      </c>
      <c r="I161" t="s">
        <v>49</v>
      </c>
      <c r="J161" t="s">
        <v>2781</v>
      </c>
    </row>
    <row r="162" spans="1:10" x14ac:dyDescent="0.35">
      <c r="A162" t="s">
        <v>2777</v>
      </c>
      <c r="B162" t="s">
        <v>50</v>
      </c>
      <c r="C162" t="s">
        <v>2504</v>
      </c>
      <c r="D162" t="s">
        <v>2505</v>
      </c>
      <c r="E162" t="s">
        <v>10721</v>
      </c>
      <c r="F162" t="s">
        <v>185</v>
      </c>
      <c r="G162" s="4">
        <v>45854</v>
      </c>
      <c r="H162" t="s">
        <v>2974</v>
      </c>
      <c r="I162" t="s">
        <v>49</v>
      </c>
      <c r="J162" t="s">
        <v>2781</v>
      </c>
    </row>
    <row r="163" spans="1:10" x14ac:dyDescent="0.35">
      <c r="A163" t="s">
        <v>2777</v>
      </c>
      <c r="B163" t="s">
        <v>50</v>
      </c>
      <c r="C163" t="s">
        <v>3018</v>
      </c>
      <c r="D163" t="s">
        <v>3019</v>
      </c>
      <c r="E163" t="s">
        <v>10721</v>
      </c>
      <c r="F163" t="s">
        <v>185</v>
      </c>
      <c r="G163" s="4">
        <v>45854</v>
      </c>
      <c r="H163" t="s">
        <v>3020</v>
      </c>
      <c r="I163" t="s">
        <v>49</v>
      </c>
      <c r="J163" t="s">
        <v>2781</v>
      </c>
    </row>
    <row r="164" spans="1:10" x14ac:dyDescent="0.35">
      <c r="A164" t="s">
        <v>2777</v>
      </c>
      <c r="B164" t="s">
        <v>50</v>
      </c>
      <c r="C164" t="s">
        <v>3589</v>
      </c>
      <c r="D164" t="s">
        <v>3590</v>
      </c>
      <c r="E164" t="s">
        <v>10721</v>
      </c>
      <c r="F164" t="s">
        <v>185</v>
      </c>
      <c r="G164" s="4">
        <v>45854</v>
      </c>
      <c r="H164" t="s">
        <v>2997</v>
      </c>
      <c r="I164" t="s">
        <v>114</v>
      </c>
      <c r="J164" t="s">
        <v>2781</v>
      </c>
    </row>
    <row r="165" spans="1:10" x14ac:dyDescent="0.35">
      <c r="A165" t="s">
        <v>2777</v>
      </c>
      <c r="B165" t="s">
        <v>50</v>
      </c>
      <c r="C165" t="s">
        <v>3039</v>
      </c>
      <c r="D165" t="s">
        <v>3040</v>
      </c>
      <c r="E165" t="s">
        <v>10721</v>
      </c>
      <c r="F165" t="s">
        <v>185</v>
      </c>
      <c r="G165" s="4">
        <v>45854</v>
      </c>
      <c r="H165" t="s">
        <v>3041</v>
      </c>
      <c r="I165" t="s">
        <v>49</v>
      </c>
      <c r="J165" t="s">
        <v>2781</v>
      </c>
    </row>
    <row r="166" spans="1:10" x14ac:dyDescent="0.35">
      <c r="A166" t="s">
        <v>2777</v>
      </c>
      <c r="B166" t="s">
        <v>50</v>
      </c>
      <c r="C166" t="s">
        <v>3052</v>
      </c>
      <c r="D166" t="s">
        <v>3053</v>
      </c>
      <c r="E166" t="s">
        <v>10721</v>
      </c>
      <c r="F166" t="s">
        <v>185</v>
      </c>
      <c r="G166" s="4">
        <v>45854</v>
      </c>
      <c r="H166" t="s">
        <v>2801</v>
      </c>
      <c r="I166" t="s">
        <v>49</v>
      </c>
      <c r="J166" t="s">
        <v>2781</v>
      </c>
    </row>
    <row r="167" spans="1:10" x14ac:dyDescent="0.35">
      <c r="A167" t="s">
        <v>2777</v>
      </c>
      <c r="B167" t="s">
        <v>50</v>
      </c>
      <c r="C167" t="s">
        <v>673</v>
      </c>
      <c r="D167" t="s">
        <v>674</v>
      </c>
      <c r="E167" t="s">
        <v>10720</v>
      </c>
      <c r="F167" t="s">
        <v>185</v>
      </c>
      <c r="G167" s="4">
        <v>45854</v>
      </c>
      <c r="H167" t="s">
        <v>3199</v>
      </c>
      <c r="I167" t="s">
        <v>49</v>
      </c>
      <c r="J167" t="s">
        <v>2781</v>
      </c>
    </row>
    <row r="168" spans="1:10" x14ac:dyDescent="0.35">
      <c r="A168" t="s">
        <v>2777</v>
      </c>
      <c r="B168" t="s">
        <v>50</v>
      </c>
      <c r="C168" t="s">
        <v>2185</v>
      </c>
      <c r="D168" t="s">
        <v>2186</v>
      </c>
      <c r="E168" t="s">
        <v>10720</v>
      </c>
      <c r="F168" t="s">
        <v>185</v>
      </c>
      <c r="G168" s="4">
        <v>45854</v>
      </c>
      <c r="H168" t="s">
        <v>3327</v>
      </c>
      <c r="I168" t="s">
        <v>49</v>
      </c>
      <c r="J168" t="s">
        <v>2781</v>
      </c>
    </row>
    <row r="169" spans="1:10" x14ac:dyDescent="0.35">
      <c r="A169" t="s">
        <v>2777</v>
      </c>
      <c r="B169" t="s">
        <v>50</v>
      </c>
      <c r="C169" t="s">
        <v>642</v>
      </c>
      <c r="D169" t="s">
        <v>643</v>
      </c>
      <c r="E169" t="s">
        <v>10721</v>
      </c>
      <c r="F169" t="s">
        <v>185</v>
      </c>
      <c r="G169" s="4">
        <v>45854</v>
      </c>
      <c r="H169" t="s">
        <v>3202</v>
      </c>
      <c r="I169" t="s">
        <v>49</v>
      </c>
      <c r="J169" t="s">
        <v>2781</v>
      </c>
    </row>
    <row r="170" spans="1:10" x14ac:dyDescent="0.35">
      <c r="A170" t="s">
        <v>2777</v>
      </c>
      <c r="B170" t="s">
        <v>50</v>
      </c>
      <c r="C170" t="s">
        <v>3033</v>
      </c>
      <c r="D170" t="s">
        <v>3034</v>
      </c>
      <c r="E170" t="s">
        <v>10721</v>
      </c>
      <c r="F170" t="s">
        <v>185</v>
      </c>
      <c r="G170" s="4">
        <v>45854</v>
      </c>
      <c r="H170" t="s">
        <v>2803</v>
      </c>
      <c r="I170" t="s">
        <v>49</v>
      </c>
      <c r="J170" t="s">
        <v>2781</v>
      </c>
    </row>
    <row r="171" spans="1:10" x14ac:dyDescent="0.35">
      <c r="A171" t="s">
        <v>2777</v>
      </c>
      <c r="B171" t="s">
        <v>50</v>
      </c>
      <c r="C171" t="s">
        <v>2036</v>
      </c>
      <c r="D171" t="s">
        <v>2037</v>
      </c>
      <c r="E171" t="s">
        <v>10740</v>
      </c>
      <c r="F171" t="s">
        <v>54</v>
      </c>
      <c r="G171" s="4">
        <v>45854</v>
      </c>
      <c r="H171" t="s">
        <v>2803</v>
      </c>
      <c r="I171" t="s">
        <v>114</v>
      </c>
      <c r="J171" t="s">
        <v>2781</v>
      </c>
    </row>
    <row r="172" spans="1:10" x14ac:dyDescent="0.35">
      <c r="A172" t="s">
        <v>2777</v>
      </c>
      <c r="B172" t="s">
        <v>50</v>
      </c>
      <c r="C172" t="s">
        <v>3026</v>
      </c>
      <c r="D172" t="s">
        <v>3027</v>
      </c>
      <c r="E172" t="s">
        <v>10721</v>
      </c>
      <c r="F172" t="s">
        <v>185</v>
      </c>
      <c r="G172" s="4">
        <v>45854</v>
      </c>
      <c r="H172" t="s">
        <v>2997</v>
      </c>
      <c r="I172" t="s">
        <v>49</v>
      </c>
      <c r="J172" t="s">
        <v>2781</v>
      </c>
    </row>
    <row r="173" spans="1:10" x14ac:dyDescent="0.35">
      <c r="A173" t="s">
        <v>2777</v>
      </c>
      <c r="B173" t="s">
        <v>50</v>
      </c>
      <c r="C173" t="s">
        <v>676</v>
      </c>
      <c r="D173" t="s">
        <v>677</v>
      </c>
      <c r="E173" t="s">
        <v>10720</v>
      </c>
      <c r="F173" t="s">
        <v>185</v>
      </c>
      <c r="G173" s="4">
        <v>45854</v>
      </c>
      <c r="H173" t="s">
        <v>3202</v>
      </c>
      <c r="I173" t="s">
        <v>49</v>
      </c>
      <c r="J173" t="s">
        <v>2781</v>
      </c>
    </row>
    <row r="174" spans="1:10" x14ac:dyDescent="0.35">
      <c r="A174" t="s">
        <v>2777</v>
      </c>
      <c r="B174" t="s">
        <v>50</v>
      </c>
      <c r="C174" t="s">
        <v>1695</v>
      </c>
      <c r="D174" t="s">
        <v>1696</v>
      </c>
      <c r="E174" t="s">
        <v>10720</v>
      </c>
      <c r="F174" t="s">
        <v>185</v>
      </c>
      <c r="G174" s="4">
        <v>45854</v>
      </c>
      <c r="H174" t="s">
        <v>2806</v>
      </c>
      <c r="I174" t="s">
        <v>49</v>
      </c>
      <c r="J174" t="s">
        <v>2781</v>
      </c>
    </row>
    <row r="175" spans="1:10" x14ac:dyDescent="0.35">
      <c r="A175" t="s">
        <v>2777</v>
      </c>
      <c r="B175" t="s">
        <v>50</v>
      </c>
      <c r="C175" t="s">
        <v>2421</v>
      </c>
      <c r="D175" t="s">
        <v>2422</v>
      </c>
      <c r="E175" t="s">
        <v>10721</v>
      </c>
      <c r="F175" t="s">
        <v>185</v>
      </c>
      <c r="G175" s="4">
        <v>45854</v>
      </c>
      <c r="H175" t="s">
        <v>3344</v>
      </c>
      <c r="I175" t="s">
        <v>49</v>
      </c>
      <c r="J175" t="s">
        <v>2781</v>
      </c>
    </row>
    <row r="176" spans="1:10" x14ac:dyDescent="0.35">
      <c r="A176" t="s">
        <v>2777</v>
      </c>
      <c r="B176" t="s">
        <v>50</v>
      </c>
      <c r="C176" t="s">
        <v>791</v>
      </c>
      <c r="D176" t="s">
        <v>792</v>
      </c>
      <c r="E176" t="s">
        <v>10720</v>
      </c>
      <c r="F176" t="s">
        <v>773</v>
      </c>
      <c r="G176" s="4">
        <v>45854</v>
      </c>
      <c r="H176" t="s">
        <v>3582</v>
      </c>
      <c r="I176" t="s">
        <v>66</v>
      </c>
      <c r="J176" t="s">
        <v>2781</v>
      </c>
    </row>
    <row r="177" spans="1:10" x14ac:dyDescent="0.35">
      <c r="A177" t="s">
        <v>2777</v>
      </c>
      <c r="B177" t="s">
        <v>50</v>
      </c>
      <c r="C177" t="s">
        <v>3205</v>
      </c>
      <c r="D177" t="s">
        <v>3206</v>
      </c>
      <c r="E177" t="s">
        <v>10721</v>
      </c>
      <c r="F177" t="s">
        <v>185</v>
      </c>
      <c r="G177" s="4">
        <v>45854</v>
      </c>
      <c r="H177" t="s">
        <v>2803</v>
      </c>
      <c r="I177" t="s">
        <v>49</v>
      </c>
      <c r="J177" t="s">
        <v>2781</v>
      </c>
    </row>
    <row r="178" spans="1:10" x14ac:dyDescent="0.35">
      <c r="A178" t="s">
        <v>2777</v>
      </c>
      <c r="B178" t="s">
        <v>50</v>
      </c>
      <c r="C178" t="s">
        <v>679</v>
      </c>
      <c r="D178" t="s">
        <v>680</v>
      </c>
      <c r="E178" t="s">
        <v>10721</v>
      </c>
      <c r="F178" t="s">
        <v>185</v>
      </c>
      <c r="G178" s="4">
        <v>45854</v>
      </c>
      <c r="H178" t="s">
        <v>10767</v>
      </c>
      <c r="I178" t="s">
        <v>49</v>
      </c>
      <c r="J178" t="s">
        <v>2781</v>
      </c>
    </row>
    <row r="179" spans="1:10" x14ac:dyDescent="0.35">
      <c r="A179" t="s">
        <v>2777</v>
      </c>
      <c r="B179" t="s">
        <v>50</v>
      </c>
      <c r="C179" t="s">
        <v>2379</v>
      </c>
      <c r="D179" t="s">
        <v>2380</v>
      </c>
      <c r="E179" t="s">
        <v>10721</v>
      </c>
      <c r="F179" t="s">
        <v>185</v>
      </c>
      <c r="G179" s="4">
        <v>45854</v>
      </c>
      <c r="H179" t="s">
        <v>3123</v>
      </c>
      <c r="I179" t="s">
        <v>49</v>
      </c>
      <c r="J179" t="s">
        <v>2781</v>
      </c>
    </row>
    <row r="180" spans="1:10" x14ac:dyDescent="0.35">
      <c r="A180" t="s">
        <v>2777</v>
      </c>
      <c r="B180" t="s">
        <v>50</v>
      </c>
      <c r="C180" t="s">
        <v>3571</v>
      </c>
      <c r="D180" t="s">
        <v>3572</v>
      </c>
      <c r="E180" t="s">
        <v>10721</v>
      </c>
      <c r="F180" t="s">
        <v>185</v>
      </c>
      <c r="G180" s="4">
        <v>45854</v>
      </c>
      <c r="H180" t="s">
        <v>3573</v>
      </c>
      <c r="I180" t="s">
        <v>49</v>
      </c>
      <c r="J180" t="s">
        <v>2781</v>
      </c>
    </row>
    <row r="181" spans="1:10" x14ac:dyDescent="0.35">
      <c r="A181" t="s">
        <v>2777</v>
      </c>
      <c r="B181" t="s">
        <v>50</v>
      </c>
      <c r="C181" t="s">
        <v>788</v>
      </c>
      <c r="D181" t="s">
        <v>789</v>
      </c>
      <c r="E181" t="s">
        <v>10720</v>
      </c>
      <c r="F181" t="s">
        <v>773</v>
      </c>
      <c r="G181" s="4">
        <v>45854</v>
      </c>
      <c r="H181" t="s">
        <v>4072</v>
      </c>
      <c r="I181" t="s">
        <v>49</v>
      </c>
      <c r="J181" t="s">
        <v>2781</v>
      </c>
    </row>
    <row r="182" spans="1:10" x14ac:dyDescent="0.35">
      <c r="A182" t="s">
        <v>2777</v>
      </c>
      <c r="B182" t="s">
        <v>50</v>
      </c>
      <c r="C182" t="s">
        <v>3274</v>
      </c>
      <c r="D182" t="s">
        <v>3275</v>
      </c>
      <c r="E182" t="s">
        <v>10721</v>
      </c>
      <c r="F182" t="s">
        <v>185</v>
      </c>
      <c r="G182" s="4">
        <v>45854</v>
      </c>
      <c r="H182" t="s">
        <v>3276</v>
      </c>
      <c r="I182" t="s">
        <v>114</v>
      </c>
      <c r="J182" t="s">
        <v>2781</v>
      </c>
    </row>
    <row r="183" spans="1:10" x14ac:dyDescent="0.35">
      <c r="A183" t="s">
        <v>2777</v>
      </c>
      <c r="B183" t="s">
        <v>50</v>
      </c>
      <c r="C183" t="s">
        <v>3048</v>
      </c>
      <c r="D183" t="s">
        <v>3049</v>
      </c>
      <c r="E183" t="s">
        <v>10721</v>
      </c>
      <c r="F183" t="s">
        <v>185</v>
      </c>
      <c r="G183" s="4">
        <v>45854</v>
      </c>
      <c r="H183" t="s">
        <v>2806</v>
      </c>
      <c r="I183" t="s">
        <v>49</v>
      </c>
      <c r="J183" t="s">
        <v>2781</v>
      </c>
    </row>
    <row r="184" spans="1:10" x14ac:dyDescent="0.35">
      <c r="A184" t="s">
        <v>2777</v>
      </c>
      <c r="B184" t="s">
        <v>50</v>
      </c>
      <c r="C184" t="s">
        <v>1326</v>
      </c>
      <c r="D184" t="s">
        <v>1327</v>
      </c>
      <c r="E184" t="s">
        <v>10721</v>
      </c>
      <c r="F184" t="s">
        <v>54</v>
      </c>
      <c r="G184" s="4">
        <v>45854</v>
      </c>
      <c r="H184" t="s">
        <v>10768</v>
      </c>
      <c r="I184" t="s">
        <v>49</v>
      </c>
      <c r="J184" t="s">
        <v>2781</v>
      </c>
    </row>
    <row r="185" spans="1:10" x14ac:dyDescent="0.35">
      <c r="A185" t="s">
        <v>2777</v>
      </c>
      <c r="B185" t="s">
        <v>50</v>
      </c>
      <c r="C185" t="s">
        <v>3028</v>
      </c>
      <c r="D185" t="s">
        <v>3029</v>
      </c>
      <c r="E185" t="s">
        <v>10720</v>
      </c>
      <c r="F185" t="s">
        <v>185</v>
      </c>
      <c r="G185" s="4">
        <v>45854</v>
      </c>
      <c r="H185" t="s">
        <v>2997</v>
      </c>
      <c r="I185" t="s">
        <v>49</v>
      </c>
      <c r="J185" t="s">
        <v>2781</v>
      </c>
    </row>
    <row r="186" spans="1:10" x14ac:dyDescent="0.35">
      <c r="A186" t="s">
        <v>2777</v>
      </c>
      <c r="B186" t="s">
        <v>50</v>
      </c>
      <c r="C186" t="s">
        <v>2606</v>
      </c>
      <c r="D186" t="s">
        <v>2607</v>
      </c>
      <c r="E186" t="s">
        <v>10721</v>
      </c>
      <c r="F186" t="s">
        <v>185</v>
      </c>
      <c r="G186" s="4">
        <v>45854</v>
      </c>
      <c r="H186" t="s">
        <v>10769</v>
      </c>
      <c r="I186" t="s">
        <v>49</v>
      </c>
      <c r="J186" t="s">
        <v>2781</v>
      </c>
    </row>
    <row r="187" spans="1:10" x14ac:dyDescent="0.35">
      <c r="A187" t="s">
        <v>2777</v>
      </c>
      <c r="B187" t="s">
        <v>50</v>
      </c>
      <c r="C187" t="s">
        <v>4161</v>
      </c>
      <c r="D187" t="s">
        <v>4162</v>
      </c>
      <c r="E187" t="s">
        <v>10721</v>
      </c>
      <c r="F187" t="s">
        <v>185</v>
      </c>
      <c r="G187" s="4">
        <v>45854</v>
      </c>
      <c r="H187" t="s">
        <v>4160</v>
      </c>
      <c r="I187" t="s">
        <v>114</v>
      </c>
      <c r="J187" t="s">
        <v>2781</v>
      </c>
    </row>
    <row r="188" spans="1:10" x14ac:dyDescent="0.35">
      <c r="A188" t="s">
        <v>2777</v>
      </c>
      <c r="B188" t="s">
        <v>50</v>
      </c>
      <c r="C188" t="s">
        <v>2854</v>
      </c>
      <c r="D188" t="s">
        <v>2855</v>
      </c>
      <c r="E188" t="s">
        <v>10721</v>
      </c>
      <c r="F188" t="s">
        <v>185</v>
      </c>
      <c r="G188" s="4">
        <v>45854</v>
      </c>
      <c r="H188" t="s">
        <v>2795</v>
      </c>
      <c r="I188" t="s">
        <v>66</v>
      </c>
      <c r="J188" t="s">
        <v>2781</v>
      </c>
    </row>
    <row r="189" spans="1:10" x14ac:dyDescent="0.35">
      <c r="A189" t="s">
        <v>2777</v>
      </c>
      <c r="B189" t="s">
        <v>50</v>
      </c>
      <c r="C189" t="s">
        <v>633</v>
      </c>
      <c r="D189" t="s">
        <v>634</v>
      </c>
      <c r="E189" t="s">
        <v>10721</v>
      </c>
      <c r="F189" t="s">
        <v>185</v>
      </c>
      <c r="G189" s="4">
        <v>45854</v>
      </c>
      <c r="H189" t="s">
        <v>10770</v>
      </c>
      <c r="I189" t="s">
        <v>49</v>
      </c>
      <c r="J189" t="s">
        <v>2781</v>
      </c>
    </row>
    <row r="190" spans="1:10" x14ac:dyDescent="0.35">
      <c r="A190" t="s">
        <v>2777</v>
      </c>
      <c r="B190" t="s">
        <v>50</v>
      </c>
      <c r="C190" t="s">
        <v>2835</v>
      </c>
      <c r="D190" t="s">
        <v>2836</v>
      </c>
      <c r="E190" t="s">
        <v>10721</v>
      </c>
      <c r="F190" t="s">
        <v>185</v>
      </c>
      <c r="G190" s="4">
        <v>45854</v>
      </c>
      <c r="H190" t="s">
        <v>2801</v>
      </c>
      <c r="I190" t="s">
        <v>66</v>
      </c>
      <c r="J190" t="s">
        <v>2781</v>
      </c>
    </row>
    <row r="191" spans="1:10" x14ac:dyDescent="0.35">
      <c r="A191" t="s">
        <v>2777</v>
      </c>
      <c r="B191" t="s">
        <v>50</v>
      </c>
      <c r="C191" t="s">
        <v>3313</v>
      </c>
      <c r="D191" t="s">
        <v>1803</v>
      </c>
      <c r="E191" t="s">
        <v>10720</v>
      </c>
      <c r="F191" t="s">
        <v>185</v>
      </c>
      <c r="G191" s="4">
        <v>45854</v>
      </c>
      <c r="H191" t="s">
        <v>2887</v>
      </c>
      <c r="I191" t="s">
        <v>49</v>
      </c>
      <c r="J191" t="s">
        <v>2781</v>
      </c>
    </row>
    <row r="192" spans="1:10" x14ac:dyDescent="0.35">
      <c r="A192" t="s">
        <v>2777</v>
      </c>
      <c r="B192" t="s">
        <v>50</v>
      </c>
      <c r="C192" t="s">
        <v>797</v>
      </c>
      <c r="D192" t="s">
        <v>798</v>
      </c>
      <c r="E192" t="s">
        <v>10720</v>
      </c>
      <c r="F192" t="s">
        <v>773</v>
      </c>
      <c r="G192" s="4">
        <v>45854</v>
      </c>
      <c r="H192" t="s">
        <v>3584</v>
      </c>
      <c r="I192" t="s">
        <v>66</v>
      </c>
      <c r="J192" t="s">
        <v>2781</v>
      </c>
    </row>
    <row r="193" spans="1:10" x14ac:dyDescent="0.35">
      <c r="A193" t="s">
        <v>2777</v>
      </c>
      <c r="B193" t="s">
        <v>50</v>
      </c>
      <c r="C193" t="s">
        <v>4356</v>
      </c>
      <c r="D193" t="s">
        <v>4357</v>
      </c>
      <c r="E193" t="s">
        <v>10721</v>
      </c>
      <c r="F193" t="s">
        <v>185</v>
      </c>
      <c r="G193" s="4">
        <v>45854</v>
      </c>
      <c r="H193" t="s">
        <v>10771</v>
      </c>
      <c r="I193" t="s">
        <v>49</v>
      </c>
      <c r="J193" t="s">
        <v>2781</v>
      </c>
    </row>
    <row r="194" spans="1:10" x14ac:dyDescent="0.35">
      <c r="A194" t="s">
        <v>2777</v>
      </c>
      <c r="B194" t="s">
        <v>50</v>
      </c>
      <c r="C194" t="s">
        <v>1832</v>
      </c>
      <c r="D194" t="s">
        <v>1833</v>
      </c>
      <c r="E194" t="s">
        <v>10720</v>
      </c>
      <c r="F194" t="s">
        <v>185</v>
      </c>
      <c r="G194" s="4">
        <v>45854</v>
      </c>
      <c r="H194" t="s">
        <v>2789</v>
      </c>
      <c r="I194" t="s">
        <v>49</v>
      </c>
      <c r="J194" t="s">
        <v>2781</v>
      </c>
    </row>
    <row r="195" spans="1:10" x14ac:dyDescent="0.35">
      <c r="A195" t="s">
        <v>2777</v>
      </c>
      <c r="B195" t="s">
        <v>50</v>
      </c>
      <c r="C195" t="s">
        <v>3195</v>
      </c>
      <c r="D195" t="s">
        <v>3196</v>
      </c>
      <c r="E195" t="s">
        <v>10721</v>
      </c>
      <c r="F195" t="s">
        <v>185</v>
      </c>
      <c r="G195" s="4">
        <v>45854</v>
      </c>
      <c r="H195" t="s">
        <v>3199</v>
      </c>
      <c r="I195" t="s">
        <v>114</v>
      </c>
      <c r="J195" t="s">
        <v>2781</v>
      </c>
    </row>
    <row r="196" spans="1:10" x14ac:dyDescent="0.35">
      <c r="A196" t="s">
        <v>2777</v>
      </c>
      <c r="B196" t="s">
        <v>50</v>
      </c>
      <c r="C196" t="s">
        <v>473</v>
      </c>
      <c r="D196" t="s">
        <v>474</v>
      </c>
      <c r="E196" t="s">
        <v>10720</v>
      </c>
      <c r="F196" t="s">
        <v>185</v>
      </c>
      <c r="G196" s="4">
        <v>45854</v>
      </c>
      <c r="H196" t="s">
        <v>3456</v>
      </c>
      <c r="I196" t="s">
        <v>114</v>
      </c>
      <c r="J196" t="s">
        <v>2781</v>
      </c>
    </row>
    <row r="197" spans="1:10" x14ac:dyDescent="0.35">
      <c r="A197" t="s">
        <v>2777</v>
      </c>
      <c r="B197" t="s">
        <v>50</v>
      </c>
      <c r="C197" t="s">
        <v>3272</v>
      </c>
      <c r="D197" t="s">
        <v>3273</v>
      </c>
      <c r="E197" t="s">
        <v>10721</v>
      </c>
      <c r="F197" t="s">
        <v>185</v>
      </c>
      <c r="G197" s="4">
        <v>45854</v>
      </c>
      <c r="H197" t="s">
        <v>2803</v>
      </c>
      <c r="I197" t="s">
        <v>114</v>
      </c>
      <c r="J197" t="s">
        <v>2781</v>
      </c>
    </row>
    <row r="198" spans="1:10" x14ac:dyDescent="0.35">
      <c r="A198" t="s">
        <v>2777</v>
      </c>
      <c r="B198" t="s">
        <v>50</v>
      </c>
      <c r="C198" t="s">
        <v>2861</v>
      </c>
      <c r="D198" t="s">
        <v>2862</v>
      </c>
      <c r="E198" t="s">
        <v>10721</v>
      </c>
      <c r="F198" t="s">
        <v>185</v>
      </c>
      <c r="G198" s="4">
        <v>45854</v>
      </c>
      <c r="H198" t="s">
        <v>2795</v>
      </c>
      <c r="I198" t="s">
        <v>66</v>
      </c>
      <c r="J198" t="s">
        <v>2781</v>
      </c>
    </row>
    <row r="199" spans="1:10" x14ac:dyDescent="0.35">
      <c r="A199" t="s">
        <v>2777</v>
      </c>
      <c r="B199" t="s">
        <v>50</v>
      </c>
      <c r="C199" t="s">
        <v>1881</v>
      </c>
      <c r="D199" t="s">
        <v>1882</v>
      </c>
      <c r="E199" t="s">
        <v>10721</v>
      </c>
      <c r="F199" t="s">
        <v>185</v>
      </c>
      <c r="G199" s="4">
        <v>45854</v>
      </c>
      <c r="H199" t="s">
        <v>3459</v>
      </c>
      <c r="I199" t="s">
        <v>49</v>
      </c>
      <c r="J199" t="s">
        <v>2781</v>
      </c>
    </row>
    <row r="200" spans="1:10" x14ac:dyDescent="0.35">
      <c r="A200" t="s">
        <v>2777</v>
      </c>
      <c r="B200" t="s">
        <v>50</v>
      </c>
      <c r="C200" t="s">
        <v>400</v>
      </c>
      <c r="D200" t="s">
        <v>401</v>
      </c>
      <c r="E200" t="s">
        <v>10720</v>
      </c>
      <c r="F200" t="s">
        <v>185</v>
      </c>
      <c r="G200" s="4">
        <v>45854</v>
      </c>
      <c r="H200" t="s">
        <v>2887</v>
      </c>
      <c r="I200" t="s">
        <v>114</v>
      </c>
      <c r="J200" t="s">
        <v>2781</v>
      </c>
    </row>
    <row r="201" spans="1:10" x14ac:dyDescent="0.35">
      <c r="A201" t="s">
        <v>2777</v>
      </c>
      <c r="B201" t="s">
        <v>50</v>
      </c>
      <c r="C201" t="s">
        <v>403</v>
      </c>
      <c r="D201" t="s">
        <v>404</v>
      </c>
      <c r="E201" t="s">
        <v>10720</v>
      </c>
      <c r="F201" t="s">
        <v>185</v>
      </c>
      <c r="G201" s="4">
        <v>45854</v>
      </c>
      <c r="H201" t="s">
        <v>3456</v>
      </c>
      <c r="I201" t="s">
        <v>114</v>
      </c>
      <c r="J201" t="s">
        <v>2781</v>
      </c>
    </row>
    <row r="202" spans="1:10" x14ac:dyDescent="0.35">
      <c r="A202" t="s">
        <v>2777</v>
      </c>
      <c r="B202" t="s">
        <v>50</v>
      </c>
      <c r="C202" t="s">
        <v>710</v>
      </c>
      <c r="D202" t="s">
        <v>711</v>
      </c>
      <c r="E202" t="s">
        <v>10721</v>
      </c>
      <c r="F202" t="s">
        <v>185</v>
      </c>
      <c r="G202" s="4">
        <v>45854</v>
      </c>
      <c r="H202" t="s">
        <v>3194</v>
      </c>
      <c r="I202" t="s">
        <v>114</v>
      </c>
      <c r="J202" t="s">
        <v>2781</v>
      </c>
    </row>
    <row r="203" spans="1:10" x14ac:dyDescent="0.35">
      <c r="A203" t="s">
        <v>2777</v>
      </c>
      <c r="B203" t="s">
        <v>50</v>
      </c>
      <c r="C203" t="s">
        <v>895</v>
      </c>
      <c r="D203" t="s">
        <v>896</v>
      </c>
      <c r="F203" t="s">
        <v>859</v>
      </c>
      <c r="G203" s="4">
        <v>45854</v>
      </c>
      <c r="H203" t="s">
        <v>3595</v>
      </c>
      <c r="I203" t="s">
        <v>114</v>
      </c>
      <c r="J203" t="s">
        <v>2781</v>
      </c>
    </row>
    <row r="204" spans="1:10" x14ac:dyDescent="0.35">
      <c r="A204" t="s">
        <v>2777</v>
      </c>
      <c r="B204" t="s">
        <v>50</v>
      </c>
      <c r="C204" t="s">
        <v>488</v>
      </c>
      <c r="D204" t="s">
        <v>489</v>
      </c>
      <c r="E204" t="s">
        <v>10721</v>
      </c>
      <c r="F204" t="s">
        <v>185</v>
      </c>
      <c r="G204" s="4">
        <v>45854</v>
      </c>
      <c r="H204" t="s">
        <v>3595</v>
      </c>
      <c r="I204" t="s">
        <v>114</v>
      </c>
      <c r="J204" t="s">
        <v>2781</v>
      </c>
    </row>
    <row r="205" spans="1:10" x14ac:dyDescent="0.35">
      <c r="A205" t="s">
        <v>2777</v>
      </c>
      <c r="B205" t="s">
        <v>50</v>
      </c>
      <c r="C205" t="s">
        <v>412</v>
      </c>
      <c r="D205" t="s">
        <v>413</v>
      </c>
      <c r="E205" t="s">
        <v>10720</v>
      </c>
      <c r="F205" t="s">
        <v>185</v>
      </c>
      <c r="G205" s="4">
        <v>45854</v>
      </c>
      <c r="H205" t="s">
        <v>2780</v>
      </c>
      <c r="I205" t="s">
        <v>114</v>
      </c>
      <c r="J205" t="s">
        <v>2781</v>
      </c>
    </row>
    <row r="206" spans="1:10" x14ac:dyDescent="0.35">
      <c r="A206" t="s">
        <v>2777</v>
      </c>
      <c r="B206" t="s">
        <v>50</v>
      </c>
      <c r="C206" t="s">
        <v>861</v>
      </c>
      <c r="D206" t="s">
        <v>862</v>
      </c>
      <c r="F206" t="s">
        <v>859</v>
      </c>
      <c r="G206" s="4">
        <v>45854</v>
      </c>
      <c r="H206" t="s">
        <v>3600</v>
      </c>
      <c r="I206" t="s">
        <v>114</v>
      </c>
      <c r="J206" t="s">
        <v>2781</v>
      </c>
    </row>
    <row r="207" spans="1:10" x14ac:dyDescent="0.35">
      <c r="A207" t="s">
        <v>2777</v>
      </c>
      <c r="B207" t="s">
        <v>50</v>
      </c>
      <c r="C207" t="s">
        <v>873</v>
      </c>
      <c r="D207" t="s">
        <v>874</v>
      </c>
      <c r="F207" t="s">
        <v>859</v>
      </c>
      <c r="G207" s="4">
        <v>45854</v>
      </c>
      <c r="H207" t="s">
        <v>2780</v>
      </c>
      <c r="I207" t="s">
        <v>114</v>
      </c>
      <c r="J207" t="s">
        <v>2781</v>
      </c>
    </row>
    <row r="208" spans="1:10" x14ac:dyDescent="0.35">
      <c r="A208" t="s">
        <v>2777</v>
      </c>
      <c r="B208" t="s">
        <v>50</v>
      </c>
      <c r="C208" t="s">
        <v>882</v>
      </c>
      <c r="D208" t="s">
        <v>883</v>
      </c>
      <c r="F208" t="s">
        <v>859</v>
      </c>
      <c r="G208" s="4">
        <v>45854</v>
      </c>
      <c r="H208" t="s">
        <v>3299</v>
      </c>
      <c r="I208" t="s">
        <v>114</v>
      </c>
      <c r="J208" t="s">
        <v>2781</v>
      </c>
    </row>
    <row r="209" spans="1:10" x14ac:dyDescent="0.35">
      <c r="A209" t="s">
        <v>2777</v>
      </c>
      <c r="B209" t="s">
        <v>50</v>
      </c>
      <c r="C209" t="s">
        <v>427</v>
      </c>
      <c r="D209" t="s">
        <v>428</v>
      </c>
      <c r="E209" t="s">
        <v>10720</v>
      </c>
      <c r="F209" t="s">
        <v>185</v>
      </c>
      <c r="G209" s="4">
        <v>45854</v>
      </c>
      <c r="H209" t="s">
        <v>3593</v>
      </c>
      <c r="I209" t="s">
        <v>114</v>
      </c>
      <c r="J209" t="s">
        <v>2781</v>
      </c>
    </row>
    <row r="210" spans="1:10" x14ac:dyDescent="0.35">
      <c r="A210" t="s">
        <v>2777</v>
      </c>
      <c r="B210" t="s">
        <v>50</v>
      </c>
      <c r="C210" t="s">
        <v>470</v>
      </c>
      <c r="D210" t="s">
        <v>471</v>
      </c>
      <c r="E210" t="s">
        <v>10721</v>
      </c>
      <c r="F210" t="s">
        <v>185</v>
      </c>
      <c r="G210" s="4">
        <v>45854</v>
      </c>
      <c r="H210" t="s">
        <v>3593</v>
      </c>
      <c r="I210" t="s">
        <v>114</v>
      </c>
      <c r="J210" t="s">
        <v>2781</v>
      </c>
    </row>
    <row r="211" spans="1:10" x14ac:dyDescent="0.35">
      <c r="A211" t="s">
        <v>2777</v>
      </c>
      <c r="B211" t="s">
        <v>50</v>
      </c>
      <c r="C211" t="s">
        <v>499</v>
      </c>
      <c r="D211" t="s">
        <v>500</v>
      </c>
      <c r="E211" t="s">
        <v>10721</v>
      </c>
      <c r="F211" t="s">
        <v>185</v>
      </c>
      <c r="G211" s="4">
        <v>45854</v>
      </c>
      <c r="H211" t="s">
        <v>3456</v>
      </c>
      <c r="I211" t="s">
        <v>114</v>
      </c>
      <c r="J211" t="s">
        <v>2781</v>
      </c>
    </row>
    <row r="212" spans="1:10" x14ac:dyDescent="0.35">
      <c r="A212" t="s">
        <v>2777</v>
      </c>
      <c r="B212" t="s">
        <v>50</v>
      </c>
      <c r="C212" t="s">
        <v>1916</v>
      </c>
      <c r="D212" t="s">
        <v>1917</v>
      </c>
      <c r="E212" t="s">
        <v>10721</v>
      </c>
      <c r="F212" t="s">
        <v>185</v>
      </c>
      <c r="G212" s="4">
        <v>45854</v>
      </c>
      <c r="H212" t="s">
        <v>2801</v>
      </c>
      <c r="I212" t="s">
        <v>66</v>
      </c>
      <c r="J212" t="s">
        <v>2781</v>
      </c>
    </row>
    <row r="213" spans="1:10" x14ac:dyDescent="0.35">
      <c r="A213" t="s">
        <v>2777</v>
      </c>
      <c r="B213" t="s">
        <v>50</v>
      </c>
      <c r="C213" t="s">
        <v>508</v>
      </c>
      <c r="D213" t="s">
        <v>509</v>
      </c>
      <c r="E213" t="s">
        <v>10720</v>
      </c>
      <c r="F213" t="s">
        <v>185</v>
      </c>
      <c r="G213" s="4">
        <v>45854</v>
      </c>
      <c r="H213" t="s">
        <v>3456</v>
      </c>
      <c r="I213" t="s">
        <v>114</v>
      </c>
      <c r="J213" t="s">
        <v>2781</v>
      </c>
    </row>
    <row r="214" spans="1:10" x14ac:dyDescent="0.35">
      <c r="A214" t="s">
        <v>2777</v>
      </c>
      <c r="B214" t="s">
        <v>50</v>
      </c>
      <c r="C214" t="s">
        <v>479</v>
      </c>
      <c r="D214" t="s">
        <v>480</v>
      </c>
      <c r="E214" t="s">
        <v>10721</v>
      </c>
      <c r="F214" t="s">
        <v>185</v>
      </c>
      <c r="G214" s="4">
        <v>45854</v>
      </c>
      <c r="H214" t="s">
        <v>2827</v>
      </c>
      <c r="I214" t="s">
        <v>66</v>
      </c>
      <c r="J214" t="s">
        <v>2781</v>
      </c>
    </row>
    <row r="215" spans="1:10" x14ac:dyDescent="0.35">
      <c r="A215" t="s">
        <v>2777</v>
      </c>
      <c r="B215" t="s">
        <v>50</v>
      </c>
      <c r="C215" t="s">
        <v>551</v>
      </c>
      <c r="D215" t="s">
        <v>552</v>
      </c>
      <c r="E215" t="s">
        <v>10720</v>
      </c>
      <c r="F215" t="s">
        <v>185</v>
      </c>
      <c r="G215" s="4">
        <v>45854</v>
      </c>
      <c r="H215" t="s">
        <v>2837</v>
      </c>
      <c r="I215" t="s">
        <v>66</v>
      </c>
      <c r="J215" t="s">
        <v>2781</v>
      </c>
    </row>
    <row r="216" spans="1:10" x14ac:dyDescent="0.35">
      <c r="A216" t="s">
        <v>2777</v>
      </c>
      <c r="B216" t="s">
        <v>50</v>
      </c>
      <c r="C216" t="s">
        <v>870</v>
      </c>
      <c r="D216" t="s">
        <v>871</v>
      </c>
      <c r="F216" t="s">
        <v>859</v>
      </c>
      <c r="G216" s="4">
        <v>45854</v>
      </c>
      <c r="H216" t="s">
        <v>3600</v>
      </c>
      <c r="I216" t="s">
        <v>114</v>
      </c>
      <c r="J216" t="s">
        <v>2781</v>
      </c>
    </row>
    <row r="217" spans="1:10" x14ac:dyDescent="0.35">
      <c r="A217" t="s">
        <v>2777</v>
      </c>
      <c r="B217" t="s">
        <v>50</v>
      </c>
      <c r="C217" t="s">
        <v>885</v>
      </c>
      <c r="D217" t="s">
        <v>886</v>
      </c>
      <c r="F217" t="s">
        <v>859</v>
      </c>
      <c r="G217" s="4">
        <v>45854</v>
      </c>
      <c r="H217" t="s">
        <v>10772</v>
      </c>
      <c r="I217" t="s">
        <v>114</v>
      </c>
      <c r="J217" t="s">
        <v>2781</v>
      </c>
    </row>
    <row r="218" spans="1:10" x14ac:dyDescent="0.35">
      <c r="A218" t="s">
        <v>2777</v>
      </c>
      <c r="B218" t="s">
        <v>50</v>
      </c>
      <c r="C218" t="s">
        <v>842</v>
      </c>
      <c r="D218" t="s">
        <v>843</v>
      </c>
      <c r="E218" t="s">
        <v>10720</v>
      </c>
      <c r="F218" t="s">
        <v>773</v>
      </c>
      <c r="G218" s="4">
        <v>45854</v>
      </c>
      <c r="H218" t="s">
        <v>3469</v>
      </c>
      <c r="I218" t="s">
        <v>49</v>
      </c>
      <c r="J218" t="s">
        <v>2781</v>
      </c>
    </row>
    <row r="219" spans="1:10" x14ac:dyDescent="0.35">
      <c r="A219" t="s">
        <v>2777</v>
      </c>
      <c r="B219" t="s">
        <v>50</v>
      </c>
      <c r="C219" t="s">
        <v>3631</v>
      </c>
      <c r="D219" t="s">
        <v>3632</v>
      </c>
      <c r="E219" t="s">
        <v>10721</v>
      </c>
      <c r="F219" t="s">
        <v>185</v>
      </c>
      <c r="G219" s="4">
        <v>45854</v>
      </c>
      <c r="H219" t="s">
        <v>10773</v>
      </c>
      <c r="I219" t="s">
        <v>49</v>
      </c>
      <c r="J219" t="s">
        <v>2781</v>
      </c>
    </row>
    <row r="220" spans="1:10" x14ac:dyDescent="0.35">
      <c r="A220" t="s">
        <v>2777</v>
      </c>
      <c r="B220" t="s">
        <v>50</v>
      </c>
      <c r="C220" t="s">
        <v>165</v>
      </c>
      <c r="D220" t="s">
        <v>166</v>
      </c>
      <c r="E220" t="s">
        <v>10720</v>
      </c>
      <c r="F220" t="s">
        <v>54</v>
      </c>
      <c r="G220" s="4">
        <v>45854</v>
      </c>
      <c r="H220" t="s">
        <v>10774</v>
      </c>
      <c r="I220" t="s">
        <v>49</v>
      </c>
      <c r="J220" t="s">
        <v>2781</v>
      </c>
    </row>
    <row r="221" spans="1:10" x14ac:dyDescent="0.35">
      <c r="A221" t="s">
        <v>2777</v>
      </c>
      <c r="B221" t="s">
        <v>50</v>
      </c>
      <c r="C221" t="s">
        <v>664</v>
      </c>
      <c r="D221" t="s">
        <v>665</v>
      </c>
      <c r="E221" t="s">
        <v>10721</v>
      </c>
      <c r="F221" t="s">
        <v>185</v>
      </c>
      <c r="G221" s="4">
        <v>45854</v>
      </c>
      <c r="H221" t="s">
        <v>10775</v>
      </c>
      <c r="I221" t="s">
        <v>49</v>
      </c>
      <c r="J221" t="s">
        <v>2781</v>
      </c>
    </row>
    <row r="222" spans="1:10" x14ac:dyDescent="0.35">
      <c r="A222" t="s">
        <v>2777</v>
      </c>
      <c r="B222" t="s">
        <v>50</v>
      </c>
      <c r="C222" t="s">
        <v>661</v>
      </c>
      <c r="D222" t="s">
        <v>662</v>
      </c>
      <c r="E222" t="s">
        <v>10721</v>
      </c>
      <c r="F222" t="s">
        <v>185</v>
      </c>
      <c r="G222" s="4">
        <v>45854</v>
      </c>
      <c r="H222" t="s">
        <v>3471</v>
      </c>
      <c r="I222" t="s">
        <v>49</v>
      </c>
      <c r="J222" t="s">
        <v>2781</v>
      </c>
    </row>
    <row r="223" spans="1:10" x14ac:dyDescent="0.35">
      <c r="A223" t="s">
        <v>2777</v>
      </c>
      <c r="B223" t="s">
        <v>50</v>
      </c>
      <c r="C223" t="s">
        <v>161</v>
      </c>
      <c r="D223" t="s">
        <v>162</v>
      </c>
      <c r="E223" t="s">
        <v>10721</v>
      </c>
      <c r="F223" t="s">
        <v>54</v>
      </c>
      <c r="G223" s="4">
        <v>45854</v>
      </c>
      <c r="H223" t="s">
        <v>3468</v>
      </c>
      <c r="I223" t="s">
        <v>49</v>
      </c>
      <c r="J223" t="s">
        <v>2781</v>
      </c>
    </row>
    <row r="224" spans="1:10" x14ac:dyDescent="0.35">
      <c r="A224" t="s">
        <v>2777</v>
      </c>
      <c r="B224" t="s">
        <v>50</v>
      </c>
      <c r="C224" t="s">
        <v>658</v>
      </c>
      <c r="D224" t="s">
        <v>659</v>
      </c>
      <c r="E224" t="s">
        <v>10720</v>
      </c>
      <c r="F224" t="s">
        <v>185</v>
      </c>
      <c r="G224" s="4">
        <v>45854</v>
      </c>
      <c r="H224" t="s">
        <v>10776</v>
      </c>
      <c r="I224" t="s">
        <v>49</v>
      </c>
      <c r="J224" t="s">
        <v>2781</v>
      </c>
    </row>
    <row r="225" spans="1:10" x14ac:dyDescent="0.35">
      <c r="A225" t="s">
        <v>2777</v>
      </c>
      <c r="B225" t="s">
        <v>50</v>
      </c>
      <c r="C225" t="s">
        <v>158</v>
      </c>
      <c r="D225" t="s">
        <v>159</v>
      </c>
      <c r="E225" t="s">
        <v>10720</v>
      </c>
      <c r="F225" t="s">
        <v>54</v>
      </c>
      <c r="G225" s="4">
        <v>45854</v>
      </c>
      <c r="H225" t="s">
        <v>10777</v>
      </c>
      <c r="I225" t="s">
        <v>49</v>
      </c>
      <c r="J225" t="s">
        <v>2781</v>
      </c>
    </row>
    <row r="226" spans="1:10" x14ac:dyDescent="0.35">
      <c r="A226" t="s">
        <v>2777</v>
      </c>
      <c r="B226" t="s">
        <v>50</v>
      </c>
      <c r="C226" t="s">
        <v>3474</v>
      </c>
      <c r="D226" t="s">
        <v>3475</v>
      </c>
      <c r="E226" t="s">
        <v>10721</v>
      </c>
      <c r="F226" t="s">
        <v>185</v>
      </c>
      <c r="G226" s="4">
        <v>45854</v>
      </c>
      <c r="H226" t="s">
        <v>2806</v>
      </c>
      <c r="I226" t="s">
        <v>49</v>
      </c>
      <c r="J226" t="s">
        <v>2781</v>
      </c>
    </row>
    <row r="227" spans="1:10" x14ac:dyDescent="0.35">
      <c r="A227" t="s">
        <v>2777</v>
      </c>
      <c r="B227" t="s">
        <v>50</v>
      </c>
      <c r="C227" t="s">
        <v>457</v>
      </c>
      <c r="D227" t="s">
        <v>458</v>
      </c>
      <c r="E227" t="s">
        <v>10778</v>
      </c>
      <c r="F227" t="s">
        <v>185</v>
      </c>
      <c r="G227" s="4">
        <v>45854</v>
      </c>
      <c r="H227" t="s">
        <v>10779</v>
      </c>
      <c r="I227" t="s">
        <v>114</v>
      </c>
      <c r="J227" t="s">
        <v>2781</v>
      </c>
    </row>
    <row r="228" spans="1:10" x14ac:dyDescent="0.35">
      <c r="A228" t="s">
        <v>2777</v>
      </c>
      <c r="B228" t="s">
        <v>50</v>
      </c>
      <c r="C228" t="s">
        <v>815</v>
      </c>
      <c r="D228" t="s">
        <v>816</v>
      </c>
      <c r="E228" t="s">
        <v>10720</v>
      </c>
      <c r="F228" t="s">
        <v>773</v>
      </c>
      <c r="G228" s="4">
        <v>45854</v>
      </c>
      <c r="H228" t="s">
        <v>3456</v>
      </c>
      <c r="I228" t="s">
        <v>114</v>
      </c>
      <c r="J228" t="s">
        <v>2781</v>
      </c>
    </row>
    <row r="229" spans="1:10" x14ac:dyDescent="0.35">
      <c r="A229" t="s">
        <v>2777</v>
      </c>
      <c r="B229" t="s">
        <v>50</v>
      </c>
      <c r="C229" t="s">
        <v>910</v>
      </c>
      <c r="D229" t="s">
        <v>911</v>
      </c>
      <c r="F229" t="s">
        <v>859</v>
      </c>
      <c r="G229" s="4">
        <v>45854</v>
      </c>
      <c r="H229" t="s">
        <v>3595</v>
      </c>
      <c r="I229" t="s">
        <v>114</v>
      </c>
      <c r="J229" t="s">
        <v>2781</v>
      </c>
    </row>
    <row r="230" spans="1:10" x14ac:dyDescent="0.35">
      <c r="A230" t="s">
        <v>2777</v>
      </c>
      <c r="B230" t="s">
        <v>50</v>
      </c>
      <c r="C230" t="s">
        <v>583</v>
      </c>
      <c r="D230" t="s">
        <v>584</v>
      </c>
      <c r="E230" t="s">
        <v>10720</v>
      </c>
      <c r="F230" t="s">
        <v>185</v>
      </c>
      <c r="G230" s="4">
        <v>45854</v>
      </c>
      <c r="H230" t="s">
        <v>3355</v>
      </c>
      <c r="I230" t="s">
        <v>49</v>
      </c>
      <c r="J230" t="s">
        <v>2781</v>
      </c>
    </row>
    <row r="231" spans="1:10" x14ac:dyDescent="0.35">
      <c r="A231" t="s">
        <v>2777</v>
      </c>
      <c r="B231" t="s">
        <v>50</v>
      </c>
      <c r="C231" t="s">
        <v>1914</v>
      </c>
      <c r="D231" t="s">
        <v>1915</v>
      </c>
      <c r="E231" t="s">
        <v>10721</v>
      </c>
      <c r="F231" t="s">
        <v>185</v>
      </c>
      <c r="G231" s="4">
        <v>45854</v>
      </c>
      <c r="H231" t="s">
        <v>3090</v>
      </c>
      <c r="I231" t="s">
        <v>49</v>
      </c>
      <c r="J231" t="s">
        <v>2781</v>
      </c>
    </row>
    <row r="232" spans="1:10" x14ac:dyDescent="0.35">
      <c r="A232" t="s">
        <v>2777</v>
      </c>
      <c r="B232" t="s">
        <v>50</v>
      </c>
      <c r="C232" t="s">
        <v>3021</v>
      </c>
      <c r="D232" t="s">
        <v>3022</v>
      </c>
      <c r="E232" t="s">
        <v>10721</v>
      </c>
      <c r="F232" t="s">
        <v>185</v>
      </c>
      <c r="G232" s="4">
        <v>45854</v>
      </c>
      <c r="H232" t="s">
        <v>10780</v>
      </c>
      <c r="I232" t="s">
        <v>49</v>
      </c>
      <c r="J232" t="s">
        <v>2781</v>
      </c>
    </row>
    <row r="233" spans="1:10" x14ac:dyDescent="0.35">
      <c r="A233" t="s">
        <v>2777</v>
      </c>
      <c r="B233" t="s">
        <v>50</v>
      </c>
      <c r="C233" t="s">
        <v>3197</v>
      </c>
      <c r="D233" t="s">
        <v>3198</v>
      </c>
      <c r="E233" t="s">
        <v>10721</v>
      </c>
      <c r="F233" t="s">
        <v>185</v>
      </c>
      <c r="G233" s="4">
        <v>45854</v>
      </c>
      <c r="H233" t="s">
        <v>3199</v>
      </c>
      <c r="I233" t="s">
        <v>114</v>
      </c>
      <c r="J233" t="s">
        <v>2781</v>
      </c>
    </row>
    <row r="234" spans="1:10" x14ac:dyDescent="0.35">
      <c r="A234" t="s">
        <v>2777</v>
      </c>
      <c r="B234" t="s">
        <v>50</v>
      </c>
      <c r="C234" t="s">
        <v>359</v>
      </c>
      <c r="D234" t="s">
        <v>360</v>
      </c>
      <c r="E234" t="s">
        <v>10721</v>
      </c>
      <c r="F234" t="s">
        <v>185</v>
      </c>
      <c r="G234" s="4">
        <v>45854</v>
      </c>
      <c r="H234" t="s">
        <v>3998</v>
      </c>
      <c r="I234" t="s">
        <v>114</v>
      </c>
      <c r="J234" t="s">
        <v>2781</v>
      </c>
    </row>
    <row r="235" spans="1:10" x14ac:dyDescent="0.35">
      <c r="A235" t="s">
        <v>2777</v>
      </c>
      <c r="B235" t="s">
        <v>50</v>
      </c>
      <c r="C235" t="s">
        <v>603</v>
      </c>
      <c r="D235" t="s">
        <v>604</v>
      </c>
      <c r="E235" t="s">
        <v>10720</v>
      </c>
      <c r="F235" t="s">
        <v>185</v>
      </c>
      <c r="G235" s="4">
        <v>45854</v>
      </c>
      <c r="H235" t="s">
        <v>3199</v>
      </c>
      <c r="I235" t="s">
        <v>49</v>
      </c>
      <c r="J235" t="s">
        <v>2781</v>
      </c>
    </row>
    <row r="236" spans="1:10" x14ac:dyDescent="0.35">
      <c r="A236" t="s">
        <v>2777</v>
      </c>
      <c r="B236" t="s">
        <v>50</v>
      </c>
      <c r="C236" t="s">
        <v>683</v>
      </c>
      <c r="D236" t="s">
        <v>684</v>
      </c>
      <c r="E236" t="s">
        <v>10721</v>
      </c>
      <c r="F236" t="s">
        <v>185</v>
      </c>
      <c r="G236" s="4">
        <v>45854</v>
      </c>
      <c r="H236" t="s">
        <v>3199</v>
      </c>
      <c r="I236" t="s">
        <v>49</v>
      </c>
      <c r="J236" t="s">
        <v>2781</v>
      </c>
    </row>
    <row r="237" spans="1:10" x14ac:dyDescent="0.35">
      <c r="A237" t="s">
        <v>2777</v>
      </c>
      <c r="B237" t="s">
        <v>50</v>
      </c>
      <c r="C237" t="s">
        <v>827</v>
      </c>
      <c r="D237" t="s">
        <v>828</v>
      </c>
      <c r="E237" t="s">
        <v>10721</v>
      </c>
      <c r="F237" t="s">
        <v>773</v>
      </c>
      <c r="G237" s="4">
        <v>45854</v>
      </c>
      <c r="H237" t="s">
        <v>3199</v>
      </c>
      <c r="I237" t="s">
        <v>49</v>
      </c>
      <c r="J237" t="s">
        <v>2781</v>
      </c>
    </row>
    <row r="238" spans="1:10" x14ac:dyDescent="0.35">
      <c r="A238" t="s">
        <v>2777</v>
      </c>
      <c r="B238" t="s">
        <v>50</v>
      </c>
      <c r="C238" t="s">
        <v>627</v>
      </c>
      <c r="D238" t="s">
        <v>628</v>
      </c>
      <c r="E238" t="s">
        <v>10721</v>
      </c>
      <c r="F238" t="s">
        <v>185</v>
      </c>
      <c r="G238" s="4">
        <v>45854</v>
      </c>
      <c r="H238" t="s">
        <v>3199</v>
      </c>
      <c r="I238" t="s">
        <v>49</v>
      </c>
      <c r="J238" t="s">
        <v>2781</v>
      </c>
    </row>
    <row r="239" spans="1:10" x14ac:dyDescent="0.35">
      <c r="A239" t="s">
        <v>2777</v>
      </c>
      <c r="B239" t="s">
        <v>50</v>
      </c>
      <c r="C239" t="s">
        <v>830</v>
      </c>
      <c r="D239" t="s">
        <v>831</v>
      </c>
      <c r="E239" t="s">
        <v>10721</v>
      </c>
      <c r="F239" t="s">
        <v>773</v>
      </c>
      <c r="G239" s="4">
        <v>45854</v>
      </c>
      <c r="H239" t="s">
        <v>3199</v>
      </c>
      <c r="I239" t="s">
        <v>49</v>
      </c>
      <c r="J239" t="s">
        <v>2781</v>
      </c>
    </row>
    <row r="240" spans="1:10" x14ac:dyDescent="0.35">
      <c r="A240" t="s">
        <v>2777</v>
      </c>
      <c r="B240" t="s">
        <v>50</v>
      </c>
      <c r="C240" t="s">
        <v>1647</v>
      </c>
      <c r="D240" t="s">
        <v>1648</v>
      </c>
      <c r="E240" t="s">
        <v>10720</v>
      </c>
      <c r="F240" t="s">
        <v>773</v>
      </c>
      <c r="G240" s="4">
        <v>45854</v>
      </c>
      <c r="H240" t="s">
        <v>2780</v>
      </c>
      <c r="I240" t="s">
        <v>49</v>
      </c>
      <c r="J240" t="s">
        <v>2781</v>
      </c>
    </row>
    <row r="241" spans="1:10" x14ac:dyDescent="0.35">
      <c r="A241" t="s">
        <v>2777</v>
      </c>
      <c r="B241" t="s">
        <v>50</v>
      </c>
      <c r="C241" t="s">
        <v>3724</v>
      </c>
      <c r="D241" t="s">
        <v>3725</v>
      </c>
      <c r="E241" t="s">
        <v>10721</v>
      </c>
      <c r="F241" t="s">
        <v>185</v>
      </c>
      <c r="G241" s="4">
        <v>45854</v>
      </c>
      <c r="H241" t="s">
        <v>3090</v>
      </c>
      <c r="I241" t="s">
        <v>141</v>
      </c>
      <c r="J241" t="s">
        <v>2781</v>
      </c>
    </row>
    <row r="242" spans="1:10" x14ac:dyDescent="0.35">
      <c r="A242" t="s">
        <v>2777</v>
      </c>
      <c r="B242" t="s">
        <v>50</v>
      </c>
      <c r="C242" t="s">
        <v>125</v>
      </c>
      <c r="D242" t="s">
        <v>126</v>
      </c>
      <c r="E242" t="s">
        <v>10721</v>
      </c>
      <c r="F242" t="s">
        <v>54</v>
      </c>
      <c r="G242" s="4">
        <v>45854</v>
      </c>
      <c r="H242" t="s">
        <v>3600</v>
      </c>
      <c r="I242" t="s">
        <v>114</v>
      </c>
      <c r="J242" t="s">
        <v>2781</v>
      </c>
    </row>
    <row r="243" spans="1:10" x14ac:dyDescent="0.35">
      <c r="A243" t="s">
        <v>2777</v>
      </c>
      <c r="B243" t="s">
        <v>50</v>
      </c>
      <c r="C243" t="s">
        <v>2824</v>
      </c>
      <c r="D243" t="s">
        <v>2825</v>
      </c>
      <c r="E243" t="s">
        <v>10720</v>
      </c>
      <c r="F243" t="s">
        <v>185</v>
      </c>
      <c r="G243" s="4">
        <v>45854</v>
      </c>
      <c r="H243" t="s">
        <v>2826</v>
      </c>
      <c r="I243" t="s">
        <v>114</v>
      </c>
      <c r="J243" t="s">
        <v>2781</v>
      </c>
    </row>
    <row r="244" spans="1:10" x14ac:dyDescent="0.35">
      <c r="A244" t="s">
        <v>2777</v>
      </c>
      <c r="B244" t="s">
        <v>50</v>
      </c>
      <c r="C244" t="s">
        <v>892</v>
      </c>
      <c r="D244" t="s">
        <v>893</v>
      </c>
      <c r="F244" t="s">
        <v>859</v>
      </c>
      <c r="G244" s="4">
        <v>45854</v>
      </c>
      <c r="H244" t="s">
        <v>3456</v>
      </c>
      <c r="I244" t="s">
        <v>114</v>
      </c>
      <c r="J244" t="s">
        <v>2781</v>
      </c>
    </row>
    <row r="245" spans="1:10" x14ac:dyDescent="0.35">
      <c r="A245" t="s">
        <v>2777</v>
      </c>
      <c r="B245" t="s">
        <v>50</v>
      </c>
      <c r="C245" t="s">
        <v>168</v>
      </c>
      <c r="D245" t="s">
        <v>169</v>
      </c>
      <c r="E245" t="s">
        <v>10720</v>
      </c>
      <c r="F245" t="s">
        <v>54</v>
      </c>
      <c r="G245" s="4">
        <v>45854</v>
      </c>
      <c r="H245" t="s">
        <v>3202</v>
      </c>
      <c r="I245" t="s">
        <v>49</v>
      </c>
      <c r="J245" t="s">
        <v>2781</v>
      </c>
    </row>
    <row r="246" spans="1:10" x14ac:dyDescent="0.35">
      <c r="A246" t="s">
        <v>2777</v>
      </c>
      <c r="B246" t="s">
        <v>50</v>
      </c>
      <c r="C246" t="s">
        <v>3716</v>
      </c>
      <c r="D246" t="s">
        <v>3717</v>
      </c>
      <c r="E246" t="s">
        <v>10721</v>
      </c>
      <c r="F246" t="s">
        <v>185</v>
      </c>
      <c r="G246" s="4">
        <v>45854</v>
      </c>
      <c r="H246" t="s">
        <v>3154</v>
      </c>
      <c r="I246" t="s">
        <v>141</v>
      </c>
      <c r="J246" t="s">
        <v>2781</v>
      </c>
    </row>
    <row r="247" spans="1:10" x14ac:dyDescent="0.35">
      <c r="A247" t="s">
        <v>2777</v>
      </c>
      <c r="B247" t="s">
        <v>50</v>
      </c>
      <c r="C247" t="s">
        <v>4115</v>
      </c>
      <c r="D247" t="s">
        <v>4116</v>
      </c>
      <c r="E247" t="s">
        <v>10721</v>
      </c>
      <c r="F247" t="s">
        <v>54</v>
      </c>
      <c r="G247" s="4">
        <v>45854</v>
      </c>
      <c r="H247" t="s">
        <v>3123</v>
      </c>
      <c r="I247" t="s">
        <v>141</v>
      </c>
      <c r="J247" t="s">
        <v>2781</v>
      </c>
    </row>
    <row r="248" spans="1:10" x14ac:dyDescent="0.35">
      <c r="A248" t="s">
        <v>2777</v>
      </c>
      <c r="B248" t="s">
        <v>50</v>
      </c>
      <c r="C248" t="s">
        <v>4126</v>
      </c>
      <c r="D248" t="s">
        <v>4127</v>
      </c>
      <c r="E248" t="s">
        <v>10720</v>
      </c>
      <c r="F248" t="s">
        <v>185</v>
      </c>
      <c r="G248" s="4">
        <v>45854</v>
      </c>
      <c r="H248" t="s">
        <v>2952</v>
      </c>
      <c r="I248" t="s">
        <v>141</v>
      </c>
      <c r="J248" t="s">
        <v>2781</v>
      </c>
    </row>
    <row r="249" spans="1:10" x14ac:dyDescent="0.35">
      <c r="A249" t="s">
        <v>2777</v>
      </c>
      <c r="B249" t="s">
        <v>50</v>
      </c>
      <c r="C249" t="s">
        <v>3380</v>
      </c>
      <c r="D249" t="s">
        <v>3381</v>
      </c>
      <c r="E249" t="s">
        <v>10720</v>
      </c>
      <c r="F249" t="s">
        <v>185</v>
      </c>
      <c r="G249" s="4">
        <v>45854</v>
      </c>
      <c r="H249" t="s">
        <v>3377</v>
      </c>
      <c r="I249" t="s">
        <v>141</v>
      </c>
      <c r="J249" t="s">
        <v>2781</v>
      </c>
    </row>
    <row r="250" spans="1:10" x14ac:dyDescent="0.35">
      <c r="A250" t="s">
        <v>2777</v>
      </c>
      <c r="B250" t="s">
        <v>50</v>
      </c>
      <c r="C250" t="s">
        <v>2815</v>
      </c>
      <c r="D250" t="s">
        <v>2816</v>
      </c>
      <c r="E250" t="s">
        <v>10721</v>
      </c>
      <c r="F250" t="s">
        <v>185</v>
      </c>
      <c r="G250" s="4">
        <v>45854</v>
      </c>
      <c r="H250" t="s">
        <v>2795</v>
      </c>
      <c r="I250" t="s">
        <v>114</v>
      </c>
      <c r="J250" t="s">
        <v>2781</v>
      </c>
    </row>
    <row r="251" spans="1:10" x14ac:dyDescent="0.35">
      <c r="A251" t="s">
        <v>2777</v>
      </c>
      <c r="B251" t="s">
        <v>50</v>
      </c>
      <c r="C251" t="s">
        <v>3308</v>
      </c>
      <c r="D251" t="s">
        <v>3309</v>
      </c>
      <c r="E251" t="s">
        <v>10721</v>
      </c>
      <c r="F251" t="s">
        <v>185</v>
      </c>
      <c r="G251" s="4">
        <v>45854</v>
      </c>
      <c r="H251" t="s">
        <v>3123</v>
      </c>
      <c r="I251" t="s">
        <v>114</v>
      </c>
      <c r="J251" t="s">
        <v>2781</v>
      </c>
    </row>
    <row r="252" spans="1:10" x14ac:dyDescent="0.35">
      <c r="A252" t="s">
        <v>2777</v>
      </c>
      <c r="B252" t="s">
        <v>50</v>
      </c>
      <c r="C252" t="s">
        <v>4069</v>
      </c>
      <c r="D252" t="s">
        <v>4070</v>
      </c>
      <c r="E252" t="s">
        <v>10720</v>
      </c>
      <c r="F252" t="s">
        <v>185</v>
      </c>
      <c r="G252" s="4">
        <v>45854</v>
      </c>
      <c r="H252" t="s">
        <v>10781</v>
      </c>
      <c r="I252" t="s">
        <v>141</v>
      </c>
      <c r="J252" t="s">
        <v>2781</v>
      </c>
    </row>
    <row r="253" spans="1:10" x14ac:dyDescent="0.35">
      <c r="A253" t="s">
        <v>2777</v>
      </c>
      <c r="B253" t="s">
        <v>50</v>
      </c>
      <c r="C253" t="s">
        <v>4117</v>
      </c>
      <c r="D253" t="s">
        <v>4118</v>
      </c>
      <c r="E253" t="s">
        <v>10721</v>
      </c>
      <c r="F253" t="s">
        <v>185</v>
      </c>
      <c r="G253" s="4">
        <v>45854</v>
      </c>
      <c r="H253" t="s">
        <v>2914</v>
      </c>
      <c r="I253" t="s">
        <v>141</v>
      </c>
      <c r="J253" t="s">
        <v>2781</v>
      </c>
    </row>
    <row r="254" spans="1:10" x14ac:dyDescent="0.35">
      <c r="A254" t="s">
        <v>2777</v>
      </c>
      <c r="B254" t="s">
        <v>50</v>
      </c>
      <c r="C254" t="s">
        <v>3718</v>
      </c>
      <c r="D254" t="s">
        <v>3719</v>
      </c>
      <c r="E254" t="s">
        <v>10721</v>
      </c>
      <c r="F254" t="s">
        <v>185</v>
      </c>
      <c r="G254" s="4">
        <v>45854</v>
      </c>
      <c r="H254" t="s">
        <v>3720</v>
      </c>
      <c r="I254" t="s">
        <v>114</v>
      </c>
      <c r="J254" t="s">
        <v>2781</v>
      </c>
    </row>
    <row r="255" spans="1:10" x14ac:dyDescent="0.35">
      <c r="A255" t="s">
        <v>2777</v>
      </c>
      <c r="B255" t="s">
        <v>50</v>
      </c>
      <c r="C255" t="s">
        <v>273</v>
      </c>
      <c r="D255" t="s">
        <v>274</v>
      </c>
      <c r="E255" t="s">
        <v>10721</v>
      </c>
      <c r="F255" t="s">
        <v>185</v>
      </c>
      <c r="G255" s="4">
        <v>45854</v>
      </c>
      <c r="H255" t="s">
        <v>3753</v>
      </c>
      <c r="I255" t="s">
        <v>66</v>
      </c>
      <c r="J255" t="s">
        <v>2781</v>
      </c>
    </row>
    <row r="256" spans="1:10" x14ac:dyDescent="0.35">
      <c r="A256" t="s">
        <v>2777</v>
      </c>
      <c r="B256" t="s">
        <v>50</v>
      </c>
      <c r="C256" t="s">
        <v>2828</v>
      </c>
      <c r="D256" t="s">
        <v>2829</v>
      </c>
      <c r="E256" t="s">
        <v>10720</v>
      </c>
      <c r="F256" t="s">
        <v>185</v>
      </c>
      <c r="G256" s="4">
        <v>45854</v>
      </c>
      <c r="H256" t="s">
        <v>2830</v>
      </c>
      <c r="I256" t="s">
        <v>66</v>
      </c>
      <c r="J256" t="s">
        <v>2781</v>
      </c>
    </row>
    <row r="257" spans="1:10" x14ac:dyDescent="0.35">
      <c r="A257" t="s">
        <v>2777</v>
      </c>
      <c r="B257" t="s">
        <v>50</v>
      </c>
      <c r="C257" t="s">
        <v>3389</v>
      </c>
      <c r="D257" t="s">
        <v>3390</v>
      </c>
      <c r="E257" t="s">
        <v>10720</v>
      </c>
      <c r="F257" t="s">
        <v>185</v>
      </c>
      <c r="G257" s="4">
        <v>45854</v>
      </c>
      <c r="H257" t="s">
        <v>10782</v>
      </c>
      <c r="I257" t="s">
        <v>114</v>
      </c>
      <c r="J257" t="s">
        <v>2781</v>
      </c>
    </row>
    <row r="258" spans="1:10" x14ac:dyDescent="0.35">
      <c r="A258" t="s">
        <v>2777</v>
      </c>
      <c r="B258" t="s">
        <v>50</v>
      </c>
      <c r="C258" t="s">
        <v>3387</v>
      </c>
      <c r="D258" t="s">
        <v>3388</v>
      </c>
      <c r="E258" t="s">
        <v>10721</v>
      </c>
      <c r="F258" t="s">
        <v>185</v>
      </c>
      <c r="G258" s="4">
        <v>45854</v>
      </c>
      <c r="H258" t="s">
        <v>3377</v>
      </c>
      <c r="I258" t="s">
        <v>141</v>
      </c>
      <c r="J258" t="s">
        <v>2781</v>
      </c>
    </row>
    <row r="259" spans="1:10" x14ac:dyDescent="0.35">
      <c r="A259" t="s">
        <v>2777</v>
      </c>
      <c r="B259" t="s">
        <v>50</v>
      </c>
      <c r="C259" t="s">
        <v>2846</v>
      </c>
      <c r="D259" t="s">
        <v>2847</v>
      </c>
      <c r="E259" t="s">
        <v>10721</v>
      </c>
      <c r="F259" t="s">
        <v>185</v>
      </c>
      <c r="G259" s="4">
        <v>45854</v>
      </c>
      <c r="H259" t="s">
        <v>2795</v>
      </c>
      <c r="I259" t="s">
        <v>66</v>
      </c>
      <c r="J259" t="s">
        <v>2781</v>
      </c>
    </row>
    <row r="260" spans="1:10" x14ac:dyDescent="0.35">
      <c r="A260" t="s">
        <v>2777</v>
      </c>
      <c r="B260" t="s">
        <v>50</v>
      </c>
      <c r="C260" t="s">
        <v>2844</v>
      </c>
      <c r="D260" t="s">
        <v>2845</v>
      </c>
      <c r="E260" t="s">
        <v>10720</v>
      </c>
      <c r="F260" t="s">
        <v>185</v>
      </c>
      <c r="G260" s="4">
        <v>45854</v>
      </c>
      <c r="H260" t="s">
        <v>2795</v>
      </c>
      <c r="I260" t="s">
        <v>66</v>
      </c>
      <c r="J260" t="s">
        <v>2781</v>
      </c>
    </row>
    <row r="261" spans="1:10" x14ac:dyDescent="0.35">
      <c r="A261" t="s">
        <v>2777</v>
      </c>
      <c r="B261" t="s">
        <v>50</v>
      </c>
      <c r="C261" t="s">
        <v>2524</v>
      </c>
      <c r="D261" t="s">
        <v>2525</v>
      </c>
      <c r="E261" t="s">
        <v>10720</v>
      </c>
      <c r="F261" t="s">
        <v>773</v>
      </c>
      <c r="G261" s="4">
        <v>45854</v>
      </c>
      <c r="H261" t="s">
        <v>10783</v>
      </c>
      <c r="I261" t="s">
        <v>66</v>
      </c>
      <c r="J261" t="s">
        <v>2781</v>
      </c>
    </row>
    <row r="262" spans="1:10" x14ac:dyDescent="0.35">
      <c r="A262" t="s">
        <v>2777</v>
      </c>
      <c r="B262" t="s">
        <v>50</v>
      </c>
      <c r="C262" t="s">
        <v>606</v>
      </c>
      <c r="D262" t="s">
        <v>607</v>
      </c>
      <c r="E262" t="s">
        <v>10721</v>
      </c>
      <c r="F262" t="s">
        <v>185</v>
      </c>
      <c r="G262" s="4">
        <v>45854</v>
      </c>
      <c r="H262" t="s">
        <v>2795</v>
      </c>
      <c r="I262" t="s">
        <v>66</v>
      </c>
      <c r="J262" t="s">
        <v>2781</v>
      </c>
    </row>
    <row r="263" spans="1:10" x14ac:dyDescent="0.35">
      <c r="A263" t="s">
        <v>2777</v>
      </c>
      <c r="B263" t="s">
        <v>50</v>
      </c>
      <c r="C263" t="s">
        <v>328</v>
      </c>
      <c r="D263" t="s">
        <v>329</v>
      </c>
      <c r="E263" t="s">
        <v>10721</v>
      </c>
      <c r="F263" t="s">
        <v>185</v>
      </c>
      <c r="G263" s="4">
        <v>45854</v>
      </c>
      <c r="H263" t="s">
        <v>2795</v>
      </c>
      <c r="I263" t="s">
        <v>66</v>
      </c>
      <c r="J263" t="s">
        <v>2781</v>
      </c>
    </row>
    <row r="264" spans="1:10" x14ac:dyDescent="0.35">
      <c r="A264" t="s">
        <v>2777</v>
      </c>
      <c r="B264" t="s">
        <v>50</v>
      </c>
      <c r="C264" t="s">
        <v>339</v>
      </c>
      <c r="D264" t="s">
        <v>340</v>
      </c>
      <c r="E264" t="s">
        <v>10721</v>
      </c>
      <c r="F264" t="s">
        <v>185</v>
      </c>
      <c r="G264" s="4">
        <v>45854</v>
      </c>
      <c r="H264" t="s">
        <v>3458</v>
      </c>
      <c r="I264" t="s">
        <v>114</v>
      </c>
      <c r="J264" t="s">
        <v>2781</v>
      </c>
    </row>
    <row r="265" spans="1:10" x14ac:dyDescent="0.35">
      <c r="A265" t="s">
        <v>2777</v>
      </c>
      <c r="B265" t="s">
        <v>50</v>
      </c>
      <c r="C265" t="s">
        <v>352</v>
      </c>
      <c r="D265" t="s">
        <v>353</v>
      </c>
      <c r="E265" t="s">
        <v>10720</v>
      </c>
      <c r="F265" t="s">
        <v>185</v>
      </c>
      <c r="G265" s="4">
        <v>45854</v>
      </c>
      <c r="H265" t="s">
        <v>3271</v>
      </c>
      <c r="I265" t="s">
        <v>114</v>
      </c>
      <c r="J265" t="s">
        <v>2781</v>
      </c>
    </row>
    <row r="266" spans="1:10" x14ac:dyDescent="0.35">
      <c r="A266" t="s">
        <v>2777</v>
      </c>
      <c r="B266" t="s">
        <v>50</v>
      </c>
      <c r="C266" t="s">
        <v>263</v>
      </c>
      <c r="D266" t="s">
        <v>264</v>
      </c>
      <c r="E266" t="s">
        <v>10720</v>
      </c>
      <c r="F266" t="s">
        <v>185</v>
      </c>
      <c r="G266" s="4">
        <v>45854</v>
      </c>
      <c r="H266" t="s">
        <v>3477</v>
      </c>
      <c r="I266" t="s">
        <v>49</v>
      </c>
      <c r="J266" t="s">
        <v>2781</v>
      </c>
    </row>
    <row r="267" spans="1:10" x14ac:dyDescent="0.35">
      <c r="A267" t="s">
        <v>2777</v>
      </c>
      <c r="B267" t="s">
        <v>50</v>
      </c>
      <c r="C267" t="s">
        <v>10784</v>
      </c>
      <c r="D267" t="s">
        <v>10785</v>
      </c>
      <c r="E267" t="s">
        <v>10720</v>
      </c>
      <c r="F267" t="s">
        <v>185</v>
      </c>
      <c r="G267" s="4">
        <v>45854</v>
      </c>
      <c r="H267" t="s">
        <v>10786</v>
      </c>
      <c r="I267" t="s">
        <v>49</v>
      </c>
      <c r="J267" t="s">
        <v>2781</v>
      </c>
    </row>
    <row r="268" spans="1:10" x14ac:dyDescent="0.35">
      <c r="A268" t="s">
        <v>2777</v>
      </c>
      <c r="B268" t="s">
        <v>50</v>
      </c>
      <c r="C268" t="s">
        <v>2359</v>
      </c>
      <c r="D268" t="s">
        <v>2360</v>
      </c>
      <c r="E268" t="s">
        <v>10720</v>
      </c>
      <c r="F268" t="s">
        <v>185</v>
      </c>
      <c r="G268" s="4">
        <v>45854</v>
      </c>
      <c r="H268" t="s">
        <v>2785</v>
      </c>
      <c r="I268" t="s">
        <v>49</v>
      </c>
      <c r="J268" t="s">
        <v>2781</v>
      </c>
    </row>
    <row r="269" spans="1:10" x14ac:dyDescent="0.35">
      <c r="A269" t="s">
        <v>2777</v>
      </c>
      <c r="B269" t="s">
        <v>50</v>
      </c>
      <c r="C269" t="s">
        <v>1857</v>
      </c>
      <c r="D269" t="s">
        <v>1858</v>
      </c>
      <c r="E269" t="s">
        <v>10720</v>
      </c>
      <c r="F269" t="s">
        <v>185</v>
      </c>
      <c r="G269" s="4">
        <v>45854</v>
      </c>
      <c r="H269" t="s">
        <v>3090</v>
      </c>
      <c r="I269" t="s">
        <v>66</v>
      </c>
      <c r="J269" t="s">
        <v>2781</v>
      </c>
    </row>
    <row r="270" spans="1:10" x14ac:dyDescent="0.35">
      <c r="A270" t="s">
        <v>2777</v>
      </c>
      <c r="B270" t="s">
        <v>50</v>
      </c>
      <c r="C270" t="s">
        <v>566</v>
      </c>
      <c r="D270" t="s">
        <v>567</v>
      </c>
      <c r="E270" t="s">
        <v>10720</v>
      </c>
      <c r="F270" t="s">
        <v>185</v>
      </c>
      <c r="G270" s="4">
        <v>45854</v>
      </c>
      <c r="H270" t="s">
        <v>2795</v>
      </c>
      <c r="I270" t="s">
        <v>66</v>
      </c>
      <c r="J270" t="s">
        <v>2781</v>
      </c>
    </row>
    <row r="271" spans="1:10" x14ac:dyDescent="0.35">
      <c r="A271" t="s">
        <v>2777</v>
      </c>
      <c r="B271" t="s">
        <v>50</v>
      </c>
      <c r="C271" t="s">
        <v>2191</v>
      </c>
      <c r="D271" t="s">
        <v>2192</v>
      </c>
      <c r="E271" t="s">
        <v>10721</v>
      </c>
      <c r="F271" t="s">
        <v>185</v>
      </c>
      <c r="G271" s="4">
        <v>45854</v>
      </c>
      <c r="H271" t="s">
        <v>3917</v>
      </c>
      <c r="I271" t="s">
        <v>49</v>
      </c>
      <c r="J271" t="s">
        <v>2781</v>
      </c>
    </row>
    <row r="272" spans="1:10" x14ac:dyDescent="0.35">
      <c r="A272" t="s">
        <v>2777</v>
      </c>
      <c r="B272" t="s">
        <v>50</v>
      </c>
      <c r="C272" t="s">
        <v>907</v>
      </c>
      <c r="D272" t="s">
        <v>908</v>
      </c>
      <c r="E272" t="s">
        <v>10787</v>
      </c>
      <c r="F272" t="s">
        <v>859</v>
      </c>
      <c r="G272" s="4">
        <v>45854</v>
      </c>
      <c r="H272" t="s">
        <v>3593</v>
      </c>
      <c r="I272" t="s">
        <v>114</v>
      </c>
      <c r="J272" t="s">
        <v>2781</v>
      </c>
    </row>
    <row r="273" spans="1:10" x14ac:dyDescent="0.35">
      <c r="A273" t="s">
        <v>2777</v>
      </c>
      <c r="B273" t="s">
        <v>50</v>
      </c>
      <c r="C273" t="s">
        <v>1873</v>
      </c>
      <c r="D273" t="s">
        <v>1874</v>
      </c>
      <c r="E273" t="s">
        <v>10721</v>
      </c>
      <c r="F273" t="s">
        <v>185</v>
      </c>
      <c r="G273" s="4">
        <v>45854</v>
      </c>
      <c r="H273" t="s">
        <v>3331</v>
      </c>
      <c r="I273" t="s">
        <v>66</v>
      </c>
      <c r="J273" t="s">
        <v>2781</v>
      </c>
    </row>
    <row r="274" spans="1:10" x14ac:dyDescent="0.35">
      <c r="A274" t="s">
        <v>2777</v>
      </c>
      <c r="B274" t="s">
        <v>50</v>
      </c>
      <c r="C274" t="s">
        <v>2849</v>
      </c>
      <c r="D274" t="s">
        <v>2850</v>
      </c>
      <c r="E274" t="s">
        <v>10720</v>
      </c>
      <c r="F274" t="s">
        <v>185</v>
      </c>
      <c r="G274" s="4">
        <v>45854</v>
      </c>
      <c r="H274" t="s">
        <v>10788</v>
      </c>
      <c r="I274" t="s">
        <v>66</v>
      </c>
      <c r="J274" t="s">
        <v>2781</v>
      </c>
    </row>
    <row r="275" spans="1:10" x14ac:dyDescent="0.35">
      <c r="A275" t="s">
        <v>2777</v>
      </c>
      <c r="B275" t="s">
        <v>50</v>
      </c>
      <c r="C275" t="s">
        <v>106</v>
      </c>
      <c r="D275" t="s">
        <v>107</v>
      </c>
      <c r="E275" t="s">
        <v>10720</v>
      </c>
      <c r="F275" t="s">
        <v>54</v>
      </c>
      <c r="G275" s="4">
        <v>45854</v>
      </c>
      <c r="H275" t="s">
        <v>10789</v>
      </c>
      <c r="I275" t="s">
        <v>66</v>
      </c>
      <c r="J275" t="s">
        <v>2781</v>
      </c>
    </row>
    <row r="276" spans="1:10" x14ac:dyDescent="0.35">
      <c r="A276" t="s">
        <v>2777</v>
      </c>
      <c r="B276" t="s">
        <v>50</v>
      </c>
      <c r="C276" t="s">
        <v>539</v>
      </c>
      <c r="D276" t="s">
        <v>540</v>
      </c>
      <c r="E276" t="s">
        <v>10721</v>
      </c>
      <c r="F276" t="s">
        <v>185</v>
      </c>
      <c r="G276" s="4">
        <v>45854</v>
      </c>
      <c r="H276" t="s">
        <v>10790</v>
      </c>
      <c r="I276" t="s">
        <v>101</v>
      </c>
      <c r="J276" t="s">
        <v>2781</v>
      </c>
    </row>
    <row r="277" spans="1:10" x14ac:dyDescent="0.35">
      <c r="A277" t="s">
        <v>2777</v>
      </c>
      <c r="B277" t="s">
        <v>50</v>
      </c>
      <c r="C277" t="s">
        <v>803</v>
      </c>
      <c r="D277" t="s">
        <v>804</v>
      </c>
      <c r="E277" t="s">
        <v>10720</v>
      </c>
      <c r="F277" t="s">
        <v>773</v>
      </c>
      <c r="G277" s="4">
        <v>45854</v>
      </c>
      <c r="H277" t="s">
        <v>3415</v>
      </c>
      <c r="I277" t="s">
        <v>66</v>
      </c>
      <c r="J277" t="s">
        <v>2781</v>
      </c>
    </row>
    <row r="278" spans="1:10" x14ac:dyDescent="0.35">
      <c r="A278" t="s">
        <v>2777</v>
      </c>
      <c r="B278" t="s">
        <v>50</v>
      </c>
      <c r="C278" t="s">
        <v>2791</v>
      </c>
      <c r="D278" t="s">
        <v>2792</v>
      </c>
      <c r="E278" t="s">
        <v>10791</v>
      </c>
      <c r="F278" t="s">
        <v>54</v>
      </c>
      <c r="G278" s="4">
        <v>45854</v>
      </c>
      <c r="H278" t="s">
        <v>10792</v>
      </c>
      <c r="I278" t="s">
        <v>49</v>
      </c>
      <c r="J278" t="s">
        <v>2781</v>
      </c>
    </row>
    <row r="279" spans="1:10" x14ac:dyDescent="0.35">
      <c r="A279" t="s">
        <v>2777</v>
      </c>
      <c r="B279" t="s">
        <v>50</v>
      </c>
      <c r="C279" t="s">
        <v>848</v>
      </c>
      <c r="D279" t="s">
        <v>849</v>
      </c>
      <c r="E279" t="s">
        <v>10721</v>
      </c>
      <c r="F279" t="s">
        <v>773</v>
      </c>
      <c r="G279" s="4">
        <v>45854</v>
      </c>
      <c r="H279" t="s">
        <v>3199</v>
      </c>
      <c r="I279" t="s">
        <v>49</v>
      </c>
      <c r="J279" t="s">
        <v>2781</v>
      </c>
    </row>
    <row r="280" spans="1:10" x14ac:dyDescent="0.35">
      <c r="A280" t="s">
        <v>2777</v>
      </c>
      <c r="B280" t="s">
        <v>50</v>
      </c>
      <c r="C280" t="s">
        <v>639</v>
      </c>
      <c r="D280" t="s">
        <v>640</v>
      </c>
      <c r="E280" t="s">
        <v>10721</v>
      </c>
      <c r="F280" t="s">
        <v>185</v>
      </c>
      <c r="G280" s="4">
        <v>45854</v>
      </c>
      <c r="H280" t="s">
        <v>10767</v>
      </c>
      <c r="I280" t="s">
        <v>49</v>
      </c>
      <c r="J280" t="s">
        <v>2781</v>
      </c>
    </row>
    <row r="281" spans="1:10" x14ac:dyDescent="0.35">
      <c r="A281" t="s">
        <v>2777</v>
      </c>
      <c r="B281" t="s">
        <v>50</v>
      </c>
      <c r="C281" t="s">
        <v>636</v>
      </c>
      <c r="D281" t="s">
        <v>637</v>
      </c>
      <c r="E281" t="s">
        <v>10721</v>
      </c>
      <c r="F281" t="s">
        <v>185</v>
      </c>
      <c r="G281" s="4">
        <v>45854</v>
      </c>
      <c r="H281" t="s">
        <v>10767</v>
      </c>
      <c r="I281" t="s">
        <v>49</v>
      </c>
      <c r="J281" t="s">
        <v>2781</v>
      </c>
    </row>
    <row r="282" spans="1:10" x14ac:dyDescent="0.35">
      <c r="A282" t="s">
        <v>2777</v>
      </c>
      <c r="B282" t="s">
        <v>50</v>
      </c>
      <c r="C282" t="s">
        <v>864</v>
      </c>
      <c r="D282" t="s">
        <v>865</v>
      </c>
      <c r="F282" t="s">
        <v>859</v>
      </c>
      <c r="G282" s="4">
        <v>45854</v>
      </c>
      <c r="H282" t="s">
        <v>3299</v>
      </c>
      <c r="I282" t="s">
        <v>114</v>
      </c>
      <c r="J282" t="s">
        <v>2781</v>
      </c>
    </row>
    <row r="283" spans="1:10" x14ac:dyDescent="0.35">
      <c r="A283" t="s">
        <v>2777</v>
      </c>
      <c r="B283" t="s">
        <v>50</v>
      </c>
      <c r="C283" t="s">
        <v>10793</v>
      </c>
      <c r="D283" t="s">
        <v>10794</v>
      </c>
      <c r="E283" t="s">
        <v>10795</v>
      </c>
      <c r="F283" t="s">
        <v>54</v>
      </c>
      <c r="G283" s="4">
        <v>45854</v>
      </c>
      <c r="H283" t="s">
        <v>2869</v>
      </c>
      <c r="I283" t="s">
        <v>49</v>
      </c>
      <c r="J283" t="s">
        <v>2781</v>
      </c>
    </row>
    <row r="284" spans="1:10" x14ac:dyDescent="0.35">
      <c r="A284" t="s">
        <v>2777</v>
      </c>
      <c r="B284" t="s">
        <v>50</v>
      </c>
      <c r="C284" t="s">
        <v>10796</v>
      </c>
      <c r="D284" t="s">
        <v>10797</v>
      </c>
      <c r="E284" t="s">
        <v>10798</v>
      </c>
      <c r="F284" t="s">
        <v>54</v>
      </c>
      <c r="G284" s="4">
        <v>45854</v>
      </c>
      <c r="H284" t="s">
        <v>2843</v>
      </c>
      <c r="I284" t="s">
        <v>49</v>
      </c>
      <c r="J284" t="s">
        <v>2781</v>
      </c>
    </row>
    <row r="285" spans="1:10" x14ac:dyDescent="0.35">
      <c r="A285" t="s">
        <v>2777</v>
      </c>
      <c r="B285" t="s">
        <v>50</v>
      </c>
      <c r="C285" t="s">
        <v>303</v>
      </c>
      <c r="D285" t="s">
        <v>304</v>
      </c>
      <c r="E285" t="s">
        <v>10721</v>
      </c>
      <c r="F285" t="s">
        <v>185</v>
      </c>
      <c r="G285" s="4">
        <v>45854</v>
      </c>
      <c r="H285" t="s">
        <v>3456</v>
      </c>
      <c r="I285" t="s">
        <v>114</v>
      </c>
      <c r="J285" t="s">
        <v>2781</v>
      </c>
    </row>
    <row r="286" spans="1:10" x14ac:dyDescent="0.35">
      <c r="A286" t="s">
        <v>2777</v>
      </c>
      <c r="B286" t="s">
        <v>50</v>
      </c>
      <c r="C286" t="s">
        <v>4326</v>
      </c>
      <c r="D286" t="s">
        <v>4327</v>
      </c>
      <c r="E286" t="s">
        <v>10720</v>
      </c>
      <c r="F286" t="s">
        <v>773</v>
      </c>
      <c r="G286" s="4">
        <v>45854</v>
      </c>
      <c r="H286" t="s">
        <v>10799</v>
      </c>
      <c r="I286" t="s">
        <v>49</v>
      </c>
      <c r="J286" t="s">
        <v>2781</v>
      </c>
    </row>
    <row r="287" spans="1:10" x14ac:dyDescent="0.35">
      <c r="A287" t="s">
        <v>2777</v>
      </c>
      <c r="B287" t="s">
        <v>50</v>
      </c>
      <c r="C287" t="s">
        <v>4243</v>
      </c>
      <c r="D287" t="s">
        <v>4244</v>
      </c>
      <c r="E287" t="s">
        <v>10721</v>
      </c>
      <c r="F287" t="s">
        <v>185</v>
      </c>
      <c r="G287" s="4">
        <v>45854</v>
      </c>
      <c r="H287" t="s">
        <v>10800</v>
      </c>
      <c r="I287" t="s">
        <v>114</v>
      </c>
      <c r="J287" t="s">
        <v>2781</v>
      </c>
    </row>
    <row r="288" spans="1:10" x14ac:dyDescent="0.35">
      <c r="A288" t="s">
        <v>2777</v>
      </c>
      <c r="B288" t="s">
        <v>50</v>
      </c>
      <c r="C288" t="s">
        <v>4289</v>
      </c>
      <c r="D288" t="s">
        <v>4290</v>
      </c>
      <c r="E288" t="s">
        <v>10721</v>
      </c>
      <c r="F288" t="s">
        <v>185</v>
      </c>
      <c r="G288" s="4">
        <v>45854</v>
      </c>
      <c r="H288" t="s">
        <v>4248</v>
      </c>
      <c r="I288" t="s">
        <v>114</v>
      </c>
      <c r="J288" t="s">
        <v>2781</v>
      </c>
    </row>
    <row r="289" spans="1:10" x14ac:dyDescent="0.35">
      <c r="A289" t="s">
        <v>2777</v>
      </c>
      <c r="B289" t="s">
        <v>50</v>
      </c>
      <c r="C289" t="s">
        <v>4252</v>
      </c>
      <c r="D289" t="s">
        <v>4253</v>
      </c>
      <c r="E289" t="s">
        <v>10721</v>
      </c>
      <c r="F289" t="s">
        <v>185</v>
      </c>
      <c r="G289" s="4">
        <v>45854</v>
      </c>
      <c r="H289" t="s">
        <v>4248</v>
      </c>
      <c r="I289" t="s">
        <v>49</v>
      </c>
      <c r="J289" t="s">
        <v>2781</v>
      </c>
    </row>
    <row r="290" spans="1:10" x14ac:dyDescent="0.35">
      <c r="A290" t="s">
        <v>2777</v>
      </c>
      <c r="B290" t="s">
        <v>50</v>
      </c>
      <c r="C290" t="s">
        <v>4263</v>
      </c>
      <c r="D290" t="s">
        <v>4264</v>
      </c>
      <c r="E290" t="s">
        <v>10720</v>
      </c>
      <c r="F290" t="s">
        <v>185</v>
      </c>
      <c r="G290" s="4">
        <v>45854</v>
      </c>
      <c r="H290" t="s">
        <v>4248</v>
      </c>
      <c r="I290" t="s">
        <v>141</v>
      </c>
      <c r="J290" t="s">
        <v>2781</v>
      </c>
    </row>
    <row r="291" spans="1:10" x14ac:dyDescent="0.35">
      <c r="A291" t="s">
        <v>2777</v>
      </c>
      <c r="B291" t="s">
        <v>50</v>
      </c>
      <c r="C291" t="s">
        <v>4260</v>
      </c>
      <c r="D291" t="s">
        <v>4261</v>
      </c>
      <c r="E291" t="s">
        <v>10720</v>
      </c>
      <c r="F291" t="s">
        <v>185</v>
      </c>
      <c r="G291" s="4">
        <v>45854</v>
      </c>
      <c r="H291" t="s">
        <v>4248</v>
      </c>
      <c r="I291" t="s">
        <v>141</v>
      </c>
      <c r="J291" t="s">
        <v>2781</v>
      </c>
    </row>
    <row r="292" spans="1:10" x14ac:dyDescent="0.35">
      <c r="A292" t="s">
        <v>2777</v>
      </c>
      <c r="B292" t="s">
        <v>50</v>
      </c>
      <c r="C292" t="s">
        <v>4265</v>
      </c>
      <c r="D292" t="s">
        <v>4266</v>
      </c>
      <c r="E292" t="s">
        <v>10721</v>
      </c>
      <c r="F292" t="s">
        <v>185</v>
      </c>
      <c r="G292" s="4">
        <v>45854</v>
      </c>
      <c r="H292" t="s">
        <v>4267</v>
      </c>
      <c r="I292" t="s">
        <v>114</v>
      </c>
      <c r="J292" t="s">
        <v>2781</v>
      </c>
    </row>
    <row r="293" spans="1:10" x14ac:dyDescent="0.35">
      <c r="A293" t="s">
        <v>2777</v>
      </c>
      <c r="B293" t="s">
        <v>50</v>
      </c>
      <c r="C293" t="s">
        <v>131</v>
      </c>
      <c r="D293" t="s">
        <v>132</v>
      </c>
      <c r="E293" t="s">
        <v>10720</v>
      </c>
      <c r="F293" t="s">
        <v>54</v>
      </c>
      <c r="G293" s="4">
        <v>45854</v>
      </c>
      <c r="H293" t="s">
        <v>3041</v>
      </c>
      <c r="I293" t="s">
        <v>101</v>
      </c>
      <c r="J293" t="s">
        <v>2781</v>
      </c>
    </row>
    <row r="294" spans="1:10" x14ac:dyDescent="0.35">
      <c r="A294" t="s">
        <v>2777</v>
      </c>
      <c r="B294" t="s">
        <v>50</v>
      </c>
      <c r="C294" t="s">
        <v>436</v>
      </c>
      <c r="D294" t="s">
        <v>437</v>
      </c>
      <c r="E294" t="s">
        <v>10721</v>
      </c>
      <c r="F294" t="s">
        <v>185</v>
      </c>
      <c r="G294" s="4">
        <v>45854</v>
      </c>
      <c r="H294" t="s">
        <v>3600</v>
      </c>
      <c r="I294" t="s">
        <v>66</v>
      </c>
      <c r="J294" t="s">
        <v>2781</v>
      </c>
    </row>
    <row r="295" spans="1:10" x14ac:dyDescent="0.35">
      <c r="A295" t="s">
        <v>2777</v>
      </c>
      <c r="B295" t="s">
        <v>50</v>
      </c>
      <c r="C295" t="s">
        <v>496</v>
      </c>
      <c r="D295" t="s">
        <v>497</v>
      </c>
      <c r="E295" t="s">
        <v>10721</v>
      </c>
      <c r="F295" t="s">
        <v>185</v>
      </c>
      <c r="G295" s="4">
        <v>45854</v>
      </c>
      <c r="H295" t="s">
        <v>10779</v>
      </c>
      <c r="I295" t="s">
        <v>66</v>
      </c>
      <c r="J295" t="s">
        <v>2781</v>
      </c>
    </row>
    <row r="296" spans="1:10" x14ac:dyDescent="0.35">
      <c r="A296" t="s">
        <v>2777</v>
      </c>
      <c r="B296" t="s">
        <v>50</v>
      </c>
      <c r="C296" t="s">
        <v>439</v>
      </c>
      <c r="D296" t="s">
        <v>440</v>
      </c>
      <c r="E296" t="s">
        <v>10721</v>
      </c>
      <c r="F296" t="s">
        <v>185</v>
      </c>
      <c r="G296" s="4">
        <v>45854</v>
      </c>
      <c r="H296" t="s">
        <v>3594</v>
      </c>
      <c r="I296" t="s">
        <v>66</v>
      </c>
      <c r="J296" t="s">
        <v>2781</v>
      </c>
    </row>
    <row r="297" spans="1:10" x14ac:dyDescent="0.35">
      <c r="A297" t="s">
        <v>2777</v>
      </c>
      <c r="B297" t="s">
        <v>50</v>
      </c>
      <c r="C297" t="s">
        <v>384</v>
      </c>
      <c r="D297" t="s">
        <v>385</v>
      </c>
      <c r="E297" t="s">
        <v>10720</v>
      </c>
      <c r="F297" t="s">
        <v>185</v>
      </c>
      <c r="G297" s="4">
        <v>45854</v>
      </c>
      <c r="H297" t="s">
        <v>3600</v>
      </c>
      <c r="I297" t="s">
        <v>66</v>
      </c>
      <c r="J297" t="s">
        <v>2781</v>
      </c>
    </row>
    <row r="298" spans="1:10" x14ac:dyDescent="0.35">
      <c r="A298" t="s">
        <v>2777</v>
      </c>
      <c r="B298" t="s">
        <v>50</v>
      </c>
      <c r="C298" t="s">
        <v>430</v>
      </c>
      <c r="D298" t="s">
        <v>431</v>
      </c>
      <c r="E298" t="s">
        <v>10721</v>
      </c>
      <c r="F298" t="s">
        <v>185</v>
      </c>
      <c r="G298" s="4">
        <v>45854</v>
      </c>
      <c r="H298" t="s">
        <v>3593</v>
      </c>
      <c r="I298" t="s">
        <v>66</v>
      </c>
      <c r="J298" t="s">
        <v>2781</v>
      </c>
    </row>
    <row r="299" spans="1:10" x14ac:dyDescent="0.35">
      <c r="A299" t="s">
        <v>2777</v>
      </c>
      <c r="B299" t="s">
        <v>50</v>
      </c>
      <c r="C299" t="s">
        <v>393</v>
      </c>
      <c r="D299" t="s">
        <v>394</v>
      </c>
      <c r="E299" t="s">
        <v>10721</v>
      </c>
      <c r="F299" t="s">
        <v>185</v>
      </c>
      <c r="G299" s="4">
        <v>45854</v>
      </c>
      <c r="H299" t="s">
        <v>3593</v>
      </c>
      <c r="I299" t="s">
        <v>66</v>
      </c>
      <c r="J299" t="s">
        <v>2781</v>
      </c>
    </row>
    <row r="300" spans="1:10" x14ac:dyDescent="0.35">
      <c r="A300" t="s">
        <v>2777</v>
      </c>
      <c r="B300" t="s">
        <v>50</v>
      </c>
      <c r="C300" t="s">
        <v>418</v>
      </c>
      <c r="D300" t="s">
        <v>419</v>
      </c>
      <c r="E300" t="s">
        <v>10721</v>
      </c>
      <c r="F300" t="s">
        <v>185</v>
      </c>
      <c r="G300" s="4">
        <v>45854</v>
      </c>
      <c r="H300" t="s">
        <v>3593</v>
      </c>
      <c r="I300" t="s">
        <v>66</v>
      </c>
      <c r="J300" t="s">
        <v>2781</v>
      </c>
    </row>
    <row r="301" spans="1:10" x14ac:dyDescent="0.35">
      <c r="A301" t="s">
        <v>2777</v>
      </c>
      <c r="B301" t="s">
        <v>50</v>
      </c>
      <c r="C301" t="s">
        <v>445</v>
      </c>
      <c r="D301" t="s">
        <v>446</v>
      </c>
      <c r="E301" t="s">
        <v>10721</v>
      </c>
      <c r="F301" t="s">
        <v>185</v>
      </c>
      <c r="G301" s="4">
        <v>45854</v>
      </c>
      <c r="H301" t="s">
        <v>3593</v>
      </c>
      <c r="I301" t="s">
        <v>66</v>
      </c>
      <c r="J301" t="s">
        <v>2781</v>
      </c>
    </row>
    <row r="302" spans="1:10" x14ac:dyDescent="0.35">
      <c r="A302" t="s">
        <v>2777</v>
      </c>
      <c r="B302" t="s">
        <v>50</v>
      </c>
      <c r="C302" t="s">
        <v>99</v>
      </c>
      <c r="D302" t="s">
        <v>100</v>
      </c>
      <c r="E302" t="s">
        <v>10721</v>
      </c>
      <c r="F302" t="s">
        <v>54</v>
      </c>
      <c r="G302" s="4">
        <v>45854</v>
      </c>
      <c r="H302" t="s">
        <v>10801</v>
      </c>
      <c r="I302" t="s">
        <v>101</v>
      </c>
      <c r="J302" t="s">
        <v>2781</v>
      </c>
    </row>
    <row r="303" spans="1:10" x14ac:dyDescent="0.35">
      <c r="A303" t="s">
        <v>2777</v>
      </c>
      <c r="B303" t="s">
        <v>50</v>
      </c>
      <c r="C303" t="s">
        <v>415</v>
      </c>
      <c r="D303" t="s">
        <v>416</v>
      </c>
      <c r="E303" t="s">
        <v>10721</v>
      </c>
      <c r="F303" t="s">
        <v>185</v>
      </c>
      <c r="G303" s="4">
        <v>45854</v>
      </c>
      <c r="H303" t="s">
        <v>3593</v>
      </c>
      <c r="I303" t="s">
        <v>66</v>
      </c>
      <c r="J303" t="s">
        <v>2781</v>
      </c>
    </row>
    <row r="304" spans="1:10" x14ac:dyDescent="0.35">
      <c r="A304" t="s">
        <v>2777</v>
      </c>
      <c r="B304" t="s">
        <v>50</v>
      </c>
      <c r="C304" t="s">
        <v>502</v>
      </c>
      <c r="D304" t="s">
        <v>503</v>
      </c>
      <c r="E304" t="s">
        <v>10720</v>
      </c>
      <c r="F304" t="s">
        <v>185</v>
      </c>
      <c r="G304" s="4">
        <v>45854</v>
      </c>
      <c r="H304" t="s">
        <v>3456</v>
      </c>
      <c r="I304" t="s">
        <v>66</v>
      </c>
      <c r="J304" t="s">
        <v>2781</v>
      </c>
    </row>
    <row r="305" spans="1:10" x14ac:dyDescent="0.35">
      <c r="A305" t="s">
        <v>2777</v>
      </c>
      <c r="B305" t="s">
        <v>50</v>
      </c>
      <c r="C305" t="s">
        <v>1848</v>
      </c>
      <c r="D305" t="s">
        <v>1849</v>
      </c>
      <c r="E305" t="s">
        <v>10720</v>
      </c>
      <c r="F305" t="s">
        <v>185</v>
      </c>
      <c r="G305" s="4">
        <v>45854</v>
      </c>
      <c r="H305" t="s">
        <v>2795</v>
      </c>
      <c r="I305" t="s">
        <v>66</v>
      </c>
      <c r="J305" t="s">
        <v>2781</v>
      </c>
    </row>
    <row r="306" spans="1:10" x14ac:dyDescent="0.35">
      <c r="A306" t="s">
        <v>2777</v>
      </c>
      <c r="B306" t="s">
        <v>50</v>
      </c>
      <c r="C306" t="s">
        <v>725</v>
      </c>
      <c r="D306" t="s">
        <v>726</v>
      </c>
      <c r="E306" t="s">
        <v>10720</v>
      </c>
      <c r="F306" t="s">
        <v>185</v>
      </c>
      <c r="G306" s="4">
        <v>45854</v>
      </c>
      <c r="H306" t="s">
        <v>2887</v>
      </c>
      <c r="I306" t="s">
        <v>49</v>
      </c>
      <c r="J306" t="s">
        <v>2781</v>
      </c>
    </row>
    <row r="307" spans="1:10" x14ac:dyDescent="0.35">
      <c r="A307" t="s">
        <v>2777</v>
      </c>
      <c r="B307" t="s">
        <v>50</v>
      </c>
      <c r="C307" t="s">
        <v>721</v>
      </c>
      <c r="D307" t="s">
        <v>722</v>
      </c>
      <c r="E307" t="s">
        <v>10720</v>
      </c>
      <c r="F307" t="s">
        <v>185</v>
      </c>
      <c r="G307" s="4">
        <v>45854</v>
      </c>
      <c r="H307" t="s">
        <v>2801</v>
      </c>
      <c r="I307" t="s">
        <v>49</v>
      </c>
      <c r="J307" t="s">
        <v>2781</v>
      </c>
    </row>
    <row r="308" spans="1:10" x14ac:dyDescent="0.35">
      <c r="A308" t="s">
        <v>2777</v>
      </c>
      <c r="B308" t="s">
        <v>50</v>
      </c>
      <c r="C308" t="s">
        <v>433</v>
      </c>
      <c r="D308" t="s">
        <v>434</v>
      </c>
      <c r="E308" t="s">
        <v>10720</v>
      </c>
      <c r="F308" t="s">
        <v>185</v>
      </c>
      <c r="G308" s="4">
        <v>45854</v>
      </c>
      <c r="H308" t="s">
        <v>3595</v>
      </c>
      <c r="I308" t="s">
        <v>66</v>
      </c>
      <c r="J308" t="s">
        <v>2781</v>
      </c>
    </row>
    <row r="309" spans="1:10" x14ac:dyDescent="0.35">
      <c r="A309" t="s">
        <v>2777</v>
      </c>
      <c r="B309" t="s">
        <v>50</v>
      </c>
      <c r="C309" t="s">
        <v>851</v>
      </c>
      <c r="D309" t="s">
        <v>852</v>
      </c>
      <c r="E309" t="s">
        <v>10720</v>
      </c>
      <c r="F309" t="s">
        <v>773</v>
      </c>
      <c r="G309" s="4">
        <v>45854</v>
      </c>
      <c r="H309" t="s">
        <v>3199</v>
      </c>
      <c r="I309" t="s">
        <v>49</v>
      </c>
      <c r="J309" t="s">
        <v>2781</v>
      </c>
    </row>
    <row r="310" spans="1:10" x14ac:dyDescent="0.35">
      <c r="A310" t="s">
        <v>2777</v>
      </c>
      <c r="B310" t="s">
        <v>50</v>
      </c>
      <c r="C310" t="s">
        <v>689</v>
      </c>
      <c r="D310" t="s">
        <v>690</v>
      </c>
      <c r="E310" t="s">
        <v>10721</v>
      </c>
      <c r="F310" t="s">
        <v>185</v>
      </c>
      <c r="G310" s="4">
        <v>45854</v>
      </c>
      <c r="H310" t="s">
        <v>3199</v>
      </c>
      <c r="I310" t="s">
        <v>49</v>
      </c>
      <c r="J310" t="s">
        <v>2781</v>
      </c>
    </row>
    <row r="311" spans="1:10" x14ac:dyDescent="0.35">
      <c r="A311" t="s">
        <v>2777</v>
      </c>
      <c r="B311" t="s">
        <v>50</v>
      </c>
      <c r="C311" t="s">
        <v>686</v>
      </c>
      <c r="D311" t="s">
        <v>687</v>
      </c>
      <c r="E311" t="s">
        <v>10721</v>
      </c>
      <c r="F311" t="s">
        <v>185</v>
      </c>
      <c r="G311" s="4">
        <v>45854</v>
      </c>
      <c r="H311" t="s">
        <v>3199</v>
      </c>
      <c r="I311" t="s">
        <v>49</v>
      </c>
      <c r="J311" t="s">
        <v>2781</v>
      </c>
    </row>
    <row r="312" spans="1:10" x14ac:dyDescent="0.35">
      <c r="A312" t="s">
        <v>2777</v>
      </c>
      <c r="B312" t="s">
        <v>50</v>
      </c>
      <c r="C312" t="s">
        <v>812</v>
      </c>
      <c r="D312" t="s">
        <v>813</v>
      </c>
      <c r="E312" t="s">
        <v>10721</v>
      </c>
      <c r="F312" t="s">
        <v>773</v>
      </c>
      <c r="G312" s="4">
        <v>45854</v>
      </c>
      <c r="H312" t="s">
        <v>3456</v>
      </c>
      <c r="I312" t="s">
        <v>114</v>
      </c>
      <c r="J312" t="s">
        <v>2781</v>
      </c>
    </row>
    <row r="313" spans="1:10" x14ac:dyDescent="0.35">
      <c r="A313" t="s">
        <v>2777</v>
      </c>
      <c r="B313" t="s">
        <v>50</v>
      </c>
      <c r="C313" t="s">
        <v>746</v>
      </c>
      <c r="D313" t="s">
        <v>747</v>
      </c>
      <c r="E313" t="s">
        <v>10720</v>
      </c>
      <c r="F313" t="s">
        <v>185</v>
      </c>
      <c r="G313" s="4">
        <v>45854</v>
      </c>
      <c r="H313" t="s">
        <v>2801</v>
      </c>
      <c r="I313" t="s">
        <v>49</v>
      </c>
      <c r="J313" t="s">
        <v>2781</v>
      </c>
    </row>
    <row r="314" spans="1:10" x14ac:dyDescent="0.35">
      <c r="A314" t="s">
        <v>2777</v>
      </c>
      <c r="B314" t="s">
        <v>50</v>
      </c>
      <c r="C314" t="s">
        <v>10802</v>
      </c>
      <c r="D314" t="s">
        <v>10803</v>
      </c>
      <c r="E314" t="s">
        <v>10720</v>
      </c>
      <c r="F314" t="s">
        <v>54</v>
      </c>
      <c r="G314" s="4">
        <v>45854</v>
      </c>
      <c r="H314" t="s">
        <v>10804</v>
      </c>
      <c r="I314" t="s">
        <v>101</v>
      </c>
      <c r="J314" t="s">
        <v>2781</v>
      </c>
    </row>
    <row r="315" spans="1:10" x14ac:dyDescent="0.35">
      <c r="A315" t="s">
        <v>2777</v>
      </c>
      <c r="B315" t="s">
        <v>50</v>
      </c>
      <c r="C315" t="s">
        <v>728</v>
      </c>
      <c r="D315" t="s">
        <v>729</v>
      </c>
      <c r="E315" t="s">
        <v>10720</v>
      </c>
      <c r="F315" t="s">
        <v>185</v>
      </c>
      <c r="G315" s="4">
        <v>45854</v>
      </c>
      <c r="H315" t="s">
        <v>2801</v>
      </c>
      <c r="I315" t="s">
        <v>49</v>
      </c>
      <c r="J315" t="s">
        <v>2781</v>
      </c>
    </row>
    <row r="316" spans="1:10" x14ac:dyDescent="0.35">
      <c r="A316" t="s">
        <v>2777</v>
      </c>
      <c r="B316" t="s">
        <v>50</v>
      </c>
      <c r="C316" t="s">
        <v>731</v>
      </c>
      <c r="D316" t="s">
        <v>732</v>
      </c>
      <c r="E316" t="s">
        <v>10721</v>
      </c>
      <c r="F316" t="s">
        <v>185</v>
      </c>
      <c r="G316" s="4">
        <v>45854</v>
      </c>
      <c r="H316" t="s">
        <v>2801</v>
      </c>
      <c r="I316" t="s">
        <v>49</v>
      </c>
      <c r="J316" t="s">
        <v>2781</v>
      </c>
    </row>
    <row r="317" spans="1:10" x14ac:dyDescent="0.35">
      <c r="A317" t="s">
        <v>2777</v>
      </c>
      <c r="B317" t="s">
        <v>50</v>
      </c>
      <c r="C317" t="s">
        <v>737</v>
      </c>
      <c r="D317" t="s">
        <v>738</v>
      </c>
      <c r="E317" t="s">
        <v>10720</v>
      </c>
      <c r="F317" t="s">
        <v>185</v>
      </c>
      <c r="G317" s="4">
        <v>45854</v>
      </c>
      <c r="H317" t="s">
        <v>2801</v>
      </c>
      <c r="I317" t="s">
        <v>49</v>
      </c>
      <c r="J317" t="s">
        <v>2781</v>
      </c>
    </row>
    <row r="318" spans="1:10" x14ac:dyDescent="0.35">
      <c r="A318" t="s">
        <v>2777</v>
      </c>
      <c r="B318" t="s">
        <v>50</v>
      </c>
      <c r="C318" t="s">
        <v>740</v>
      </c>
      <c r="D318" t="s">
        <v>741</v>
      </c>
      <c r="E318" t="s">
        <v>10721</v>
      </c>
      <c r="F318" t="s">
        <v>185</v>
      </c>
      <c r="G318" s="4">
        <v>45854</v>
      </c>
      <c r="H318" t="s">
        <v>2801</v>
      </c>
      <c r="I318" t="s">
        <v>49</v>
      </c>
      <c r="J318" t="s">
        <v>2781</v>
      </c>
    </row>
    <row r="319" spans="1:10" x14ac:dyDescent="0.35">
      <c r="A319" t="s">
        <v>2777</v>
      </c>
      <c r="B319" t="s">
        <v>50</v>
      </c>
      <c r="C319" t="s">
        <v>734</v>
      </c>
      <c r="D319" t="s">
        <v>735</v>
      </c>
      <c r="E319" t="s">
        <v>10720</v>
      </c>
      <c r="F319" t="s">
        <v>185</v>
      </c>
      <c r="G319" s="4">
        <v>45854</v>
      </c>
      <c r="H319" t="s">
        <v>2801</v>
      </c>
      <c r="I319" t="s">
        <v>49</v>
      </c>
      <c r="J319" t="s">
        <v>2781</v>
      </c>
    </row>
    <row r="320" spans="1:10" x14ac:dyDescent="0.35">
      <c r="A320" t="s">
        <v>2777</v>
      </c>
      <c r="B320" t="s">
        <v>50</v>
      </c>
      <c r="C320" t="s">
        <v>4315</v>
      </c>
      <c r="D320" t="s">
        <v>4316</v>
      </c>
      <c r="E320" t="s">
        <v>10720</v>
      </c>
      <c r="F320" t="s">
        <v>773</v>
      </c>
      <c r="G320" s="4">
        <v>45854</v>
      </c>
      <c r="H320" t="s">
        <v>10805</v>
      </c>
      <c r="I320" t="s">
        <v>49</v>
      </c>
      <c r="J320" t="s">
        <v>2781</v>
      </c>
    </row>
    <row r="321" spans="1:10" x14ac:dyDescent="0.35">
      <c r="A321" t="s">
        <v>2777</v>
      </c>
      <c r="B321" t="s">
        <v>50</v>
      </c>
      <c r="C321" t="s">
        <v>1912</v>
      </c>
      <c r="D321" t="s">
        <v>1913</v>
      </c>
      <c r="E321" t="s">
        <v>10720</v>
      </c>
      <c r="F321" t="s">
        <v>185</v>
      </c>
      <c r="G321" s="4">
        <v>45854</v>
      </c>
      <c r="H321" t="s">
        <v>2800</v>
      </c>
      <c r="I321" t="s">
        <v>49</v>
      </c>
      <c r="J321" t="s">
        <v>2781</v>
      </c>
    </row>
    <row r="322" spans="1:10" x14ac:dyDescent="0.35">
      <c r="A322" t="s">
        <v>2777</v>
      </c>
      <c r="B322" t="s">
        <v>50</v>
      </c>
      <c r="C322" t="s">
        <v>174</v>
      </c>
      <c r="D322" t="s">
        <v>175</v>
      </c>
      <c r="E322" t="s">
        <v>10721</v>
      </c>
      <c r="F322" t="s">
        <v>54</v>
      </c>
      <c r="G322" s="4">
        <v>45854</v>
      </c>
      <c r="H322" t="s">
        <v>3202</v>
      </c>
      <c r="I322" t="s">
        <v>49</v>
      </c>
      <c r="J322" t="s">
        <v>2781</v>
      </c>
    </row>
    <row r="323" spans="1:10" x14ac:dyDescent="0.35">
      <c r="A323" t="s">
        <v>2777</v>
      </c>
      <c r="B323" t="s">
        <v>50</v>
      </c>
      <c r="C323" t="s">
        <v>2584</v>
      </c>
      <c r="D323" t="s">
        <v>2585</v>
      </c>
      <c r="E323" t="s">
        <v>10720</v>
      </c>
      <c r="F323" t="s">
        <v>185</v>
      </c>
      <c r="G323" s="4">
        <v>45854</v>
      </c>
      <c r="H323" t="s">
        <v>4331</v>
      </c>
      <c r="I323" t="s">
        <v>66</v>
      </c>
      <c r="J323" t="s">
        <v>2781</v>
      </c>
    </row>
    <row r="324" spans="1:10" x14ac:dyDescent="0.35">
      <c r="A324" t="s">
        <v>2777</v>
      </c>
      <c r="B324" t="s">
        <v>50</v>
      </c>
      <c r="C324" t="s">
        <v>2578</v>
      </c>
      <c r="D324" t="s">
        <v>2579</v>
      </c>
      <c r="E324" t="s">
        <v>10721</v>
      </c>
      <c r="F324" t="s">
        <v>185</v>
      </c>
      <c r="G324" s="4">
        <v>45854</v>
      </c>
      <c r="H324" t="s">
        <v>10806</v>
      </c>
      <c r="I324" t="s">
        <v>66</v>
      </c>
      <c r="J324" t="s">
        <v>2781</v>
      </c>
    </row>
    <row r="325" spans="1:10" x14ac:dyDescent="0.35">
      <c r="A325" t="s">
        <v>2777</v>
      </c>
      <c r="B325" t="s">
        <v>50</v>
      </c>
      <c r="C325" t="s">
        <v>2572</v>
      </c>
      <c r="D325" t="s">
        <v>2573</v>
      </c>
      <c r="E325" t="s">
        <v>10720</v>
      </c>
      <c r="F325" t="s">
        <v>185</v>
      </c>
      <c r="G325" s="4">
        <v>45854</v>
      </c>
      <c r="H325" t="s">
        <v>2801</v>
      </c>
      <c r="I325" t="s">
        <v>66</v>
      </c>
      <c r="J325" t="s">
        <v>2781</v>
      </c>
    </row>
    <row r="326" spans="1:10" x14ac:dyDescent="0.35">
      <c r="A326" t="s">
        <v>2777</v>
      </c>
      <c r="B326" t="s">
        <v>50</v>
      </c>
      <c r="C326" t="s">
        <v>1077</v>
      </c>
      <c r="D326" t="s">
        <v>1078</v>
      </c>
      <c r="E326" t="s">
        <v>10807</v>
      </c>
      <c r="F326" t="s">
        <v>773</v>
      </c>
      <c r="G326" s="4">
        <v>45854</v>
      </c>
      <c r="H326" t="s">
        <v>10808</v>
      </c>
      <c r="I326" t="s">
        <v>66</v>
      </c>
      <c r="J326" t="s">
        <v>2781</v>
      </c>
    </row>
    <row r="327" spans="1:10" x14ac:dyDescent="0.35">
      <c r="A327" t="s">
        <v>2777</v>
      </c>
      <c r="B327" t="s">
        <v>50</v>
      </c>
      <c r="C327" t="s">
        <v>2570</v>
      </c>
      <c r="D327" t="s">
        <v>2571</v>
      </c>
      <c r="E327" t="s">
        <v>10721</v>
      </c>
      <c r="F327" t="s">
        <v>185</v>
      </c>
      <c r="G327" s="4">
        <v>45854</v>
      </c>
      <c r="H327" t="s">
        <v>2801</v>
      </c>
      <c r="I327" t="s">
        <v>66</v>
      </c>
      <c r="J327" t="s">
        <v>2781</v>
      </c>
    </row>
    <row r="328" spans="1:10" x14ac:dyDescent="0.35">
      <c r="A328" t="s">
        <v>2777</v>
      </c>
      <c r="B328" t="s">
        <v>50</v>
      </c>
      <c r="C328" t="s">
        <v>3282</v>
      </c>
      <c r="D328" t="s">
        <v>3283</v>
      </c>
      <c r="E328" t="s">
        <v>10721</v>
      </c>
      <c r="F328" t="s">
        <v>185</v>
      </c>
      <c r="G328" s="4">
        <v>45854</v>
      </c>
      <c r="H328" t="s">
        <v>10809</v>
      </c>
      <c r="I328" t="s">
        <v>114</v>
      </c>
      <c r="J328" t="s">
        <v>2781</v>
      </c>
    </row>
    <row r="329" spans="1:10" x14ac:dyDescent="0.35">
      <c r="A329" t="s">
        <v>2777</v>
      </c>
      <c r="B329" t="s">
        <v>50</v>
      </c>
      <c r="C329" t="s">
        <v>3334</v>
      </c>
      <c r="D329" t="s">
        <v>3335</v>
      </c>
      <c r="E329" t="s">
        <v>10721</v>
      </c>
      <c r="F329" t="s">
        <v>185</v>
      </c>
      <c r="G329" s="4">
        <v>45854</v>
      </c>
      <c r="H329" t="s">
        <v>3344</v>
      </c>
      <c r="I329" t="s">
        <v>49</v>
      </c>
      <c r="J329" t="s">
        <v>2781</v>
      </c>
    </row>
    <row r="330" spans="1:10" x14ac:dyDescent="0.35">
      <c r="A330" t="s">
        <v>2777</v>
      </c>
      <c r="B330" t="s">
        <v>50</v>
      </c>
      <c r="C330" t="s">
        <v>285</v>
      </c>
      <c r="D330" t="s">
        <v>286</v>
      </c>
      <c r="E330" t="s">
        <v>10720</v>
      </c>
      <c r="F330" t="s">
        <v>185</v>
      </c>
      <c r="G330" s="4">
        <v>45854</v>
      </c>
      <c r="H330" t="s">
        <v>2944</v>
      </c>
      <c r="I330" t="s">
        <v>49</v>
      </c>
      <c r="J330" t="s">
        <v>2781</v>
      </c>
    </row>
    <row r="331" spans="1:10" x14ac:dyDescent="0.35">
      <c r="A331" t="s">
        <v>2777</v>
      </c>
      <c r="B331" t="s">
        <v>50</v>
      </c>
      <c r="C331" t="s">
        <v>171</v>
      </c>
      <c r="D331" t="s">
        <v>172</v>
      </c>
      <c r="E331" t="s">
        <v>10721</v>
      </c>
      <c r="F331" t="s">
        <v>54</v>
      </c>
      <c r="G331" s="4">
        <v>45854</v>
      </c>
      <c r="H331" t="s">
        <v>3199</v>
      </c>
      <c r="I331" t="s">
        <v>49</v>
      </c>
      <c r="J331" t="s">
        <v>2781</v>
      </c>
    </row>
    <row r="332" spans="1:10" x14ac:dyDescent="0.35">
      <c r="A332" t="s">
        <v>2777</v>
      </c>
      <c r="B332" t="s">
        <v>50</v>
      </c>
      <c r="C332" t="s">
        <v>3385</v>
      </c>
      <c r="D332" t="s">
        <v>3386</v>
      </c>
      <c r="E332" t="s">
        <v>10721</v>
      </c>
      <c r="F332" t="s">
        <v>185</v>
      </c>
      <c r="G332" s="4">
        <v>45854</v>
      </c>
      <c r="H332" t="s">
        <v>2795</v>
      </c>
      <c r="I332" t="s">
        <v>66</v>
      </c>
      <c r="J332" t="s">
        <v>2781</v>
      </c>
    </row>
    <row r="333" spans="1:10" x14ac:dyDescent="0.35">
      <c r="A333" t="s">
        <v>2777</v>
      </c>
      <c r="B333" t="s">
        <v>50</v>
      </c>
      <c r="C333" t="s">
        <v>3375</v>
      </c>
      <c r="D333" t="s">
        <v>3376</v>
      </c>
      <c r="E333" t="s">
        <v>10720</v>
      </c>
      <c r="F333" t="s">
        <v>185</v>
      </c>
      <c r="G333" s="4">
        <v>45854</v>
      </c>
      <c r="H333" t="s">
        <v>3169</v>
      </c>
      <c r="I333" t="s">
        <v>66</v>
      </c>
      <c r="J333" t="s">
        <v>2781</v>
      </c>
    </row>
    <row r="334" spans="1:10" x14ac:dyDescent="0.35">
      <c r="A334" t="s">
        <v>2777</v>
      </c>
      <c r="B334" t="s">
        <v>50</v>
      </c>
      <c r="C334" t="s">
        <v>3285</v>
      </c>
      <c r="D334" t="s">
        <v>3286</v>
      </c>
      <c r="E334" t="s">
        <v>10721</v>
      </c>
      <c r="F334" t="s">
        <v>54</v>
      </c>
      <c r="G334" s="4">
        <v>45854</v>
      </c>
      <c r="H334" t="s">
        <v>4305</v>
      </c>
      <c r="I334" t="s">
        <v>975</v>
      </c>
      <c r="J334" t="s">
        <v>2781</v>
      </c>
    </row>
    <row r="335" spans="1:10" x14ac:dyDescent="0.35">
      <c r="A335" t="s">
        <v>2777</v>
      </c>
      <c r="B335" t="s">
        <v>50</v>
      </c>
      <c r="C335" t="s">
        <v>10810</v>
      </c>
      <c r="D335" t="s">
        <v>10811</v>
      </c>
      <c r="E335" t="s">
        <v>10721</v>
      </c>
      <c r="F335" t="s">
        <v>54</v>
      </c>
      <c r="G335" s="4">
        <v>45854</v>
      </c>
      <c r="H335" t="s">
        <v>10737</v>
      </c>
      <c r="I335" t="s">
        <v>141</v>
      </c>
      <c r="J335" t="s">
        <v>2781</v>
      </c>
    </row>
    <row r="336" spans="1:10" x14ac:dyDescent="0.35">
      <c r="A336" t="s">
        <v>2777</v>
      </c>
      <c r="B336" t="s">
        <v>50</v>
      </c>
      <c r="C336" t="s">
        <v>4303</v>
      </c>
      <c r="D336" t="s">
        <v>4304</v>
      </c>
      <c r="E336" t="s">
        <v>10721</v>
      </c>
      <c r="F336" t="s">
        <v>54</v>
      </c>
      <c r="G336" s="4">
        <v>45854</v>
      </c>
      <c r="H336" t="s">
        <v>4305</v>
      </c>
      <c r="I336" t="s">
        <v>141</v>
      </c>
      <c r="J336" t="s">
        <v>2781</v>
      </c>
    </row>
    <row r="337" spans="1:10" x14ac:dyDescent="0.35">
      <c r="A337" t="s">
        <v>2777</v>
      </c>
      <c r="B337" t="s">
        <v>50</v>
      </c>
      <c r="C337" t="s">
        <v>2435</v>
      </c>
      <c r="D337" t="s">
        <v>2436</v>
      </c>
      <c r="E337" t="s">
        <v>10721</v>
      </c>
      <c r="F337" t="s">
        <v>185</v>
      </c>
      <c r="G337" s="4">
        <v>45854</v>
      </c>
      <c r="H337" t="s">
        <v>4305</v>
      </c>
      <c r="I337" t="s">
        <v>49</v>
      </c>
      <c r="J337" t="s">
        <v>2781</v>
      </c>
    </row>
    <row r="338" spans="1:10" x14ac:dyDescent="0.35">
      <c r="A338" t="s">
        <v>2777</v>
      </c>
      <c r="B338" t="s">
        <v>50</v>
      </c>
      <c r="C338" t="s">
        <v>4180</v>
      </c>
      <c r="D338" t="s">
        <v>4181</v>
      </c>
      <c r="E338" t="s">
        <v>10720</v>
      </c>
      <c r="F338" t="s">
        <v>54</v>
      </c>
      <c r="G338" s="4">
        <v>45854</v>
      </c>
      <c r="H338" t="s">
        <v>4182</v>
      </c>
      <c r="I338" t="s">
        <v>975</v>
      </c>
      <c r="J338" t="s">
        <v>2781</v>
      </c>
    </row>
    <row r="339" spans="1:10" x14ac:dyDescent="0.35">
      <c r="A339" t="s">
        <v>2777</v>
      </c>
      <c r="B339" t="s">
        <v>50</v>
      </c>
      <c r="C339" t="s">
        <v>10812</v>
      </c>
      <c r="D339" t="s">
        <v>10813</v>
      </c>
      <c r="E339" t="s">
        <v>10720</v>
      </c>
      <c r="F339" t="s">
        <v>185</v>
      </c>
      <c r="G339" s="4">
        <v>45854</v>
      </c>
      <c r="H339" t="s">
        <v>10814</v>
      </c>
      <c r="I339" t="s">
        <v>975</v>
      </c>
      <c r="J339" t="s">
        <v>2781</v>
      </c>
    </row>
    <row r="340" spans="1:10" x14ac:dyDescent="0.35">
      <c r="A340" t="s">
        <v>2777</v>
      </c>
      <c r="B340" t="s">
        <v>50</v>
      </c>
      <c r="C340" t="s">
        <v>4311</v>
      </c>
      <c r="D340" t="s">
        <v>4312</v>
      </c>
      <c r="E340" t="s">
        <v>10721</v>
      </c>
      <c r="F340" t="s">
        <v>185</v>
      </c>
      <c r="G340" s="4">
        <v>45854</v>
      </c>
      <c r="H340" t="s">
        <v>4305</v>
      </c>
      <c r="I340" t="s">
        <v>141</v>
      </c>
      <c r="J340" t="s">
        <v>2781</v>
      </c>
    </row>
    <row r="341" spans="1:10" x14ac:dyDescent="0.35">
      <c r="A341" t="s">
        <v>2777</v>
      </c>
      <c r="B341" t="s">
        <v>50</v>
      </c>
      <c r="C341" t="s">
        <v>4313</v>
      </c>
      <c r="D341" t="s">
        <v>4314</v>
      </c>
      <c r="E341" t="s">
        <v>10720</v>
      </c>
      <c r="F341" t="s">
        <v>54</v>
      </c>
      <c r="G341" s="4">
        <v>45854</v>
      </c>
      <c r="H341" t="s">
        <v>4308</v>
      </c>
      <c r="I341" t="s">
        <v>141</v>
      </c>
      <c r="J341" t="s">
        <v>2781</v>
      </c>
    </row>
    <row r="342" spans="1:10" x14ac:dyDescent="0.35">
      <c r="A342" t="s">
        <v>2777</v>
      </c>
      <c r="B342" t="s">
        <v>50</v>
      </c>
      <c r="C342" t="s">
        <v>10815</v>
      </c>
      <c r="D342" t="s">
        <v>10816</v>
      </c>
      <c r="E342" t="s">
        <v>10721</v>
      </c>
      <c r="F342" t="s">
        <v>185</v>
      </c>
      <c r="G342" s="4">
        <v>45854</v>
      </c>
      <c r="H342" t="s">
        <v>2795</v>
      </c>
      <c r="I342" t="s">
        <v>975</v>
      </c>
      <c r="J342" t="s">
        <v>2781</v>
      </c>
    </row>
    <row r="343" spans="1:10" x14ac:dyDescent="0.35">
      <c r="A343" t="s">
        <v>2777</v>
      </c>
      <c r="B343" t="s">
        <v>50</v>
      </c>
      <c r="C343" t="s">
        <v>492</v>
      </c>
      <c r="D343" t="s">
        <v>493</v>
      </c>
      <c r="E343" t="s">
        <v>10720</v>
      </c>
      <c r="F343" t="s">
        <v>185</v>
      </c>
      <c r="G343" s="4">
        <v>45854</v>
      </c>
      <c r="H343" t="s">
        <v>2780</v>
      </c>
      <c r="I343" t="s">
        <v>114</v>
      </c>
      <c r="J343" t="s">
        <v>2781</v>
      </c>
    </row>
    <row r="344" spans="1:10" x14ac:dyDescent="0.35">
      <c r="A344" t="s">
        <v>2777</v>
      </c>
      <c r="B344" t="s">
        <v>50</v>
      </c>
      <c r="C344" t="s">
        <v>3288</v>
      </c>
      <c r="D344" t="s">
        <v>3289</v>
      </c>
      <c r="E344" t="s">
        <v>10721</v>
      </c>
      <c r="F344" t="s">
        <v>54</v>
      </c>
      <c r="G344" s="4">
        <v>45854</v>
      </c>
      <c r="H344" t="s">
        <v>4305</v>
      </c>
      <c r="I344" t="s">
        <v>975</v>
      </c>
      <c r="J344" t="s">
        <v>2781</v>
      </c>
    </row>
    <row r="345" spans="1:10" x14ac:dyDescent="0.35">
      <c r="A345" t="s">
        <v>2777</v>
      </c>
      <c r="B345" t="s">
        <v>50</v>
      </c>
      <c r="C345" t="s">
        <v>363</v>
      </c>
      <c r="D345" t="s">
        <v>364</v>
      </c>
      <c r="E345" t="s">
        <v>10721</v>
      </c>
      <c r="F345" t="s">
        <v>185</v>
      </c>
      <c r="G345" s="4">
        <v>45854</v>
      </c>
      <c r="H345" t="s">
        <v>2806</v>
      </c>
      <c r="I345" t="s">
        <v>49</v>
      </c>
      <c r="J345" t="s">
        <v>2781</v>
      </c>
    </row>
    <row r="346" spans="1:10" x14ac:dyDescent="0.35">
      <c r="A346" t="s">
        <v>2777</v>
      </c>
      <c r="B346" t="s">
        <v>50</v>
      </c>
      <c r="C346" t="s">
        <v>587</v>
      </c>
      <c r="D346" t="s">
        <v>588</v>
      </c>
      <c r="E346" t="s">
        <v>10720</v>
      </c>
      <c r="F346" t="s">
        <v>185</v>
      </c>
      <c r="G346" s="4">
        <v>45854</v>
      </c>
      <c r="H346" t="s">
        <v>4128</v>
      </c>
      <c r="I346" t="s">
        <v>66</v>
      </c>
      <c r="J346" t="s">
        <v>2781</v>
      </c>
    </row>
    <row r="347" spans="1:10" x14ac:dyDescent="0.35">
      <c r="A347" t="s">
        <v>2777</v>
      </c>
      <c r="B347" t="s">
        <v>50</v>
      </c>
      <c r="C347" t="s">
        <v>3681</v>
      </c>
      <c r="D347" t="s">
        <v>3682</v>
      </c>
      <c r="E347" t="s">
        <v>10720</v>
      </c>
      <c r="F347" t="s">
        <v>185</v>
      </c>
      <c r="G347" s="4">
        <v>45854</v>
      </c>
      <c r="H347" t="s">
        <v>3680</v>
      </c>
      <c r="I347" t="s">
        <v>66</v>
      </c>
      <c r="J347" t="s">
        <v>2781</v>
      </c>
    </row>
    <row r="348" spans="1:10" x14ac:dyDescent="0.35">
      <c r="A348" t="s">
        <v>2777</v>
      </c>
      <c r="B348" t="s">
        <v>50</v>
      </c>
      <c r="C348" t="s">
        <v>3672</v>
      </c>
      <c r="D348" t="s">
        <v>3673</v>
      </c>
      <c r="E348" t="s">
        <v>10720</v>
      </c>
      <c r="F348" t="s">
        <v>54</v>
      </c>
      <c r="G348" s="4">
        <v>45854</v>
      </c>
      <c r="H348" t="s">
        <v>2800</v>
      </c>
      <c r="I348" t="s">
        <v>66</v>
      </c>
      <c r="J348" t="s">
        <v>2781</v>
      </c>
    </row>
    <row r="349" spans="1:10" x14ac:dyDescent="0.35">
      <c r="A349" t="s">
        <v>2777</v>
      </c>
      <c r="B349" t="s">
        <v>50</v>
      </c>
      <c r="C349" t="s">
        <v>3674</v>
      </c>
      <c r="D349" t="s">
        <v>3675</v>
      </c>
      <c r="E349" t="s">
        <v>10721</v>
      </c>
      <c r="F349" t="s">
        <v>54</v>
      </c>
      <c r="G349" s="4">
        <v>45854</v>
      </c>
      <c r="H349" t="s">
        <v>3669</v>
      </c>
      <c r="I349" t="s">
        <v>66</v>
      </c>
      <c r="J349" t="s">
        <v>2781</v>
      </c>
    </row>
    <row r="350" spans="1:10" x14ac:dyDescent="0.35">
      <c r="A350" t="s">
        <v>2777</v>
      </c>
      <c r="B350" t="s">
        <v>50</v>
      </c>
      <c r="C350" t="s">
        <v>3667</v>
      </c>
      <c r="D350" t="s">
        <v>3668</v>
      </c>
      <c r="E350" t="s">
        <v>10720</v>
      </c>
      <c r="F350" t="s">
        <v>54</v>
      </c>
      <c r="G350" s="4">
        <v>45854</v>
      </c>
      <c r="H350" t="s">
        <v>2800</v>
      </c>
      <c r="I350" t="s">
        <v>66</v>
      </c>
      <c r="J350" t="s">
        <v>2781</v>
      </c>
    </row>
    <row r="351" spans="1:10" x14ac:dyDescent="0.35">
      <c r="A351" t="s">
        <v>2777</v>
      </c>
      <c r="B351" t="s">
        <v>50</v>
      </c>
      <c r="C351" t="s">
        <v>3683</v>
      </c>
      <c r="D351" t="s">
        <v>3684</v>
      </c>
      <c r="E351" t="s">
        <v>10721</v>
      </c>
      <c r="F351" t="s">
        <v>185</v>
      </c>
      <c r="G351" s="4">
        <v>45854</v>
      </c>
      <c r="H351" t="s">
        <v>2800</v>
      </c>
      <c r="I351" t="s">
        <v>66</v>
      </c>
      <c r="J351" t="s">
        <v>2781</v>
      </c>
    </row>
    <row r="352" spans="1:10" x14ac:dyDescent="0.35">
      <c r="A352" t="s">
        <v>2777</v>
      </c>
      <c r="B352" t="s">
        <v>50</v>
      </c>
      <c r="C352" t="s">
        <v>3688</v>
      </c>
      <c r="D352" t="s">
        <v>3689</v>
      </c>
      <c r="E352" t="s">
        <v>10720</v>
      </c>
      <c r="F352" t="s">
        <v>54</v>
      </c>
      <c r="G352" s="4">
        <v>45854</v>
      </c>
      <c r="H352" t="s">
        <v>3669</v>
      </c>
      <c r="I352" t="s">
        <v>66</v>
      </c>
      <c r="J352" t="s">
        <v>2781</v>
      </c>
    </row>
    <row r="353" spans="1:10" x14ac:dyDescent="0.35">
      <c r="A353" t="s">
        <v>2777</v>
      </c>
      <c r="B353" t="s">
        <v>50</v>
      </c>
      <c r="C353" t="s">
        <v>3690</v>
      </c>
      <c r="D353" t="s">
        <v>3691</v>
      </c>
      <c r="E353" t="s">
        <v>10720</v>
      </c>
      <c r="F353" t="s">
        <v>54</v>
      </c>
      <c r="G353" s="4">
        <v>45854</v>
      </c>
      <c r="H353" t="s">
        <v>3669</v>
      </c>
      <c r="I353" t="s">
        <v>66</v>
      </c>
      <c r="J353" t="s">
        <v>2781</v>
      </c>
    </row>
    <row r="354" spans="1:10" x14ac:dyDescent="0.35">
      <c r="A354" t="s">
        <v>2777</v>
      </c>
      <c r="B354" t="s">
        <v>50</v>
      </c>
      <c r="C354" t="s">
        <v>366</v>
      </c>
      <c r="D354" t="s">
        <v>367</v>
      </c>
      <c r="E354" t="s">
        <v>10721</v>
      </c>
      <c r="F354" t="s">
        <v>185</v>
      </c>
      <c r="G354" s="4">
        <v>45854</v>
      </c>
      <c r="H354" t="s">
        <v>3594</v>
      </c>
      <c r="I354" t="s">
        <v>66</v>
      </c>
      <c r="J354" t="s">
        <v>2781</v>
      </c>
    </row>
    <row r="355" spans="1:10" x14ac:dyDescent="0.35">
      <c r="A355" t="s">
        <v>2777</v>
      </c>
      <c r="B355" t="s">
        <v>50</v>
      </c>
      <c r="C355" t="s">
        <v>314</v>
      </c>
      <c r="D355" t="s">
        <v>315</v>
      </c>
      <c r="E355" t="s">
        <v>10721</v>
      </c>
      <c r="F355" t="s">
        <v>185</v>
      </c>
      <c r="G355" s="4">
        <v>45854</v>
      </c>
      <c r="H355" t="s">
        <v>3456</v>
      </c>
      <c r="I355" t="s">
        <v>114</v>
      </c>
      <c r="J355" t="s">
        <v>2781</v>
      </c>
    </row>
    <row r="356" spans="1:10" x14ac:dyDescent="0.35">
      <c r="A356" t="s">
        <v>2777</v>
      </c>
      <c r="B356" t="s">
        <v>50</v>
      </c>
      <c r="C356" t="s">
        <v>442</v>
      </c>
      <c r="D356" t="s">
        <v>443</v>
      </c>
      <c r="E356" t="s">
        <v>10720</v>
      </c>
      <c r="F356" t="s">
        <v>185</v>
      </c>
      <c r="G356" s="4">
        <v>45854</v>
      </c>
      <c r="H356" t="s">
        <v>3595</v>
      </c>
      <c r="I356" t="s">
        <v>66</v>
      </c>
      <c r="J356" t="s">
        <v>2781</v>
      </c>
    </row>
    <row r="357" spans="1:10" x14ac:dyDescent="0.35">
      <c r="A357" t="s">
        <v>2777</v>
      </c>
      <c r="B357" t="s">
        <v>50</v>
      </c>
      <c r="C357" t="s">
        <v>153</v>
      </c>
      <c r="D357" t="s">
        <v>154</v>
      </c>
      <c r="E357" t="s">
        <v>10720</v>
      </c>
      <c r="F357" t="s">
        <v>54</v>
      </c>
      <c r="G357" s="4">
        <v>45854</v>
      </c>
      <c r="H357" t="s">
        <v>3199</v>
      </c>
      <c r="I357" t="s">
        <v>49</v>
      </c>
      <c r="J357" t="s">
        <v>2781</v>
      </c>
    </row>
    <row r="358" spans="1:10" x14ac:dyDescent="0.35">
      <c r="A358" t="s">
        <v>2777</v>
      </c>
      <c r="B358" t="s">
        <v>50</v>
      </c>
      <c r="C358" t="s">
        <v>2728</v>
      </c>
      <c r="D358" t="s">
        <v>2729</v>
      </c>
      <c r="E358" t="s">
        <v>10720</v>
      </c>
      <c r="F358" t="s">
        <v>185</v>
      </c>
      <c r="G358" s="4">
        <v>45854</v>
      </c>
      <c r="H358" t="s">
        <v>3327</v>
      </c>
      <c r="I358" t="s">
        <v>49</v>
      </c>
      <c r="J358" t="s">
        <v>2781</v>
      </c>
    </row>
    <row r="359" spans="1:10" x14ac:dyDescent="0.35">
      <c r="A359" t="s">
        <v>2777</v>
      </c>
      <c r="B359" t="s">
        <v>50</v>
      </c>
      <c r="C359" t="s">
        <v>3704</v>
      </c>
      <c r="D359" t="s">
        <v>3705</v>
      </c>
      <c r="E359" t="s">
        <v>10720</v>
      </c>
      <c r="F359" t="s">
        <v>185</v>
      </c>
      <c r="G359" s="4">
        <v>45854</v>
      </c>
      <c r="H359" t="s">
        <v>2800</v>
      </c>
      <c r="I359" t="s">
        <v>66</v>
      </c>
      <c r="J359" t="s">
        <v>2781</v>
      </c>
    </row>
    <row r="360" spans="1:10" x14ac:dyDescent="0.35">
      <c r="A360" t="s">
        <v>2777</v>
      </c>
      <c r="B360" t="s">
        <v>50</v>
      </c>
      <c r="C360" t="s">
        <v>2638</v>
      </c>
      <c r="D360" t="s">
        <v>2639</v>
      </c>
      <c r="E360" t="s">
        <v>10720</v>
      </c>
      <c r="F360" t="s">
        <v>185</v>
      </c>
      <c r="G360" s="4">
        <v>45854</v>
      </c>
      <c r="H360" t="s">
        <v>3991</v>
      </c>
      <c r="I360" t="s">
        <v>101</v>
      </c>
      <c r="J360" t="s">
        <v>2781</v>
      </c>
    </row>
    <row r="361" spans="1:10" x14ac:dyDescent="0.35">
      <c r="A361" t="s">
        <v>2777</v>
      </c>
      <c r="B361" t="s">
        <v>50</v>
      </c>
      <c r="C361" t="s">
        <v>2423</v>
      </c>
      <c r="D361" t="s">
        <v>2424</v>
      </c>
      <c r="E361" t="s">
        <v>10720</v>
      </c>
      <c r="F361" t="s">
        <v>185</v>
      </c>
      <c r="G361" s="4">
        <v>45854</v>
      </c>
      <c r="H361" t="s">
        <v>2885</v>
      </c>
      <c r="I361" t="s">
        <v>49</v>
      </c>
      <c r="J361" t="s">
        <v>2781</v>
      </c>
    </row>
    <row r="362" spans="1:10" x14ac:dyDescent="0.35">
      <c r="A362" t="s">
        <v>2777</v>
      </c>
      <c r="B362" t="s">
        <v>50</v>
      </c>
      <c r="C362" t="s">
        <v>10817</v>
      </c>
      <c r="D362" t="s">
        <v>10817</v>
      </c>
      <c r="E362" t="s">
        <v>10721</v>
      </c>
      <c r="F362" t="s">
        <v>185</v>
      </c>
      <c r="G362" s="4">
        <v>45854</v>
      </c>
      <c r="H362" t="s">
        <v>2801</v>
      </c>
      <c r="I362" t="s">
        <v>49</v>
      </c>
      <c r="J362" t="s">
        <v>2781</v>
      </c>
    </row>
    <row r="363" spans="1:10" x14ac:dyDescent="0.35">
      <c r="A363" t="s">
        <v>2777</v>
      </c>
      <c r="B363" t="s">
        <v>50</v>
      </c>
      <c r="C363" t="s">
        <v>282</v>
      </c>
      <c r="D363" t="s">
        <v>283</v>
      </c>
      <c r="E363" t="s">
        <v>10720</v>
      </c>
      <c r="F363" t="s">
        <v>185</v>
      </c>
      <c r="G363" s="4">
        <v>45854</v>
      </c>
      <c r="H363" t="s">
        <v>3752</v>
      </c>
      <c r="I363" t="s">
        <v>66</v>
      </c>
      <c r="J363" t="s">
        <v>2781</v>
      </c>
    </row>
    <row r="364" spans="1:10" x14ac:dyDescent="0.35">
      <c r="A364" t="s">
        <v>2777</v>
      </c>
      <c r="B364" t="s">
        <v>50</v>
      </c>
      <c r="C364" t="s">
        <v>4271</v>
      </c>
      <c r="D364" t="s">
        <v>4272</v>
      </c>
      <c r="E364" t="s">
        <v>10720</v>
      </c>
      <c r="F364" t="s">
        <v>54</v>
      </c>
      <c r="G364" s="4">
        <v>45854</v>
      </c>
      <c r="H364" t="s">
        <v>10818</v>
      </c>
      <c r="I364" t="s">
        <v>975</v>
      </c>
      <c r="J364" t="s">
        <v>2781</v>
      </c>
    </row>
    <row r="365" spans="1:10" x14ac:dyDescent="0.35">
      <c r="A365" t="s">
        <v>2777</v>
      </c>
      <c r="B365" t="s">
        <v>50</v>
      </c>
      <c r="C365" t="s">
        <v>279</v>
      </c>
      <c r="D365" t="s">
        <v>280</v>
      </c>
      <c r="E365" t="s">
        <v>10720</v>
      </c>
      <c r="F365" t="s">
        <v>185</v>
      </c>
      <c r="G365" s="4">
        <v>45854</v>
      </c>
      <c r="H365" t="s">
        <v>3752</v>
      </c>
      <c r="I365" t="s">
        <v>66</v>
      </c>
      <c r="J365" t="s">
        <v>2781</v>
      </c>
    </row>
    <row r="366" spans="1:10" x14ac:dyDescent="0.35">
      <c r="A366" t="s">
        <v>2777</v>
      </c>
      <c r="B366" t="s">
        <v>50</v>
      </c>
      <c r="C366" t="s">
        <v>785</v>
      </c>
      <c r="D366" t="s">
        <v>786</v>
      </c>
      <c r="E366" t="s">
        <v>10720</v>
      </c>
      <c r="F366" t="s">
        <v>773</v>
      </c>
      <c r="G366" s="4">
        <v>45854</v>
      </c>
      <c r="H366" t="s">
        <v>3328</v>
      </c>
      <c r="I366" t="s">
        <v>101</v>
      </c>
      <c r="J366" t="s">
        <v>2781</v>
      </c>
    </row>
    <row r="367" spans="1:10" x14ac:dyDescent="0.35">
      <c r="A367" t="s">
        <v>2777</v>
      </c>
      <c r="B367" t="s">
        <v>50</v>
      </c>
      <c r="C367" t="s">
        <v>2969</v>
      </c>
      <c r="D367" t="s">
        <v>2970</v>
      </c>
      <c r="E367" t="s">
        <v>10721</v>
      </c>
      <c r="F367" t="s">
        <v>185</v>
      </c>
      <c r="G367" s="4">
        <v>45854</v>
      </c>
      <c r="H367" t="s">
        <v>10819</v>
      </c>
      <c r="I367" t="s">
        <v>101</v>
      </c>
      <c r="J367" t="s">
        <v>2781</v>
      </c>
    </row>
    <row r="368" spans="1:10" x14ac:dyDescent="0.35">
      <c r="A368" t="s">
        <v>2777</v>
      </c>
      <c r="B368" t="s">
        <v>50</v>
      </c>
      <c r="C368" t="s">
        <v>782</v>
      </c>
      <c r="D368" t="s">
        <v>783</v>
      </c>
      <c r="E368" t="s">
        <v>10720</v>
      </c>
      <c r="F368" t="s">
        <v>773</v>
      </c>
      <c r="G368" s="4">
        <v>45854</v>
      </c>
      <c r="H368" t="s">
        <v>3412</v>
      </c>
      <c r="I368" t="s">
        <v>49</v>
      </c>
      <c r="J368" t="s">
        <v>2781</v>
      </c>
    </row>
    <row r="369" spans="1:10" x14ac:dyDescent="0.35">
      <c r="A369" t="s">
        <v>2777</v>
      </c>
      <c r="B369" t="s">
        <v>50</v>
      </c>
      <c r="C369" t="s">
        <v>90</v>
      </c>
      <c r="D369" t="s">
        <v>91</v>
      </c>
      <c r="E369" t="s">
        <v>10720</v>
      </c>
      <c r="F369" t="s">
        <v>54</v>
      </c>
      <c r="G369" s="4">
        <v>45854</v>
      </c>
      <c r="H369" t="s">
        <v>2789</v>
      </c>
      <c r="I369" t="s">
        <v>49</v>
      </c>
      <c r="J369" t="s">
        <v>2781</v>
      </c>
    </row>
    <row r="370" spans="1:10" x14ac:dyDescent="0.35">
      <c r="A370" t="s">
        <v>2777</v>
      </c>
      <c r="B370" t="s">
        <v>50</v>
      </c>
      <c r="C370" t="s">
        <v>2357</v>
      </c>
      <c r="D370" t="s">
        <v>2358</v>
      </c>
      <c r="E370" t="s">
        <v>10721</v>
      </c>
      <c r="F370" t="s">
        <v>185</v>
      </c>
      <c r="G370" s="4">
        <v>45854</v>
      </c>
      <c r="H370" t="s">
        <v>3345</v>
      </c>
      <c r="I370" t="s">
        <v>49</v>
      </c>
      <c r="J370" t="s">
        <v>2781</v>
      </c>
    </row>
    <row r="371" spans="1:10" x14ac:dyDescent="0.35">
      <c r="A371" t="s">
        <v>2777</v>
      </c>
      <c r="B371" t="s">
        <v>50</v>
      </c>
      <c r="C371" t="s">
        <v>2159</v>
      </c>
      <c r="D371" t="s">
        <v>2160</v>
      </c>
      <c r="E371" t="s">
        <v>10721</v>
      </c>
      <c r="F371" t="s">
        <v>185</v>
      </c>
      <c r="G371" s="4">
        <v>45854</v>
      </c>
      <c r="H371" t="s">
        <v>3652</v>
      </c>
      <c r="I371" t="s">
        <v>49</v>
      </c>
      <c r="J371" t="s">
        <v>2781</v>
      </c>
    </row>
    <row r="372" spans="1:10" x14ac:dyDescent="0.35">
      <c r="A372" t="s">
        <v>2777</v>
      </c>
      <c r="B372" t="s">
        <v>50</v>
      </c>
      <c r="C372" t="s">
        <v>4321</v>
      </c>
      <c r="D372" t="s">
        <v>4322</v>
      </c>
      <c r="F372" t="s">
        <v>859</v>
      </c>
      <c r="G372" s="4">
        <v>45854</v>
      </c>
      <c r="H372" t="s">
        <v>2801</v>
      </c>
      <c r="I372" t="s">
        <v>49</v>
      </c>
      <c r="J372" t="s">
        <v>2781</v>
      </c>
    </row>
    <row r="373" spans="1:10" x14ac:dyDescent="0.35">
      <c r="A373" t="s">
        <v>2777</v>
      </c>
      <c r="B373" t="s">
        <v>50</v>
      </c>
      <c r="C373" t="s">
        <v>1846</v>
      </c>
      <c r="D373" t="s">
        <v>1847</v>
      </c>
      <c r="E373" t="s">
        <v>10721</v>
      </c>
      <c r="F373" t="s">
        <v>185</v>
      </c>
      <c r="G373" s="4">
        <v>45854</v>
      </c>
      <c r="H373" t="s">
        <v>3228</v>
      </c>
      <c r="I373" t="s">
        <v>101</v>
      </c>
      <c r="J373" t="s">
        <v>2781</v>
      </c>
    </row>
    <row r="374" spans="1:10" x14ac:dyDescent="0.35">
      <c r="A374" t="s">
        <v>2777</v>
      </c>
      <c r="B374" t="s">
        <v>50</v>
      </c>
      <c r="C374" t="s">
        <v>190</v>
      </c>
      <c r="D374" t="s">
        <v>191</v>
      </c>
      <c r="E374" t="s">
        <v>10720</v>
      </c>
      <c r="F374" t="s">
        <v>185</v>
      </c>
      <c r="G374" s="4">
        <v>45854</v>
      </c>
      <c r="H374" t="s">
        <v>3456</v>
      </c>
      <c r="I374" t="s">
        <v>114</v>
      </c>
      <c r="J374" t="s">
        <v>2781</v>
      </c>
    </row>
    <row r="375" spans="1:10" x14ac:dyDescent="0.35">
      <c r="A375" t="s">
        <v>2777</v>
      </c>
      <c r="B375" t="s">
        <v>50</v>
      </c>
      <c r="C375" t="s">
        <v>10820</v>
      </c>
      <c r="D375" t="s">
        <v>5892</v>
      </c>
      <c r="E375" t="s">
        <v>10721</v>
      </c>
      <c r="F375" t="s">
        <v>54</v>
      </c>
      <c r="G375" s="4">
        <v>45854</v>
      </c>
      <c r="H375" t="s">
        <v>3943</v>
      </c>
      <c r="I375" t="s">
        <v>101</v>
      </c>
      <c r="J375" t="s">
        <v>2781</v>
      </c>
    </row>
    <row r="376" spans="1:10" x14ac:dyDescent="0.35">
      <c r="A376" t="s">
        <v>2777</v>
      </c>
      <c r="B376" t="s">
        <v>50</v>
      </c>
      <c r="C376" t="s">
        <v>10821</v>
      </c>
      <c r="D376" t="s">
        <v>10822</v>
      </c>
      <c r="E376" t="s">
        <v>10720</v>
      </c>
      <c r="F376" t="s">
        <v>185</v>
      </c>
      <c r="G376" s="4">
        <v>45854</v>
      </c>
      <c r="H376" t="s">
        <v>2789</v>
      </c>
      <c r="I376" t="s">
        <v>114</v>
      </c>
      <c r="J376" t="s">
        <v>2781</v>
      </c>
    </row>
    <row r="377" spans="1:10" x14ac:dyDescent="0.35">
      <c r="A377" t="s">
        <v>2777</v>
      </c>
      <c r="B377" t="s">
        <v>50</v>
      </c>
      <c r="C377" t="s">
        <v>378</v>
      </c>
      <c r="D377" t="s">
        <v>379</v>
      </c>
      <c r="E377" t="s">
        <v>10721</v>
      </c>
      <c r="F377" t="s">
        <v>185</v>
      </c>
      <c r="G377" s="4">
        <v>45854</v>
      </c>
      <c r="H377" t="s">
        <v>3456</v>
      </c>
      <c r="I377" t="s">
        <v>114</v>
      </c>
      <c r="J377" t="s">
        <v>2781</v>
      </c>
    </row>
    <row r="378" spans="1:10" x14ac:dyDescent="0.35">
      <c r="A378" t="s">
        <v>2777</v>
      </c>
      <c r="B378" t="s">
        <v>50</v>
      </c>
      <c r="C378" t="s">
        <v>180</v>
      </c>
      <c r="D378" t="s">
        <v>181</v>
      </c>
      <c r="E378" t="s">
        <v>10720</v>
      </c>
      <c r="F378" t="s">
        <v>54</v>
      </c>
      <c r="G378" s="4">
        <v>45854</v>
      </c>
      <c r="H378" t="s">
        <v>3202</v>
      </c>
      <c r="I378" t="s">
        <v>49</v>
      </c>
      <c r="J378" t="s">
        <v>2781</v>
      </c>
    </row>
    <row r="379" spans="1:10" x14ac:dyDescent="0.35">
      <c r="A379" t="s">
        <v>2777</v>
      </c>
      <c r="B379" t="s">
        <v>50</v>
      </c>
      <c r="C379" t="s">
        <v>630</v>
      </c>
      <c r="D379" t="s">
        <v>631</v>
      </c>
      <c r="E379" t="s">
        <v>10720</v>
      </c>
      <c r="F379" t="s">
        <v>185</v>
      </c>
      <c r="G379" s="4">
        <v>45854</v>
      </c>
      <c r="H379" t="s">
        <v>3199</v>
      </c>
      <c r="I379" t="s">
        <v>49</v>
      </c>
      <c r="J379" t="s">
        <v>2781</v>
      </c>
    </row>
    <row r="380" spans="1:10" x14ac:dyDescent="0.35">
      <c r="A380" t="s">
        <v>2777</v>
      </c>
      <c r="B380" t="s">
        <v>50</v>
      </c>
      <c r="C380" t="s">
        <v>10823</v>
      </c>
      <c r="D380" t="s">
        <v>10824</v>
      </c>
      <c r="E380" t="s">
        <v>10720</v>
      </c>
      <c r="F380" t="s">
        <v>185</v>
      </c>
      <c r="G380" s="4">
        <v>45854</v>
      </c>
      <c r="H380" t="s">
        <v>10825</v>
      </c>
      <c r="I380" t="s">
        <v>49</v>
      </c>
      <c r="J380" t="s">
        <v>2781</v>
      </c>
    </row>
    <row r="381" spans="1:10" x14ac:dyDescent="0.35">
      <c r="A381" t="s">
        <v>2777</v>
      </c>
      <c r="B381" t="s">
        <v>50</v>
      </c>
      <c r="C381" t="s">
        <v>2425</v>
      </c>
      <c r="D381" t="s">
        <v>2426</v>
      </c>
      <c r="E381" t="s">
        <v>10826</v>
      </c>
      <c r="F381" t="s">
        <v>185</v>
      </c>
      <c r="G381" s="4">
        <v>45850</v>
      </c>
      <c r="H381" t="s">
        <v>3017</v>
      </c>
      <c r="I381" t="s">
        <v>49</v>
      </c>
      <c r="J381" t="s">
        <v>2781</v>
      </c>
    </row>
    <row r="382" spans="1:10" x14ac:dyDescent="0.35">
      <c r="A382" t="s">
        <v>2777</v>
      </c>
      <c r="B382" t="s">
        <v>50</v>
      </c>
      <c r="C382" t="s">
        <v>2313</v>
      </c>
      <c r="D382" t="s">
        <v>2314</v>
      </c>
      <c r="F382" t="s">
        <v>859</v>
      </c>
      <c r="G382" s="4">
        <v>45850</v>
      </c>
      <c r="H382" t="s">
        <v>2801</v>
      </c>
      <c r="I382" t="s">
        <v>66</v>
      </c>
      <c r="J382" t="s">
        <v>2781</v>
      </c>
    </row>
    <row r="383" spans="1:10" x14ac:dyDescent="0.35">
      <c r="A383" t="s">
        <v>2777</v>
      </c>
      <c r="B383" t="s">
        <v>50</v>
      </c>
      <c r="C383" t="s">
        <v>10827</v>
      </c>
      <c r="D383" t="s">
        <v>10828</v>
      </c>
      <c r="F383" t="s">
        <v>947</v>
      </c>
      <c r="G383" s="4">
        <v>45849</v>
      </c>
      <c r="H383" t="s">
        <v>2801</v>
      </c>
      <c r="I383" t="s">
        <v>101</v>
      </c>
      <c r="J383" t="s">
        <v>2781</v>
      </c>
    </row>
    <row r="384" spans="1:10" x14ac:dyDescent="0.35">
      <c r="A384" t="s">
        <v>2777</v>
      </c>
      <c r="B384" t="s">
        <v>50</v>
      </c>
      <c r="C384" t="s">
        <v>227</v>
      </c>
      <c r="D384" t="s">
        <v>228</v>
      </c>
      <c r="E384" t="s">
        <v>10826</v>
      </c>
      <c r="F384" t="s">
        <v>185</v>
      </c>
      <c r="G384" s="4">
        <v>45849</v>
      </c>
      <c r="H384" t="s">
        <v>2801</v>
      </c>
      <c r="I384" t="s">
        <v>49</v>
      </c>
      <c r="J384" t="s">
        <v>2781</v>
      </c>
    </row>
    <row r="385" spans="1:10" x14ac:dyDescent="0.35">
      <c r="A385" t="s">
        <v>2777</v>
      </c>
      <c r="B385" t="s">
        <v>50</v>
      </c>
      <c r="C385" t="s">
        <v>3653</v>
      </c>
      <c r="D385" t="s">
        <v>3654</v>
      </c>
      <c r="E385" t="s">
        <v>10826</v>
      </c>
      <c r="F385" t="s">
        <v>185</v>
      </c>
      <c r="G385" s="4">
        <v>45849</v>
      </c>
      <c r="H385" t="s">
        <v>3655</v>
      </c>
      <c r="I385" t="s">
        <v>49</v>
      </c>
      <c r="J385" t="s">
        <v>2781</v>
      </c>
    </row>
    <row r="386" spans="1:10" x14ac:dyDescent="0.35">
      <c r="A386" t="s">
        <v>2777</v>
      </c>
      <c r="B386" t="s">
        <v>50</v>
      </c>
      <c r="C386" t="s">
        <v>2200</v>
      </c>
      <c r="D386" t="s">
        <v>2201</v>
      </c>
      <c r="E386" t="s">
        <v>10807</v>
      </c>
      <c r="F386" t="s">
        <v>185</v>
      </c>
      <c r="G386" s="4">
        <v>45849</v>
      </c>
      <c r="H386" t="s">
        <v>2803</v>
      </c>
      <c r="I386" t="s">
        <v>49</v>
      </c>
      <c r="J386" t="s">
        <v>2781</v>
      </c>
    </row>
    <row r="387" spans="1:10" x14ac:dyDescent="0.35">
      <c r="A387" t="s">
        <v>2777</v>
      </c>
      <c r="B387" t="s">
        <v>50</v>
      </c>
      <c r="C387" t="s">
        <v>1795</v>
      </c>
      <c r="D387" t="s">
        <v>1795</v>
      </c>
      <c r="E387" t="s">
        <v>10826</v>
      </c>
      <c r="F387" t="s">
        <v>185</v>
      </c>
      <c r="G387" s="4">
        <v>45849</v>
      </c>
      <c r="H387" t="s">
        <v>2801</v>
      </c>
      <c r="I387" t="s">
        <v>49</v>
      </c>
      <c r="J387" t="s">
        <v>2781</v>
      </c>
    </row>
    <row r="388" spans="1:10" x14ac:dyDescent="0.35">
      <c r="A388" t="s">
        <v>2777</v>
      </c>
      <c r="B388" t="s">
        <v>50</v>
      </c>
      <c r="C388" t="s">
        <v>2467</v>
      </c>
      <c r="D388" t="s">
        <v>2468</v>
      </c>
      <c r="E388" t="s">
        <v>10807</v>
      </c>
      <c r="F388" t="s">
        <v>185</v>
      </c>
      <c r="G388" s="4">
        <v>45849</v>
      </c>
      <c r="H388" t="s">
        <v>3320</v>
      </c>
      <c r="I388" t="s">
        <v>49</v>
      </c>
      <c r="J388" t="s">
        <v>2781</v>
      </c>
    </row>
    <row r="389" spans="1:10" x14ac:dyDescent="0.35">
      <c r="A389" t="s">
        <v>2777</v>
      </c>
      <c r="B389" t="s">
        <v>50</v>
      </c>
      <c r="C389" t="s">
        <v>1918</v>
      </c>
      <c r="D389" t="s">
        <v>1919</v>
      </c>
      <c r="E389" t="s">
        <v>10826</v>
      </c>
      <c r="F389" t="s">
        <v>185</v>
      </c>
      <c r="G389" s="4">
        <v>45849</v>
      </c>
      <c r="H389" t="s">
        <v>2780</v>
      </c>
      <c r="I389" t="s">
        <v>49</v>
      </c>
      <c r="J389" t="s">
        <v>2781</v>
      </c>
    </row>
    <row r="390" spans="1:10" x14ac:dyDescent="0.35">
      <c r="A390" t="s">
        <v>2777</v>
      </c>
      <c r="B390" t="s">
        <v>50</v>
      </c>
      <c r="C390" t="s">
        <v>2197</v>
      </c>
      <c r="D390" t="s">
        <v>2198</v>
      </c>
      <c r="E390" t="s">
        <v>10807</v>
      </c>
      <c r="F390" t="s">
        <v>185</v>
      </c>
      <c r="G390" s="4">
        <v>45849</v>
      </c>
      <c r="H390" t="s">
        <v>2803</v>
      </c>
      <c r="I390" t="s">
        <v>49</v>
      </c>
      <c r="J390" t="s">
        <v>2781</v>
      </c>
    </row>
    <row r="391" spans="1:10" x14ac:dyDescent="0.35">
      <c r="A391" t="s">
        <v>2777</v>
      </c>
      <c r="B391" t="s">
        <v>50</v>
      </c>
      <c r="C391" t="s">
        <v>2457</v>
      </c>
      <c r="D391" t="s">
        <v>2458</v>
      </c>
      <c r="E391" t="s">
        <v>10826</v>
      </c>
      <c r="F391" t="s">
        <v>185</v>
      </c>
      <c r="G391" s="4">
        <v>45849</v>
      </c>
      <c r="H391" t="s">
        <v>2803</v>
      </c>
      <c r="I391" t="s">
        <v>49</v>
      </c>
      <c r="J391" t="s">
        <v>2781</v>
      </c>
    </row>
    <row r="392" spans="1:10" x14ac:dyDescent="0.35">
      <c r="A392" t="s">
        <v>2777</v>
      </c>
      <c r="B392" t="s">
        <v>50</v>
      </c>
      <c r="C392" t="s">
        <v>1524</v>
      </c>
      <c r="D392" t="s">
        <v>1525</v>
      </c>
      <c r="E392" t="s">
        <v>10826</v>
      </c>
      <c r="F392" t="s">
        <v>185</v>
      </c>
      <c r="G392" s="4">
        <v>45849</v>
      </c>
      <c r="H392" t="s">
        <v>2806</v>
      </c>
      <c r="I392" t="s">
        <v>49</v>
      </c>
      <c r="J392" t="s">
        <v>2781</v>
      </c>
    </row>
    <row r="393" spans="1:10" x14ac:dyDescent="0.35">
      <c r="A393" t="s">
        <v>2777</v>
      </c>
      <c r="B393" t="s">
        <v>50</v>
      </c>
      <c r="C393" t="s">
        <v>693</v>
      </c>
      <c r="D393" t="s">
        <v>694</v>
      </c>
      <c r="E393" t="s">
        <v>10826</v>
      </c>
      <c r="F393" t="s">
        <v>185</v>
      </c>
      <c r="G393" s="4">
        <v>45849</v>
      </c>
      <c r="H393" t="s">
        <v>2801</v>
      </c>
      <c r="I393" t="s">
        <v>49</v>
      </c>
      <c r="J393" t="s">
        <v>2781</v>
      </c>
    </row>
    <row r="394" spans="1:10" x14ac:dyDescent="0.35">
      <c r="A394" t="s">
        <v>2777</v>
      </c>
      <c r="B394" t="s">
        <v>50</v>
      </c>
      <c r="C394" t="s">
        <v>575</v>
      </c>
      <c r="D394" t="s">
        <v>576</v>
      </c>
      <c r="E394" t="s">
        <v>10826</v>
      </c>
      <c r="F394" t="s">
        <v>185</v>
      </c>
      <c r="G394" s="4">
        <v>45849</v>
      </c>
      <c r="H394" t="s">
        <v>2801</v>
      </c>
      <c r="I394" t="s">
        <v>49</v>
      </c>
      <c r="J394" t="s">
        <v>2781</v>
      </c>
    </row>
    <row r="395" spans="1:10" x14ac:dyDescent="0.35">
      <c r="A395" t="s">
        <v>2777</v>
      </c>
      <c r="B395" t="s">
        <v>50</v>
      </c>
      <c r="C395" t="s">
        <v>621</v>
      </c>
      <c r="D395" t="s">
        <v>622</v>
      </c>
      <c r="E395" t="s">
        <v>10826</v>
      </c>
      <c r="F395" t="s">
        <v>185</v>
      </c>
      <c r="G395" s="4">
        <v>45849</v>
      </c>
      <c r="H395" t="s">
        <v>2801</v>
      </c>
      <c r="I395" t="s">
        <v>49</v>
      </c>
      <c r="J395" t="s">
        <v>2781</v>
      </c>
    </row>
    <row r="396" spans="1:10" x14ac:dyDescent="0.35">
      <c r="A396" t="s">
        <v>2777</v>
      </c>
      <c r="B396" t="s">
        <v>50</v>
      </c>
      <c r="C396" t="s">
        <v>651</v>
      </c>
      <c r="D396" t="s">
        <v>652</v>
      </c>
      <c r="E396" t="s">
        <v>10826</v>
      </c>
      <c r="F396" t="s">
        <v>185</v>
      </c>
      <c r="G396" s="4">
        <v>45849</v>
      </c>
      <c r="H396" t="s">
        <v>2801</v>
      </c>
      <c r="I396" t="s">
        <v>49</v>
      </c>
      <c r="J396" t="s">
        <v>2781</v>
      </c>
    </row>
    <row r="397" spans="1:10" x14ac:dyDescent="0.35">
      <c r="A397" t="s">
        <v>2777</v>
      </c>
      <c r="B397" t="s">
        <v>50</v>
      </c>
      <c r="C397" t="s">
        <v>2484</v>
      </c>
      <c r="D397" t="s">
        <v>2485</v>
      </c>
      <c r="E397" t="s">
        <v>10740</v>
      </c>
      <c r="F397" t="s">
        <v>947</v>
      </c>
      <c r="G397" s="4">
        <v>45845</v>
      </c>
      <c r="H397" t="s">
        <v>2806</v>
      </c>
      <c r="I397" t="s">
        <v>49</v>
      </c>
      <c r="J397" t="s">
        <v>2781</v>
      </c>
    </row>
    <row r="398" spans="1:10" x14ac:dyDescent="0.35">
      <c r="A398" t="s">
        <v>2777</v>
      </c>
      <c r="B398" t="s">
        <v>50</v>
      </c>
      <c r="C398" t="s">
        <v>2979</v>
      </c>
      <c r="D398" t="s">
        <v>2980</v>
      </c>
      <c r="E398" t="s">
        <v>10740</v>
      </c>
      <c r="F398" t="s">
        <v>185</v>
      </c>
      <c r="G398" s="4">
        <v>45845</v>
      </c>
      <c r="H398" t="s">
        <v>4305</v>
      </c>
      <c r="I398" t="s">
        <v>49</v>
      </c>
      <c r="J398" t="s">
        <v>2781</v>
      </c>
    </row>
    <row r="399" spans="1:10" x14ac:dyDescent="0.35">
      <c r="A399" t="s">
        <v>2777</v>
      </c>
      <c r="B399" t="s">
        <v>50</v>
      </c>
      <c r="C399" t="s">
        <v>1599</v>
      </c>
      <c r="D399" t="s">
        <v>1600</v>
      </c>
      <c r="E399" t="s">
        <v>10829</v>
      </c>
      <c r="F399" t="s">
        <v>185</v>
      </c>
      <c r="G399" s="4">
        <v>45835</v>
      </c>
      <c r="H399" t="s">
        <v>3072</v>
      </c>
      <c r="I399" t="s">
        <v>49</v>
      </c>
      <c r="J399" t="s">
        <v>2781</v>
      </c>
    </row>
    <row r="400" spans="1:10" x14ac:dyDescent="0.35">
      <c r="A400" t="s">
        <v>2777</v>
      </c>
      <c r="B400" t="s">
        <v>50</v>
      </c>
      <c r="C400" t="s">
        <v>218</v>
      </c>
      <c r="D400" t="s">
        <v>219</v>
      </c>
      <c r="E400" t="s">
        <v>10830</v>
      </c>
      <c r="F400" t="s">
        <v>185</v>
      </c>
      <c r="G400" s="4">
        <v>45834</v>
      </c>
      <c r="H400" t="s">
        <v>2885</v>
      </c>
      <c r="I400" t="s">
        <v>49</v>
      </c>
      <c r="J400" t="s">
        <v>2781</v>
      </c>
    </row>
    <row r="401" spans="1:10" x14ac:dyDescent="0.35">
      <c r="A401" t="s">
        <v>2777</v>
      </c>
      <c r="B401" t="s">
        <v>50</v>
      </c>
      <c r="C401" t="s">
        <v>212</v>
      </c>
      <c r="D401" t="s">
        <v>213</v>
      </c>
      <c r="E401" t="s">
        <v>10830</v>
      </c>
      <c r="F401" t="s">
        <v>185</v>
      </c>
      <c r="G401" s="4">
        <v>45834</v>
      </c>
      <c r="H401" t="s">
        <v>2886</v>
      </c>
      <c r="I401" t="s">
        <v>49</v>
      </c>
      <c r="J401" t="s">
        <v>2781</v>
      </c>
    </row>
    <row r="402" spans="1:10" x14ac:dyDescent="0.35">
      <c r="A402" t="s">
        <v>2777</v>
      </c>
      <c r="B402" t="s">
        <v>50</v>
      </c>
      <c r="C402" t="s">
        <v>3010</v>
      </c>
      <c r="D402" t="s">
        <v>3011</v>
      </c>
      <c r="E402" t="s">
        <v>10830</v>
      </c>
      <c r="F402" t="s">
        <v>185</v>
      </c>
      <c r="G402" s="4">
        <v>45834</v>
      </c>
      <c r="H402" t="s">
        <v>2974</v>
      </c>
      <c r="I402" t="s">
        <v>49</v>
      </c>
      <c r="J402" t="s">
        <v>2781</v>
      </c>
    </row>
    <row r="403" spans="1:10" x14ac:dyDescent="0.35">
      <c r="A403" t="s">
        <v>2777</v>
      </c>
      <c r="B403" t="s">
        <v>50</v>
      </c>
      <c r="C403" t="s">
        <v>10831</v>
      </c>
      <c r="D403" t="s">
        <v>10832</v>
      </c>
      <c r="E403" t="s">
        <v>10833</v>
      </c>
      <c r="F403" t="s">
        <v>773</v>
      </c>
      <c r="G403" s="4">
        <v>45834</v>
      </c>
      <c r="H403" t="s">
        <v>10834</v>
      </c>
      <c r="I403" t="s">
        <v>101</v>
      </c>
      <c r="J403" t="s">
        <v>2781</v>
      </c>
    </row>
    <row r="404" spans="1:10" x14ac:dyDescent="0.35">
      <c r="A404" t="s">
        <v>2777</v>
      </c>
      <c r="B404" t="s">
        <v>50</v>
      </c>
      <c r="C404" t="s">
        <v>2121</v>
      </c>
      <c r="D404" t="s">
        <v>2122</v>
      </c>
      <c r="E404" t="s">
        <v>10835</v>
      </c>
      <c r="F404" t="s">
        <v>185</v>
      </c>
      <c r="G404" s="4">
        <v>45833</v>
      </c>
      <c r="H404" t="s">
        <v>3582</v>
      </c>
      <c r="I404" t="s">
        <v>66</v>
      </c>
      <c r="J404" t="s">
        <v>2781</v>
      </c>
    </row>
    <row r="405" spans="1:10" x14ac:dyDescent="0.35">
      <c r="A405" t="s">
        <v>2777</v>
      </c>
      <c r="B405" t="s">
        <v>50</v>
      </c>
      <c r="C405" t="s">
        <v>2537</v>
      </c>
      <c r="D405" t="s">
        <v>2538</v>
      </c>
      <c r="E405" t="s">
        <v>10836</v>
      </c>
      <c r="F405" t="s">
        <v>185</v>
      </c>
      <c r="G405" s="4">
        <v>45832</v>
      </c>
      <c r="H405" t="s">
        <v>2803</v>
      </c>
      <c r="I405" t="s">
        <v>49</v>
      </c>
      <c r="J405" t="s">
        <v>2781</v>
      </c>
    </row>
    <row r="406" spans="1:10" x14ac:dyDescent="0.35">
      <c r="A406" t="s">
        <v>2777</v>
      </c>
      <c r="B406" t="s">
        <v>50</v>
      </c>
      <c r="C406" t="s">
        <v>1314</v>
      </c>
      <c r="D406" t="s">
        <v>1315</v>
      </c>
      <c r="E406" t="s">
        <v>10837</v>
      </c>
      <c r="F406" t="s">
        <v>185</v>
      </c>
      <c r="G406" s="4">
        <v>45829</v>
      </c>
      <c r="H406" t="s">
        <v>3059</v>
      </c>
      <c r="I406" t="s">
        <v>49</v>
      </c>
      <c r="J406" t="s">
        <v>2781</v>
      </c>
    </row>
    <row r="407" spans="1:10" x14ac:dyDescent="0.35">
      <c r="A407" t="s">
        <v>2777</v>
      </c>
      <c r="B407" t="s">
        <v>50</v>
      </c>
      <c r="C407" t="s">
        <v>2407</v>
      </c>
      <c r="D407" t="s">
        <v>2408</v>
      </c>
      <c r="E407" t="s">
        <v>10838</v>
      </c>
      <c r="F407" t="s">
        <v>185</v>
      </c>
      <c r="G407" s="4">
        <v>45827</v>
      </c>
      <c r="H407" t="s">
        <v>10839</v>
      </c>
      <c r="I407" t="s">
        <v>49</v>
      </c>
      <c r="J407" t="s">
        <v>2781</v>
      </c>
    </row>
    <row r="408" spans="1:10" x14ac:dyDescent="0.35">
      <c r="A408" t="s">
        <v>2777</v>
      </c>
      <c r="B408" t="s">
        <v>50</v>
      </c>
      <c r="C408" t="s">
        <v>2455</v>
      </c>
      <c r="D408" t="s">
        <v>2456</v>
      </c>
      <c r="E408" t="s">
        <v>10838</v>
      </c>
      <c r="F408" t="s">
        <v>185</v>
      </c>
      <c r="G408" s="4">
        <v>45827</v>
      </c>
      <c r="H408" t="s">
        <v>2997</v>
      </c>
      <c r="I408" t="s">
        <v>49</v>
      </c>
      <c r="J408" t="s">
        <v>2781</v>
      </c>
    </row>
    <row r="409" spans="1:10" x14ac:dyDescent="0.35">
      <c r="A409" t="s">
        <v>2777</v>
      </c>
      <c r="B409" t="s">
        <v>50</v>
      </c>
      <c r="C409" t="s">
        <v>3159</v>
      </c>
      <c r="D409" t="s">
        <v>3160</v>
      </c>
      <c r="E409" t="s">
        <v>10840</v>
      </c>
      <c r="F409" t="s">
        <v>185</v>
      </c>
      <c r="G409" s="4">
        <v>45826</v>
      </c>
      <c r="H409" t="s">
        <v>3161</v>
      </c>
      <c r="I409" t="s">
        <v>141</v>
      </c>
      <c r="J409" t="s">
        <v>2781</v>
      </c>
    </row>
    <row r="410" spans="1:10" x14ac:dyDescent="0.35">
      <c r="A410" t="s">
        <v>2777</v>
      </c>
      <c r="B410" t="s">
        <v>50</v>
      </c>
      <c r="C410" t="s">
        <v>2377</v>
      </c>
      <c r="D410" t="s">
        <v>2378</v>
      </c>
      <c r="E410" t="s">
        <v>10841</v>
      </c>
      <c r="F410" t="s">
        <v>185</v>
      </c>
      <c r="G410" s="4">
        <v>45825</v>
      </c>
      <c r="H410" t="s">
        <v>10842</v>
      </c>
      <c r="I410" t="s">
        <v>49</v>
      </c>
      <c r="J410" t="s">
        <v>2781</v>
      </c>
    </row>
    <row r="411" spans="1:10" x14ac:dyDescent="0.35">
      <c r="A411" t="s">
        <v>2777</v>
      </c>
      <c r="B411" t="s">
        <v>50</v>
      </c>
      <c r="C411" t="s">
        <v>1059</v>
      </c>
      <c r="D411" t="s">
        <v>1059</v>
      </c>
      <c r="E411" t="s">
        <v>10843</v>
      </c>
      <c r="F411" t="s">
        <v>185</v>
      </c>
      <c r="G411" s="4">
        <v>45824</v>
      </c>
      <c r="H411" t="s">
        <v>2801</v>
      </c>
      <c r="I411" t="s">
        <v>101</v>
      </c>
      <c r="J411" t="s">
        <v>2781</v>
      </c>
    </row>
    <row r="412" spans="1:10" x14ac:dyDescent="0.35">
      <c r="A412" t="s">
        <v>2777</v>
      </c>
      <c r="B412" t="s">
        <v>50</v>
      </c>
      <c r="C412" t="s">
        <v>1125</v>
      </c>
      <c r="D412" t="s">
        <v>1126</v>
      </c>
      <c r="E412" t="s">
        <v>10843</v>
      </c>
      <c r="F412" t="s">
        <v>185</v>
      </c>
      <c r="G412" s="4">
        <v>45824</v>
      </c>
      <c r="H412" t="s">
        <v>10844</v>
      </c>
      <c r="I412" t="s">
        <v>49</v>
      </c>
      <c r="J412" t="s">
        <v>2781</v>
      </c>
    </row>
    <row r="413" spans="1:10" x14ac:dyDescent="0.35">
      <c r="A413" t="s">
        <v>2777</v>
      </c>
      <c r="B413" t="s">
        <v>50</v>
      </c>
      <c r="C413" t="s">
        <v>2626</v>
      </c>
      <c r="D413" t="s">
        <v>2627</v>
      </c>
      <c r="E413" t="s">
        <v>10845</v>
      </c>
      <c r="F413" t="s">
        <v>185</v>
      </c>
      <c r="G413" s="4">
        <v>45821</v>
      </c>
      <c r="H413" t="s">
        <v>3750</v>
      </c>
      <c r="I413" t="s">
        <v>49</v>
      </c>
      <c r="J413" t="s">
        <v>2781</v>
      </c>
    </row>
    <row r="414" spans="1:10" x14ac:dyDescent="0.35">
      <c r="A414" t="s">
        <v>2777</v>
      </c>
      <c r="B414" t="s">
        <v>50</v>
      </c>
      <c r="C414" t="s">
        <v>2339</v>
      </c>
      <c r="D414" t="s">
        <v>2340</v>
      </c>
      <c r="E414" t="s">
        <v>10846</v>
      </c>
      <c r="F414" t="s">
        <v>185</v>
      </c>
      <c r="G414" s="4">
        <v>45821</v>
      </c>
      <c r="H414" t="s">
        <v>2803</v>
      </c>
      <c r="I414" t="s">
        <v>49</v>
      </c>
      <c r="J414" t="s">
        <v>2781</v>
      </c>
    </row>
    <row r="415" spans="1:10" x14ac:dyDescent="0.35">
      <c r="A415" t="s">
        <v>2777</v>
      </c>
      <c r="B415" t="s">
        <v>50</v>
      </c>
      <c r="C415" t="s">
        <v>2405</v>
      </c>
      <c r="D415" t="s">
        <v>2406</v>
      </c>
      <c r="E415" t="s">
        <v>10845</v>
      </c>
      <c r="F415" t="s">
        <v>185</v>
      </c>
      <c r="G415" s="4">
        <v>45821</v>
      </c>
      <c r="H415" t="s">
        <v>2801</v>
      </c>
      <c r="I415" t="s">
        <v>49</v>
      </c>
      <c r="J415" t="s">
        <v>2781</v>
      </c>
    </row>
    <row r="416" spans="1:10" x14ac:dyDescent="0.35">
      <c r="A416" t="s">
        <v>2777</v>
      </c>
      <c r="B416" t="s">
        <v>50</v>
      </c>
      <c r="C416" t="s">
        <v>1920</v>
      </c>
      <c r="D416" t="s">
        <v>1921</v>
      </c>
      <c r="E416" t="s">
        <v>10845</v>
      </c>
      <c r="F416" t="s">
        <v>185</v>
      </c>
      <c r="G416" s="4">
        <v>45821</v>
      </c>
      <c r="H416" t="s">
        <v>2806</v>
      </c>
      <c r="I416" t="s">
        <v>49</v>
      </c>
      <c r="J416" t="s">
        <v>2781</v>
      </c>
    </row>
    <row r="417" spans="1:10" x14ac:dyDescent="0.35">
      <c r="A417" t="s">
        <v>2777</v>
      </c>
      <c r="B417" t="s">
        <v>50</v>
      </c>
      <c r="C417" t="s">
        <v>2300</v>
      </c>
      <c r="D417" t="s">
        <v>2301</v>
      </c>
      <c r="F417" t="s">
        <v>859</v>
      </c>
      <c r="G417" s="4">
        <v>45818</v>
      </c>
      <c r="H417" t="s">
        <v>2801</v>
      </c>
      <c r="I417" t="s">
        <v>66</v>
      </c>
      <c r="J417" t="s">
        <v>2781</v>
      </c>
    </row>
    <row r="418" spans="1:10" x14ac:dyDescent="0.35">
      <c r="A418" t="s">
        <v>2777</v>
      </c>
      <c r="B418" t="s">
        <v>50</v>
      </c>
      <c r="C418" t="s">
        <v>2329</v>
      </c>
      <c r="D418" t="s">
        <v>2330</v>
      </c>
      <c r="E418" t="s">
        <v>10847</v>
      </c>
      <c r="F418" t="s">
        <v>185</v>
      </c>
      <c r="G418" s="4">
        <v>45818</v>
      </c>
      <c r="H418" t="s">
        <v>3989</v>
      </c>
      <c r="I418" t="s">
        <v>66</v>
      </c>
      <c r="J418" t="s">
        <v>2781</v>
      </c>
    </row>
    <row r="419" spans="1:10" x14ac:dyDescent="0.35">
      <c r="A419" t="s">
        <v>2777</v>
      </c>
      <c r="B419" t="s">
        <v>50</v>
      </c>
      <c r="C419" t="s">
        <v>2294</v>
      </c>
      <c r="D419" t="s">
        <v>2295</v>
      </c>
      <c r="F419" t="s">
        <v>859</v>
      </c>
      <c r="G419" s="4">
        <v>45818</v>
      </c>
      <c r="H419" t="s">
        <v>2801</v>
      </c>
      <c r="I419" t="s">
        <v>66</v>
      </c>
      <c r="J419" t="s">
        <v>2781</v>
      </c>
    </row>
    <row r="420" spans="1:10" x14ac:dyDescent="0.35">
      <c r="A420" t="s">
        <v>2777</v>
      </c>
      <c r="B420" t="s">
        <v>50</v>
      </c>
      <c r="C420" t="s">
        <v>2327</v>
      </c>
      <c r="D420" t="s">
        <v>2328</v>
      </c>
      <c r="E420" t="s">
        <v>10847</v>
      </c>
      <c r="F420" t="s">
        <v>185</v>
      </c>
      <c r="G420" s="4">
        <v>45818</v>
      </c>
      <c r="H420" t="s">
        <v>3989</v>
      </c>
      <c r="I420" t="s">
        <v>66</v>
      </c>
      <c r="J420" t="s">
        <v>2781</v>
      </c>
    </row>
    <row r="421" spans="1:10" x14ac:dyDescent="0.35">
      <c r="A421" t="s">
        <v>2777</v>
      </c>
      <c r="B421" t="s">
        <v>50</v>
      </c>
      <c r="C421" t="s">
        <v>2277</v>
      </c>
      <c r="D421" t="s">
        <v>2278</v>
      </c>
      <c r="E421" t="s">
        <v>10847</v>
      </c>
      <c r="F421" t="s">
        <v>185</v>
      </c>
      <c r="G421" s="4">
        <v>45818</v>
      </c>
      <c r="H421" t="s">
        <v>3991</v>
      </c>
      <c r="I421" t="s">
        <v>66</v>
      </c>
      <c r="J421" t="s">
        <v>2781</v>
      </c>
    </row>
    <row r="422" spans="1:10" x14ac:dyDescent="0.35">
      <c r="A422" t="s">
        <v>2777</v>
      </c>
      <c r="B422" t="s">
        <v>50</v>
      </c>
      <c r="C422" t="s">
        <v>2321</v>
      </c>
      <c r="D422" t="s">
        <v>2322</v>
      </c>
      <c r="E422" t="s">
        <v>10848</v>
      </c>
      <c r="F422" t="s">
        <v>185</v>
      </c>
      <c r="G422" s="4">
        <v>45818</v>
      </c>
      <c r="H422" t="s">
        <v>3989</v>
      </c>
      <c r="I422" t="s">
        <v>66</v>
      </c>
      <c r="J422" t="s">
        <v>2781</v>
      </c>
    </row>
    <row r="423" spans="1:10" x14ac:dyDescent="0.35">
      <c r="A423" t="s">
        <v>2777</v>
      </c>
      <c r="B423" t="s">
        <v>50</v>
      </c>
      <c r="C423" t="s">
        <v>2274</v>
      </c>
      <c r="D423" t="s">
        <v>2275</v>
      </c>
      <c r="F423" t="s">
        <v>859</v>
      </c>
      <c r="G423" s="4">
        <v>45818</v>
      </c>
      <c r="H423" t="s">
        <v>2801</v>
      </c>
      <c r="I423" t="s">
        <v>66</v>
      </c>
      <c r="J423" t="s">
        <v>2781</v>
      </c>
    </row>
    <row r="424" spans="1:10" x14ac:dyDescent="0.35">
      <c r="A424" t="s">
        <v>2777</v>
      </c>
      <c r="B424" t="s">
        <v>50</v>
      </c>
      <c r="C424" t="s">
        <v>2285</v>
      </c>
      <c r="D424" t="s">
        <v>2286</v>
      </c>
      <c r="F424" t="s">
        <v>859</v>
      </c>
      <c r="G424" s="4">
        <v>45818</v>
      </c>
      <c r="H424" t="s">
        <v>2801</v>
      </c>
      <c r="I424" t="s">
        <v>66</v>
      </c>
      <c r="J424" t="s">
        <v>2781</v>
      </c>
    </row>
    <row r="425" spans="1:10" x14ac:dyDescent="0.35">
      <c r="A425" t="s">
        <v>2777</v>
      </c>
      <c r="B425" t="s">
        <v>50</v>
      </c>
      <c r="C425" t="s">
        <v>2296</v>
      </c>
      <c r="D425" t="s">
        <v>2297</v>
      </c>
      <c r="F425" t="s">
        <v>859</v>
      </c>
      <c r="G425" s="4">
        <v>45818</v>
      </c>
      <c r="H425" t="s">
        <v>2801</v>
      </c>
      <c r="I425" t="s">
        <v>66</v>
      </c>
      <c r="J425" t="s">
        <v>2781</v>
      </c>
    </row>
    <row r="426" spans="1:10" x14ac:dyDescent="0.35">
      <c r="A426" t="s">
        <v>2777</v>
      </c>
      <c r="B426" t="s">
        <v>50</v>
      </c>
      <c r="C426" t="s">
        <v>2298</v>
      </c>
      <c r="D426" t="s">
        <v>2299</v>
      </c>
      <c r="E426" t="s">
        <v>10849</v>
      </c>
      <c r="F426" t="s">
        <v>185</v>
      </c>
      <c r="G426" s="4">
        <v>45818</v>
      </c>
      <c r="H426" t="s">
        <v>2801</v>
      </c>
      <c r="I426" t="s">
        <v>66</v>
      </c>
      <c r="J426" t="s">
        <v>2781</v>
      </c>
    </row>
    <row r="427" spans="1:10" x14ac:dyDescent="0.35">
      <c r="A427" t="s">
        <v>2777</v>
      </c>
      <c r="B427" t="s">
        <v>50</v>
      </c>
      <c r="C427" t="s">
        <v>2337</v>
      </c>
      <c r="D427" t="s">
        <v>2338</v>
      </c>
      <c r="E427" t="s">
        <v>10850</v>
      </c>
      <c r="F427" t="s">
        <v>185</v>
      </c>
      <c r="G427" s="4">
        <v>45818</v>
      </c>
      <c r="H427" t="s">
        <v>3994</v>
      </c>
      <c r="I427" t="s">
        <v>66</v>
      </c>
      <c r="J427" t="s">
        <v>2781</v>
      </c>
    </row>
    <row r="428" spans="1:10" x14ac:dyDescent="0.35">
      <c r="A428" t="s">
        <v>2777</v>
      </c>
      <c r="B428" t="s">
        <v>50</v>
      </c>
      <c r="C428" t="s">
        <v>2289</v>
      </c>
      <c r="D428" t="s">
        <v>2290</v>
      </c>
      <c r="F428" t="s">
        <v>859</v>
      </c>
      <c r="G428" s="4">
        <v>45818</v>
      </c>
      <c r="H428" t="s">
        <v>2801</v>
      </c>
      <c r="I428" t="s">
        <v>66</v>
      </c>
      <c r="J428" t="s">
        <v>2781</v>
      </c>
    </row>
    <row r="429" spans="1:10" x14ac:dyDescent="0.35">
      <c r="A429" t="s">
        <v>2777</v>
      </c>
      <c r="B429" t="s">
        <v>50</v>
      </c>
      <c r="C429" t="s">
        <v>2272</v>
      </c>
      <c r="D429" t="s">
        <v>2273</v>
      </c>
      <c r="F429" t="s">
        <v>859</v>
      </c>
      <c r="G429" s="4">
        <v>45818</v>
      </c>
      <c r="H429" t="s">
        <v>2801</v>
      </c>
      <c r="I429" t="s">
        <v>66</v>
      </c>
      <c r="J429" t="s">
        <v>2781</v>
      </c>
    </row>
    <row r="430" spans="1:10" x14ac:dyDescent="0.35">
      <c r="A430" t="s">
        <v>2777</v>
      </c>
      <c r="B430" t="s">
        <v>50</v>
      </c>
      <c r="C430" t="s">
        <v>2488</v>
      </c>
      <c r="D430" t="s">
        <v>2489</v>
      </c>
      <c r="E430" t="s">
        <v>10847</v>
      </c>
      <c r="F430" t="s">
        <v>185</v>
      </c>
      <c r="G430" s="4">
        <v>45818</v>
      </c>
      <c r="H430" t="s">
        <v>2806</v>
      </c>
      <c r="I430" t="s">
        <v>49</v>
      </c>
      <c r="J430" t="s">
        <v>2781</v>
      </c>
    </row>
    <row r="431" spans="1:10" x14ac:dyDescent="0.35">
      <c r="A431" t="s">
        <v>2777</v>
      </c>
      <c r="B431" t="s">
        <v>50</v>
      </c>
      <c r="C431" t="s">
        <v>2492</v>
      </c>
      <c r="D431" t="s">
        <v>2493</v>
      </c>
      <c r="E431" t="s">
        <v>10851</v>
      </c>
      <c r="F431" t="s">
        <v>185</v>
      </c>
      <c r="G431" s="4">
        <v>45817</v>
      </c>
      <c r="H431" t="s">
        <v>10852</v>
      </c>
      <c r="I431" t="s">
        <v>49</v>
      </c>
      <c r="J431" t="s">
        <v>2781</v>
      </c>
    </row>
    <row r="432" spans="1:10" x14ac:dyDescent="0.35">
      <c r="A432" t="s">
        <v>2777</v>
      </c>
      <c r="B432" t="s">
        <v>50</v>
      </c>
      <c r="C432" t="s">
        <v>1316</v>
      </c>
      <c r="D432" t="s">
        <v>1317</v>
      </c>
      <c r="E432" t="s">
        <v>10853</v>
      </c>
      <c r="F432" t="s">
        <v>185</v>
      </c>
      <c r="G432" s="4">
        <v>45813</v>
      </c>
      <c r="H432" t="s">
        <v>3059</v>
      </c>
      <c r="I432" t="s">
        <v>49</v>
      </c>
      <c r="J432" t="s">
        <v>2781</v>
      </c>
    </row>
    <row r="433" spans="1:10" x14ac:dyDescent="0.35">
      <c r="A433" t="s">
        <v>2777</v>
      </c>
      <c r="B433" t="s">
        <v>50</v>
      </c>
      <c r="C433" t="s">
        <v>1312</v>
      </c>
      <c r="D433" t="s">
        <v>1313</v>
      </c>
      <c r="E433" t="s">
        <v>10853</v>
      </c>
      <c r="F433" t="s">
        <v>185</v>
      </c>
      <c r="G433" s="4">
        <v>45813</v>
      </c>
      <c r="H433" t="s">
        <v>3059</v>
      </c>
      <c r="I433" t="s">
        <v>49</v>
      </c>
      <c r="J433" t="s">
        <v>2781</v>
      </c>
    </row>
    <row r="434" spans="1:10" x14ac:dyDescent="0.35">
      <c r="A434" t="s">
        <v>2777</v>
      </c>
      <c r="B434" t="s">
        <v>50</v>
      </c>
      <c r="C434" t="s">
        <v>1201</v>
      </c>
      <c r="D434" t="s">
        <v>1202</v>
      </c>
      <c r="E434" t="s">
        <v>10853</v>
      </c>
      <c r="F434" t="s">
        <v>185</v>
      </c>
      <c r="G434" s="4">
        <v>45813</v>
      </c>
      <c r="H434" t="s">
        <v>3059</v>
      </c>
      <c r="I434" t="s">
        <v>49</v>
      </c>
      <c r="J434" t="s">
        <v>2781</v>
      </c>
    </row>
    <row r="435" spans="1:10" x14ac:dyDescent="0.35">
      <c r="A435" t="s">
        <v>2777</v>
      </c>
      <c r="B435" t="s">
        <v>50</v>
      </c>
      <c r="C435" t="s">
        <v>1205</v>
      </c>
      <c r="D435" t="s">
        <v>1206</v>
      </c>
      <c r="E435" t="s">
        <v>10853</v>
      </c>
      <c r="F435" t="s">
        <v>185</v>
      </c>
      <c r="G435" s="4">
        <v>45813</v>
      </c>
      <c r="H435" t="s">
        <v>2944</v>
      </c>
      <c r="I435" t="s">
        <v>49</v>
      </c>
      <c r="J435" t="s">
        <v>2781</v>
      </c>
    </row>
    <row r="436" spans="1:10" x14ac:dyDescent="0.35">
      <c r="A436" t="s">
        <v>2777</v>
      </c>
      <c r="B436" t="s">
        <v>50</v>
      </c>
      <c r="C436" t="s">
        <v>1203</v>
      </c>
      <c r="D436" t="s">
        <v>1204</v>
      </c>
      <c r="E436" t="s">
        <v>10853</v>
      </c>
      <c r="F436" t="s">
        <v>185</v>
      </c>
      <c r="G436" s="4">
        <v>45813</v>
      </c>
      <c r="H436" t="s">
        <v>3059</v>
      </c>
      <c r="I436" t="s">
        <v>49</v>
      </c>
      <c r="J436" t="s">
        <v>2781</v>
      </c>
    </row>
    <row r="437" spans="1:10" x14ac:dyDescent="0.35">
      <c r="A437" t="s">
        <v>2777</v>
      </c>
      <c r="B437" t="s">
        <v>50</v>
      </c>
      <c r="C437" t="s">
        <v>1199</v>
      </c>
      <c r="D437" t="s">
        <v>1200</v>
      </c>
      <c r="E437" t="s">
        <v>10854</v>
      </c>
      <c r="F437" t="s">
        <v>185</v>
      </c>
      <c r="G437" s="4">
        <v>45812</v>
      </c>
      <c r="H437" t="s">
        <v>10789</v>
      </c>
      <c r="I437" t="s">
        <v>49</v>
      </c>
      <c r="J437" t="s">
        <v>2781</v>
      </c>
    </row>
    <row r="438" spans="1:10" x14ac:dyDescent="0.35">
      <c r="A438" t="s">
        <v>2777</v>
      </c>
      <c r="B438" t="s">
        <v>50</v>
      </c>
      <c r="C438" t="s">
        <v>1309</v>
      </c>
      <c r="D438" t="s">
        <v>1310</v>
      </c>
      <c r="E438" t="s">
        <v>10854</v>
      </c>
      <c r="F438" t="s">
        <v>185</v>
      </c>
      <c r="G438" s="4">
        <v>45812</v>
      </c>
      <c r="H438" t="s">
        <v>3059</v>
      </c>
      <c r="I438" t="s">
        <v>49</v>
      </c>
      <c r="J438" t="s">
        <v>2781</v>
      </c>
    </row>
    <row r="439" spans="1:10" x14ac:dyDescent="0.35">
      <c r="A439" t="s">
        <v>2777</v>
      </c>
      <c r="B439" t="s">
        <v>50</v>
      </c>
      <c r="C439" t="s">
        <v>2986</v>
      </c>
      <c r="D439" t="s">
        <v>2987</v>
      </c>
      <c r="E439" t="s">
        <v>10854</v>
      </c>
      <c r="F439" t="s">
        <v>185</v>
      </c>
      <c r="G439" s="4">
        <v>45812</v>
      </c>
      <c r="H439" t="s">
        <v>2887</v>
      </c>
      <c r="I439" t="s">
        <v>49</v>
      </c>
      <c r="J439" t="s">
        <v>2781</v>
      </c>
    </row>
    <row r="440" spans="1:10" x14ac:dyDescent="0.35">
      <c r="A440" t="s">
        <v>2777</v>
      </c>
      <c r="B440" t="s">
        <v>50</v>
      </c>
      <c r="C440" t="s">
        <v>1875</v>
      </c>
      <c r="D440" t="s">
        <v>1876</v>
      </c>
      <c r="E440" t="s">
        <v>10854</v>
      </c>
      <c r="F440" t="s">
        <v>185</v>
      </c>
      <c r="G440" s="4">
        <v>45812</v>
      </c>
      <c r="H440" t="s">
        <v>10855</v>
      </c>
      <c r="I440" t="s">
        <v>66</v>
      </c>
      <c r="J440" t="s">
        <v>2781</v>
      </c>
    </row>
    <row r="441" spans="1:10" x14ac:dyDescent="0.35">
      <c r="A441" t="s">
        <v>2777</v>
      </c>
      <c r="B441" t="s">
        <v>50</v>
      </c>
      <c r="C441" t="s">
        <v>2533</v>
      </c>
      <c r="D441" t="s">
        <v>2534</v>
      </c>
      <c r="E441" t="s">
        <v>10856</v>
      </c>
      <c r="F441" t="s">
        <v>185</v>
      </c>
      <c r="G441" s="4">
        <v>45811</v>
      </c>
      <c r="H441" t="s">
        <v>2801</v>
      </c>
      <c r="I441" t="s">
        <v>101</v>
      </c>
      <c r="J441" t="s">
        <v>2781</v>
      </c>
    </row>
    <row r="442" spans="1:10" x14ac:dyDescent="0.35">
      <c r="A442" t="s">
        <v>2777</v>
      </c>
      <c r="B442" t="s">
        <v>50</v>
      </c>
      <c r="C442" t="s">
        <v>904</v>
      </c>
      <c r="D442" t="s">
        <v>905</v>
      </c>
      <c r="F442" t="s">
        <v>859</v>
      </c>
      <c r="G442" s="4">
        <v>45811</v>
      </c>
      <c r="H442" t="s">
        <v>3041</v>
      </c>
      <c r="I442" t="s">
        <v>114</v>
      </c>
      <c r="J442" t="s">
        <v>2781</v>
      </c>
    </row>
    <row r="443" spans="1:10" x14ac:dyDescent="0.35">
      <c r="A443" t="s">
        <v>2777</v>
      </c>
      <c r="B443" t="s">
        <v>50</v>
      </c>
      <c r="C443" t="s">
        <v>511</v>
      </c>
      <c r="D443" t="s">
        <v>512</v>
      </c>
      <c r="E443" t="s">
        <v>10857</v>
      </c>
      <c r="F443" t="s">
        <v>185</v>
      </c>
      <c r="G443" s="4">
        <v>45811</v>
      </c>
      <c r="H443" t="s">
        <v>2780</v>
      </c>
      <c r="I443" t="s">
        <v>114</v>
      </c>
      <c r="J443" t="s">
        <v>2781</v>
      </c>
    </row>
    <row r="444" spans="1:10" x14ac:dyDescent="0.35">
      <c r="A444" t="s">
        <v>2777</v>
      </c>
      <c r="B444" t="s">
        <v>50</v>
      </c>
      <c r="C444" t="s">
        <v>520</v>
      </c>
      <c r="D444" t="s">
        <v>521</v>
      </c>
      <c r="E444" t="s">
        <v>10856</v>
      </c>
      <c r="F444" t="s">
        <v>185</v>
      </c>
      <c r="G444" s="4">
        <v>45811</v>
      </c>
      <c r="H444" t="s">
        <v>3593</v>
      </c>
      <c r="I444" t="s">
        <v>66</v>
      </c>
      <c r="J444" t="s">
        <v>2781</v>
      </c>
    </row>
    <row r="445" spans="1:10" x14ac:dyDescent="0.35">
      <c r="A445" t="s">
        <v>2777</v>
      </c>
      <c r="B445" t="s">
        <v>50</v>
      </c>
      <c r="C445" t="s">
        <v>554</v>
      </c>
      <c r="D445" t="s">
        <v>555</v>
      </c>
      <c r="E445" t="s">
        <v>10856</v>
      </c>
      <c r="F445" t="s">
        <v>185</v>
      </c>
      <c r="G445" s="4">
        <v>45811</v>
      </c>
      <c r="H445" t="s">
        <v>3594</v>
      </c>
      <c r="I445" t="s">
        <v>66</v>
      </c>
      <c r="J445" t="s">
        <v>2781</v>
      </c>
    </row>
    <row r="446" spans="1:10" x14ac:dyDescent="0.35">
      <c r="A446" t="s">
        <v>2777</v>
      </c>
      <c r="B446" t="s">
        <v>50</v>
      </c>
      <c r="C446" t="s">
        <v>913</v>
      </c>
      <c r="D446" t="s">
        <v>914</v>
      </c>
      <c r="F446" t="s">
        <v>859</v>
      </c>
      <c r="G446" s="4">
        <v>45811</v>
      </c>
      <c r="H446" t="s">
        <v>2780</v>
      </c>
      <c r="I446" t="s">
        <v>114</v>
      </c>
      <c r="J446" t="s">
        <v>2781</v>
      </c>
    </row>
    <row r="447" spans="1:10" x14ac:dyDescent="0.35">
      <c r="A447" t="s">
        <v>2777</v>
      </c>
      <c r="B447" t="s">
        <v>50</v>
      </c>
      <c r="C447" t="s">
        <v>824</v>
      </c>
      <c r="D447" t="s">
        <v>825</v>
      </c>
      <c r="E447" t="s">
        <v>10850</v>
      </c>
      <c r="F447" t="s">
        <v>773</v>
      </c>
      <c r="G447" s="4">
        <v>45811</v>
      </c>
      <c r="H447" t="s">
        <v>3593</v>
      </c>
      <c r="I447" t="s">
        <v>114</v>
      </c>
      <c r="J447" t="s">
        <v>2781</v>
      </c>
    </row>
    <row r="448" spans="1:10" x14ac:dyDescent="0.35">
      <c r="A448" t="s">
        <v>2777</v>
      </c>
      <c r="B448" t="s">
        <v>50</v>
      </c>
      <c r="C448" t="s">
        <v>919</v>
      </c>
      <c r="D448" t="s">
        <v>920</v>
      </c>
      <c r="F448" t="s">
        <v>859</v>
      </c>
      <c r="G448" s="4">
        <v>45811</v>
      </c>
      <c r="H448" t="s">
        <v>2780</v>
      </c>
      <c r="I448" t="s">
        <v>114</v>
      </c>
      <c r="J448" t="s">
        <v>2781</v>
      </c>
    </row>
    <row r="449" spans="1:10" x14ac:dyDescent="0.35">
      <c r="A449" t="s">
        <v>2777</v>
      </c>
      <c r="B449" t="s">
        <v>50</v>
      </c>
      <c r="C449" t="s">
        <v>818</v>
      </c>
      <c r="D449" t="s">
        <v>819</v>
      </c>
      <c r="E449" t="s">
        <v>10850</v>
      </c>
      <c r="F449" t="s">
        <v>773</v>
      </c>
      <c r="G449" s="4">
        <v>45811</v>
      </c>
      <c r="H449" t="s">
        <v>3593</v>
      </c>
      <c r="I449" t="s">
        <v>66</v>
      </c>
      <c r="J449" t="s">
        <v>2781</v>
      </c>
    </row>
    <row r="450" spans="1:10" x14ac:dyDescent="0.35">
      <c r="A450" t="s">
        <v>2777</v>
      </c>
      <c r="B450" t="s">
        <v>50</v>
      </c>
      <c r="C450" t="s">
        <v>821</v>
      </c>
      <c r="D450" t="s">
        <v>822</v>
      </c>
      <c r="E450" t="s">
        <v>10850</v>
      </c>
      <c r="F450" t="s">
        <v>773</v>
      </c>
      <c r="G450" s="4">
        <v>45811</v>
      </c>
      <c r="H450" t="s">
        <v>3593</v>
      </c>
      <c r="I450" t="s">
        <v>66</v>
      </c>
      <c r="J450" t="s">
        <v>2781</v>
      </c>
    </row>
    <row r="451" spans="1:10" x14ac:dyDescent="0.35">
      <c r="A451" t="s">
        <v>2777</v>
      </c>
      <c r="B451" t="s">
        <v>50</v>
      </c>
      <c r="C451" t="s">
        <v>1472</v>
      </c>
      <c r="D451" t="s">
        <v>1473</v>
      </c>
      <c r="E451" t="s">
        <v>10850</v>
      </c>
      <c r="F451" t="s">
        <v>185</v>
      </c>
      <c r="G451" s="4">
        <v>45810</v>
      </c>
      <c r="H451" t="s">
        <v>2786</v>
      </c>
      <c r="I451" t="s">
        <v>49</v>
      </c>
      <c r="J451" t="s">
        <v>2781</v>
      </c>
    </row>
    <row r="452" spans="1:10" x14ac:dyDescent="0.35">
      <c r="A452" t="s">
        <v>2777</v>
      </c>
      <c r="B452" t="s">
        <v>50</v>
      </c>
      <c r="C452" t="s">
        <v>2103</v>
      </c>
      <c r="D452" t="s">
        <v>2104</v>
      </c>
      <c r="E452" t="s">
        <v>10850</v>
      </c>
      <c r="F452" t="s">
        <v>185</v>
      </c>
      <c r="G452" s="4">
        <v>45810</v>
      </c>
      <c r="H452" t="s">
        <v>3299</v>
      </c>
      <c r="I452" t="s">
        <v>49</v>
      </c>
      <c r="J452" t="s">
        <v>2781</v>
      </c>
    </row>
    <row r="453" spans="1:10" x14ac:dyDescent="0.35">
      <c r="A453" t="s">
        <v>2777</v>
      </c>
      <c r="B453" t="s">
        <v>50</v>
      </c>
      <c r="C453" t="s">
        <v>3398</v>
      </c>
      <c r="D453" t="s">
        <v>3399</v>
      </c>
      <c r="E453" t="s">
        <v>10850</v>
      </c>
      <c r="F453" t="s">
        <v>185</v>
      </c>
      <c r="G453" s="4">
        <v>45810</v>
      </c>
      <c r="H453" t="s">
        <v>3400</v>
      </c>
      <c r="I453" t="s">
        <v>49</v>
      </c>
      <c r="J453" t="s">
        <v>2781</v>
      </c>
    </row>
    <row r="454" spans="1:10" x14ac:dyDescent="0.35">
      <c r="A454" t="s">
        <v>2777</v>
      </c>
      <c r="B454" t="s">
        <v>50</v>
      </c>
      <c r="C454" t="s">
        <v>2099</v>
      </c>
      <c r="D454" t="s">
        <v>2100</v>
      </c>
      <c r="E454" t="s">
        <v>10850</v>
      </c>
      <c r="F454" t="s">
        <v>185</v>
      </c>
      <c r="G454" s="4">
        <v>45810</v>
      </c>
      <c r="H454" t="s">
        <v>2885</v>
      </c>
      <c r="I454" t="s">
        <v>49</v>
      </c>
      <c r="J454" t="s">
        <v>2781</v>
      </c>
    </row>
    <row r="455" spans="1:10" x14ac:dyDescent="0.35">
      <c r="A455" t="s">
        <v>2777</v>
      </c>
      <c r="B455" t="s">
        <v>50</v>
      </c>
      <c r="C455" t="s">
        <v>916</v>
      </c>
      <c r="D455" t="s">
        <v>917</v>
      </c>
      <c r="F455" t="s">
        <v>859</v>
      </c>
      <c r="G455" s="4">
        <v>45809</v>
      </c>
      <c r="H455" t="s">
        <v>3600</v>
      </c>
      <c r="I455" t="s">
        <v>114</v>
      </c>
      <c r="J455" t="s">
        <v>2781</v>
      </c>
    </row>
    <row r="456" spans="1:10" x14ac:dyDescent="0.35">
      <c r="A456" t="s">
        <v>2777</v>
      </c>
      <c r="B456" t="s">
        <v>50</v>
      </c>
      <c r="C456" t="s">
        <v>901</v>
      </c>
      <c r="D456" t="s">
        <v>902</v>
      </c>
      <c r="E456" t="s">
        <v>10787</v>
      </c>
      <c r="F456" t="s">
        <v>859</v>
      </c>
      <c r="G456" s="4">
        <v>45809</v>
      </c>
      <c r="H456" t="s">
        <v>3593</v>
      </c>
      <c r="I456" t="s">
        <v>114</v>
      </c>
      <c r="J456" t="s">
        <v>2781</v>
      </c>
    </row>
    <row r="457" spans="1:10" x14ac:dyDescent="0.35">
      <c r="A457" t="s">
        <v>2777</v>
      </c>
      <c r="B457" t="s">
        <v>50</v>
      </c>
      <c r="C457" t="s">
        <v>557</v>
      </c>
      <c r="D457" t="s">
        <v>558</v>
      </c>
      <c r="E457" t="s">
        <v>10858</v>
      </c>
      <c r="F457" t="s">
        <v>185</v>
      </c>
      <c r="G457" s="4">
        <v>45809</v>
      </c>
      <c r="H457" t="s">
        <v>3593</v>
      </c>
      <c r="I457" t="s">
        <v>114</v>
      </c>
      <c r="J457" t="s">
        <v>2781</v>
      </c>
    </row>
    <row r="458" spans="1:10" x14ac:dyDescent="0.35">
      <c r="A458" t="s">
        <v>2777</v>
      </c>
      <c r="B458" t="s">
        <v>50</v>
      </c>
      <c r="C458" t="s">
        <v>922</v>
      </c>
      <c r="D458" t="s">
        <v>923</v>
      </c>
      <c r="F458" t="s">
        <v>859</v>
      </c>
      <c r="G458" s="4">
        <v>45809</v>
      </c>
      <c r="H458" t="s">
        <v>3299</v>
      </c>
      <c r="I458" t="s">
        <v>114</v>
      </c>
      <c r="J458" t="s">
        <v>2781</v>
      </c>
    </row>
    <row r="459" spans="1:10" x14ac:dyDescent="0.35">
      <c r="A459" t="s">
        <v>2777</v>
      </c>
      <c r="B459" t="s">
        <v>50</v>
      </c>
      <c r="C459" t="s">
        <v>898</v>
      </c>
      <c r="D459" t="s">
        <v>899</v>
      </c>
      <c r="F459" t="s">
        <v>859</v>
      </c>
      <c r="G459" s="4">
        <v>45809</v>
      </c>
      <c r="H459" t="s">
        <v>2780</v>
      </c>
      <c r="I459" t="s">
        <v>114</v>
      </c>
      <c r="J459" t="s">
        <v>2781</v>
      </c>
    </row>
    <row r="460" spans="1:10" x14ac:dyDescent="0.35">
      <c r="A460" t="s">
        <v>2777</v>
      </c>
      <c r="B460" t="s">
        <v>50</v>
      </c>
      <c r="C460" t="s">
        <v>1748</v>
      </c>
      <c r="D460" t="s">
        <v>1749</v>
      </c>
      <c r="E460" t="s">
        <v>10859</v>
      </c>
      <c r="F460" t="s">
        <v>185</v>
      </c>
      <c r="G460" s="4">
        <v>45807</v>
      </c>
      <c r="H460" t="s">
        <v>2803</v>
      </c>
      <c r="I460" t="s">
        <v>49</v>
      </c>
      <c r="J460" t="s">
        <v>2781</v>
      </c>
    </row>
    <row r="461" spans="1:10" x14ac:dyDescent="0.35">
      <c r="A461" t="s">
        <v>2777</v>
      </c>
      <c r="B461" t="s">
        <v>50</v>
      </c>
      <c r="C461" t="s">
        <v>3634</v>
      </c>
      <c r="D461" t="s">
        <v>3635</v>
      </c>
      <c r="E461" t="s">
        <v>10860</v>
      </c>
      <c r="F461" t="s">
        <v>185</v>
      </c>
      <c r="G461" s="4">
        <v>45806</v>
      </c>
      <c r="H461" t="s">
        <v>3636</v>
      </c>
      <c r="I461" t="s">
        <v>141</v>
      </c>
      <c r="J461" t="s">
        <v>2781</v>
      </c>
    </row>
    <row r="462" spans="1:10" x14ac:dyDescent="0.35">
      <c r="A462" t="s">
        <v>2777</v>
      </c>
      <c r="B462" t="s">
        <v>50</v>
      </c>
      <c r="C462" t="s">
        <v>2749</v>
      </c>
      <c r="D462" t="s">
        <v>2750</v>
      </c>
      <c r="E462" t="s">
        <v>10860</v>
      </c>
      <c r="F462" t="s">
        <v>185</v>
      </c>
      <c r="G462" s="4">
        <v>45806</v>
      </c>
      <c r="H462" t="s">
        <v>10765</v>
      </c>
      <c r="I462" t="s">
        <v>49</v>
      </c>
      <c r="J462" t="s">
        <v>2781</v>
      </c>
    </row>
    <row r="463" spans="1:10" x14ac:dyDescent="0.35">
      <c r="A463" t="s">
        <v>2777</v>
      </c>
      <c r="B463" t="s">
        <v>50</v>
      </c>
      <c r="C463" t="s">
        <v>1056</v>
      </c>
      <c r="D463" t="s">
        <v>1057</v>
      </c>
      <c r="E463" t="s">
        <v>10860</v>
      </c>
      <c r="F463" t="s">
        <v>185</v>
      </c>
      <c r="G463" s="4">
        <v>45806</v>
      </c>
      <c r="H463" t="s">
        <v>2952</v>
      </c>
      <c r="I463" t="s">
        <v>49</v>
      </c>
      <c r="J463" t="s">
        <v>2781</v>
      </c>
    </row>
    <row r="464" spans="1:10" x14ac:dyDescent="0.35">
      <c r="A464" t="s">
        <v>2777</v>
      </c>
      <c r="B464" t="s">
        <v>50</v>
      </c>
      <c r="C464" t="s">
        <v>1112</v>
      </c>
      <c r="D464" t="s">
        <v>1113</v>
      </c>
      <c r="E464" t="s">
        <v>10849</v>
      </c>
      <c r="F464" t="s">
        <v>185</v>
      </c>
      <c r="G464" s="4">
        <v>45805</v>
      </c>
      <c r="H464" t="s">
        <v>3554</v>
      </c>
      <c r="I464" t="s">
        <v>49</v>
      </c>
      <c r="J464" t="s">
        <v>2781</v>
      </c>
    </row>
    <row r="465" spans="1:10" x14ac:dyDescent="0.35">
      <c r="A465" t="s">
        <v>2777</v>
      </c>
      <c r="B465" t="s">
        <v>50</v>
      </c>
      <c r="C465" t="s">
        <v>1215</v>
      </c>
      <c r="D465" t="s">
        <v>1216</v>
      </c>
      <c r="E465" t="s">
        <v>10861</v>
      </c>
      <c r="F465" t="s">
        <v>185</v>
      </c>
      <c r="G465" s="4">
        <v>45804</v>
      </c>
      <c r="H465" t="s">
        <v>2997</v>
      </c>
      <c r="I465" t="s">
        <v>49</v>
      </c>
      <c r="J465" t="s">
        <v>2781</v>
      </c>
    </row>
    <row r="466" spans="1:10" x14ac:dyDescent="0.35">
      <c r="A466" t="s">
        <v>2777</v>
      </c>
      <c r="B466" t="s">
        <v>50</v>
      </c>
      <c r="C466" t="s">
        <v>3485</v>
      </c>
      <c r="D466" t="s">
        <v>3486</v>
      </c>
      <c r="E466" t="s">
        <v>10862</v>
      </c>
      <c r="F466" t="s">
        <v>185</v>
      </c>
      <c r="G466" s="4">
        <v>45803</v>
      </c>
      <c r="H466" t="s">
        <v>2780</v>
      </c>
      <c r="I466" t="s">
        <v>114</v>
      </c>
      <c r="J466" t="s">
        <v>2781</v>
      </c>
    </row>
    <row r="467" spans="1:10" x14ac:dyDescent="0.35">
      <c r="A467" t="s">
        <v>2777</v>
      </c>
      <c r="B467" t="s">
        <v>50</v>
      </c>
      <c r="C467" t="s">
        <v>4106</v>
      </c>
      <c r="D467" t="s">
        <v>4107</v>
      </c>
      <c r="E467" t="s">
        <v>10862</v>
      </c>
      <c r="F467" t="s">
        <v>185</v>
      </c>
      <c r="G467" s="4">
        <v>45802</v>
      </c>
      <c r="H467" t="s">
        <v>3006</v>
      </c>
      <c r="I467" t="s">
        <v>49</v>
      </c>
      <c r="J467" t="s">
        <v>2781</v>
      </c>
    </row>
    <row r="468" spans="1:10" x14ac:dyDescent="0.35">
      <c r="A468" t="s">
        <v>2777</v>
      </c>
      <c r="B468" t="s">
        <v>50</v>
      </c>
      <c r="C468" t="s">
        <v>3066</v>
      </c>
      <c r="D468" t="s">
        <v>3067</v>
      </c>
      <c r="E468" t="s">
        <v>10863</v>
      </c>
      <c r="F468" t="s">
        <v>185</v>
      </c>
      <c r="G468" s="4">
        <v>45799</v>
      </c>
      <c r="H468" t="s">
        <v>2974</v>
      </c>
      <c r="I468" t="s">
        <v>49</v>
      </c>
      <c r="J468" t="s">
        <v>2781</v>
      </c>
    </row>
    <row r="469" spans="1:10" x14ac:dyDescent="0.35">
      <c r="A469" t="s">
        <v>2777</v>
      </c>
      <c r="B469" t="s">
        <v>50</v>
      </c>
      <c r="C469" t="s">
        <v>3060</v>
      </c>
      <c r="D469" t="s">
        <v>3061</v>
      </c>
      <c r="E469" t="s">
        <v>10863</v>
      </c>
      <c r="F469" t="s">
        <v>185</v>
      </c>
      <c r="G469" s="4">
        <v>45799</v>
      </c>
      <c r="H469" t="s">
        <v>2974</v>
      </c>
      <c r="I469" t="s">
        <v>49</v>
      </c>
      <c r="J469" t="s">
        <v>2781</v>
      </c>
    </row>
    <row r="470" spans="1:10" x14ac:dyDescent="0.35">
      <c r="A470" t="s">
        <v>2777</v>
      </c>
      <c r="B470" t="s">
        <v>50</v>
      </c>
      <c r="C470" t="s">
        <v>3062</v>
      </c>
      <c r="D470" t="s">
        <v>3063</v>
      </c>
      <c r="E470" t="s">
        <v>10863</v>
      </c>
      <c r="F470" t="s">
        <v>185</v>
      </c>
      <c r="G470" s="4">
        <v>45799</v>
      </c>
      <c r="H470" t="s">
        <v>2974</v>
      </c>
      <c r="I470" t="s">
        <v>49</v>
      </c>
      <c r="J470" t="s">
        <v>2781</v>
      </c>
    </row>
    <row r="471" spans="1:10" x14ac:dyDescent="0.35">
      <c r="A471" t="s">
        <v>2777</v>
      </c>
      <c r="B471" t="s">
        <v>50</v>
      </c>
      <c r="C471" t="s">
        <v>3064</v>
      </c>
      <c r="D471" t="s">
        <v>3065</v>
      </c>
      <c r="E471" t="s">
        <v>10863</v>
      </c>
      <c r="F471" t="s">
        <v>185</v>
      </c>
      <c r="G471" s="4">
        <v>45799</v>
      </c>
      <c r="H471" t="s">
        <v>2974</v>
      </c>
      <c r="I471" t="s">
        <v>49</v>
      </c>
      <c r="J471" t="s">
        <v>2781</v>
      </c>
    </row>
    <row r="472" spans="1:10" x14ac:dyDescent="0.35">
      <c r="A472" t="s">
        <v>2777</v>
      </c>
      <c r="B472" t="s">
        <v>50</v>
      </c>
      <c r="C472" t="s">
        <v>1197</v>
      </c>
      <c r="D472" t="s">
        <v>1198</v>
      </c>
      <c r="E472" t="s">
        <v>10863</v>
      </c>
      <c r="F472" t="s">
        <v>185</v>
      </c>
      <c r="G472" s="4">
        <v>45799</v>
      </c>
      <c r="H472" t="s">
        <v>3020</v>
      </c>
      <c r="I472" t="s">
        <v>101</v>
      </c>
      <c r="J472" t="s">
        <v>2781</v>
      </c>
    </row>
    <row r="473" spans="1:10" x14ac:dyDescent="0.35">
      <c r="A473" t="s">
        <v>2777</v>
      </c>
      <c r="B473" t="s">
        <v>50</v>
      </c>
      <c r="C473" t="s">
        <v>4172</v>
      </c>
      <c r="D473" t="s">
        <v>4173</v>
      </c>
      <c r="E473" t="s">
        <v>10863</v>
      </c>
      <c r="F473" t="s">
        <v>185</v>
      </c>
      <c r="G473" s="4">
        <v>45799</v>
      </c>
      <c r="H473" t="s">
        <v>2790</v>
      </c>
      <c r="I473" t="s">
        <v>49</v>
      </c>
      <c r="J473" t="s">
        <v>2781</v>
      </c>
    </row>
    <row r="474" spans="1:10" x14ac:dyDescent="0.35">
      <c r="A474" t="s">
        <v>2777</v>
      </c>
      <c r="B474" t="s">
        <v>50</v>
      </c>
      <c r="C474" t="s">
        <v>1320</v>
      </c>
      <c r="D474" t="s">
        <v>1321</v>
      </c>
      <c r="E474" t="s">
        <v>10864</v>
      </c>
      <c r="F474" t="s">
        <v>54</v>
      </c>
      <c r="G474" s="4">
        <v>45798</v>
      </c>
      <c r="H474" t="s">
        <v>3768</v>
      </c>
      <c r="I474" t="s">
        <v>66</v>
      </c>
      <c r="J474" t="s">
        <v>2781</v>
      </c>
    </row>
    <row r="475" spans="1:10" x14ac:dyDescent="0.35">
      <c r="A475" t="s">
        <v>2777</v>
      </c>
      <c r="B475" t="s">
        <v>50</v>
      </c>
      <c r="C475" t="s">
        <v>1307</v>
      </c>
      <c r="D475" t="s">
        <v>1308</v>
      </c>
      <c r="E475" t="s">
        <v>10864</v>
      </c>
      <c r="F475" t="s">
        <v>185</v>
      </c>
      <c r="G475" s="4">
        <v>45798</v>
      </c>
      <c r="H475" t="s">
        <v>3768</v>
      </c>
      <c r="I475" t="s">
        <v>66</v>
      </c>
      <c r="J475" t="s">
        <v>2781</v>
      </c>
    </row>
    <row r="476" spans="1:10" x14ac:dyDescent="0.35">
      <c r="A476" t="s">
        <v>2777</v>
      </c>
      <c r="B476" t="s">
        <v>50</v>
      </c>
      <c r="C476" t="s">
        <v>1357</v>
      </c>
      <c r="D476" t="s">
        <v>1358</v>
      </c>
      <c r="E476" t="s">
        <v>10864</v>
      </c>
      <c r="F476" t="s">
        <v>185</v>
      </c>
      <c r="G476" s="4">
        <v>45798</v>
      </c>
      <c r="H476" t="s">
        <v>3768</v>
      </c>
      <c r="I476" t="s">
        <v>66</v>
      </c>
      <c r="J476" t="s">
        <v>2781</v>
      </c>
    </row>
    <row r="477" spans="1:10" x14ac:dyDescent="0.35">
      <c r="A477" t="s">
        <v>2777</v>
      </c>
      <c r="B477" t="s">
        <v>50</v>
      </c>
      <c r="C477" t="s">
        <v>1283</v>
      </c>
      <c r="D477" t="s">
        <v>1284</v>
      </c>
      <c r="E477" t="s">
        <v>10864</v>
      </c>
      <c r="F477" t="s">
        <v>185</v>
      </c>
      <c r="G477" s="4">
        <v>45798</v>
      </c>
      <c r="H477" t="s">
        <v>3767</v>
      </c>
      <c r="I477" t="s">
        <v>66</v>
      </c>
      <c r="J477" t="s">
        <v>2781</v>
      </c>
    </row>
    <row r="478" spans="1:10" x14ac:dyDescent="0.35">
      <c r="A478" t="s">
        <v>2777</v>
      </c>
      <c r="B478" t="s">
        <v>50</v>
      </c>
      <c r="C478" t="s">
        <v>1293</v>
      </c>
      <c r="D478" t="s">
        <v>1294</v>
      </c>
      <c r="E478" t="s">
        <v>10864</v>
      </c>
      <c r="F478" t="s">
        <v>54</v>
      </c>
      <c r="G478" s="4">
        <v>45798</v>
      </c>
      <c r="H478" t="s">
        <v>3767</v>
      </c>
      <c r="I478" t="s">
        <v>66</v>
      </c>
      <c r="J478" t="s">
        <v>2781</v>
      </c>
    </row>
    <row r="479" spans="1:10" x14ac:dyDescent="0.35">
      <c r="A479" t="s">
        <v>2777</v>
      </c>
      <c r="B479" t="s">
        <v>50</v>
      </c>
      <c r="C479" t="s">
        <v>3069</v>
      </c>
      <c r="D479" t="s">
        <v>1266</v>
      </c>
      <c r="E479" t="s">
        <v>10864</v>
      </c>
      <c r="F479" t="s">
        <v>185</v>
      </c>
      <c r="G479" s="4">
        <v>45798</v>
      </c>
      <c r="H479" t="s">
        <v>2780</v>
      </c>
      <c r="I479" t="s">
        <v>49</v>
      </c>
      <c r="J479" t="s">
        <v>2781</v>
      </c>
    </row>
    <row r="480" spans="1:10" x14ac:dyDescent="0.35">
      <c r="A480" t="s">
        <v>2777</v>
      </c>
      <c r="B480" t="s">
        <v>50</v>
      </c>
      <c r="C480" t="s">
        <v>3068</v>
      </c>
      <c r="D480" t="s">
        <v>1264</v>
      </c>
      <c r="E480" t="s">
        <v>10864</v>
      </c>
      <c r="F480" t="s">
        <v>185</v>
      </c>
      <c r="G480" s="4">
        <v>45798</v>
      </c>
      <c r="H480" t="s">
        <v>2997</v>
      </c>
      <c r="I480" t="s">
        <v>49</v>
      </c>
      <c r="J480" t="s">
        <v>2781</v>
      </c>
    </row>
    <row r="481" spans="1:10" x14ac:dyDescent="0.35">
      <c r="A481" t="s">
        <v>2777</v>
      </c>
      <c r="B481" t="s">
        <v>50</v>
      </c>
      <c r="C481" t="s">
        <v>1383</v>
      </c>
      <c r="D481" t="s">
        <v>1384</v>
      </c>
      <c r="E481" t="s">
        <v>10865</v>
      </c>
      <c r="F481" t="s">
        <v>185</v>
      </c>
      <c r="G481" s="4">
        <v>45797</v>
      </c>
      <c r="H481" t="s">
        <v>10744</v>
      </c>
      <c r="I481" t="s">
        <v>49</v>
      </c>
      <c r="J481" t="s">
        <v>2781</v>
      </c>
    </row>
    <row r="482" spans="1:10" x14ac:dyDescent="0.35">
      <c r="A482" t="s">
        <v>2777</v>
      </c>
      <c r="B482" t="s">
        <v>50</v>
      </c>
      <c r="C482" t="s">
        <v>1240</v>
      </c>
      <c r="D482" t="s">
        <v>1241</v>
      </c>
      <c r="E482" t="s">
        <v>10865</v>
      </c>
      <c r="F482" t="s">
        <v>185</v>
      </c>
      <c r="G482" s="4">
        <v>45797</v>
      </c>
      <c r="H482" t="s">
        <v>2882</v>
      </c>
      <c r="I482" t="s">
        <v>49</v>
      </c>
      <c r="J482" t="s">
        <v>2781</v>
      </c>
    </row>
    <row r="483" spans="1:10" x14ac:dyDescent="0.35">
      <c r="A483" t="s">
        <v>2777</v>
      </c>
      <c r="B483" t="s">
        <v>50</v>
      </c>
      <c r="C483" t="s">
        <v>3596</v>
      </c>
      <c r="D483" t="s">
        <v>3597</v>
      </c>
      <c r="E483" t="s">
        <v>10866</v>
      </c>
      <c r="F483" t="s">
        <v>185</v>
      </c>
      <c r="G483" s="4">
        <v>45797</v>
      </c>
      <c r="H483" t="s">
        <v>3299</v>
      </c>
      <c r="I483" t="s">
        <v>66</v>
      </c>
      <c r="J483" t="s">
        <v>2781</v>
      </c>
    </row>
    <row r="484" spans="1:10" x14ac:dyDescent="0.35">
      <c r="A484" t="s">
        <v>2777</v>
      </c>
      <c r="B484" t="s">
        <v>50</v>
      </c>
      <c r="C484" t="s">
        <v>4246</v>
      </c>
      <c r="D484" t="s">
        <v>4247</v>
      </c>
      <c r="E484" t="s">
        <v>10865</v>
      </c>
      <c r="F484" t="s">
        <v>185</v>
      </c>
      <c r="G484" s="4">
        <v>45797</v>
      </c>
      <c r="H484" t="s">
        <v>10800</v>
      </c>
      <c r="I484" t="s">
        <v>141</v>
      </c>
      <c r="J484" t="s">
        <v>2781</v>
      </c>
    </row>
    <row r="485" spans="1:10" x14ac:dyDescent="0.35">
      <c r="A485" t="s">
        <v>2777</v>
      </c>
      <c r="B485" t="s">
        <v>50</v>
      </c>
      <c r="C485" t="s">
        <v>1544</v>
      </c>
      <c r="D485" t="s">
        <v>1545</v>
      </c>
      <c r="E485" t="s">
        <v>10865</v>
      </c>
      <c r="F485" t="s">
        <v>185</v>
      </c>
      <c r="G485" s="4">
        <v>45797</v>
      </c>
      <c r="H485" t="s">
        <v>2801</v>
      </c>
      <c r="I485" t="s">
        <v>49</v>
      </c>
      <c r="J485" t="s">
        <v>2781</v>
      </c>
    </row>
    <row r="486" spans="1:10" x14ac:dyDescent="0.35">
      <c r="A486" t="s">
        <v>2777</v>
      </c>
      <c r="B486" t="s">
        <v>50</v>
      </c>
      <c r="C486" t="s">
        <v>1546</v>
      </c>
      <c r="D486" t="s">
        <v>1547</v>
      </c>
      <c r="E486" t="s">
        <v>10865</v>
      </c>
      <c r="F486" t="s">
        <v>185</v>
      </c>
      <c r="G486" s="4">
        <v>45797</v>
      </c>
      <c r="H486" t="s">
        <v>2997</v>
      </c>
      <c r="I486" t="s">
        <v>49</v>
      </c>
      <c r="J486" t="s">
        <v>2781</v>
      </c>
    </row>
    <row r="487" spans="1:10" x14ac:dyDescent="0.35">
      <c r="G487"/>
    </row>
    <row r="488" spans="1:10" x14ac:dyDescent="0.35">
      <c r="G488"/>
    </row>
    <row r="489" spans="1:10" x14ac:dyDescent="0.35">
      <c r="G489"/>
    </row>
    <row r="490" spans="1:10" x14ac:dyDescent="0.35">
      <c r="G490"/>
    </row>
    <row r="491" spans="1:10" x14ac:dyDescent="0.35">
      <c r="G491"/>
    </row>
    <row r="492" spans="1:10" x14ac:dyDescent="0.35">
      <c r="G492"/>
    </row>
    <row r="493" spans="1:10" x14ac:dyDescent="0.35">
      <c r="G493"/>
    </row>
    <row r="494" spans="1:10" x14ac:dyDescent="0.35">
      <c r="G494"/>
    </row>
    <row r="495" spans="1:10" x14ac:dyDescent="0.35">
      <c r="G495"/>
    </row>
    <row r="496" spans="1:10" x14ac:dyDescent="0.35">
      <c r="G496"/>
    </row>
    <row r="497" spans="7:7" x14ac:dyDescent="0.35">
      <c r="G497"/>
    </row>
    <row r="498" spans="7:7" x14ac:dyDescent="0.35">
      <c r="G498"/>
    </row>
    <row r="499" spans="7:7" x14ac:dyDescent="0.35">
      <c r="G499"/>
    </row>
    <row r="500" spans="7:7" x14ac:dyDescent="0.35">
      <c r="G500"/>
    </row>
    <row r="501" spans="7:7" x14ac:dyDescent="0.35">
      <c r="G501"/>
    </row>
    <row r="502" spans="7:7" x14ac:dyDescent="0.35">
      <c r="G502"/>
    </row>
    <row r="503" spans="7:7" x14ac:dyDescent="0.35">
      <c r="G503"/>
    </row>
    <row r="504" spans="7:7" x14ac:dyDescent="0.35">
      <c r="G504"/>
    </row>
    <row r="505" spans="7:7" x14ac:dyDescent="0.35">
      <c r="G505"/>
    </row>
    <row r="506" spans="7:7" x14ac:dyDescent="0.35">
      <c r="G506"/>
    </row>
    <row r="507" spans="7:7" x14ac:dyDescent="0.35">
      <c r="G507"/>
    </row>
    <row r="508" spans="7:7" x14ac:dyDescent="0.35">
      <c r="G508"/>
    </row>
    <row r="509" spans="7:7" x14ac:dyDescent="0.35">
      <c r="G509"/>
    </row>
    <row r="510" spans="7:7" x14ac:dyDescent="0.35">
      <c r="G510"/>
    </row>
    <row r="511" spans="7:7" x14ac:dyDescent="0.35">
      <c r="G511"/>
    </row>
    <row r="512" spans="7:7" x14ac:dyDescent="0.35">
      <c r="G512"/>
    </row>
    <row r="513" spans="7:7" x14ac:dyDescent="0.35">
      <c r="G513"/>
    </row>
    <row r="514" spans="7:7" x14ac:dyDescent="0.35">
      <c r="G514"/>
    </row>
    <row r="515" spans="7:7" x14ac:dyDescent="0.35">
      <c r="G515"/>
    </row>
    <row r="516" spans="7:7" x14ac:dyDescent="0.35">
      <c r="G516"/>
    </row>
    <row r="517" spans="7:7" x14ac:dyDescent="0.35">
      <c r="G517"/>
    </row>
    <row r="518" spans="7:7" x14ac:dyDescent="0.35">
      <c r="G518"/>
    </row>
    <row r="519" spans="7:7" x14ac:dyDescent="0.35">
      <c r="G519"/>
    </row>
    <row r="520" spans="7:7" x14ac:dyDescent="0.35">
      <c r="G520"/>
    </row>
    <row r="521" spans="7:7" x14ac:dyDescent="0.35">
      <c r="G521"/>
    </row>
    <row r="522" spans="7:7" x14ac:dyDescent="0.35">
      <c r="G522"/>
    </row>
    <row r="523" spans="7:7" x14ac:dyDescent="0.35">
      <c r="G523"/>
    </row>
    <row r="524" spans="7:7" x14ac:dyDescent="0.35">
      <c r="G524"/>
    </row>
    <row r="525" spans="7:7" x14ac:dyDescent="0.35">
      <c r="G525"/>
    </row>
    <row r="526" spans="7:7" x14ac:dyDescent="0.35">
      <c r="G526"/>
    </row>
    <row r="527" spans="7:7" x14ac:dyDescent="0.35">
      <c r="G527"/>
    </row>
    <row r="528" spans="7:7" x14ac:dyDescent="0.35">
      <c r="G528"/>
    </row>
    <row r="529" spans="7:7" x14ac:dyDescent="0.35">
      <c r="G529"/>
    </row>
    <row r="530" spans="7:7" x14ac:dyDescent="0.35">
      <c r="G530"/>
    </row>
    <row r="531" spans="7:7" x14ac:dyDescent="0.35">
      <c r="G531"/>
    </row>
    <row r="532" spans="7:7" x14ac:dyDescent="0.35">
      <c r="G532"/>
    </row>
    <row r="533" spans="7:7" x14ac:dyDescent="0.35">
      <c r="G533"/>
    </row>
    <row r="534" spans="7:7" x14ac:dyDescent="0.35">
      <c r="G534"/>
    </row>
    <row r="535" spans="7:7" x14ac:dyDescent="0.35">
      <c r="G535"/>
    </row>
    <row r="536" spans="7:7" x14ac:dyDescent="0.35">
      <c r="G536"/>
    </row>
    <row r="537" spans="7:7" x14ac:dyDescent="0.35">
      <c r="G537"/>
    </row>
    <row r="538" spans="7:7" x14ac:dyDescent="0.35">
      <c r="G538"/>
    </row>
    <row r="539" spans="7:7" x14ac:dyDescent="0.35">
      <c r="G539"/>
    </row>
    <row r="540" spans="7:7" x14ac:dyDescent="0.35">
      <c r="G540"/>
    </row>
    <row r="541" spans="7:7" x14ac:dyDescent="0.35">
      <c r="G541"/>
    </row>
    <row r="542" spans="7:7" x14ac:dyDescent="0.35">
      <c r="G542"/>
    </row>
    <row r="543" spans="7:7" x14ac:dyDescent="0.35">
      <c r="G543"/>
    </row>
    <row r="544" spans="7:7" x14ac:dyDescent="0.35">
      <c r="G544"/>
    </row>
    <row r="545" spans="7:7" x14ac:dyDescent="0.35">
      <c r="G545"/>
    </row>
    <row r="546" spans="7:7" x14ac:dyDescent="0.35">
      <c r="G546"/>
    </row>
    <row r="547" spans="7:7" x14ac:dyDescent="0.35">
      <c r="G547"/>
    </row>
    <row r="548" spans="7:7" x14ac:dyDescent="0.35">
      <c r="G548"/>
    </row>
    <row r="549" spans="7:7" x14ac:dyDescent="0.35">
      <c r="G549"/>
    </row>
    <row r="550" spans="7:7" x14ac:dyDescent="0.35">
      <c r="G550"/>
    </row>
    <row r="551" spans="7:7" x14ac:dyDescent="0.35">
      <c r="G551"/>
    </row>
    <row r="552" spans="7:7" x14ac:dyDescent="0.35">
      <c r="G552"/>
    </row>
    <row r="553" spans="7:7" x14ac:dyDescent="0.35">
      <c r="G553"/>
    </row>
    <row r="554" spans="7:7" x14ac:dyDescent="0.35">
      <c r="G554"/>
    </row>
    <row r="555" spans="7:7" x14ac:dyDescent="0.35">
      <c r="G555"/>
    </row>
    <row r="556" spans="7:7" x14ac:dyDescent="0.35">
      <c r="G556"/>
    </row>
    <row r="557" spans="7:7" x14ac:dyDescent="0.35">
      <c r="G557"/>
    </row>
    <row r="558" spans="7:7" x14ac:dyDescent="0.35">
      <c r="G558"/>
    </row>
    <row r="559" spans="7:7" x14ac:dyDescent="0.35">
      <c r="G559"/>
    </row>
    <row r="560" spans="7:7" x14ac:dyDescent="0.35">
      <c r="G560"/>
    </row>
    <row r="561" spans="7:7" x14ac:dyDescent="0.35">
      <c r="G561"/>
    </row>
    <row r="562" spans="7:7" x14ac:dyDescent="0.35">
      <c r="G562"/>
    </row>
    <row r="563" spans="7:7" x14ac:dyDescent="0.35">
      <c r="G563"/>
    </row>
    <row r="564" spans="7:7" x14ac:dyDescent="0.35">
      <c r="G564"/>
    </row>
    <row r="565" spans="7:7" x14ac:dyDescent="0.35">
      <c r="G565"/>
    </row>
    <row r="566" spans="7:7" x14ac:dyDescent="0.35">
      <c r="G566"/>
    </row>
    <row r="567" spans="7:7" x14ac:dyDescent="0.35">
      <c r="G567"/>
    </row>
    <row r="568" spans="7:7" x14ac:dyDescent="0.35">
      <c r="G568"/>
    </row>
    <row r="569" spans="7:7" x14ac:dyDescent="0.35">
      <c r="G569"/>
    </row>
    <row r="570" spans="7:7" x14ac:dyDescent="0.35">
      <c r="G570"/>
    </row>
    <row r="571" spans="7:7" x14ac:dyDescent="0.35">
      <c r="G571"/>
    </row>
    <row r="572" spans="7:7" x14ac:dyDescent="0.35">
      <c r="G572"/>
    </row>
    <row r="573" spans="7:7" x14ac:dyDescent="0.35">
      <c r="G573"/>
    </row>
    <row r="574" spans="7:7" x14ac:dyDescent="0.35">
      <c r="G574"/>
    </row>
    <row r="575" spans="7:7" x14ac:dyDescent="0.35">
      <c r="G575"/>
    </row>
    <row r="576" spans="7:7" x14ac:dyDescent="0.35">
      <c r="G576"/>
    </row>
    <row r="577" spans="7:7" x14ac:dyDescent="0.35">
      <c r="G577"/>
    </row>
    <row r="578" spans="7:7" x14ac:dyDescent="0.35">
      <c r="G578"/>
    </row>
    <row r="579" spans="7:7" x14ac:dyDescent="0.35">
      <c r="G579"/>
    </row>
    <row r="580" spans="7:7" x14ac:dyDescent="0.35">
      <c r="G580"/>
    </row>
    <row r="581" spans="7:7" x14ac:dyDescent="0.35">
      <c r="G581"/>
    </row>
    <row r="582" spans="7:7" x14ac:dyDescent="0.35">
      <c r="G582"/>
    </row>
    <row r="583" spans="7:7" x14ac:dyDescent="0.35">
      <c r="G583"/>
    </row>
    <row r="584" spans="7:7" x14ac:dyDescent="0.35">
      <c r="G584"/>
    </row>
    <row r="585" spans="7:7" x14ac:dyDescent="0.35">
      <c r="G585"/>
    </row>
    <row r="586" spans="7:7" x14ac:dyDescent="0.35">
      <c r="G586"/>
    </row>
    <row r="587" spans="7:7" x14ac:dyDescent="0.35">
      <c r="G587"/>
    </row>
    <row r="588" spans="7:7" x14ac:dyDescent="0.35">
      <c r="G588"/>
    </row>
    <row r="589" spans="7:7" x14ac:dyDescent="0.35">
      <c r="G589"/>
    </row>
    <row r="590" spans="7:7" x14ac:dyDescent="0.35">
      <c r="G590"/>
    </row>
    <row r="591" spans="7:7" x14ac:dyDescent="0.35">
      <c r="G591"/>
    </row>
    <row r="592" spans="7:7" x14ac:dyDescent="0.35">
      <c r="G592"/>
    </row>
    <row r="593" spans="7:7" x14ac:dyDescent="0.35">
      <c r="G593"/>
    </row>
    <row r="594" spans="7:7" x14ac:dyDescent="0.35">
      <c r="G594"/>
    </row>
    <row r="595" spans="7:7" x14ac:dyDescent="0.35">
      <c r="G595"/>
    </row>
    <row r="596" spans="7:7" x14ac:dyDescent="0.35">
      <c r="G596"/>
    </row>
    <row r="597" spans="7:7" x14ac:dyDescent="0.35">
      <c r="G597"/>
    </row>
    <row r="598" spans="7:7" x14ac:dyDescent="0.35">
      <c r="G598"/>
    </row>
    <row r="599" spans="7:7" x14ac:dyDescent="0.35">
      <c r="G599"/>
    </row>
    <row r="600" spans="7:7" x14ac:dyDescent="0.35">
      <c r="G600"/>
    </row>
    <row r="601" spans="7:7" x14ac:dyDescent="0.35">
      <c r="G601"/>
    </row>
    <row r="602" spans="7:7" x14ac:dyDescent="0.35">
      <c r="G602"/>
    </row>
    <row r="603" spans="7:7" x14ac:dyDescent="0.35">
      <c r="G603"/>
    </row>
    <row r="604" spans="7:7" x14ac:dyDescent="0.35">
      <c r="G604"/>
    </row>
    <row r="605" spans="7:7" x14ac:dyDescent="0.35">
      <c r="G605"/>
    </row>
    <row r="606" spans="7:7" x14ac:dyDescent="0.35">
      <c r="G606"/>
    </row>
    <row r="607" spans="7:7" x14ac:dyDescent="0.35">
      <c r="G607"/>
    </row>
    <row r="608" spans="7:7" x14ac:dyDescent="0.35">
      <c r="G608"/>
    </row>
    <row r="609" spans="7:7" x14ac:dyDescent="0.35">
      <c r="G609"/>
    </row>
    <row r="610" spans="7:7" x14ac:dyDescent="0.35">
      <c r="G610"/>
    </row>
    <row r="611" spans="7:7" x14ac:dyDescent="0.35">
      <c r="G611"/>
    </row>
    <row r="612" spans="7:7" x14ac:dyDescent="0.35">
      <c r="G612"/>
    </row>
    <row r="613" spans="7:7" x14ac:dyDescent="0.35">
      <c r="G613"/>
    </row>
    <row r="614" spans="7:7" x14ac:dyDescent="0.35">
      <c r="G614"/>
    </row>
    <row r="615" spans="7:7" x14ac:dyDescent="0.35">
      <c r="G615"/>
    </row>
    <row r="616" spans="7:7" x14ac:dyDescent="0.35">
      <c r="G616"/>
    </row>
    <row r="617" spans="7:7" x14ac:dyDescent="0.35">
      <c r="G617"/>
    </row>
    <row r="618" spans="7:7" x14ac:dyDescent="0.35">
      <c r="G618"/>
    </row>
    <row r="619" spans="7:7" x14ac:dyDescent="0.35">
      <c r="G619"/>
    </row>
    <row r="620" spans="7:7" x14ac:dyDescent="0.35">
      <c r="G620"/>
    </row>
    <row r="621" spans="7:7" x14ac:dyDescent="0.35">
      <c r="G621"/>
    </row>
    <row r="622" spans="7:7" x14ac:dyDescent="0.35">
      <c r="G622"/>
    </row>
    <row r="623" spans="7:7" x14ac:dyDescent="0.35">
      <c r="G623"/>
    </row>
    <row r="624" spans="7:7" x14ac:dyDescent="0.35">
      <c r="G624"/>
    </row>
    <row r="625" spans="7:7" x14ac:dyDescent="0.35">
      <c r="G625"/>
    </row>
    <row r="626" spans="7:7" x14ac:dyDescent="0.35">
      <c r="G626"/>
    </row>
    <row r="627" spans="7:7" x14ac:dyDescent="0.35">
      <c r="G627"/>
    </row>
    <row r="628" spans="7:7" x14ac:dyDescent="0.35">
      <c r="G628"/>
    </row>
    <row r="629" spans="7:7" x14ac:dyDescent="0.35">
      <c r="G629"/>
    </row>
    <row r="630" spans="7:7" x14ac:dyDescent="0.35">
      <c r="G630"/>
    </row>
    <row r="631" spans="7:7" x14ac:dyDescent="0.35">
      <c r="G631"/>
    </row>
    <row r="632" spans="7:7" x14ac:dyDescent="0.35">
      <c r="G632"/>
    </row>
    <row r="633" spans="7:7" x14ac:dyDescent="0.35">
      <c r="G633"/>
    </row>
    <row r="634" spans="7:7" x14ac:dyDescent="0.35">
      <c r="G634"/>
    </row>
    <row r="635" spans="7:7" x14ac:dyDescent="0.35">
      <c r="G635"/>
    </row>
    <row r="636" spans="7:7" x14ac:dyDescent="0.35">
      <c r="G636"/>
    </row>
    <row r="637" spans="7:7" x14ac:dyDescent="0.35">
      <c r="G637"/>
    </row>
    <row r="638" spans="7:7" x14ac:dyDescent="0.35">
      <c r="G638"/>
    </row>
    <row r="639" spans="7:7" x14ac:dyDescent="0.35">
      <c r="G639"/>
    </row>
    <row r="640" spans="7:7" x14ac:dyDescent="0.35">
      <c r="G640"/>
    </row>
    <row r="641" spans="7:7" x14ac:dyDescent="0.35">
      <c r="G641"/>
    </row>
    <row r="642" spans="7:7" x14ac:dyDescent="0.35">
      <c r="G642"/>
    </row>
    <row r="643" spans="7:7" x14ac:dyDescent="0.35">
      <c r="G643"/>
    </row>
    <row r="644" spans="7:7" x14ac:dyDescent="0.35">
      <c r="G644"/>
    </row>
    <row r="645" spans="7:7" x14ac:dyDescent="0.35">
      <c r="G645"/>
    </row>
    <row r="646" spans="7:7" x14ac:dyDescent="0.35">
      <c r="G646"/>
    </row>
    <row r="647" spans="7:7" x14ac:dyDescent="0.35">
      <c r="G647"/>
    </row>
    <row r="648" spans="7:7" x14ac:dyDescent="0.35">
      <c r="G648"/>
    </row>
    <row r="649" spans="7:7" x14ac:dyDescent="0.35">
      <c r="G649"/>
    </row>
    <row r="650" spans="7:7" x14ac:dyDescent="0.35">
      <c r="G650"/>
    </row>
    <row r="651" spans="7:7" x14ac:dyDescent="0.35">
      <c r="G651"/>
    </row>
    <row r="652" spans="7:7" x14ac:dyDescent="0.35">
      <c r="G652"/>
    </row>
    <row r="653" spans="7:7" x14ac:dyDescent="0.35">
      <c r="G653"/>
    </row>
    <row r="654" spans="7:7" x14ac:dyDescent="0.35">
      <c r="G654"/>
    </row>
    <row r="655" spans="7:7" x14ac:dyDescent="0.35">
      <c r="G655"/>
    </row>
    <row r="656" spans="7:7" x14ac:dyDescent="0.35">
      <c r="G656"/>
    </row>
    <row r="657" spans="7:7" x14ac:dyDescent="0.35">
      <c r="G657"/>
    </row>
    <row r="658" spans="7:7" x14ac:dyDescent="0.35">
      <c r="G658"/>
    </row>
    <row r="659" spans="7:7" x14ac:dyDescent="0.35">
      <c r="G65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6C2E9A46BC2B409D85D927816C3A6F" ma:contentTypeVersion="20" ma:contentTypeDescription="Create a new document." ma:contentTypeScope="" ma:versionID="d6ed0df33a0479bbad862d03ebbe45e5">
  <xsd:schema xmlns:xsd="http://www.w3.org/2001/XMLSchema" xmlns:xs="http://www.w3.org/2001/XMLSchema" xmlns:p="http://schemas.microsoft.com/office/2006/metadata/properties" xmlns:ns2="57f5726c-529f-43d0-ae31-eae445d97306" xmlns:ns3="b2ba3c1b-b7f9-48d0-bdba-d992e4fcb5d2" xmlns:ns4="b9f1db13-37d0-4e45-944c-b878e8992007" targetNamespace="http://schemas.microsoft.com/office/2006/metadata/properties" ma:root="true" ma:fieldsID="4b318323999f77e0ca8f89d387d8a058" ns2:_="" ns3:_="" ns4:_="">
    <xsd:import namespace="57f5726c-529f-43d0-ae31-eae445d97306"/>
    <xsd:import namespace="b2ba3c1b-b7f9-48d0-bdba-d992e4fcb5d2"/>
    <xsd:import namespace="b9f1db13-37d0-4e45-944c-b878e8992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f5726c-529f-43d0-ae31-eae445d97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3b784c7-ee61-4ee7-89a9-d87ec2bf09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a3c1b-b7f9-48d0-bdba-d992e4fcb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1db13-37d0-4e45-944c-b878e899200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8db936d5-9168-46fb-9bcb-5445e824fc3a}" ma:internalName="TaxCatchAll" ma:showField="CatchAllData" ma:web="b2ba3c1b-b7f9-48d0-bdba-d992e4fcb5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f5726c-529f-43d0-ae31-eae445d97306">
      <Terms xmlns="http://schemas.microsoft.com/office/infopath/2007/PartnerControls"/>
    </lcf76f155ced4ddcb4097134ff3c332f>
    <TaxCatchAll xmlns="b9f1db13-37d0-4e45-944c-b878e8992007" xsi:nil="true"/>
    <_Flow_SignoffStatus xmlns="57f5726c-529f-43d0-ae31-eae445d9730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3D0767-DDC5-443A-9D35-E450C1CF38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f5726c-529f-43d0-ae31-eae445d97306"/>
    <ds:schemaRef ds:uri="b2ba3c1b-b7f9-48d0-bdba-d992e4fcb5d2"/>
    <ds:schemaRef ds:uri="b9f1db13-37d0-4e45-944c-b878e8992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490038-57D1-46F5-9E80-5EDEDE82D84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A46692B-5526-4E82-BD29-7C9F5C217DCF}">
  <ds:schemaRefs>
    <ds:schemaRef ds:uri="http://schemas.microsoft.com/office/2006/metadata/properties"/>
    <ds:schemaRef ds:uri="http://schemas.microsoft.com/office/infopath/2007/PartnerControls"/>
    <ds:schemaRef ds:uri="57f5726c-529f-43d0-ae31-eae445d97306"/>
    <ds:schemaRef ds:uri="b9f1db13-37d0-4e45-944c-b878e8992007"/>
  </ds:schemaRefs>
</ds:datastoreItem>
</file>

<file path=customXml/itemProps4.xml><?xml version="1.0" encoding="utf-8"?>
<ds:datastoreItem xmlns:ds="http://schemas.openxmlformats.org/officeDocument/2006/customXml" ds:itemID="{32ACC42B-2FE1-497F-8830-EFD4D8526E5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d228a59-c6dc-4fc6-886e-c9de59f5ec86}" enabled="1" method="Privileged" siteId="{e0793d39-0939-496d-b129-198edd916feb}" contentBits="0" removed="0"/>
  <clbl:label id="{6e4db608-ddec-4a44-8ad7-7d5a79b7448e}" enabled="1" method="Standard" siteId="{fd799da1-bfc1-4234-a91c-72b3a1cb9e2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Retain Reasons</vt:lpstr>
      <vt:lpstr>Detail1</vt:lpstr>
      <vt:lpstr>Summary</vt:lpstr>
      <vt:lpstr>Data</vt:lpstr>
      <vt:lpstr>Data2</vt:lpstr>
      <vt:lpstr>CHG00552898</vt:lpstr>
      <vt:lpstr>CHG00555741</vt:lpstr>
      <vt:lpstr>Serverlookup</vt:lpstr>
      <vt:lpstr>CMDB</vt:lpstr>
      <vt:lpstr>PCN</vt:lpstr>
      <vt:lpstr>LastestUsage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Espiritu Santo, Mark Roby [Accenture]</dc:creator>
  <cp:keywords/>
  <dc:description/>
  <cp:lastModifiedBy>Sumabong, Mark Marionne S.</cp:lastModifiedBy>
  <cp:revision/>
  <dcterms:created xsi:type="dcterms:W3CDTF">2025-04-24T04:58:02Z</dcterms:created>
  <dcterms:modified xsi:type="dcterms:W3CDTF">2025-08-20T07:07:45Z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0x0101005A6C2E9A46BC2B409D85D927816C3A6F</vt:lpwstr>
  </property>
  <property fmtid="{D5CDD505-2E9C-101B-9397-08002B2CF9AE}" pid="3" name="MediaServiceImageTags">
    <vt:lpwstr/>
  </property>
</Properties>
</file>