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13_ncr:1_{3F5CC958-ACDE-4BC0-84D3-92FB6ED6DF8E}" xr6:coauthVersionLast="47" xr6:coauthVersionMax="47" xr10:uidLastSave="{00000000-0000-0000-0000-000000000000}"/>
  <bookViews>
    <workbookView xWindow="1890" yWindow="6210" windowWidth="24825" windowHeight="12255" activeTab="3" xr2:uid="{8ED520A1-9624-40EB-A0BD-451A4B57B1C7}"/>
  </bookViews>
  <sheets>
    <sheet name="ArduinoClass" sheetId="2" r:id="rId1"/>
    <sheet name="ArdClPrep1" sheetId="1" r:id="rId2"/>
    <sheet name="YouTube" sheetId="3" r:id="rId3"/>
    <sheet name="CforArdCl" sheetId="4" r:id="rId4"/>
  </sheets>
  <definedNames>
    <definedName name="_xlnm._FilterDatabase" localSheetId="0" hidden="1">ArduinoClass!$A$1:$K$59</definedName>
    <definedName name="img_ext">ArdClPrep1!$L$1:$M$3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" i="4"/>
  <c r="E3" i="4"/>
  <c r="C3" i="4"/>
  <c r="D3" i="4" s="1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47" i="2"/>
  <c r="A39" i="2"/>
  <c r="A18" i="2"/>
  <c r="A7" i="2"/>
  <c r="K47" i="2"/>
  <c r="K39" i="2"/>
  <c r="K18" i="2"/>
  <c r="K7" i="2"/>
  <c r="J72" i="2"/>
  <c r="K72" i="2" s="1"/>
  <c r="J71" i="2"/>
  <c r="K71" i="2" s="1"/>
  <c r="J70" i="2"/>
  <c r="J69" i="2"/>
  <c r="K69" i="2" s="1"/>
  <c r="J68" i="2"/>
  <c r="J67" i="2"/>
  <c r="J66" i="2"/>
  <c r="K66" i="2" s="1"/>
  <c r="J65" i="2"/>
  <c r="K65" i="2" s="1"/>
  <c r="J64" i="2"/>
  <c r="K64" i="2" s="1"/>
  <c r="A72" i="2"/>
  <c r="A71" i="2"/>
  <c r="A70" i="2"/>
  <c r="A69" i="2"/>
  <c r="A68" i="2"/>
  <c r="A67" i="2"/>
  <c r="A66" i="2"/>
  <c r="A64" i="2"/>
  <c r="A65" i="2"/>
  <c r="K70" i="2"/>
  <c r="K68" i="2"/>
  <c r="K67" i="2"/>
  <c r="D5" i="3"/>
  <c r="D6" i="3" s="1"/>
  <c r="D7" i="3" s="1"/>
  <c r="D8" i="3" s="1"/>
  <c r="D9" i="3" s="1"/>
  <c r="D10" i="3" s="1"/>
  <c r="D4" i="3"/>
  <c r="D3" i="3"/>
  <c r="D2" i="3"/>
  <c r="C43" i="2"/>
  <c r="D43" i="2" s="1"/>
  <c r="J43" i="2" s="1"/>
  <c r="K43" i="2" s="1"/>
  <c r="C34" i="2"/>
  <c r="D34" i="2" s="1"/>
  <c r="J34" i="2" s="1"/>
  <c r="K34" i="2" s="1"/>
  <c r="C38" i="2"/>
  <c r="D38" i="2" s="1"/>
  <c r="J38" i="2" s="1"/>
  <c r="K38" i="2" s="1"/>
  <c r="C53" i="2"/>
  <c r="D53" i="2" s="1"/>
  <c r="J53" i="2" s="1"/>
  <c r="K53" i="2" s="1"/>
  <c r="C51" i="2"/>
  <c r="D51" i="2" s="1"/>
  <c r="J51" i="2" s="1"/>
  <c r="K51" i="2" s="1"/>
  <c r="C36" i="2"/>
  <c r="D36" i="2" s="1"/>
  <c r="J36" i="2" s="1"/>
  <c r="K36" i="2" s="1"/>
  <c r="C33" i="2"/>
  <c r="D33" i="2" s="1"/>
  <c r="J33" i="2" s="1"/>
  <c r="K33" i="2" s="1"/>
  <c r="C46" i="2"/>
  <c r="D46" i="2" s="1"/>
  <c r="J46" i="2" s="1"/>
  <c r="K46" i="2" s="1"/>
  <c r="C57" i="2"/>
  <c r="D57" i="2" s="1"/>
  <c r="J57" i="2" s="1"/>
  <c r="K57" i="2" s="1"/>
  <c r="C52" i="2"/>
  <c r="D52" i="2" s="1"/>
  <c r="J52" i="2" s="1"/>
  <c r="K52" i="2" s="1"/>
  <c r="C40" i="2"/>
  <c r="D40" i="2" s="1"/>
  <c r="J40" i="2" s="1"/>
  <c r="K40" i="2" s="1"/>
  <c r="C56" i="2"/>
  <c r="D56" i="2" s="1"/>
  <c r="J56" i="2" s="1"/>
  <c r="K56" i="2" s="1"/>
  <c r="A43" i="2"/>
  <c r="A34" i="2"/>
  <c r="A38" i="2"/>
  <c r="A53" i="2"/>
  <c r="A51" i="2"/>
  <c r="A36" i="2"/>
  <c r="A33" i="2"/>
  <c r="A46" i="2"/>
  <c r="A57" i="2"/>
  <c r="A52" i="2"/>
  <c r="A40" i="2"/>
  <c r="A56" i="2"/>
  <c r="C22" i="2"/>
  <c r="D22" i="2" s="1"/>
  <c r="G22" i="2" s="1"/>
  <c r="C17" i="2"/>
  <c r="D17" i="2" s="1"/>
  <c r="G17" i="2" s="1"/>
  <c r="C20" i="2"/>
  <c r="D20" i="2" s="1"/>
  <c r="G20" i="2" s="1"/>
  <c r="C27" i="2"/>
  <c r="D27" i="2" s="1"/>
  <c r="G27" i="2" s="1"/>
  <c r="C24" i="2"/>
  <c r="D24" i="2" s="1"/>
  <c r="G24" i="2" s="1"/>
  <c r="C19" i="2"/>
  <c r="D19" i="2" s="1"/>
  <c r="G19" i="2" s="1"/>
  <c r="C16" i="2"/>
  <c r="D16" i="2" s="1"/>
  <c r="G16" i="2" s="1"/>
  <c r="C23" i="2"/>
  <c r="D23" i="2" s="1"/>
  <c r="G23" i="2" s="1"/>
  <c r="C37" i="2"/>
  <c r="D37" i="2" s="1"/>
  <c r="G37" i="2" s="1"/>
  <c r="C26" i="2"/>
  <c r="D26" i="2" s="1"/>
  <c r="G26" i="2" s="1"/>
  <c r="C21" i="2"/>
  <c r="D21" i="2" s="1"/>
  <c r="G21" i="2" s="1"/>
  <c r="C35" i="2"/>
  <c r="D35" i="2" s="1"/>
  <c r="A22" i="2"/>
  <c r="A17" i="2"/>
  <c r="A20" i="2"/>
  <c r="A27" i="2"/>
  <c r="A24" i="2"/>
  <c r="A19" i="2"/>
  <c r="A16" i="2"/>
  <c r="A23" i="2"/>
  <c r="A37" i="2"/>
  <c r="A26" i="2"/>
  <c r="A21" i="2"/>
  <c r="A35" i="2"/>
  <c r="J49" i="2"/>
  <c r="K49" i="2" s="1"/>
  <c r="A49" i="2"/>
  <c r="C62" i="2"/>
  <c r="J62" i="2" s="1"/>
  <c r="K62" i="2" s="1"/>
  <c r="A62" i="2"/>
  <c r="K63" i="2"/>
  <c r="A63" i="2"/>
  <c r="A28" i="2"/>
  <c r="A42" i="2"/>
  <c r="A41" i="2"/>
  <c r="A25" i="2"/>
  <c r="C42" i="2"/>
  <c r="D42" i="2" s="1"/>
  <c r="J42" i="2" s="1"/>
  <c r="K42" i="2" s="1"/>
  <c r="C41" i="2"/>
  <c r="D41" i="2" s="1"/>
  <c r="J41" i="2" s="1"/>
  <c r="K41" i="2" s="1"/>
  <c r="C28" i="2"/>
  <c r="D28" i="2" s="1"/>
  <c r="J28" i="2" s="1"/>
  <c r="C25" i="2"/>
  <c r="D25" i="2" s="1"/>
  <c r="J25" i="2" s="1"/>
  <c r="K25" i="2" s="1"/>
  <c r="C3" i="2"/>
  <c r="D3" i="2" s="1"/>
  <c r="G3" i="2" s="1"/>
  <c r="C4" i="2"/>
  <c r="D4" i="2" s="1"/>
  <c r="G4" i="2" s="1"/>
  <c r="C5" i="2"/>
  <c r="D5" i="2" s="1"/>
  <c r="C6" i="2"/>
  <c r="D6" i="2" s="1"/>
  <c r="G6" i="2" s="1"/>
  <c r="C8" i="2"/>
  <c r="D8" i="2" s="1"/>
  <c r="G8" i="2" s="1"/>
  <c r="C9" i="2"/>
  <c r="D9" i="2" s="1"/>
  <c r="G9" i="2" s="1"/>
  <c r="C10" i="2"/>
  <c r="D10" i="2" s="1"/>
  <c r="E10" i="2" s="1"/>
  <c r="C11" i="2"/>
  <c r="D11" i="2" s="1"/>
  <c r="C12" i="2"/>
  <c r="D12" i="2" s="1"/>
  <c r="G12" i="2" s="1"/>
  <c r="C13" i="2"/>
  <c r="D13" i="2" s="1"/>
  <c r="G13" i="2" s="1"/>
  <c r="C14" i="2"/>
  <c r="D14" i="2" s="1"/>
  <c r="E14" i="2" s="1"/>
  <c r="C15" i="2"/>
  <c r="D15" i="2" s="1"/>
  <c r="G15" i="2" s="1"/>
  <c r="C29" i="2"/>
  <c r="D29" i="2" s="1"/>
  <c r="G29" i="2" s="1"/>
  <c r="C30" i="2"/>
  <c r="D30" i="2" s="1"/>
  <c r="G30" i="2" s="1"/>
  <c r="C31" i="2"/>
  <c r="D31" i="2" s="1"/>
  <c r="E31" i="2" s="1"/>
  <c r="C32" i="2"/>
  <c r="D32" i="2" s="1"/>
  <c r="E32" i="2" s="1"/>
  <c r="C44" i="2"/>
  <c r="D44" i="2" s="1"/>
  <c r="G44" i="2" s="1"/>
  <c r="C45" i="2"/>
  <c r="D45" i="2" s="1"/>
  <c r="G45" i="2" s="1"/>
  <c r="C48" i="2"/>
  <c r="D48" i="2" s="1"/>
  <c r="C50" i="2"/>
  <c r="D50" i="2" s="1"/>
  <c r="G50" i="2" s="1"/>
  <c r="C54" i="2"/>
  <c r="D54" i="2" s="1"/>
  <c r="F54" i="2" s="1"/>
  <c r="C55" i="2"/>
  <c r="D55" i="2" s="1"/>
  <c r="G55" i="2" s="1"/>
  <c r="C58" i="2"/>
  <c r="D58" i="2" s="1"/>
  <c r="F58" i="2" s="1"/>
  <c r="C59" i="2"/>
  <c r="D59" i="2" s="1"/>
  <c r="C60" i="2"/>
  <c r="D60" i="2" s="1"/>
  <c r="G60" i="2" s="1"/>
  <c r="C61" i="2"/>
  <c r="D61" i="2" s="1"/>
  <c r="G61" i="2" s="1"/>
  <c r="C2" i="2"/>
  <c r="D2" i="2" s="1"/>
  <c r="E2" i="2" s="1"/>
  <c r="A6" i="2"/>
  <c r="A8" i="2"/>
  <c r="A3" i="2"/>
  <c r="A9" i="2"/>
  <c r="A2" i="2"/>
  <c r="A4" i="2"/>
  <c r="A10" i="2"/>
  <c r="A11" i="2"/>
  <c r="A12" i="2"/>
  <c r="A13" i="2"/>
  <c r="A14" i="2"/>
  <c r="A15" i="2"/>
  <c r="A44" i="2"/>
  <c r="A50" i="2"/>
  <c r="A59" i="2"/>
  <c r="A45" i="2"/>
  <c r="A29" i="2"/>
  <c r="A30" i="2"/>
  <c r="A31" i="2"/>
  <c r="A32" i="2"/>
  <c r="A48" i="2"/>
  <c r="A60" i="2"/>
  <c r="A58" i="2"/>
  <c r="A61" i="2"/>
  <c r="A55" i="2"/>
  <c r="A54" i="2"/>
  <c r="A5" i="2"/>
  <c r="C119" i="1"/>
  <c r="C118" i="1"/>
  <c r="C117" i="1"/>
  <c r="C116" i="1"/>
  <c r="C115" i="1"/>
  <c r="C114" i="1"/>
  <c r="C113" i="1"/>
  <c r="C112" i="1"/>
  <c r="E13" i="1"/>
  <c r="E12" i="1"/>
  <c r="E11" i="1"/>
  <c r="E10" i="1"/>
  <c r="E9" i="1"/>
  <c r="E8" i="1"/>
  <c r="E7" i="1"/>
  <c r="E6" i="1"/>
  <c r="E5" i="1"/>
  <c r="E4" i="1"/>
  <c r="C13" i="1"/>
  <c r="C12" i="1"/>
  <c r="C11" i="1"/>
  <c r="C10" i="1"/>
  <c r="C9" i="1"/>
  <c r="C8" i="1"/>
  <c r="C7" i="1"/>
  <c r="C6" i="1"/>
  <c r="C5" i="1"/>
  <c r="C4" i="1"/>
  <c r="E37" i="4" l="1"/>
  <c r="F37" i="4"/>
  <c r="G37" i="4"/>
  <c r="E29" i="4"/>
  <c r="F29" i="4"/>
  <c r="G29" i="4"/>
  <c r="E21" i="4"/>
  <c r="F21" i="4"/>
  <c r="G21" i="4"/>
  <c r="E13" i="4"/>
  <c r="F13" i="4"/>
  <c r="G13" i="4"/>
  <c r="E5" i="4"/>
  <c r="F5" i="4"/>
  <c r="G5" i="4"/>
  <c r="E36" i="4"/>
  <c r="F36" i="4"/>
  <c r="G36" i="4"/>
  <c r="E28" i="4"/>
  <c r="F28" i="4"/>
  <c r="G28" i="4"/>
  <c r="E20" i="4"/>
  <c r="F20" i="4"/>
  <c r="G20" i="4"/>
  <c r="E12" i="4"/>
  <c r="F12" i="4"/>
  <c r="G12" i="4"/>
  <c r="G27" i="4"/>
  <c r="E27" i="4"/>
  <c r="F27" i="4"/>
  <c r="E34" i="4"/>
  <c r="F34" i="4"/>
  <c r="G34" i="4"/>
  <c r="E18" i="4"/>
  <c r="F18" i="4"/>
  <c r="G18" i="4"/>
  <c r="E17" i="4"/>
  <c r="F17" i="4"/>
  <c r="G17" i="4"/>
  <c r="E39" i="4"/>
  <c r="G39" i="4"/>
  <c r="F39" i="4"/>
  <c r="F32" i="4"/>
  <c r="G32" i="4"/>
  <c r="E32" i="4"/>
  <c r="E24" i="4"/>
  <c r="F24" i="4"/>
  <c r="G24" i="4"/>
  <c r="E16" i="4"/>
  <c r="F16" i="4"/>
  <c r="G16" i="4"/>
  <c r="E8" i="4"/>
  <c r="F8" i="4"/>
  <c r="G8" i="4"/>
  <c r="E11" i="4"/>
  <c r="F11" i="4"/>
  <c r="G11" i="4"/>
  <c r="E26" i="4"/>
  <c r="F26" i="4"/>
  <c r="G26" i="4"/>
  <c r="E33" i="4"/>
  <c r="F33" i="4"/>
  <c r="G33" i="4"/>
  <c r="E9" i="4"/>
  <c r="F9" i="4"/>
  <c r="G9" i="4"/>
  <c r="E38" i="4"/>
  <c r="G38" i="4"/>
  <c r="F38" i="4"/>
  <c r="E31" i="4"/>
  <c r="F31" i="4"/>
  <c r="G31" i="4"/>
  <c r="E23" i="4"/>
  <c r="F23" i="4"/>
  <c r="G23" i="4"/>
  <c r="E15" i="4"/>
  <c r="F15" i="4"/>
  <c r="G15" i="4"/>
  <c r="E7" i="4"/>
  <c r="F7" i="4"/>
  <c r="G7" i="4"/>
  <c r="G35" i="4"/>
  <c r="E35" i="4"/>
  <c r="F35" i="4"/>
  <c r="E19" i="4"/>
  <c r="F19" i="4"/>
  <c r="G19" i="4"/>
  <c r="E10" i="4"/>
  <c r="F10" i="4"/>
  <c r="G10" i="4"/>
  <c r="E25" i="4"/>
  <c r="F25" i="4"/>
  <c r="G25" i="4"/>
  <c r="E30" i="4"/>
  <c r="G30" i="4"/>
  <c r="F30" i="4"/>
  <c r="E22" i="4"/>
  <c r="F22" i="4"/>
  <c r="G22" i="4"/>
  <c r="E14" i="4"/>
  <c r="F14" i="4"/>
  <c r="G14" i="4"/>
  <c r="E6" i="4"/>
  <c r="F6" i="4"/>
  <c r="G6" i="4"/>
  <c r="D4" i="4"/>
  <c r="F3" i="4"/>
  <c r="G3" i="4"/>
  <c r="K28" i="2"/>
  <c r="E21" i="2"/>
  <c r="E26" i="2"/>
  <c r="E37" i="2"/>
  <c r="E23" i="2"/>
  <c r="E16" i="2"/>
  <c r="E19" i="2"/>
  <c r="E24" i="2"/>
  <c r="E27" i="2"/>
  <c r="E20" i="2"/>
  <c r="E17" i="2"/>
  <c r="E22" i="2"/>
  <c r="F21" i="2"/>
  <c r="F26" i="2"/>
  <c r="F37" i="2"/>
  <c r="F23" i="2"/>
  <c r="F16" i="2"/>
  <c r="F19" i="2"/>
  <c r="F24" i="2"/>
  <c r="F27" i="2"/>
  <c r="F20" i="2"/>
  <c r="F17" i="2"/>
  <c r="F22" i="2"/>
  <c r="G35" i="2"/>
  <c r="F35" i="2"/>
  <c r="E35" i="2"/>
  <c r="E12" i="2"/>
  <c r="E60" i="2"/>
  <c r="E44" i="2"/>
  <c r="F10" i="2"/>
  <c r="J10" i="2" s="1"/>
  <c r="K10" i="2" s="1"/>
  <c r="F14" i="2"/>
  <c r="F31" i="2"/>
  <c r="G58" i="2"/>
  <c r="E3" i="2"/>
  <c r="F48" i="2"/>
  <c r="E48" i="2"/>
  <c r="G48" i="2"/>
  <c r="E5" i="2"/>
  <c r="F5" i="2"/>
  <c r="G5" i="2"/>
  <c r="E11" i="2"/>
  <c r="G11" i="2"/>
  <c r="F11" i="2"/>
  <c r="E59" i="2"/>
  <c r="G59" i="2"/>
  <c r="F59" i="2"/>
  <c r="E4" i="2"/>
  <c r="E13" i="2"/>
  <c r="E45" i="2"/>
  <c r="E61" i="2"/>
  <c r="G10" i="2"/>
  <c r="G14" i="2"/>
  <c r="G31" i="2"/>
  <c r="F15" i="2"/>
  <c r="F32" i="2"/>
  <c r="F50" i="2"/>
  <c r="F6" i="2"/>
  <c r="E6" i="2"/>
  <c r="E15" i="2"/>
  <c r="E50" i="2"/>
  <c r="G2" i="2"/>
  <c r="G32" i="2"/>
  <c r="F60" i="2"/>
  <c r="F2" i="2"/>
  <c r="E8" i="2"/>
  <c r="E29" i="2"/>
  <c r="E54" i="2"/>
  <c r="F3" i="2"/>
  <c r="F8" i="2"/>
  <c r="F12" i="2"/>
  <c r="F29" i="2"/>
  <c r="F44" i="2"/>
  <c r="G54" i="2"/>
  <c r="E9" i="2"/>
  <c r="E30" i="2"/>
  <c r="E55" i="2"/>
  <c r="F55" i="2"/>
  <c r="F61" i="2"/>
  <c r="E58" i="2"/>
  <c r="F4" i="2"/>
  <c r="F9" i="2"/>
  <c r="F13" i="2"/>
  <c r="F30" i="2"/>
  <c r="F45" i="2"/>
  <c r="H30" i="4" l="1"/>
  <c r="J30" i="4"/>
  <c r="K30" i="4" s="1"/>
  <c r="H23" i="4"/>
  <c r="J23" i="4"/>
  <c r="K23" i="4" s="1"/>
  <c r="H10" i="4"/>
  <c r="J10" i="4"/>
  <c r="K10" i="4" s="1"/>
  <c r="H9" i="4"/>
  <c r="J9" i="4"/>
  <c r="K9" i="4" s="1"/>
  <c r="H39" i="4"/>
  <c r="K39" i="4"/>
  <c r="H36" i="4"/>
  <c r="K36" i="4"/>
  <c r="H7" i="4"/>
  <c r="J7" i="4"/>
  <c r="K7" i="4" s="1"/>
  <c r="H24" i="4"/>
  <c r="J24" i="4"/>
  <c r="K24" i="4" s="1"/>
  <c r="H19" i="4"/>
  <c r="J19" i="4"/>
  <c r="K19" i="4" s="1"/>
  <c r="H27" i="4"/>
  <c r="J27" i="4"/>
  <c r="K27" i="4" s="1"/>
  <c r="H5" i="4"/>
  <c r="J5" i="4"/>
  <c r="K5" i="4" s="1"/>
  <c r="H21" i="4"/>
  <c r="J21" i="4"/>
  <c r="K21" i="4" s="1"/>
  <c r="H20" i="4"/>
  <c r="J20" i="4"/>
  <c r="K20" i="4" s="1"/>
  <c r="H32" i="4"/>
  <c r="J32" i="4"/>
  <c r="K32" i="4" s="1"/>
  <c r="H15" i="4"/>
  <c r="J15" i="4"/>
  <c r="K15" i="4" s="1"/>
  <c r="H8" i="4"/>
  <c r="J8" i="4"/>
  <c r="K8" i="4" s="1"/>
  <c r="H29" i="4"/>
  <c r="J29" i="4"/>
  <c r="K29" i="4" s="1"/>
  <c r="H11" i="4"/>
  <c r="J11" i="4"/>
  <c r="K11" i="4" s="1"/>
  <c r="H33" i="4"/>
  <c r="J33" i="4"/>
  <c r="K33" i="4" s="1"/>
  <c r="H17" i="4"/>
  <c r="J17" i="4"/>
  <c r="K17" i="4" s="1"/>
  <c r="H22" i="4"/>
  <c r="J22" i="4"/>
  <c r="K22" i="4" s="1"/>
  <c r="H25" i="4"/>
  <c r="J25" i="4"/>
  <c r="K25" i="4" s="1"/>
  <c r="H35" i="4"/>
  <c r="J35" i="4"/>
  <c r="K35" i="4" s="1"/>
  <c r="H38" i="4"/>
  <c r="K38" i="4"/>
  <c r="H28" i="4"/>
  <c r="J28" i="4"/>
  <c r="K28" i="4" s="1"/>
  <c r="H31" i="4"/>
  <c r="J31" i="4"/>
  <c r="K31" i="4" s="1"/>
  <c r="H6" i="4"/>
  <c r="J6" i="4"/>
  <c r="K6" i="4" s="1"/>
  <c r="H26" i="4"/>
  <c r="J26" i="4"/>
  <c r="K26" i="4" s="1"/>
  <c r="H18" i="4"/>
  <c r="J18" i="4"/>
  <c r="K18" i="4" s="1"/>
  <c r="H13" i="4"/>
  <c r="J13" i="4"/>
  <c r="K13" i="4" s="1"/>
  <c r="H14" i="4"/>
  <c r="J14" i="4"/>
  <c r="K14" i="4" s="1"/>
  <c r="H34" i="4"/>
  <c r="J34" i="4"/>
  <c r="K34" i="4" s="1"/>
  <c r="H16" i="4"/>
  <c r="J16" i="4"/>
  <c r="K16" i="4" s="1"/>
  <c r="H12" i="4"/>
  <c r="J12" i="4"/>
  <c r="K12" i="4" s="1"/>
  <c r="H37" i="4"/>
  <c r="K37" i="4"/>
  <c r="F4" i="4"/>
  <c r="E4" i="4"/>
  <c r="G4" i="4"/>
  <c r="J3" i="4"/>
  <c r="K3" i="4" s="1"/>
  <c r="H3" i="4"/>
  <c r="H44" i="2"/>
  <c r="H60" i="2"/>
  <c r="H2" i="2"/>
  <c r="J27" i="2"/>
  <c r="K27" i="2" s="1"/>
  <c r="H27" i="2"/>
  <c r="J19" i="2"/>
  <c r="K19" i="2" s="1"/>
  <c r="H19" i="2"/>
  <c r="J16" i="2"/>
  <c r="K16" i="2" s="1"/>
  <c r="H16" i="2"/>
  <c r="J23" i="2"/>
  <c r="K23" i="2" s="1"/>
  <c r="H23" i="2"/>
  <c r="J24" i="2"/>
  <c r="K24" i="2" s="1"/>
  <c r="H24" i="2"/>
  <c r="J22" i="2"/>
  <c r="K22" i="2" s="1"/>
  <c r="H22" i="2"/>
  <c r="J37" i="2"/>
  <c r="K37" i="2" s="1"/>
  <c r="H37" i="2"/>
  <c r="J17" i="2"/>
  <c r="K17" i="2" s="1"/>
  <c r="H17" i="2"/>
  <c r="J26" i="2"/>
  <c r="K26" i="2" s="1"/>
  <c r="H26" i="2"/>
  <c r="J20" i="2"/>
  <c r="K20" i="2" s="1"/>
  <c r="H20" i="2"/>
  <c r="J21" i="2"/>
  <c r="K21" i="2" s="1"/>
  <c r="H21" i="2"/>
  <c r="J35" i="2"/>
  <c r="K35" i="2" s="1"/>
  <c r="H35" i="2"/>
  <c r="J3" i="2"/>
  <c r="K3" i="2" s="1"/>
  <c r="H54" i="2"/>
  <c r="H3" i="2"/>
  <c r="J14" i="2"/>
  <c r="K14" i="2" s="1"/>
  <c r="J31" i="2"/>
  <c r="K31" i="2" s="1"/>
  <c r="J12" i="2"/>
  <c r="K12" i="2" s="1"/>
  <c r="H31" i="2"/>
  <c r="H32" i="2"/>
  <c r="H14" i="2"/>
  <c r="H10" i="2"/>
  <c r="J45" i="2"/>
  <c r="K45" i="2" s="1"/>
  <c r="H45" i="2"/>
  <c r="J13" i="2"/>
  <c r="K13" i="2" s="1"/>
  <c r="H13" i="2"/>
  <c r="J32" i="2"/>
  <c r="K32" i="2" s="1"/>
  <c r="H11" i="2"/>
  <c r="J11" i="2"/>
  <c r="K11" i="2" s="1"/>
  <c r="J48" i="2"/>
  <c r="K48" i="2" s="1"/>
  <c r="H48" i="2"/>
  <c r="J55" i="2"/>
  <c r="K55" i="2" s="1"/>
  <c r="H55" i="2"/>
  <c r="J50" i="2"/>
  <c r="K50" i="2" s="1"/>
  <c r="H50" i="2"/>
  <c r="J4" i="2"/>
  <c r="K4" i="2" s="1"/>
  <c r="H4" i="2"/>
  <c r="J2" i="2"/>
  <c r="K2" i="2" s="1"/>
  <c r="J44" i="2"/>
  <c r="K44" i="2" s="1"/>
  <c r="J58" i="2"/>
  <c r="K58" i="2" s="1"/>
  <c r="H58" i="2"/>
  <c r="J61" i="2"/>
  <c r="K61" i="2" s="1"/>
  <c r="H61" i="2"/>
  <c r="J30" i="2"/>
  <c r="K30" i="2" s="1"/>
  <c r="H30" i="2"/>
  <c r="J54" i="2"/>
  <c r="K54" i="2" s="1"/>
  <c r="J15" i="2"/>
  <c r="K15" i="2" s="1"/>
  <c r="H15" i="2"/>
  <c r="J60" i="2"/>
  <c r="K60" i="2" s="1"/>
  <c r="H12" i="2"/>
  <c r="J9" i="2"/>
  <c r="K9" i="2" s="1"/>
  <c r="H9" i="2"/>
  <c r="J29" i="2"/>
  <c r="K29" i="2" s="1"/>
  <c r="H29" i="2"/>
  <c r="J6" i="2"/>
  <c r="K6" i="2" s="1"/>
  <c r="H6" i="2"/>
  <c r="J5" i="2"/>
  <c r="K5" i="2" s="1"/>
  <c r="H5" i="2"/>
  <c r="J8" i="2"/>
  <c r="K8" i="2" s="1"/>
  <c r="H8" i="2"/>
  <c r="H59" i="2"/>
  <c r="J59" i="2"/>
  <c r="K59" i="2" s="1"/>
  <c r="J4" i="4" l="1"/>
  <c r="K4" i="4" s="1"/>
  <c r="H4" i="4"/>
</calcChain>
</file>

<file path=xl/sharedStrings.xml><?xml version="1.0" encoding="utf-8"?>
<sst xmlns="http://schemas.openxmlformats.org/spreadsheetml/2006/main" count="374" uniqueCount="309">
  <si>
    <t>2021-10-07_Library_from_googleusercontent.com.jpg</t>
  </si>
  <si>
    <t>Breadboard-Contacts-Back-Side-2_from_protosupplies.com.jpg</t>
  </si>
  <si>
    <t>Breadboard-Details_from_protosupplies.com.jpg</t>
  </si>
  <si>
    <t>led-connection_from_adafruit.com_azureedge.net.jpg</t>
  </si>
  <si>
    <t>led-polarity_from_adafruit.com_azureedge.net.jpg</t>
  </si>
  <si>
    <t>SEN0539-EN-1_from_dfrobot.com.jpg</t>
  </si>
  <si>
    <t>Theramin-Alexandra-Stepanoff-1930_from_wikimedia.org.jpg</t>
  </si>
  <si>
    <t>jpg</t>
  </si>
  <si>
    <t>png</t>
  </si>
  <si>
    <t>ebp</t>
  </si>
  <si>
    <t>.jpg</t>
  </si>
  <si>
    <t>.png</t>
  </si>
  <si>
    <t>.webp</t>
  </si>
  <si>
    <t>Arduino-Nano-Pinout_from_circuitstoday.com.png</t>
  </si>
  <si>
    <t>I2C-Communication-How-It-Works_from_howtomechatronics.com.png</t>
  </si>
  <si>
    <t>uart1_from_seeedstudio.com.png</t>
  </si>
  <si>
    <t>https://lh3.googleusercontent.com/p/AF1QipNOe-jdALOFjO_PwiTpwXQfhZ7P1iPFawCwV-7A=s680-w680-h510</t>
  </si>
  <si>
    <t>https://media.digikey.com/photos/Bourns%20Photos/4610X%20SERIES.jpg</t>
  </si>
  <si>
    <t>https://www.circuitstoday.com/wp-content/uploads/2018/02/Arduino-Nano-Pinout.jpg</t>
  </si>
  <si>
    <t>https://protosupplies.com/wp-content/uploads/2018/12/Breadboard-Contacts-Back-Side-2.jpg</t>
  </si>
  <si>
    <t>https://protosupplies.com/wp-content/uploads/2018/12/Breadboard-Details.jpg</t>
  </si>
  <si>
    <t>https://howtomechatronics.com/wp-content/uploads/2015/10/I2C-Communication-How-It-Works.png</t>
  </si>
  <si>
    <t>https://pxt.azureedge.net/blob/2ebeedcf4108aa2a5ecc9b8b232cbb5960b2dfb6/static/cp/learn/pins-tutorial/devices/led-connection.jpg</t>
  </si>
  <si>
    <t>https://pxt.azureedge.net/blob/03fec9ac9dbaee9f745ae2beda43fc15119c1c20/static/cp/learn/pins-tutorial/devices/led-polarity.jpg</t>
  </si>
  <si>
    <t>https://dfimg.dfrobot.com/store/cache3/data/SEN0539/SEN0539-EN-1.jpg</t>
  </si>
  <si>
    <t>https://upload.wikimedia.org/wikipedia/commons/thumb/1/11/Theramin-Alexandra-Stepanoff-1930.jpg/220px-Theramin-Alexandra-Stepanoff-1930.jpg</t>
  </si>
  <si>
    <t>https://www.seeedstudio.com/blog/wp-content/uploads/2022/09/uart1.png</t>
  </si>
  <si>
    <t>https://github.com/Mark-MDO47/ArduinoClass/blob/master/99_Resources/Images/01_BlinkingLED_part_A_Fritzing.png</t>
  </si>
  <si>
    <t>https://github.com/Mark-MDO47/ArduinoClass/blob/master/99_Resources/Images/01_BlinkingLED_part_A_Schematic.png</t>
  </si>
  <si>
    <t>https://github.com/Mark-MDO47/ArduinoClass/blob/master/99_Resources/Images/01_BlinkingLED_part_A_setup.png</t>
  </si>
  <si>
    <t>https://github.com/Mark-MDO47/ArduinoClass/blob/master/99_Resources/Images/01_BlinkingLED_part_B_Fritzing.png</t>
  </si>
  <si>
    <t>https://github.com/Mark-MDO47/ArduinoClass/blob/master/99_Resources/Images/01_BlinkingLED_part_B_Schematic.png</t>
  </si>
  <si>
    <t>https://github.com/Mark-MDO47/ArduinoClass/blob/master/99_Resources/Images/01_BlinkingLED_part_B_USBmsgs_ButtonDOWN.png</t>
  </si>
  <si>
    <t>https://github.com/Mark-MDO47/ArduinoClass/blob/master/99_Resources/Images/01_BlinkingLED_part_B_USBmsgs_ButtonUP.png</t>
  </si>
  <si>
    <t>https://github.com/Mark-MDO47/ArduinoClass/blob/master/99_Resources/Images/01_BlinkingLED_part_B_setup.png</t>
  </si>
  <si>
    <t>https://github.com/Mark-MDO47/ArduinoClass/blob/master/99_Resources/Images/02_PersistanceOfVision_PartA_FastLEDblink.png</t>
  </si>
  <si>
    <t>https://github.com/Mark-MDO47/ArduinoClass/blob/master/99_Resources/Images/02_PersistanceOfVision_PartA_FastLEDblink_setup.png</t>
  </si>
  <si>
    <t>https://github.com/Mark-MDO47/ArduinoClass/blob/master/99_Resources/Images/02_PersistanceOfVision_PartA_LEDstickHarness.png</t>
  </si>
  <si>
    <t>https://github.com/Mark-MDO47/ArduinoClass/blob/master/99_Resources/Images/02_PersistanceOfVision_PartA_LEDstickSoldering.png</t>
  </si>
  <si>
    <t>https://github.com/Mark-MDO47/ArduinoClass/blob/master/99_Resources/Images/02_PersistanceOfVision_PartB_Sawtooth.png</t>
  </si>
  <si>
    <t>https://github.com/Mark-MDO47/ArduinoClass/blob/master/99_Resources/Images/02_PersistanceOfVision_PartC_Oval_setup.png</t>
  </si>
  <si>
    <t>https://github.com/Mark-MDO47/ArduinoClass/blob/master/99_Resources/Images/02_PersistenceOfVision.png</t>
  </si>
  <si>
    <t>https://github.com/Mark-MDO47/ArduinoClass/blob/master/99_Resources/Images/02_PersistenceOfVision_Fritzing.png</t>
  </si>
  <si>
    <t>https://github.com/Mark-MDO47/ArduinoClass/blob/master/99_Resources/Images/02_PersistenceOfVision_PartC_stick_Fritzing.png</t>
  </si>
  <si>
    <t>https://github.com/Mark-MDO47/ArduinoClass/blob/master/99_Resources/Images/02_PersistenceOfVision_PartC_stick_schematic.png</t>
  </si>
  <si>
    <t>https://github.com/Mark-MDO47/ArduinoClass/blob/master/99_Resources/Images/02_PersistenceOfVision_PartC_stick_sideView.png</t>
  </si>
  <si>
    <t>https://github.com/Mark-MDO47/ArduinoClass/blob/master/99_Resources/Images/02_PersistenceOfVision_PartC_stick_topView.png</t>
  </si>
  <si>
    <t>https://github.com/Mark-MDO47/ArduinoClass/blob/master/99_Resources/Images/03_SonarRangeDetector.png</t>
  </si>
  <si>
    <t>https://github.com/Mark-MDO47/ArduinoClass/blob/master/99_Resources/Images/03_SonarRangeDetector_241LED.png</t>
  </si>
  <si>
    <t>https://github.com/Mark-MDO47/ArduinoClass/blob/master/99_Resources/Images/03_SonarRangeDetector_241LED_setup.png</t>
  </si>
  <si>
    <t>https://github.com/Mark-MDO47/ArduinoClass/blob/master/99_Resources/Images/03_SonarRangeDetector_8LED_setup.png</t>
  </si>
  <si>
    <t>https://github.com/Mark-MDO47/ArduinoClass/blob/master/99_Resources/Images/03_SonarRangeDetector_ExtraFun.png</t>
  </si>
  <si>
    <t>https://github.com/Mark-MDO47/ArduinoClass/blob/master/99_Resources/Images/03_SonarRangeDetector_ExtraFun_Fritzing.png</t>
  </si>
  <si>
    <t>https://github.com/Mark-MDO47/ArduinoClass/blob/master/99_Resources/Images/03_SonarRangeDetector_Fritzing.png</t>
  </si>
  <si>
    <t>https://github.com/Mark-MDO47/ArduinoClass/blob/master/99_Resources/Images/03_SonarRangeDetector_connections.png</t>
  </si>
  <si>
    <t>https://github.com/Mark-MDO47/ArduinoClass/blob/master/99_Resources/Images/04_SoundModules.png</t>
  </si>
  <si>
    <t>https://github.com/Mark-MDO47/ArduinoClass/blob/master/99_Resources/Images/04_TheFinale_DemoReelSound.png</t>
  </si>
  <si>
    <t>https://github.com/Mark-MDO47/ArduinoClass/blob/master/99_Resources/Images/04_TheFinale_DemoReelSound_DFRobotLib.png</t>
  </si>
  <si>
    <t>https://github.com/Mark-MDO47/ArduinoClass/blob/master/99_Resources/Images/04_TheFinale_DemoReelSound_Fritzing.png</t>
  </si>
  <si>
    <t>https://github.com/Mark-MDO47/ArduinoClass/blob/master/99_Resources/Images/04_TheFinale_DemoReelSound_setup.jpg</t>
  </si>
  <si>
    <t>https://github.com/Mark-MDO47/ArduinoClass/blob/master/99_Resources/Images/04_TheFinale_DemoReelVoiceCommand_Fritzing_I2C.png</t>
  </si>
  <si>
    <t>https://github.com/Mark-MDO47/ArduinoClass/blob/master/99_Resources/Images/04_VC_closeup_I2C.png</t>
  </si>
  <si>
    <t>https://github.com/Mark-MDO47/ArduinoClass/blob/master/99_Resources/Images/04_VC_schematic_I2C.png</t>
  </si>
  <si>
    <t>https://github.com/Mark-MDO47/ArduinoClass/blob/master/99_Resources/Images/04_VC_setup_I2C.jpg</t>
  </si>
  <si>
    <t>https://github.com/Mark-MDO47/ArduinoClass/blob/master/99_Resources/Images/04_VC_setup_lights_on.jpg</t>
  </si>
  <si>
    <t>https://github.com/Mark-MDO47/ArduinoClass/blob/master/99_Resources/Images/04_smileyface.png</t>
  </si>
  <si>
    <t>https://github.com/Mark-MDO47/ArduinoClass/blob/master/99_Resources/Images/241LED_WS2812B.png</t>
  </si>
  <si>
    <t>https://github.com/Mark-MDO47/ArduinoClass/blob/master/99_Resources/Images/99_Preferences_AddSymbolLibraries.png</t>
  </si>
  <si>
    <t>https://github.com/Mark-MDO47/ArduinoClass/blob/master/99_Resources/Images/99_Preferences_ManageSymbolLibraries.png</t>
  </si>
  <si>
    <t>https://github.com/Mark-MDO47/ArduinoClass/blob/master/99_Resources/Images/ArduinoParkingHelper_1.jpg</t>
  </si>
  <si>
    <t>https://github.com/Mark-MDO47/ArduinoClass/blob/master/99_Resources/Images/ArduinoParkingHelper_2.jpg</t>
  </si>
  <si>
    <t>https://github.com/Mark-MDO47/ArduinoClass/blob/master/99_Resources/Images/BluetoothAndSoundCircuitry.png</t>
  </si>
  <si>
    <t>https://github.com/Mark-MDO47/ArduinoClass/blob/master/99_Resources/Images/BluetoothSpeaker.png</t>
  </si>
  <si>
    <t>https://github.com/Mark-MDO47/ArduinoClass/blob/master/99_Resources/Images/Breadboard_Solderboard.png</t>
  </si>
  <si>
    <t>https://github.com/Mark-MDO47/ArduinoClass/blob/master/99_Resources/Images/ConfigUSB.png</t>
  </si>
  <si>
    <t>https://github.com/Mark-MDO47/ArduinoClass/blob/master/99_Resources/Images/Config_USB_SerialMonitor.png</t>
  </si>
  <si>
    <t>https://github.com/Mark-MDO47/ArduinoClass/blob/master/99_Resources/Images/Config_USB_SerialMonitor_screen.png</t>
  </si>
  <si>
    <t>https://github.com/Mark-MDO47/ArduinoClass/blob/master/99_Resources/Images/DF2301GQ.png</t>
  </si>
  <si>
    <t>https://github.com/Mark-MDO47/ArduinoClass/blob/master/99_Resources/Images/DF2301GQ_photo.png</t>
  </si>
  <si>
    <t>https://github.com/Mark-MDO47/ArduinoClass/blob/master/99_Resources/Images/ESP32.png</t>
  </si>
  <si>
    <t>https://github.com/Mark-MDO47/ArduinoClass/blob/master/99_Resources/Images/ESP32_Breadboard_1.png</t>
  </si>
  <si>
    <t>https://github.com/Mark-MDO47/ArduinoClass/blob/master/99_Resources/Images/ESP32_Breadboard_2.png</t>
  </si>
  <si>
    <t>https://github.com/Mark-MDO47/ArduinoClass/blob/master/99_Resources/Images/FlagPattern.png</t>
  </si>
  <si>
    <t>https://github.com/Mark-MDO47/ArduinoClass/blob/master/99_Resources/Images/HC-SR04_Image.png</t>
  </si>
  <si>
    <t>https://github.com/Mark-MDO47/ArduinoClass/blob/master/99_Resources/Images/HC-SR04_Timing.png</t>
  </si>
  <si>
    <t>https://github.com/Mark-MDO47/ArduinoClass/blob/master/99_Resources/Images/HelloWorldPattern.png</t>
  </si>
  <si>
    <t>https://github.com/Mark-MDO47/ArduinoClass/blob/master/99_Resources/Images/IDE_Blink.png</t>
  </si>
  <si>
    <t>https://github.com/Mark-MDO47/ArduinoClass/blob/master/99_Resources/Images/IDE_CompileAndRun.png</t>
  </si>
  <si>
    <t>https://github.com/Mark-MDO47/ArduinoClass/blob/master/99_Resources/Images/IDE_FastLED.png</t>
  </si>
  <si>
    <t>https://github.com/Mark-MDO47/ArduinoClass/blob/master/99_Resources/Images/IDE_FastLED_needsInstall.png</t>
  </si>
  <si>
    <t>https://github.com/Mark-MDO47/ArduinoClass/blob/master/99_Resources/Images/IDE_LoadBlink.png</t>
  </si>
  <si>
    <t>https://github.com/Mark-MDO47/ArduinoClass/blob/master/99_Resources/Images/IDE_LoadBlinkWithoutDelay.png</t>
  </si>
  <si>
    <t>https://github.com/Mark-MDO47/ArduinoClass/blob/master/99_Resources/Images/IDE_LoadSerialEvent.png</t>
  </si>
  <si>
    <t>https://github.com/Mark-MDO47/ArduinoClass/blob/master/99_Resources/Images/IDE_ManageLibraries.png</t>
  </si>
  <si>
    <t>https://github.com/Mark-MDO47/ArduinoClass/blob/master/99_Resources/Images/IDE_Replace_leds_w_fastled_array.png</t>
  </si>
  <si>
    <t>https://github.com/Mark-MDO47/ArduinoClass/blob/master/99_Resources/Images/IDE_Ultrasonic.png</t>
  </si>
  <si>
    <t>https://github.com/Mark-MDO47/ArduinoClass/blob/master/99_Resources/Images/IDE_Ultrasonic_installed.png</t>
  </si>
  <si>
    <t>https://github.com/Mark-MDO47/ArduinoClass/blob/master/99_Resources/Images/KiCad_screen.png</t>
  </si>
  <si>
    <t>https://github.com/Mark-MDO47/ArduinoClass/blob/master/99_Resources/Images/Kits_Class.png</t>
  </si>
  <si>
    <t>https://github.com/Mark-MDO47/ArduinoClass/blob/master/99_Resources/Images/Library_DF2301Q.png</t>
  </si>
  <si>
    <t>https://github.com/Mark-MDO47/ArduinoClass/blob/master/99_Resources/Images/MadScience_400.png</t>
  </si>
  <si>
    <t>https://github.com/Mark-MDO47/ArduinoClass/blob/master/99_Resources/Images/MarkMadScientistHead.png</t>
  </si>
  <si>
    <t>https://github.com/Mark-MDO47/ArduinoClass/blob/master/99_Resources/Images/NeitherConfirmNorDeny.png</t>
  </si>
  <si>
    <t>https://github.com/Mark-MDO47/ArduinoClass/blob/master/99_Resources/Images/OvalPattern.png</t>
  </si>
  <si>
    <t>https://github.com/Mark-MDO47/ArduinoClass/blob/master/99_Resources/Images/SN74HCT125N.jpg</t>
  </si>
  <si>
    <t>https://github.com/Mark-MDO47/ArduinoClass/blob/master/99_Resources/Images/UBEC.png</t>
  </si>
  <si>
    <t>https://github.com/Mark-MDO47/ArduinoClass/blob/master/99_Resources/Images/UBEC_PwrSetup.png</t>
  </si>
  <si>
    <t>https://github.com/Mark-MDO47/ArduinoClass/blob/master/99_Resources/Images/WhirlingStick_Flag.jpg</t>
  </si>
  <si>
    <t>https://github.com/Mark-MDO47/ArduinoClass/blob/master/99_Resources/Images/WhirlingStick_HelloWorld.jpg</t>
  </si>
  <si>
    <t>https://github.com/Mark-MDO47/ArduinoClass/blob/master/99_Resources/Images/WhirlingStick_Oval.jpg</t>
  </si>
  <si>
    <t>https://github.com/Mark-MDO47/ArduinoClass/blob/master/99_Resources/Images/WhirlingStick_SawTooth.jpg</t>
  </si>
  <si>
    <t>https://github.com/Mark-MDO47/ArduinoClass/blob/master/99_Resources/Images/WhirlingStick_WhirledPeas.jpg</t>
  </si>
  <si>
    <t>https://github.com/Mark-MDO47/BluetoothAudioTransmitter_KCX_BT_EMITTER/raw/master/images/KCX_BT_Board_IMG_1351.png</t>
  </si>
  <si>
    <t>https://github.com/Mark-MDO47/FPGA_RBG_2_RBGW/blob/master/images/CascadeLED_SerialProtocol_arch.png</t>
  </si>
  <si>
    <t>https://github.com/Mark-MDO47/FPGA_RBG_2_RBGW/blob/master/images/WS2812B_RGB_SerialProtocol.png</t>
  </si>
  <si>
    <t>https://github.com/Mark-MDO47/GraduationCap2017/blob/master/Buttons/images/61yw6SpuXEL._SL1001_.jpg</t>
  </si>
  <si>
    <t>https://github.com/Mark-MDO47/GraduationCap2017/blob/master/imagesFinal/IMG_09516_all.png</t>
  </si>
  <si>
    <t>https://github.com/Mark-MDO47/KnowHow_ParkTheCar/blob/master/images/IMG07763_closed.png</t>
  </si>
  <si>
    <t>https://github.com/Mark-MDO47/RubberBandGun/blob/master/3D_model/OrangeTop_854_641.jpg</t>
  </si>
  <si>
    <t>https://github.com/Mark-MDO47/RubberBandGun/raw/master/PartsInfo/YX5200_MP3player.png</t>
  </si>
  <si>
    <t>DF2301Q</t>
  </si>
  <si>
    <t>I2C protocol</t>
  </si>
  <si>
    <t>Long Room Library at Trinity College</t>
  </si>
  <si>
    <t>https://media.digikey.com/photos/Bourns Photos/4610X SERIES.jpg</t>
  </si>
  <si>
    <t>4610X-AP1-103LF 9 @ 10K resistor package</t>
  </si>
  <si>
    <t>Solderless Breadboard Back Side</t>
  </si>
  <si>
    <t>Solderless Breadboard showing metal rails</t>
  </si>
  <si>
    <t>LED Polarity</t>
  </si>
  <si>
    <t>Simple LED and battery circuit</t>
  </si>
  <si>
    <t>Theramin played by Alexandra Stepanoff in 1930</t>
  </si>
  <si>
    <t>Arduino Nano Pinout</t>
  </si>
  <si>
    <t>UART protocol</t>
  </si>
  <si>
    <t>https://github.com/Mark-MDO47/ArduinoClass/blob/master/99_Resources/Images/</t>
  </si>
  <si>
    <t>4610X_SERIES_from_digikey.com.jpg</t>
  </si>
  <si>
    <t>KCX_BT_Board_IMG_1351.png</t>
  </si>
  <si>
    <t>CascadeLED_SerialProtocol_arch.png</t>
  </si>
  <si>
    <t>WS2812B_RGB_SerialProtocol.png</t>
  </si>
  <si>
    <t>61yw6SpuXEL._SL1001_.jpg</t>
  </si>
  <si>
    <t>IMG_09516_all.png</t>
  </si>
  <si>
    <t>IMG07763_closed.png</t>
  </si>
  <si>
    <t>OrangeTop_854_641.jpg</t>
  </si>
  <si>
    <t>YX5200_MP3player.png</t>
  </si>
  <si>
    <t>https://github.com/Mark-MDO47/ArduinoClass/blob/master/99_Resources/Images/KCX_BT_Board_IMG_1351.png</t>
  </si>
  <si>
    <t>https://github.com/Mark-MDO47/ArduinoClass/blob/master/99_Resources/Images/CascadeLED_SerialProtocol_arch.png</t>
  </si>
  <si>
    <t>https://github.com/Mark-MDO47/ArduinoClass/blob/master/99_Resources/Images/WS2812B_RGB_SerialProtocol.png</t>
  </si>
  <si>
    <t>https://github.com/Mark-MDO47/ArduinoClass/blob/master/99_Resources/Images/61yw6SpuXEL._SL1001_.jpg</t>
  </si>
  <si>
    <t>https://github.com/Mark-MDO47/ArduinoClass/blob/master/99_Resources/Images/IMG_09516_all.png</t>
  </si>
  <si>
    <t>https://github.com/Mark-MDO47/ArduinoClass/blob/master/99_Resources/Images/IMG07763_closed.png</t>
  </si>
  <si>
    <t>https://github.com/Mark-MDO47/ArduinoClass/blob/master/99_Resources/Images/OrangeTop_854_641.jpg</t>
  </si>
  <si>
    <t>https://github.com/Mark-MDO47/ArduinoClass/blob/master/99_Resources/Images/YX5200_MP3player.png</t>
  </si>
  <si>
    <t>https://github.com/Mark-MDO47/ArduinoClass/blob/master/01_BlinkingLED/01_Blinking_LED_part_A_Schematic.pdf</t>
  </si>
  <si>
    <t>https://github.com/Mark-MDO47/ArduinoClass/blob/master/01_BlinkingLED/01_Blinking_LED_part_B_Schematic.pdf</t>
  </si>
  <si>
    <t>https://github.com/Mark-MDO47/ArduinoClass/blob/master/02_PersistenceOfVision/02_PersistenceOfVision.pdf</t>
  </si>
  <si>
    <t>https://github.com/Mark-MDO47/ArduinoClass/blob/master/02_PersistenceOfVision/02_PersistenceOfVision_stick.pdf</t>
  </si>
  <si>
    <t>https://github.com/Mark-MDO47/ArduinoClass/blob/master/03_SonarRangeDetector/03_SonarRangeDetector.pdf</t>
  </si>
  <si>
    <t>https://github.com/Mark-MDO47/ArduinoClass/blob/master/03_SonarRangeDetector/03_SonarRangeDetector_ExtraFun.pdf</t>
  </si>
  <si>
    <t>https://github.com/Mark-MDO47/ArduinoClass/blob/master/04_TheFinale/04_TheFinale_DemoReelVoiceCommand_I2C.pdf</t>
  </si>
  <si>
    <t>https://github.com/Mark-MDO47/ArduinoClass/blob/master/04_TheFinale/04_TheFinale_ThereminSound.pdf</t>
  </si>
  <si>
    <t>https://github.com/Mark-MDO47/ArduinoClass/blob/master/02_PersistenceOfVision/Pattern_Calcs.xlsx</t>
  </si>
  <si>
    <t>https://github.com/Mark-MDO47/ArduinoClass/blob/master/02_PersistenceOfVision/Part_A/README.md</t>
  </si>
  <si>
    <t>https://github.com/Mark-MDO47/ArduinoClass/blob/master/02_PersistenceOfVision/Part_B/README.md</t>
  </si>
  <si>
    <t>https://github.com/Mark-MDO47/ArduinoClass/blob/master/02_PersistenceOfVision/Part_C/README.md</t>
  </si>
  <si>
    <t>https://github.com/Mark-MDO47/ArduinoClass/blob/master/02_PersistenceOfVision/Part_D/README.md</t>
  </si>
  <si>
    <t>https://github.com/Mark-MDO47/ArduinoClass/blob/master/99_Resources/README.md</t>
  </si>
  <si>
    <t>https://github.com/Mark-MDO47/ArduinoClass/tree/master/00_InstallArduinoIDE</t>
  </si>
  <si>
    <t>https://github.com/Mark-MDO47/ArduinoClass/tree/master/01_BlinkingLED</t>
  </si>
  <si>
    <t>https://github.com/Mark-MDO47/ArduinoClass/tree/master/02_PersistenceOfVision</t>
  </si>
  <si>
    <t>https://github.com/Mark-MDO47/ArduinoClass/tree/master/02_PersistenceOfVision/Part_A</t>
  </si>
  <si>
    <t>https://github.com/Mark-MDO47/ArduinoClass/tree/master/02_PersistenceOfVision/Part_B</t>
  </si>
  <si>
    <t>https://github.com/Mark-MDO47/ArduinoClass/tree/master/02_PersistenceOfVision/Part_C</t>
  </si>
  <si>
    <t>https://github.com/Mark-MDO47/ArduinoClass/tree/master/02_PersistenceOfVision/Part_D</t>
  </si>
  <si>
    <t>https://github.com/Mark-MDO47/ArduinoClass/tree/master/03_SonarRangeDetector</t>
  </si>
  <si>
    <t>https://github.com/Mark-MDO47/ArduinoClass/tree/master/04_TheFinale</t>
  </si>
  <si>
    <t>https://github.com/Mark-MDO47/ArduinoClass/tree/master/05_ThatIsNotAll</t>
  </si>
  <si>
    <t>https://github.com/Mark-MDO47/ArduinoClass/tree/master/99_Resources</t>
  </si>
  <si>
    <t>https://github.com/Mark-MDO47/ArduinoClass/tree/master/99_Resources/KiCad</t>
  </si>
  <si>
    <t>https://github.com/Mark-MDO47/ArduinoClass/tree/master/99_Resources/Sounds</t>
  </si>
  <si>
    <t>PDF</t>
  </si>
  <si>
    <t>MD</t>
  </si>
  <si>
    <t>XLS</t>
  </si>
  <si>
    <t>none</t>
  </si>
  <si>
    <t>03_SonarRangeDetector_ExtraFun.pdf</t>
  </si>
  <si>
    <t>02_PersistenceOfVision_stick.pdf</t>
  </si>
  <si>
    <t>04_TheFinale_DemoReelVoiceCommand_I2C.pdf</t>
  </si>
  <si>
    <t>01_Blinking_LED_part_A_Schematic.pdf</t>
  </si>
  <si>
    <t>01_Blinking_LED_part_B_Schematic.pdf</t>
  </si>
  <si>
    <t>02_PersistenceOfVision.pdf</t>
  </si>
  <si>
    <t>03_SonarRangeDetector.pdf</t>
  </si>
  <si>
    <t>04_TheFinale_ThereminSound.pdf</t>
  </si>
  <si>
    <t>Pattern_Calcs.xlsx</t>
  </si>
  <si>
    <t>02_PersistenceOfVision_Part_A.html</t>
  </si>
  <si>
    <t>02_PersistenceOfVision_Part_B.html</t>
  </si>
  <si>
    <t>02_PersistenceOfVision_Part_C.html</t>
  </si>
  <si>
    <t>02_PersistenceOfVision_Part_D.html</t>
  </si>
  <si>
    <t>99_Resources.html</t>
  </si>
  <si>
    <t>02_PersistenceOfVision.html</t>
  </si>
  <si>
    <t>03_SonarRangeDetector.html</t>
  </si>
  <si>
    <t>00_InstallArduinoIDE.html</t>
  </si>
  <si>
    <t>99_Resources_Sounds.html</t>
  </si>
  <si>
    <t>99_Resources_KiCad.html</t>
  </si>
  <si>
    <t>05_ThatIsNotAll.html</t>
  </si>
  <si>
    <t>01_BlinkingLED.html</t>
  </si>
  <si>
    <t>04_TheFinale.html</t>
  </si>
  <si>
    <t>https://github.com/Mark-MDO47/ArduinoClass/tree/master/ArduinoCode/AllThePatterns</t>
  </si>
  <si>
    <t>https://github.com/Mark-MDO47/ArduinoClass/tree/master/ArduinoCode/Blink</t>
  </si>
  <si>
    <t>https://github.com/Mark-MDO47/ArduinoClass/tree/master/ArduinoCode/DemoReel</t>
  </si>
  <si>
    <t>https://github.com/Mark-MDO47/ArduinoClass/tree/master/ArduinoCode/FastLEDBlink</t>
  </si>
  <si>
    <t>https://github.com/Mark-MDO47/ArduinoClass/tree/master/ArduinoCode/MDO_AllThePatterns</t>
  </si>
  <si>
    <t>https://github.com/Mark-MDO47/ArduinoClass/tree/master/ArduinoCode/MDO_DemoReel</t>
  </si>
  <si>
    <t>https://github.com/Mark-MDO47/ArduinoClass/tree/master/ArduinoCode/MDO_Theremin</t>
  </si>
  <si>
    <t>https://github.com/Mark-MDO47/ArduinoClass/tree/master/ArduinoCode/Oval</t>
  </si>
  <si>
    <t>https://github.com/Mark-MDO47/ArduinoClass/tree/master/ArduinoCode/Sawtooth</t>
  </si>
  <si>
    <t>https://github.com/Mark-MDO47/ArduinoClass/tree/master/ArduinoCode/SawtoothRevisited</t>
  </si>
  <si>
    <t>https://github.com/Mark-MDO47/ArduinoClass/tree/master/ArduinoCode/Theremin</t>
  </si>
  <si>
    <t>https://github.com/Mark-MDO47/ArduinoClass/tree/master/ArduinoCode/ThereminSound</t>
  </si>
  <si>
    <t>https://github.com/Mark-MDO47/ArduinoClass/tree/master/ArduinoCode/VC_DemoReel</t>
  </si>
  <si>
    <t>https://github.com/Mark-MDO47/ArduinoClass/tree/master/ArduinoCode/VoiceCommands_I2C</t>
  </si>
  <si>
    <t>https://github.com/Mark-MDO47/ArduinoClass/tree/master/ArduinoCode/VoiceCommands_UART</t>
  </si>
  <si>
    <t>https://github.com/Mark-MDO47/ArduinoClass/tree/master/ArduinoCode/HelloWorld</t>
  </si>
  <si>
    <t>https://github.com/Mark-MDO47/ArduinoClass/tree/master</t>
  </si>
  <si>
    <t>xx</t>
  </si>
  <si>
    <t>_index.html</t>
  </si>
  <si>
    <t>https://github.com/Mark-MDO47/ArduinoClass/tree/master/ArduinoCode</t>
  </si>
  <si>
    <t>ArduinoCode</t>
  </si>
  <si>
    <t>https://github.com/Mark-MDO47/ArduinoClass/tree/master/ArduinoCode/README.md</t>
  </si>
  <si>
    <t>ArduinoCode.html</t>
  </si>
  <si>
    <t>https://github.com/Mark-MDO47/ArduinoClass/tree/master/ArduinoCode/Blink/README.md</t>
  </si>
  <si>
    <t>https://github.com/Mark-MDO47/ArduinoClass/tree/master/ArduinoCode/FastLEDBlink/README.md</t>
  </si>
  <si>
    <t>https://github.com/Mark-MDO47/ArduinoClass/tree/master/ArduinoCode/Sawtooth/README.md</t>
  </si>
  <si>
    <t>https://github.com/Mark-MDO47/ArduinoClass/tree/master/ArduinoCode/Oval/README.md</t>
  </si>
  <si>
    <t>https://github.com/Mark-MDO47/ArduinoClass/tree/master/ArduinoCode/HelloWorld/README.md</t>
  </si>
  <si>
    <t>https://github.com/Mark-MDO47/ArduinoClass/tree/master/ArduinoCode/SawtoothRevisited/README.md</t>
  </si>
  <si>
    <t>https://github.com/Mark-MDO47/ArduinoClass/tree/master/ArduinoCode/AllThePatterns/README.md</t>
  </si>
  <si>
    <t>https://github.com/Mark-MDO47/ArduinoClass/tree/master/ArduinoCode/DemoReel/README.md</t>
  </si>
  <si>
    <t>https://github.com/Mark-MDO47/ArduinoClass/tree/master/ArduinoCode/Theremin/README.md</t>
  </si>
  <si>
    <t>https://github.com/Mark-MDO47/ArduinoClass/tree/master/ArduinoCode/ThereminSound/README.md</t>
  </si>
  <si>
    <t>https://github.com/Mark-MDO47/ArduinoClass/tree/master/ArduinoCode/VoiceCommands_I2C/README.md</t>
  </si>
  <si>
    <t>https://github.com/Mark-MDO47/ArduinoClass/tree/master/ArduinoCode/VC_DemoReel/README.md</t>
  </si>
  <si>
    <t>num</t>
  </si>
  <si>
    <t>orig</t>
  </si>
  <si>
    <t>where</t>
  </si>
  <si>
    <t>snippet</t>
  </si>
  <si>
    <t>stuff</t>
  </si>
  <si>
    <t>result</t>
  </si>
  <si>
    <t>python</t>
  </si>
  <si>
    <t>https://youtu.be/c5UH3J40uWE</t>
  </si>
  <si>
    <t>01_blink_extLED_setup_2023-04-28.mp4</t>
  </si>
  <si>
    <t>https://youtube.com/shorts/qGxECSMQtAQ</t>
  </si>
  <si>
    <t>01_blink_button_2023-04-20.mp4</t>
  </si>
  <si>
    <t>https://youtu.be/cnjk-xBvyEo</t>
  </si>
  <si>
    <t>02A_fastled_blink_2023-04-28.mp4</t>
  </si>
  <si>
    <t>https://youtu.be/UdA5ehl802k</t>
  </si>
  <si>
    <t>02B_sawtooth_2023-04-20.mp4</t>
  </si>
  <si>
    <t>https://youtu.be/I-3vgafNRE8</t>
  </si>
  <si>
    <t>02C_oval_button_2023-04-29.mp4</t>
  </si>
  <si>
    <t>https://youtu.be/sXV3qn8dh8o</t>
  </si>
  <si>
    <t>02D_sinelon_2023-04-29.mp4</t>
  </si>
  <si>
    <t>https://youtu.be/0KehSIJmKcs</t>
  </si>
  <si>
    <t>03_Theremin_final_2023-04-29.mp4</t>
  </si>
  <si>
    <t>https://youtu.be/G7ARC0xHXRg</t>
  </si>
  <si>
    <t>04_ThereminSound_final_2023-04-29.mp4</t>
  </si>
  <si>
    <t>https://youtu.be/M8Xc4aVh5Hc</t>
  </si>
  <si>
    <t>04_VoiceCommands_and_VC_DemoReel_02.mp4</t>
  </si>
  <si>
    <t>https://github.com/Mark-MDO47/ArduinoClass/blob/master/ArduinoCode/SawtoothRevisited/SawtoothRevisited.ino</t>
  </si>
  <si>
    <t>https://github.com/Mark-MDO47/ArduinoClass/blob/master/ArduinoCode/HelloWorld/HelloWorld.ino</t>
  </si>
  <si>
    <t>https://github.com/Mark-MDO47/ArduinoClass/blob/master/ArduinoCode/Oval/Oval.ino</t>
  </si>
  <si>
    <t>https://github.com/Mark-MDO47/ArduinoClass/blob/master/04_TheFinale/README.md</t>
  </si>
  <si>
    <t>ArduinoCode/SawtoothRevisited/SawtoothRevisited.ino</t>
  </si>
  <si>
    <t>ArduinoCode/HelloWorld/HelloWorld.ino</t>
  </si>
  <si>
    <t>ArduinoCode/Oval/Oval.ino</t>
  </si>
  <si>
    <t>len</t>
  </si>
  <si>
    <t>https://github.com/Mark-MDO47/CforArduinoClass/blob/master/99_Resources/Images/Arduino-Nano-Pinout_from_circuitstoday.com.png</t>
  </si>
  <si>
    <t>https://github.com/Mark-MDO47/CforArduinoClass/blob/master/02_LetsGetTalking/README.md#ascii-characters-and-strings</t>
  </si>
  <si>
    <t>https://github.com/Mark-MDO47/CforArduinoClass/blob/master/99_Resources/Images/Config_USB_SerialMonitor_screen.png</t>
  </si>
  <si>
    <t>https://github.com/Mark-MDO47/CforArduinoClass/blob/master/99_Resources/Images/03_SerMon_DO_DEBUG_INPUT_run.png</t>
  </si>
  <si>
    <t>https://github.com/Mark-MDO47/CforArduinoClass/blob/master/99_Resources/Images/01_BlinkingLED_part_A_setup.png</t>
  </si>
  <si>
    <t>https://github.com/Mark-MDO47/CforArduinoClass/blob/master/ArduinoCode/02_LetsGetTalking/02_LetsGetTalking.ino</t>
  </si>
  <si>
    <t>https://github.com/Mark-MDO47/CforArduinoClass/blob/master/99_Resources/Images/Config_USB_SerialMonitor.png</t>
  </si>
  <si>
    <t>https://github.com/Mark-MDO47/CforArduinoClass/blob/master/99_Resources/Images/03_SerMon_DO_DEBUG_run.png</t>
  </si>
  <si>
    <t>https://github.com/Mark-MDO47/CforArduinoClass/blob/master/99_Resources/Images/02_SerMon_setup_only.png</t>
  </si>
  <si>
    <t>https://github.com/Mark-MDO47/CforArduinoClass/blob/master/99_Resources/Images/IDE_CompileAndRun.png</t>
  </si>
  <si>
    <t>https://github.com/Mark-MDO47/CforArduinoClass/blob/master/ArduinoCode/03_YakityYak/03_YakityYak.ino</t>
  </si>
  <si>
    <t>https://github.com/Mark-MDO47/CforArduinoClass/blob/master/ArduinoCode/02_LetsGetTalking/README.md</t>
  </si>
  <si>
    <t>https://github.com/Mark-MDO47/CforArduinoClass/raw/master/ArduinoCode/02_LetsGetTalking/README.md</t>
  </si>
  <si>
    <t>https://github.com/Mark-MDO47/CforArduinoClass/blob/master/99_Resources/Images/02_SerMon_run.png</t>
  </si>
  <si>
    <t>https://github.com/Mark-MDO47/CforArduinoClass/blob/master/99_Resources/Images/03_SerMon_run.png</t>
  </si>
  <si>
    <t>https://github.com/Mark-MDO47/CforArduinoClass/blob/master/99_Resources/Images/IDE_LoadBlink.png</t>
  </si>
  <si>
    <t>https://github.com/Mark-MDO47/CforArduinoClass/blob/master/README.md#some-resources-on-the-web</t>
  </si>
  <si>
    <t>https://github.com/Mark-MDO47/CforArduinoClass/blob/master/ArduinoCode/03_YakityYak/README.md</t>
  </si>
  <si>
    <t>https://github.com/Mark-MDO47/CforArduinoClass/blob/master/99_Resources/Images/ConfigUSB.png</t>
  </si>
  <si>
    <t>https://github.com/Mark-MDO47/CforArduinoClass/blob/master/99_Resources/Images/IDE_Blink.png</t>
  </si>
  <si>
    <t>https://github.com/Mark-MDO47/CforArduinoClass/raw/master/ArduinoCode/03_YakityYak/README.md</t>
  </si>
  <si>
    <t>https://github.com/Mark-MDO47/CforArduinoClass/blob/master/ArduinoCode/01_Blink/README.md</t>
  </si>
  <si>
    <t>https://github.com/Mark-MDO47/CforArduinoClass/raw/master/00_InstallArduinoIDE/README.md</t>
  </si>
  <si>
    <t>https://github.com/Mark-MDO47/CforArduinoClass/raw/master/ArduinoCode/01_Blink/README.md</t>
  </si>
  <si>
    <t>https://github.com/Mark-MDO47/CforArduinoClass/raw/master/02_LetsGetTalking/README.md</t>
  </si>
  <si>
    <t>https://github.com/Mark-MDO47/CforArduinoClass/raw/master/01_BlinkingLED/README.md</t>
  </si>
  <si>
    <t>https://github.com/Mark-MDO47/CforArduinoClass/raw/master/03_YakityYak/README.md</t>
  </si>
  <si>
    <t>https://github.com/Mark-MDO47/CforArduinoClass/raw/master/ArduinoCode/README.md</t>
  </si>
  <si>
    <t>https://github.com/Mark-MDO47/CforArduinoClass/tree/master/00_InstallArduinoIDE</t>
  </si>
  <si>
    <t>https://github.com/Mark-MDO47/CforArduinoClass/tree/master/02_LetsGetTalking</t>
  </si>
  <si>
    <t>https://github.com/Mark-MDO47/CforArduinoClass/tree/master/01_BlinkingLED</t>
  </si>
  <si>
    <t>https://github.com/Mark-MDO47/CforArduinoClass/tree/master/03_YakityYak</t>
  </si>
  <si>
    <t>https://github.com/Mark-MDO47/CforArduinoClass/tree/master/ArduinoCode</t>
  </si>
  <si>
    <t>https://github.com/Mark-MDO47/CforArduinoClass/blob/master/README.md</t>
  </si>
  <si>
    <t>https://github.com/Mark-MDO47/CforArduinoClass/raw/master/README.md</t>
  </si>
  <si>
    <t>https://github.com/Mark-MDO47/CforArduinoClass/tree/master</t>
  </si>
  <si>
    <t>https://github.com/Mark-MDO47/CforArduinoClass</t>
  </si>
  <si>
    <t>PDF/PNG/JPG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</si>
</sst>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ourier New"/>
      <family val="3"/>
    </font>
    <font>
      <sz val="11"/>
      <color rgb="FF3F3F76"/>
      <name val="Calibri"/>
      <family val="2"/>
      <scheme val="minor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1" applyNumberFormat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  <xf numFmtId="0" fontId="3" fillId="2" borderId="1" xfId="2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k-MDO47/ArduinoClass/tree/master/ArduinoCode/README.md" TargetMode="External"/><Relationship Id="rId2" Type="http://schemas.openxmlformats.org/officeDocument/2006/relationships/hyperlink" Target="https://github.com/Mark-MDO47/ArduinoClass/tree/master/ArduinoCode" TargetMode="External"/><Relationship Id="rId1" Type="http://schemas.openxmlformats.org/officeDocument/2006/relationships/hyperlink" Target="https://github.com/Mark-MDO47/ArduinoClass/tree/master/99_Resources/Sound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youtube.com/shorts/qGxECSMQtAQ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rk-MDO47/ArduinoClass/blob/master/99_Resources/Images/KCX_BT_Board_IMG_1351.png" TargetMode="External"/><Relationship Id="rId13" Type="http://schemas.openxmlformats.org/officeDocument/2006/relationships/hyperlink" Target="https://github.com/Mark-MDO47/ArduinoClass/blob/master/99_Resources/Images/IMG_09516_all.png" TargetMode="External"/><Relationship Id="rId3" Type="http://schemas.openxmlformats.org/officeDocument/2006/relationships/hyperlink" Target="https://www.circuitstoday.com/wp-content/uploads/2018/02/Arduino-Nano-Pinout.jpg" TargetMode="External"/><Relationship Id="rId7" Type="http://schemas.openxmlformats.org/officeDocument/2006/relationships/hyperlink" Target="https://github.com/Mark-MDO47/ArduinoClass/blob/master/99_Resources/Images/WhirlingStick_SawTooth.jpg" TargetMode="External"/><Relationship Id="rId12" Type="http://schemas.openxmlformats.org/officeDocument/2006/relationships/hyperlink" Target="https://github.com/Mark-MDO47/ArduinoClass/blob/master/99_Resources/Images/61yw6SpuXEL._SL1001_.jpg" TargetMode="External"/><Relationship Id="rId2" Type="http://schemas.openxmlformats.org/officeDocument/2006/relationships/hyperlink" Target="https://upload.wikimedia.org/wikipedia/commons/thumb/1/11/Theramin-Alexandra-Stepanoff-1930.jpg/220px-Theramin-Alexandra-Stepanoff-1930.jpg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media.digikey.com/photos/Bourns%20Photos/4610X%20SERIES.jpg" TargetMode="External"/><Relationship Id="rId6" Type="http://schemas.openxmlformats.org/officeDocument/2006/relationships/hyperlink" Target="https://pxt.azureedge.net/blob/2ebeedcf4108aa2a5ecc9b8b232cbb5960b2dfb6/static/cp/learn/pins-tutorial/devices/led-connection.jpg" TargetMode="External"/><Relationship Id="rId11" Type="http://schemas.openxmlformats.org/officeDocument/2006/relationships/hyperlink" Target="https://github.com/Mark-MDO47/ArduinoClass/blob/master/99_Resources/Images/YX5200_MP3player.png" TargetMode="External"/><Relationship Id="rId5" Type="http://schemas.openxmlformats.org/officeDocument/2006/relationships/hyperlink" Target="https://www.circuitstoday.com/wp-content/uploads/2018/02/Arduino-Nano-Pinout.jpg" TargetMode="External"/><Relationship Id="rId15" Type="http://schemas.openxmlformats.org/officeDocument/2006/relationships/hyperlink" Target="https://github.com/Mark-MDO47/ArduinoClass/blob/master/99_Resources/Images/IMG07763_closed.png" TargetMode="External"/><Relationship Id="rId10" Type="http://schemas.openxmlformats.org/officeDocument/2006/relationships/hyperlink" Target="https://github.com/Mark-MDO47/ArduinoClass/blob/master/99_Resources/Images/WS2812B_RGB_SerialProtocol.png" TargetMode="External"/><Relationship Id="rId4" Type="http://schemas.openxmlformats.org/officeDocument/2006/relationships/hyperlink" Target="https://lh3.googleusercontent.com/p/AF1QipNOe-jdALOFjO_PwiTpwXQfhZ7P1iPFawCwV-7A=s680-w680-h510" TargetMode="External"/><Relationship Id="rId9" Type="http://schemas.openxmlformats.org/officeDocument/2006/relationships/hyperlink" Target="https://github.com/Mark-MDO47/ArduinoClass/blob/master/99_Resources/Images/CascadeLED_SerialProtocol_arch.png" TargetMode="External"/><Relationship Id="rId14" Type="http://schemas.openxmlformats.org/officeDocument/2006/relationships/hyperlink" Target="https://github.com/Mark-MDO47/ArduinoClass/blob/master/99_Resources/Images/OrangeTop_854_641.jp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Mark-MDO47/CforArduinoClass" TargetMode="External"/><Relationship Id="rId1" Type="http://schemas.openxmlformats.org/officeDocument/2006/relationships/hyperlink" Target="https://github.com/Mark-MDO47/CforArduinoClass/tree/ma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0BD1-6218-4126-83E7-AFCE5D23BAAF}">
  <dimension ref="A1:K106"/>
  <sheetViews>
    <sheetView topLeftCell="E1" zoomScale="85" zoomScaleNormal="85" workbookViewId="0">
      <selection activeCell="K1" sqref="K1:K3"/>
    </sheetView>
  </sheetViews>
  <sheetFormatPr defaultRowHeight="15" x14ac:dyDescent="0.25"/>
  <cols>
    <col min="2" max="2" width="114.85546875" bestFit="1" customWidth="1"/>
    <col min="4" max="4" width="58.42578125" bestFit="1" customWidth="1"/>
    <col min="10" max="10" width="54" bestFit="1" customWidth="1"/>
  </cols>
  <sheetData>
    <row r="1" spans="1:11" x14ac:dyDescent="0.25">
      <c r="A1" t="s">
        <v>238</v>
      </c>
      <c r="B1" t="s">
        <v>239</v>
      </c>
      <c r="C1" t="s">
        <v>240</v>
      </c>
      <c r="D1" t="s">
        <v>241</v>
      </c>
      <c r="E1" t="s">
        <v>177</v>
      </c>
      <c r="F1" t="s">
        <v>179</v>
      </c>
      <c r="G1" t="s">
        <v>178</v>
      </c>
      <c r="H1" t="s">
        <v>180</v>
      </c>
      <c r="I1" t="s">
        <v>242</v>
      </c>
      <c r="J1" t="s">
        <v>243</v>
      </c>
      <c r="K1" t="s">
        <v>244</v>
      </c>
    </row>
    <row r="2" spans="1:11" x14ac:dyDescent="0.25">
      <c r="A2">
        <f t="shared" ref="A2:A33" si="0">LEN(B2)</f>
        <v>111</v>
      </c>
      <c r="B2" s="2" t="s">
        <v>155</v>
      </c>
      <c r="C2">
        <f>FIND("master/",B2)+LEN("master")+1</f>
        <v>56</v>
      </c>
      <c r="D2" t="str">
        <f>MID(B2,C2,9999)</f>
        <v>03_SonarRangeDetector/03_SonarRangeDetector_ExtraFun.pdf</v>
      </c>
      <c r="E2">
        <f>IF(COUNTIF($D2,"*.pdf*"),1,0)</f>
        <v>1</v>
      </c>
      <c r="F2">
        <f>IF(COUNTIF($D2,"*.xls*"),1,0)</f>
        <v>0</v>
      </c>
      <c r="G2">
        <f>IF(COUNTIF($D2,"*.md*"),1,0)</f>
        <v>0</v>
      </c>
      <c r="H2">
        <f>IF(0=SUM(E2:G2),1,0)</f>
        <v>0</v>
      </c>
      <c r="J2" t="str">
        <f>IF(E2+F2,MID(D2,1+FIND("/",D2),999),IF(G2&gt;0,SUBSTITUTE(SUBSTITUTE(D2,"/README.md",".html"),"/","_"),SUBSTITUTE(D2,"/","_")&amp;".html"))</f>
        <v>03_SonarRangeDetector_ExtraFun.pdf</v>
      </c>
      <c r="K2" t="str">
        <f t="shared" ref="K2:K33" si="1">"    ["""&amp;B2&amp;""", """&amp;J2&amp;"""],"</f>
        <v xml:space="preserve">    ["https://github.com/Mark-MDO47/ArduinoClass/blob/master/03_SonarRangeDetector/03_SonarRangeDetector_ExtraFun.pdf", "03_SonarRangeDetector_ExtraFun.pdf"],</v>
      </c>
    </row>
    <row r="3" spans="1:11" x14ac:dyDescent="0.25">
      <c r="A3">
        <f t="shared" si="0"/>
        <v>110</v>
      </c>
      <c r="B3" s="2" t="s">
        <v>153</v>
      </c>
      <c r="C3">
        <f>FIND("master/",B3)+LEN("master")+1</f>
        <v>56</v>
      </c>
      <c r="D3" t="str">
        <f>MID(B3,C3,9999)</f>
        <v>02_PersistenceOfVision/02_PersistenceOfVision_stick.pdf</v>
      </c>
      <c r="E3">
        <f>IF(COUNTIF($D3,"*.pdf*"),1,0)</f>
        <v>1</v>
      </c>
      <c r="F3">
        <f>IF(COUNTIF($D3,"*.xls*"),1,0)</f>
        <v>0</v>
      </c>
      <c r="G3">
        <f>IF(COUNTIF($D3,"*.md*"),1,0)</f>
        <v>0</v>
      </c>
      <c r="H3">
        <f>IF(0=SUM(E3:G3),1,0)</f>
        <v>0</v>
      </c>
      <c r="J3" t="str">
        <f>IF(E3+F3,MID(D3,1+FIND("/",D3),999),IF(G3&gt;0,SUBSTITUTE(SUBSTITUTE(D3,"/README.md",".html"),"/","_"),SUBSTITUTE(D3,"/","_")&amp;".html"))</f>
        <v>02_PersistenceOfVision_stick.pdf</v>
      </c>
      <c r="K3" t="str">
        <f t="shared" si="1"/>
        <v xml:space="preserve">    ["https://github.com/Mark-MDO47/ArduinoClass/blob/master/02_PersistenceOfVision/02_PersistenceOfVision_stick.pdf", "02_PersistenceOfVision_stick.pdf"],</v>
      </c>
    </row>
    <row r="4" spans="1:11" x14ac:dyDescent="0.25">
      <c r="A4">
        <f t="shared" si="0"/>
        <v>109</v>
      </c>
      <c r="B4" s="2" t="s">
        <v>156</v>
      </c>
      <c r="C4">
        <f>FIND("master/",B4)+LEN("master")+1</f>
        <v>56</v>
      </c>
      <c r="D4" t="str">
        <f>MID(B4,C4,9999)</f>
        <v>04_TheFinale/04_TheFinale_DemoReelVoiceCommand_I2C.pdf</v>
      </c>
      <c r="E4">
        <f>IF(COUNTIF($D4,"*.pdf*"),1,0)</f>
        <v>1</v>
      </c>
      <c r="F4">
        <f>IF(COUNTIF($D4,"*.xls*"),1,0)</f>
        <v>0</v>
      </c>
      <c r="G4">
        <f>IF(COUNTIF($D4,"*.md*"),1,0)</f>
        <v>0</v>
      </c>
      <c r="H4">
        <f>IF(0=SUM(E4:G4),1,0)</f>
        <v>0</v>
      </c>
      <c r="J4" t="str">
        <f>IF(E4+F4,MID(D4,1+FIND("/",D4),999),IF(G4&gt;0,SUBSTITUTE(SUBSTITUTE(D4,"/README.md",".html"),"/","_"),SUBSTITUTE(D4,"/","_")&amp;".html"))</f>
        <v>04_TheFinale_DemoReelVoiceCommand_I2C.pdf</v>
      </c>
      <c r="K4" t="str">
        <f t="shared" si="1"/>
        <v xml:space="preserve">    ["https://github.com/Mark-MDO47/ArduinoClass/blob/master/04_TheFinale/04_TheFinale_DemoReelVoiceCommand_I2C.pdf", "04_TheFinale_DemoReelVoiceCommand_I2C.pdf"],</v>
      </c>
    </row>
    <row r="5" spans="1:11" x14ac:dyDescent="0.25">
      <c r="A5">
        <f t="shared" si="0"/>
        <v>106</v>
      </c>
      <c r="B5" s="2" t="s">
        <v>150</v>
      </c>
      <c r="C5">
        <f>FIND("master/",B5)+LEN("master")+1</f>
        <v>56</v>
      </c>
      <c r="D5" t="str">
        <f>MID(B5,C5,9999)</f>
        <v>01_BlinkingLED/01_Blinking_LED_part_A_Schematic.pdf</v>
      </c>
      <c r="E5">
        <f>IF(COUNTIF($D5,"*.pdf*"),1,0)</f>
        <v>1</v>
      </c>
      <c r="F5">
        <f>IF(COUNTIF($D5,"*.xls*"),1,0)</f>
        <v>0</v>
      </c>
      <c r="G5">
        <f>IF(COUNTIF($D5,"*.md*"),1,0)</f>
        <v>0</v>
      </c>
      <c r="H5">
        <f>IF(0=SUM(E5:G5),1,0)</f>
        <v>0</v>
      </c>
      <c r="J5" t="str">
        <f>IF(E5+F5,MID(D5,1+FIND("/",D5),999),IF(G5&gt;0,SUBSTITUTE(SUBSTITUTE(D5,"/README.md",".html"),"/","_"),SUBSTITUTE(D5,"/","_")&amp;".html"))</f>
        <v>01_Blinking_LED_part_A_Schematic.pdf</v>
      </c>
      <c r="K5" t="str">
        <f t="shared" si="1"/>
        <v xml:space="preserve">    ["https://github.com/Mark-MDO47/ArduinoClass/blob/master/01_BlinkingLED/01_Blinking_LED_part_A_Schematic.pdf", "01_Blinking_LED_part_A_Schematic.pdf"],</v>
      </c>
    </row>
    <row r="6" spans="1:11" x14ac:dyDescent="0.25">
      <c r="A6">
        <f t="shared" si="0"/>
        <v>106</v>
      </c>
      <c r="B6" s="2" t="s">
        <v>151</v>
      </c>
      <c r="C6">
        <f>FIND("master/",B6)+LEN("master")+1</f>
        <v>56</v>
      </c>
      <c r="D6" t="str">
        <f>MID(B6,C6,9999)</f>
        <v>01_BlinkingLED/01_Blinking_LED_part_B_Schematic.pdf</v>
      </c>
      <c r="E6">
        <f>IF(COUNTIF($D6,"*.pdf*"),1,0)</f>
        <v>1</v>
      </c>
      <c r="F6">
        <f>IF(COUNTIF($D6,"*.xls*"),1,0)</f>
        <v>0</v>
      </c>
      <c r="G6">
        <f>IF(COUNTIF($D6,"*.md*"),1,0)</f>
        <v>0</v>
      </c>
      <c r="H6">
        <f>IF(0=SUM(E6:G6),1,0)</f>
        <v>0</v>
      </c>
      <c r="J6" t="str">
        <f>IF(E6+F6,MID(D6,1+FIND("/",D6),999),IF(G6&gt;0,SUBSTITUTE(SUBSTITUTE(D6,"/README.md",".html"),"/","_"),SUBSTITUTE(D6,"/","_")&amp;".html"))</f>
        <v>01_Blinking_LED_part_B_Schematic.pdf</v>
      </c>
      <c r="K6" t="str">
        <f t="shared" si="1"/>
        <v xml:space="preserve">    ["https://github.com/Mark-MDO47/ArduinoClass/blob/master/01_BlinkingLED/01_Blinking_LED_part_B_Schematic.pdf", "01_Blinking_LED_part_B_Schematic.pdf"],</v>
      </c>
    </row>
    <row r="7" spans="1:11" x14ac:dyDescent="0.25">
      <c r="A7">
        <f t="shared" si="0"/>
        <v>106</v>
      </c>
      <c r="B7" t="s">
        <v>263</v>
      </c>
      <c r="J7" t="s">
        <v>267</v>
      </c>
      <c r="K7" t="str">
        <f t="shared" si="1"/>
        <v xml:space="preserve">    ["https://github.com/Mark-MDO47/ArduinoClass/blob/master/ArduinoCode/SawtoothRevisited/SawtoothRevisited.ino", "ArduinoCode/SawtoothRevisited/SawtoothRevisited.ino"],</v>
      </c>
    </row>
    <row r="8" spans="1:11" x14ac:dyDescent="0.25">
      <c r="A8">
        <f t="shared" si="0"/>
        <v>104</v>
      </c>
      <c r="B8" s="2" t="s">
        <v>152</v>
      </c>
      <c r="C8">
        <f t="shared" ref="C8:C17" si="2">FIND("master/",B8)+LEN("master")+1</f>
        <v>56</v>
      </c>
      <c r="D8" t="str">
        <f t="shared" ref="D8:D17" si="3">MID(B8,C8,9999)</f>
        <v>02_PersistenceOfVision/02_PersistenceOfVision.pdf</v>
      </c>
      <c r="E8">
        <f t="shared" ref="E8:E17" si="4">IF(COUNTIF($D8,"*.pdf*"),1,0)</f>
        <v>1</v>
      </c>
      <c r="F8">
        <f t="shared" ref="F8:F17" si="5">IF(COUNTIF($D8,"*.xls*"),1,0)</f>
        <v>0</v>
      </c>
      <c r="G8">
        <f t="shared" ref="G8:G17" si="6">IF(COUNTIF($D8,"*.md*"),1,0)</f>
        <v>0</v>
      </c>
      <c r="H8">
        <f t="shared" ref="H8:H17" si="7">IF(0=SUM(E8:G8),1,0)</f>
        <v>0</v>
      </c>
      <c r="J8" t="str">
        <f t="shared" ref="J8:J17" si="8">IF(E8+F8,MID(D8,1+FIND("/",D8),999),IF(G8&gt;0,SUBSTITUTE(SUBSTITUTE(D8,"/README.md",".html"),"/","_"),SUBSTITUTE(D8,"/","_")&amp;".html"))</f>
        <v>02_PersistenceOfVision.pdf</v>
      </c>
      <c r="K8" t="str">
        <f t="shared" si="1"/>
        <v xml:space="preserve">    ["https://github.com/Mark-MDO47/ArduinoClass/blob/master/02_PersistenceOfVision/02_PersistenceOfVision.pdf", "02_PersistenceOfVision.pdf"],</v>
      </c>
    </row>
    <row r="9" spans="1:11" x14ac:dyDescent="0.25">
      <c r="A9">
        <f t="shared" si="0"/>
        <v>102</v>
      </c>
      <c r="B9" s="2" t="s">
        <v>154</v>
      </c>
      <c r="C9">
        <f t="shared" si="2"/>
        <v>56</v>
      </c>
      <c r="D9" t="str">
        <f t="shared" si="3"/>
        <v>03_SonarRangeDetector/03_SonarRangeDetector.pdf</v>
      </c>
      <c r="E9">
        <f t="shared" si="4"/>
        <v>1</v>
      </c>
      <c r="F9">
        <f t="shared" si="5"/>
        <v>0</v>
      </c>
      <c r="G9">
        <f t="shared" si="6"/>
        <v>0</v>
      </c>
      <c r="H9">
        <f t="shared" si="7"/>
        <v>0</v>
      </c>
      <c r="J9" t="str">
        <f t="shared" si="8"/>
        <v>03_SonarRangeDetector.pdf</v>
      </c>
      <c r="K9" t="str">
        <f t="shared" si="1"/>
        <v xml:space="preserve">    ["https://github.com/Mark-MDO47/ArduinoClass/blob/master/03_SonarRangeDetector/03_SonarRangeDetector.pdf", "03_SonarRangeDetector.pdf"],</v>
      </c>
    </row>
    <row r="10" spans="1:11" x14ac:dyDescent="0.25">
      <c r="A10">
        <f t="shared" si="0"/>
        <v>98</v>
      </c>
      <c r="B10" s="2" t="s">
        <v>157</v>
      </c>
      <c r="C10">
        <f t="shared" si="2"/>
        <v>56</v>
      </c>
      <c r="D10" t="str">
        <f t="shared" si="3"/>
        <v>04_TheFinale/04_TheFinale_ThereminSound.pdf</v>
      </c>
      <c r="E10">
        <f t="shared" si="4"/>
        <v>1</v>
      </c>
      <c r="F10">
        <f t="shared" si="5"/>
        <v>0</v>
      </c>
      <c r="G10">
        <f t="shared" si="6"/>
        <v>0</v>
      </c>
      <c r="H10">
        <f t="shared" si="7"/>
        <v>0</v>
      </c>
      <c r="J10" t="str">
        <f t="shared" si="8"/>
        <v>04_TheFinale_ThereminSound.pdf</v>
      </c>
      <c r="K10" t="str">
        <f t="shared" si="1"/>
        <v xml:space="preserve">    ["https://github.com/Mark-MDO47/ArduinoClass/blob/master/04_TheFinale/04_TheFinale_ThereminSound.pdf", "04_TheFinale_ThereminSound.pdf"],</v>
      </c>
    </row>
    <row r="11" spans="1:11" x14ac:dyDescent="0.25">
      <c r="A11">
        <f t="shared" si="0"/>
        <v>96</v>
      </c>
      <c r="B11" s="2" t="s">
        <v>158</v>
      </c>
      <c r="C11">
        <f t="shared" si="2"/>
        <v>56</v>
      </c>
      <c r="D11" t="str">
        <f t="shared" si="3"/>
        <v>02_PersistenceOfVision/Pattern_Calcs.xlsx</v>
      </c>
      <c r="E11">
        <f t="shared" si="4"/>
        <v>0</v>
      </c>
      <c r="F11">
        <f t="shared" si="5"/>
        <v>1</v>
      </c>
      <c r="G11">
        <f t="shared" si="6"/>
        <v>0</v>
      </c>
      <c r="H11">
        <f t="shared" si="7"/>
        <v>0</v>
      </c>
      <c r="J11" t="str">
        <f t="shared" si="8"/>
        <v>Pattern_Calcs.xlsx</v>
      </c>
      <c r="K11" t="str">
        <f t="shared" si="1"/>
        <v xml:space="preserve">    ["https://github.com/Mark-MDO47/ArduinoClass/blob/master/02_PersistenceOfVision/Pattern_Calcs.xlsx", "Pattern_Calcs.xlsx"],</v>
      </c>
    </row>
    <row r="12" spans="1:11" x14ac:dyDescent="0.25">
      <c r="A12">
        <f t="shared" si="0"/>
        <v>94</v>
      </c>
      <c r="B12" s="2" t="s">
        <v>159</v>
      </c>
      <c r="C12">
        <f t="shared" si="2"/>
        <v>56</v>
      </c>
      <c r="D12" t="str">
        <f t="shared" si="3"/>
        <v>02_PersistenceOfVision/Part_A/README.md</v>
      </c>
      <c r="E12">
        <f t="shared" si="4"/>
        <v>0</v>
      </c>
      <c r="F12">
        <f t="shared" si="5"/>
        <v>0</v>
      </c>
      <c r="G12">
        <f t="shared" si="6"/>
        <v>1</v>
      </c>
      <c r="H12">
        <f t="shared" si="7"/>
        <v>0</v>
      </c>
      <c r="J12" t="str">
        <f t="shared" si="8"/>
        <v>02_PersistenceOfVision_Part_A.html</v>
      </c>
      <c r="K12" t="str">
        <f t="shared" si="1"/>
        <v xml:space="preserve">    ["https://github.com/Mark-MDO47/ArduinoClass/blob/master/02_PersistenceOfVision/Part_A/README.md", "02_PersistenceOfVision_Part_A.html"],</v>
      </c>
    </row>
    <row r="13" spans="1:11" x14ac:dyDescent="0.25">
      <c r="A13">
        <f t="shared" si="0"/>
        <v>94</v>
      </c>
      <c r="B13" s="2" t="s">
        <v>160</v>
      </c>
      <c r="C13">
        <f t="shared" si="2"/>
        <v>56</v>
      </c>
      <c r="D13" t="str">
        <f t="shared" si="3"/>
        <v>02_PersistenceOfVision/Part_B/README.md</v>
      </c>
      <c r="E13">
        <f t="shared" si="4"/>
        <v>0</v>
      </c>
      <c r="F13">
        <f t="shared" si="5"/>
        <v>0</v>
      </c>
      <c r="G13">
        <f t="shared" si="6"/>
        <v>1</v>
      </c>
      <c r="H13">
        <f t="shared" si="7"/>
        <v>0</v>
      </c>
      <c r="J13" t="str">
        <f t="shared" si="8"/>
        <v>02_PersistenceOfVision_Part_B.html</v>
      </c>
      <c r="K13" t="str">
        <f t="shared" si="1"/>
        <v xml:space="preserve">    ["https://github.com/Mark-MDO47/ArduinoClass/blob/master/02_PersistenceOfVision/Part_B/README.md", "02_PersistenceOfVision_Part_B.html"],</v>
      </c>
    </row>
    <row r="14" spans="1:11" x14ac:dyDescent="0.25">
      <c r="A14">
        <f t="shared" si="0"/>
        <v>94</v>
      </c>
      <c r="B14" s="2" t="s">
        <v>161</v>
      </c>
      <c r="C14">
        <f t="shared" si="2"/>
        <v>56</v>
      </c>
      <c r="D14" t="str">
        <f t="shared" si="3"/>
        <v>02_PersistenceOfVision/Part_C/README.md</v>
      </c>
      <c r="E14">
        <f t="shared" si="4"/>
        <v>0</v>
      </c>
      <c r="F14">
        <f t="shared" si="5"/>
        <v>0</v>
      </c>
      <c r="G14">
        <f t="shared" si="6"/>
        <v>1</v>
      </c>
      <c r="H14">
        <f t="shared" si="7"/>
        <v>0</v>
      </c>
      <c r="J14" t="str">
        <f t="shared" si="8"/>
        <v>02_PersistenceOfVision_Part_C.html</v>
      </c>
      <c r="K14" t="str">
        <f t="shared" si="1"/>
        <v xml:space="preserve">    ["https://github.com/Mark-MDO47/ArduinoClass/blob/master/02_PersistenceOfVision/Part_C/README.md", "02_PersistenceOfVision_Part_C.html"],</v>
      </c>
    </row>
    <row r="15" spans="1:11" x14ac:dyDescent="0.25">
      <c r="A15">
        <f t="shared" si="0"/>
        <v>94</v>
      </c>
      <c r="B15" s="2" t="s">
        <v>162</v>
      </c>
      <c r="C15">
        <f t="shared" si="2"/>
        <v>56</v>
      </c>
      <c r="D15" t="str">
        <f t="shared" si="3"/>
        <v>02_PersistenceOfVision/Part_D/README.md</v>
      </c>
      <c r="E15">
        <f t="shared" si="4"/>
        <v>0</v>
      </c>
      <c r="F15">
        <f t="shared" si="5"/>
        <v>0</v>
      </c>
      <c r="G15">
        <f t="shared" si="6"/>
        <v>1</v>
      </c>
      <c r="H15">
        <f t="shared" si="7"/>
        <v>0</v>
      </c>
      <c r="J15" t="str">
        <f t="shared" si="8"/>
        <v>02_PersistenceOfVision_Part_D.html</v>
      </c>
      <c r="K15" t="str">
        <f t="shared" si="1"/>
        <v xml:space="preserve">    ["https://github.com/Mark-MDO47/ArduinoClass/blob/master/02_PersistenceOfVision/Part_D/README.md", "02_PersistenceOfVision_Part_D.html"],</v>
      </c>
    </row>
    <row r="16" spans="1:11" x14ac:dyDescent="0.25">
      <c r="A16">
        <f t="shared" si="0"/>
        <v>94</v>
      </c>
      <c r="B16" s="2" t="s">
        <v>231</v>
      </c>
      <c r="C16">
        <f t="shared" si="2"/>
        <v>56</v>
      </c>
      <c r="D16" t="str">
        <f t="shared" si="3"/>
        <v>ArduinoCode/SawtoothRevisited/README.md</v>
      </c>
      <c r="E16">
        <f t="shared" si="4"/>
        <v>0</v>
      </c>
      <c r="F16">
        <f t="shared" si="5"/>
        <v>0</v>
      </c>
      <c r="G16">
        <f t="shared" si="6"/>
        <v>1</v>
      </c>
      <c r="H16">
        <f t="shared" si="7"/>
        <v>0</v>
      </c>
      <c r="J16" t="str">
        <f t="shared" si="8"/>
        <v>ArduinoCode_SawtoothRevisited.html</v>
      </c>
      <c r="K16" t="str">
        <f t="shared" si="1"/>
        <v xml:space="preserve">    ["https://github.com/Mark-MDO47/ArduinoClass/tree/master/ArduinoCode/SawtoothRevisited/README.md", "ArduinoCode_SawtoothRevisited.html"],</v>
      </c>
    </row>
    <row r="17" spans="1:11" x14ac:dyDescent="0.25">
      <c r="A17">
        <f t="shared" si="0"/>
        <v>94</v>
      </c>
      <c r="B17" s="2" t="s">
        <v>236</v>
      </c>
      <c r="C17">
        <f t="shared" si="2"/>
        <v>56</v>
      </c>
      <c r="D17" t="str">
        <f t="shared" si="3"/>
        <v>ArduinoCode/VoiceCommands_I2C/README.md</v>
      </c>
      <c r="E17">
        <f t="shared" si="4"/>
        <v>0</v>
      </c>
      <c r="F17">
        <f t="shared" si="5"/>
        <v>0</v>
      </c>
      <c r="G17">
        <f t="shared" si="6"/>
        <v>1</v>
      </c>
      <c r="H17">
        <f t="shared" si="7"/>
        <v>0</v>
      </c>
      <c r="J17" t="str">
        <f t="shared" si="8"/>
        <v>ArduinoCode_VoiceCommands_I2C.html</v>
      </c>
      <c r="K17" t="str">
        <f t="shared" si="1"/>
        <v xml:space="preserve">    ["https://github.com/Mark-MDO47/ArduinoClass/tree/master/ArduinoCode/VoiceCommands_I2C/README.md", "ArduinoCode_VoiceCommands_I2C.html"],</v>
      </c>
    </row>
    <row r="18" spans="1:11" x14ac:dyDescent="0.25">
      <c r="A18">
        <f t="shared" si="0"/>
        <v>92</v>
      </c>
      <c r="B18" t="s">
        <v>264</v>
      </c>
      <c r="J18" t="s">
        <v>268</v>
      </c>
      <c r="K18" t="str">
        <f t="shared" si="1"/>
        <v xml:space="preserve">    ["https://github.com/Mark-MDO47/ArduinoClass/blob/master/ArduinoCode/HelloWorld/HelloWorld.ino", "ArduinoCode/HelloWorld/HelloWorld.ino"],</v>
      </c>
    </row>
    <row r="19" spans="1:11" x14ac:dyDescent="0.25">
      <c r="A19">
        <f t="shared" si="0"/>
        <v>91</v>
      </c>
      <c r="B19" s="2" t="s">
        <v>232</v>
      </c>
      <c r="C19">
        <f t="shared" ref="C19:C38" si="9">FIND("master/",B19)+LEN("master")+1</f>
        <v>56</v>
      </c>
      <c r="D19" t="str">
        <f t="shared" ref="D19:D24" si="10">MID(B19,C19,9999)</f>
        <v>ArduinoCode/AllThePatterns/README.md</v>
      </c>
      <c r="E19">
        <f t="shared" ref="E19:E24" si="11">IF(COUNTIF($D19,"*.pdf*"),1,0)</f>
        <v>0</v>
      </c>
      <c r="F19">
        <f t="shared" ref="F19:F24" si="12">IF(COUNTIF($D19,"*.xls*"),1,0)</f>
        <v>0</v>
      </c>
      <c r="G19">
        <f t="shared" ref="G19:G24" si="13">IF(COUNTIF($D19,"*.md*"),1,0)</f>
        <v>1</v>
      </c>
      <c r="H19">
        <f t="shared" ref="H19:H24" si="14">IF(0=SUM(E19:G19),1,0)</f>
        <v>0</v>
      </c>
      <c r="J19" t="str">
        <f t="shared" ref="J19:J24" si="15">IF(E19+F19,MID(D19,1+FIND("/",D19),999),IF(G19&gt;0,SUBSTITUTE(SUBSTITUTE(D19,"/README.md",".html"),"/","_"),SUBSTITUTE(D19,"/","_")&amp;".html"))</f>
        <v>ArduinoCode_AllThePatterns.html</v>
      </c>
      <c r="K19" t="str">
        <f t="shared" si="1"/>
        <v xml:space="preserve">    ["https://github.com/Mark-MDO47/ArduinoClass/tree/master/ArduinoCode/AllThePatterns/README.md", "ArduinoCode_AllThePatterns.html"],</v>
      </c>
    </row>
    <row r="20" spans="1:11" x14ac:dyDescent="0.25">
      <c r="A20">
        <f t="shared" si="0"/>
        <v>90</v>
      </c>
      <c r="B20" s="2" t="s">
        <v>235</v>
      </c>
      <c r="C20">
        <f t="shared" si="9"/>
        <v>56</v>
      </c>
      <c r="D20" t="str">
        <f t="shared" si="10"/>
        <v>ArduinoCode/ThereminSound/README.md</v>
      </c>
      <c r="E20">
        <f t="shared" si="11"/>
        <v>0</v>
      </c>
      <c r="F20">
        <f t="shared" si="12"/>
        <v>0</v>
      </c>
      <c r="G20">
        <f t="shared" si="13"/>
        <v>1</v>
      </c>
      <c r="H20">
        <f t="shared" si="14"/>
        <v>0</v>
      </c>
      <c r="J20" t="str">
        <f t="shared" si="15"/>
        <v>ArduinoCode_ThereminSound.html</v>
      </c>
      <c r="K20" t="str">
        <f t="shared" si="1"/>
        <v xml:space="preserve">    ["https://github.com/Mark-MDO47/ArduinoClass/tree/master/ArduinoCode/ThereminSound/README.md", "ArduinoCode_ThereminSound.html"],</v>
      </c>
    </row>
    <row r="21" spans="1:11" x14ac:dyDescent="0.25">
      <c r="A21">
        <f t="shared" si="0"/>
        <v>89</v>
      </c>
      <c r="B21" s="2" t="s">
        <v>227</v>
      </c>
      <c r="C21">
        <f t="shared" si="9"/>
        <v>56</v>
      </c>
      <c r="D21" t="str">
        <f t="shared" si="10"/>
        <v>ArduinoCode/FastLEDBlink/README.md</v>
      </c>
      <c r="E21">
        <f t="shared" si="11"/>
        <v>0</v>
      </c>
      <c r="F21">
        <f t="shared" si="12"/>
        <v>0</v>
      </c>
      <c r="G21">
        <f t="shared" si="13"/>
        <v>1</v>
      </c>
      <c r="H21">
        <f t="shared" si="14"/>
        <v>0</v>
      </c>
      <c r="J21" t="str">
        <f t="shared" si="15"/>
        <v>ArduinoCode_FastLEDBlink.html</v>
      </c>
      <c r="K21" t="str">
        <f t="shared" si="1"/>
        <v xml:space="preserve">    ["https://github.com/Mark-MDO47/ArduinoClass/tree/master/ArduinoCode/FastLEDBlink/README.md", "ArduinoCode_FastLEDBlink.html"],</v>
      </c>
    </row>
    <row r="22" spans="1:11" x14ac:dyDescent="0.25">
      <c r="A22">
        <f t="shared" si="0"/>
        <v>88</v>
      </c>
      <c r="B22" s="2" t="s">
        <v>237</v>
      </c>
      <c r="C22">
        <f t="shared" si="9"/>
        <v>56</v>
      </c>
      <c r="D22" t="str">
        <f t="shared" si="10"/>
        <v>ArduinoCode/VC_DemoReel/README.md</v>
      </c>
      <c r="E22">
        <f t="shared" si="11"/>
        <v>0</v>
      </c>
      <c r="F22">
        <f t="shared" si="12"/>
        <v>0</v>
      </c>
      <c r="G22">
        <f t="shared" si="13"/>
        <v>1</v>
      </c>
      <c r="H22">
        <f t="shared" si="14"/>
        <v>0</v>
      </c>
      <c r="J22" t="str">
        <f t="shared" si="15"/>
        <v>ArduinoCode_VC_DemoReel.html</v>
      </c>
      <c r="K22" t="str">
        <f t="shared" si="1"/>
        <v xml:space="preserve">    ["https://github.com/Mark-MDO47/ArduinoClass/tree/master/ArduinoCode/VC_DemoReel/README.md", "ArduinoCode_VC_DemoReel.html"],</v>
      </c>
    </row>
    <row r="23" spans="1:11" x14ac:dyDescent="0.25">
      <c r="A23">
        <f t="shared" si="0"/>
        <v>87</v>
      </c>
      <c r="B23" s="2" t="s">
        <v>230</v>
      </c>
      <c r="C23">
        <f t="shared" si="9"/>
        <v>56</v>
      </c>
      <c r="D23" t="str">
        <f t="shared" si="10"/>
        <v>ArduinoCode/HelloWorld/README.md</v>
      </c>
      <c r="E23">
        <f t="shared" si="11"/>
        <v>0</v>
      </c>
      <c r="F23">
        <f t="shared" si="12"/>
        <v>0</v>
      </c>
      <c r="G23">
        <f t="shared" si="13"/>
        <v>1</v>
      </c>
      <c r="H23">
        <f t="shared" si="14"/>
        <v>0</v>
      </c>
      <c r="J23" t="str">
        <f t="shared" si="15"/>
        <v>ArduinoCode_HelloWorld.html</v>
      </c>
      <c r="K23" t="str">
        <f t="shared" si="1"/>
        <v xml:space="preserve">    ["https://github.com/Mark-MDO47/ArduinoClass/tree/master/ArduinoCode/HelloWorld/README.md", "ArduinoCode_HelloWorld.html"],</v>
      </c>
    </row>
    <row r="24" spans="1:11" x14ac:dyDescent="0.25">
      <c r="A24">
        <f t="shared" si="0"/>
        <v>85</v>
      </c>
      <c r="B24" s="2" t="s">
        <v>233</v>
      </c>
      <c r="C24">
        <f t="shared" si="9"/>
        <v>56</v>
      </c>
      <c r="D24" t="str">
        <f t="shared" si="10"/>
        <v>ArduinoCode/DemoReel/README.md</v>
      </c>
      <c r="E24">
        <f t="shared" si="11"/>
        <v>0</v>
      </c>
      <c r="F24">
        <f t="shared" si="12"/>
        <v>0</v>
      </c>
      <c r="G24">
        <f t="shared" si="13"/>
        <v>1</v>
      </c>
      <c r="H24">
        <f t="shared" si="14"/>
        <v>0</v>
      </c>
      <c r="J24" t="str">
        <f t="shared" si="15"/>
        <v>ArduinoCode_DemoReel.html</v>
      </c>
      <c r="K24" t="str">
        <f t="shared" si="1"/>
        <v xml:space="preserve">    ["https://github.com/Mark-MDO47/ArduinoClass/tree/master/ArduinoCode/DemoReel/README.md", "ArduinoCode_DemoReel.html"],</v>
      </c>
    </row>
    <row r="25" spans="1:11" x14ac:dyDescent="0.25">
      <c r="A25">
        <f t="shared" si="0"/>
        <v>85</v>
      </c>
      <c r="B25" s="2" t="s">
        <v>207</v>
      </c>
      <c r="C25">
        <f t="shared" si="9"/>
        <v>56</v>
      </c>
      <c r="D25" t="str">
        <f>SUBSTITUTE(MID(B25,C25,9999),"/","_")&amp;".html"</f>
        <v>ArduinoCode_MDO_AllThePatterns.html</v>
      </c>
      <c r="J25" t="str">
        <f>D25</f>
        <v>ArduinoCode_MDO_AllThePatterns.html</v>
      </c>
      <c r="K25" t="str">
        <f t="shared" si="1"/>
        <v xml:space="preserve">    ["https://github.com/Mark-MDO47/ArduinoClass/tree/master/ArduinoCode/MDO_AllThePatterns", "ArduinoCode_MDO_AllThePatterns.html"],</v>
      </c>
    </row>
    <row r="26" spans="1:11" x14ac:dyDescent="0.25">
      <c r="A26">
        <f t="shared" si="0"/>
        <v>85</v>
      </c>
      <c r="B26" s="2" t="s">
        <v>228</v>
      </c>
      <c r="C26">
        <f t="shared" si="9"/>
        <v>56</v>
      </c>
      <c r="D26" t="str">
        <f t="shared" ref="D26:D38" si="16">MID(B26,C26,9999)</f>
        <v>ArduinoCode/Sawtooth/README.md</v>
      </c>
      <c r="E26">
        <f>IF(COUNTIF($D26,"*.pdf*"),1,0)</f>
        <v>0</v>
      </c>
      <c r="F26">
        <f>IF(COUNTIF($D26,"*.xls*"),1,0)</f>
        <v>0</v>
      </c>
      <c r="G26">
        <f>IF(COUNTIF($D26,"*.md*"),1,0)</f>
        <v>1</v>
      </c>
      <c r="H26">
        <f>IF(0=SUM(E26:G26),1,0)</f>
        <v>0</v>
      </c>
      <c r="J26" t="str">
        <f>IF(E26+F26,MID(D26,1+FIND("/",D26),999),IF(G26&gt;0,SUBSTITUTE(SUBSTITUTE(D26,"/README.md",".html"),"/","_"),SUBSTITUTE(D26,"/","_")&amp;".html"))</f>
        <v>ArduinoCode_Sawtooth.html</v>
      </c>
      <c r="K26" t="str">
        <f t="shared" si="1"/>
        <v xml:space="preserve">    ["https://github.com/Mark-MDO47/ArduinoClass/tree/master/ArduinoCode/Sawtooth/README.md", "ArduinoCode_Sawtooth.html"],</v>
      </c>
    </row>
    <row r="27" spans="1:11" x14ac:dyDescent="0.25">
      <c r="A27">
        <f t="shared" si="0"/>
        <v>85</v>
      </c>
      <c r="B27" s="2" t="s">
        <v>234</v>
      </c>
      <c r="C27">
        <f t="shared" si="9"/>
        <v>56</v>
      </c>
      <c r="D27" t="str">
        <f t="shared" si="16"/>
        <v>ArduinoCode/Theremin/README.md</v>
      </c>
      <c r="E27">
        <f>IF(COUNTIF($D27,"*.pdf*"),1,0)</f>
        <v>0</v>
      </c>
      <c r="F27">
        <f>IF(COUNTIF($D27,"*.xls*"),1,0)</f>
        <v>0</v>
      </c>
      <c r="G27">
        <f>IF(COUNTIF($D27,"*.md*"),1,0)</f>
        <v>1</v>
      </c>
      <c r="H27">
        <f>IF(0=SUM(E27:G27),1,0)</f>
        <v>0</v>
      </c>
      <c r="J27" t="str">
        <f>IF(E27+F27,MID(D27,1+FIND("/",D27),999),IF(G27&gt;0,SUBSTITUTE(SUBSTITUTE(D27,"/README.md",".html"),"/","_"),SUBSTITUTE(D27,"/","_")&amp;".html"))</f>
        <v>ArduinoCode_Theremin.html</v>
      </c>
      <c r="K27" t="str">
        <f t="shared" si="1"/>
        <v xml:space="preserve">    ["https://github.com/Mark-MDO47/ArduinoClass/tree/master/ArduinoCode/Theremin/README.md", "ArduinoCode_Theremin.html"],</v>
      </c>
    </row>
    <row r="28" spans="1:11" x14ac:dyDescent="0.25">
      <c r="A28">
        <f t="shared" si="0"/>
        <v>85</v>
      </c>
      <c r="B28" s="2" t="s">
        <v>217</v>
      </c>
      <c r="C28">
        <f t="shared" si="9"/>
        <v>56</v>
      </c>
      <c r="D28" t="str">
        <f t="shared" si="16"/>
        <v>ArduinoCode/VoiceCommands_UART</v>
      </c>
      <c r="I28" t="s">
        <v>220</v>
      </c>
      <c r="J28" t="str">
        <f>D28</f>
        <v>ArduinoCode/VoiceCommands_UART</v>
      </c>
      <c r="K28" t="str">
        <f t="shared" si="1"/>
        <v xml:space="preserve">    ["https://github.com/Mark-MDO47/ArduinoClass/tree/master/ArduinoCode/VoiceCommands_UART", "ArduinoCode/VoiceCommands_UART"],</v>
      </c>
    </row>
    <row r="29" spans="1:11" x14ac:dyDescent="0.25">
      <c r="A29">
        <f t="shared" si="0"/>
        <v>84</v>
      </c>
      <c r="B29" s="2" t="s">
        <v>167</v>
      </c>
      <c r="C29">
        <f t="shared" si="9"/>
        <v>56</v>
      </c>
      <c r="D29" t="str">
        <f t="shared" si="16"/>
        <v>02_PersistenceOfVision/Part_A</v>
      </c>
      <c r="E29">
        <f>IF(COUNTIF($D29,"*.pdf*"),1,0)</f>
        <v>0</v>
      </c>
      <c r="F29">
        <f>IF(COUNTIF($D29,"*.xls*"),1,0)</f>
        <v>0</v>
      </c>
      <c r="G29">
        <f>IF(COUNTIF($D29,"*.md*"),1,0)</f>
        <v>0</v>
      </c>
      <c r="H29">
        <f>IF(0=SUM(E29:G29),1,0)</f>
        <v>1</v>
      </c>
      <c r="J29" t="str">
        <f>IF(E29+F29,MID(D29,1+FIND("/",D29),999),IF(G29&gt;0,SUBSTITUTE(SUBSTITUTE(D29,"/README.md",".html"),"/","_"),SUBSTITUTE(D29,"/","_")&amp;".html"))</f>
        <v>02_PersistenceOfVision_Part_A.html</v>
      </c>
      <c r="K29" t="str">
        <f t="shared" si="1"/>
        <v xml:space="preserve">    ["https://github.com/Mark-MDO47/ArduinoClass/tree/master/02_PersistenceOfVision/Part_A", "02_PersistenceOfVision_Part_A.html"],</v>
      </c>
    </row>
    <row r="30" spans="1:11" x14ac:dyDescent="0.25">
      <c r="A30">
        <f t="shared" si="0"/>
        <v>84</v>
      </c>
      <c r="B30" s="2" t="s">
        <v>168</v>
      </c>
      <c r="C30">
        <f t="shared" si="9"/>
        <v>56</v>
      </c>
      <c r="D30" t="str">
        <f t="shared" si="16"/>
        <v>02_PersistenceOfVision/Part_B</v>
      </c>
      <c r="E30">
        <f>IF(COUNTIF($D30,"*.pdf*"),1,0)</f>
        <v>0</v>
      </c>
      <c r="F30">
        <f>IF(COUNTIF($D30,"*.xls*"),1,0)</f>
        <v>0</v>
      </c>
      <c r="G30">
        <f>IF(COUNTIF($D30,"*.md*"),1,0)</f>
        <v>0</v>
      </c>
      <c r="H30">
        <f>IF(0=SUM(E30:G30),1,0)</f>
        <v>1</v>
      </c>
      <c r="J30" t="str">
        <f>IF(E30+F30,MID(D30,1+FIND("/",D30),999),IF(G30&gt;0,SUBSTITUTE(SUBSTITUTE(D30,"/README.md",".html"),"/","_"),SUBSTITUTE(D30,"/","_")&amp;".html"))</f>
        <v>02_PersistenceOfVision_Part_B.html</v>
      </c>
      <c r="K30" t="str">
        <f t="shared" si="1"/>
        <v xml:space="preserve">    ["https://github.com/Mark-MDO47/ArduinoClass/tree/master/02_PersistenceOfVision/Part_B", "02_PersistenceOfVision_Part_B.html"],</v>
      </c>
    </row>
    <row r="31" spans="1:11" x14ac:dyDescent="0.25">
      <c r="A31">
        <f t="shared" si="0"/>
        <v>84</v>
      </c>
      <c r="B31" s="2" t="s">
        <v>169</v>
      </c>
      <c r="C31">
        <f t="shared" si="9"/>
        <v>56</v>
      </c>
      <c r="D31" t="str">
        <f t="shared" si="16"/>
        <v>02_PersistenceOfVision/Part_C</v>
      </c>
      <c r="E31">
        <f>IF(COUNTIF($D31,"*.pdf*"),1,0)</f>
        <v>0</v>
      </c>
      <c r="F31">
        <f>IF(COUNTIF($D31,"*.xls*"),1,0)</f>
        <v>0</v>
      </c>
      <c r="G31">
        <f>IF(COUNTIF($D31,"*.md*"),1,0)</f>
        <v>0</v>
      </c>
      <c r="H31">
        <f>IF(0=SUM(E31:G31),1,0)</f>
        <v>1</v>
      </c>
      <c r="J31" t="str">
        <f>IF(E31+F31,MID(D31,1+FIND("/",D31),999),IF(G31&gt;0,SUBSTITUTE(SUBSTITUTE(D31,"/README.md",".html"),"/","_"),SUBSTITUTE(D31,"/","_")&amp;".html"))</f>
        <v>02_PersistenceOfVision_Part_C.html</v>
      </c>
      <c r="K31" t="str">
        <f t="shared" si="1"/>
        <v xml:space="preserve">    ["https://github.com/Mark-MDO47/ArduinoClass/tree/master/02_PersistenceOfVision/Part_C", "02_PersistenceOfVision_Part_C.html"],</v>
      </c>
    </row>
    <row r="32" spans="1:11" x14ac:dyDescent="0.25">
      <c r="A32">
        <f t="shared" si="0"/>
        <v>84</v>
      </c>
      <c r="B32" s="2" t="s">
        <v>170</v>
      </c>
      <c r="C32">
        <f t="shared" si="9"/>
        <v>56</v>
      </c>
      <c r="D32" t="str">
        <f t="shared" si="16"/>
        <v>02_PersistenceOfVision/Part_D</v>
      </c>
      <c r="E32">
        <f>IF(COUNTIF($D32,"*.pdf*"),1,0)</f>
        <v>0</v>
      </c>
      <c r="F32">
        <f>IF(COUNTIF($D32,"*.xls*"),1,0)</f>
        <v>0</v>
      </c>
      <c r="G32">
        <f>IF(COUNTIF($D32,"*.md*"),1,0)</f>
        <v>0</v>
      </c>
      <c r="H32">
        <f>IF(0=SUM(E32:G32),1,0)</f>
        <v>1</v>
      </c>
      <c r="J32" t="str">
        <f>IF(E32+F32,MID(D32,1+FIND("/",D32),999),IF(G32&gt;0,SUBSTITUTE(SUBSTITUTE(D32,"/README.md",".html"),"/","_"),SUBSTITUTE(D32,"/","_")&amp;".html"))</f>
        <v>02_PersistenceOfVision_Part_D.html</v>
      </c>
      <c r="K32" t="str">
        <f t="shared" si="1"/>
        <v xml:space="preserve">    ["https://github.com/Mark-MDO47/ArduinoClass/tree/master/02_PersistenceOfVision/Part_D", "02_PersistenceOfVision_Part_D.html"],</v>
      </c>
    </row>
    <row r="33" spans="1:11" x14ac:dyDescent="0.25">
      <c r="A33">
        <f t="shared" si="0"/>
        <v>84</v>
      </c>
      <c r="B33" s="2" t="s">
        <v>212</v>
      </c>
      <c r="C33">
        <f t="shared" si="9"/>
        <v>56</v>
      </c>
      <c r="D33" t="str">
        <f t="shared" si="16"/>
        <v>ArduinoCode/SawtoothRevisited</v>
      </c>
      <c r="I33" t="s">
        <v>220</v>
      </c>
      <c r="J33" t="str">
        <f>D33</f>
        <v>ArduinoCode/SawtoothRevisited</v>
      </c>
      <c r="K33" t="str">
        <f t="shared" si="1"/>
        <v xml:space="preserve">    ["https://github.com/Mark-MDO47/ArduinoClass/tree/master/ArduinoCode/SawtoothRevisited", "ArduinoCode/SawtoothRevisited"],</v>
      </c>
    </row>
    <row r="34" spans="1:11" x14ac:dyDescent="0.25">
      <c r="A34">
        <f t="shared" ref="A34:A65" si="17">LEN(B34)</f>
        <v>84</v>
      </c>
      <c r="B34" s="2" t="s">
        <v>216</v>
      </c>
      <c r="C34">
        <f t="shared" si="9"/>
        <v>56</v>
      </c>
      <c r="D34" t="str">
        <f t="shared" si="16"/>
        <v>ArduinoCode/VoiceCommands_I2C</v>
      </c>
      <c r="I34" t="s">
        <v>220</v>
      </c>
      <c r="J34" t="str">
        <f>D34</f>
        <v>ArduinoCode/VoiceCommands_I2C</v>
      </c>
      <c r="K34" t="str">
        <f t="shared" ref="K34:K65" si="18">"    ["""&amp;B34&amp;""", """&amp;J34&amp;"""],"</f>
        <v xml:space="preserve">    ["https://github.com/Mark-MDO47/ArduinoClass/tree/master/ArduinoCode/VoiceCommands_I2C", "ArduinoCode/VoiceCommands_I2C"],</v>
      </c>
    </row>
    <row r="35" spans="1:11" x14ac:dyDescent="0.25">
      <c r="A35">
        <f t="shared" si="17"/>
        <v>82</v>
      </c>
      <c r="B35" s="2" t="s">
        <v>226</v>
      </c>
      <c r="C35">
        <f t="shared" si="9"/>
        <v>56</v>
      </c>
      <c r="D35" t="str">
        <f t="shared" si="16"/>
        <v>ArduinoCode/Blink/README.md</v>
      </c>
      <c r="E35">
        <f>IF(COUNTIF($D35,"*.pdf*"),1,0)</f>
        <v>0</v>
      </c>
      <c r="F35">
        <f>IF(COUNTIF($D35,"*.xls*"),1,0)</f>
        <v>0</v>
      </c>
      <c r="G35">
        <f>IF(COUNTIF($D35,"*.md*"),1,0)</f>
        <v>1</v>
      </c>
      <c r="H35">
        <f>IF(0=SUM(E35:G35),1,0)</f>
        <v>0</v>
      </c>
      <c r="J35" t="str">
        <f>IF(E35+F35,MID(D35,1+FIND("/",D35),999),IF(G35&gt;0,SUBSTITUTE(SUBSTITUTE(D35,"/README.md",".html"),"/","_"),SUBSTITUTE(D35,"/","_")&amp;".html"))</f>
        <v>ArduinoCode_Blink.html</v>
      </c>
      <c r="K35" t="str">
        <f t="shared" si="18"/>
        <v xml:space="preserve">    ["https://github.com/Mark-MDO47/ArduinoClass/tree/master/ArduinoCode/Blink/README.md", "ArduinoCode_Blink.html"],</v>
      </c>
    </row>
    <row r="36" spans="1:11" x14ac:dyDescent="0.25">
      <c r="A36">
        <f t="shared" si="17"/>
        <v>81</v>
      </c>
      <c r="B36" s="2" t="s">
        <v>203</v>
      </c>
      <c r="C36">
        <f t="shared" si="9"/>
        <v>56</v>
      </c>
      <c r="D36" t="str">
        <f t="shared" si="16"/>
        <v>ArduinoCode/AllThePatterns</v>
      </c>
      <c r="I36" t="s">
        <v>220</v>
      </c>
      <c r="J36" t="str">
        <f>D36</f>
        <v>ArduinoCode/AllThePatterns</v>
      </c>
      <c r="K36" t="str">
        <f t="shared" si="18"/>
        <v xml:space="preserve">    ["https://github.com/Mark-MDO47/ArduinoClass/tree/master/ArduinoCode/AllThePatterns", "ArduinoCode/AllThePatterns"],</v>
      </c>
    </row>
    <row r="37" spans="1:11" x14ac:dyDescent="0.25">
      <c r="A37">
        <f t="shared" si="17"/>
        <v>81</v>
      </c>
      <c r="B37" s="2" t="s">
        <v>229</v>
      </c>
      <c r="C37">
        <f t="shared" si="9"/>
        <v>56</v>
      </c>
      <c r="D37" t="str">
        <f t="shared" si="16"/>
        <v>ArduinoCode/Oval/README.md</v>
      </c>
      <c r="E37">
        <f>IF(COUNTIF($D37,"*.pdf*"),1,0)</f>
        <v>0</v>
      </c>
      <c r="F37">
        <f>IF(COUNTIF($D37,"*.xls*"),1,0)</f>
        <v>0</v>
      </c>
      <c r="G37">
        <f>IF(COUNTIF($D37,"*.md*"),1,0)</f>
        <v>1</v>
      </c>
      <c r="H37">
        <f>IF(0=SUM(E37:G37),1,0)</f>
        <v>0</v>
      </c>
      <c r="J37" t="str">
        <f>IF(E37+F37,MID(D37,1+FIND("/",D37),999),IF(G37&gt;0,SUBSTITUTE(SUBSTITUTE(D37,"/README.md",".html"),"/","_"),SUBSTITUTE(D37,"/","_")&amp;".html"))</f>
        <v>ArduinoCode_Oval.html</v>
      </c>
      <c r="K37" t="str">
        <f t="shared" si="18"/>
        <v xml:space="preserve">    ["https://github.com/Mark-MDO47/ArduinoClass/tree/master/ArduinoCode/Oval/README.md", "ArduinoCode_Oval.html"],</v>
      </c>
    </row>
    <row r="38" spans="1:11" x14ac:dyDescent="0.25">
      <c r="A38">
        <f t="shared" si="17"/>
        <v>80</v>
      </c>
      <c r="B38" s="2" t="s">
        <v>214</v>
      </c>
      <c r="C38">
        <f t="shared" si="9"/>
        <v>56</v>
      </c>
      <c r="D38" t="str">
        <f t="shared" si="16"/>
        <v>ArduinoCode/ThereminSound</v>
      </c>
      <c r="I38" t="s">
        <v>220</v>
      </c>
      <c r="J38" t="str">
        <f>D38</f>
        <v>ArduinoCode/ThereminSound</v>
      </c>
      <c r="K38" t="str">
        <f t="shared" si="18"/>
        <v xml:space="preserve">    ["https://github.com/Mark-MDO47/ArduinoClass/tree/master/ArduinoCode/ThereminSound", "ArduinoCode/ThereminSound"],</v>
      </c>
    </row>
    <row r="39" spans="1:11" x14ac:dyDescent="0.25">
      <c r="A39">
        <f t="shared" si="17"/>
        <v>80</v>
      </c>
      <c r="B39" t="s">
        <v>265</v>
      </c>
      <c r="J39" t="s">
        <v>269</v>
      </c>
      <c r="K39" t="str">
        <f t="shared" si="18"/>
        <v xml:space="preserve">    ["https://github.com/Mark-MDO47/ArduinoClass/blob/master/ArduinoCode/Oval/Oval.ino", "ArduinoCode/Oval/Oval.ino"],</v>
      </c>
    </row>
    <row r="40" spans="1:11" x14ac:dyDescent="0.25">
      <c r="A40">
        <f t="shared" si="17"/>
        <v>79</v>
      </c>
      <c r="B40" s="2" t="s">
        <v>206</v>
      </c>
      <c r="C40">
        <f t="shared" ref="C40:C46" si="19">FIND("master/",B40)+LEN("master")+1</f>
        <v>56</v>
      </c>
      <c r="D40" t="str">
        <f>MID(B40,C40,9999)</f>
        <v>ArduinoCode/FastLEDBlink</v>
      </c>
      <c r="I40" t="s">
        <v>220</v>
      </c>
      <c r="J40" t="str">
        <f>D40</f>
        <v>ArduinoCode/FastLEDBlink</v>
      </c>
      <c r="K40" t="str">
        <f t="shared" si="18"/>
        <v xml:space="preserve">    ["https://github.com/Mark-MDO47/ArduinoClass/tree/master/ArduinoCode/FastLEDBlink", "ArduinoCode/FastLEDBlink"],</v>
      </c>
    </row>
    <row r="41" spans="1:11" x14ac:dyDescent="0.25">
      <c r="A41">
        <f t="shared" si="17"/>
        <v>79</v>
      </c>
      <c r="B41" s="2" t="s">
        <v>208</v>
      </c>
      <c r="C41">
        <f t="shared" si="19"/>
        <v>56</v>
      </c>
      <c r="D41" t="str">
        <f>SUBSTITUTE(MID(B41,C41,9999),"/","_")&amp;".html"</f>
        <v>ArduinoCode_MDO_DemoReel.html</v>
      </c>
      <c r="J41" t="str">
        <f>D41</f>
        <v>ArduinoCode_MDO_DemoReel.html</v>
      </c>
      <c r="K41" t="str">
        <f t="shared" si="18"/>
        <v xml:space="preserve">    ["https://github.com/Mark-MDO47/ArduinoClass/tree/master/ArduinoCode/MDO_DemoReel", "ArduinoCode_MDO_DemoReel.html"],</v>
      </c>
    </row>
    <row r="42" spans="1:11" x14ac:dyDescent="0.25">
      <c r="A42">
        <f t="shared" si="17"/>
        <v>79</v>
      </c>
      <c r="B42" s="2" t="s">
        <v>209</v>
      </c>
      <c r="C42">
        <f t="shared" si="19"/>
        <v>56</v>
      </c>
      <c r="D42" t="str">
        <f>SUBSTITUTE(MID(B42,C42,9999),"/","_")&amp;".html"</f>
        <v>ArduinoCode_MDO_Theremin.html</v>
      </c>
      <c r="J42" t="str">
        <f>D42</f>
        <v>ArduinoCode_MDO_Theremin.html</v>
      </c>
      <c r="K42" t="str">
        <f t="shared" si="18"/>
        <v xml:space="preserve">    ["https://github.com/Mark-MDO47/ArduinoClass/tree/master/ArduinoCode/MDO_Theremin", "ArduinoCode_MDO_Theremin.html"],</v>
      </c>
    </row>
    <row r="43" spans="1:11" x14ac:dyDescent="0.25">
      <c r="A43">
        <f t="shared" si="17"/>
        <v>78</v>
      </c>
      <c r="B43" s="2" t="s">
        <v>215</v>
      </c>
      <c r="C43">
        <f t="shared" si="19"/>
        <v>56</v>
      </c>
      <c r="D43" t="str">
        <f>MID(B43,C43,9999)</f>
        <v>ArduinoCode/VC_DemoReel</v>
      </c>
      <c r="I43" t="s">
        <v>220</v>
      </c>
      <c r="J43" t="str">
        <f>D43</f>
        <v>ArduinoCode/VC_DemoReel</v>
      </c>
      <c r="K43" t="str">
        <f t="shared" si="18"/>
        <v xml:space="preserve">    ["https://github.com/Mark-MDO47/ArduinoClass/tree/master/ArduinoCode/VC_DemoReel", "ArduinoCode/VC_DemoReel"],</v>
      </c>
    </row>
    <row r="44" spans="1:11" x14ac:dyDescent="0.25">
      <c r="A44">
        <f t="shared" si="17"/>
        <v>77</v>
      </c>
      <c r="B44" s="2" t="s">
        <v>163</v>
      </c>
      <c r="C44">
        <f t="shared" si="19"/>
        <v>56</v>
      </c>
      <c r="D44" t="str">
        <f>MID(B44,C44,9999)</f>
        <v>99_Resources/README.md</v>
      </c>
      <c r="E44">
        <f>IF(COUNTIF($D44,"*.pdf*"),1,0)</f>
        <v>0</v>
      </c>
      <c r="F44">
        <f>IF(COUNTIF($D44,"*.xls*"),1,0)</f>
        <v>0</v>
      </c>
      <c r="G44">
        <f>IF(COUNTIF($D44,"*.md*"),1,0)</f>
        <v>1</v>
      </c>
      <c r="H44">
        <f>IF(0=SUM(E44:G44),1,0)</f>
        <v>0</v>
      </c>
      <c r="J44" t="str">
        <f>IF(E44+F44,MID(D44,1+FIND("/",D44),999),IF(G44&gt;0,SUBSTITUTE(SUBSTITUTE(D44,"/README.md",".html"),"/","_"),SUBSTITUTE(D44,"/","_")&amp;".html"))</f>
        <v>99_Resources.html</v>
      </c>
      <c r="K44" t="str">
        <f t="shared" si="18"/>
        <v xml:space="preserve">    ["https://github.com/Mark-MDO47/ArduinoClass/blob/master/99_Resources/README.md", "99_Resources.html"],</v>
      </c>
    </row>
    <row r="45" spans="1:11" x14ac:dyDescent="0.25">
      <c r="A45">
        <f t="shared" si="17"/>
        <v>77</v>
      </c>
      <c r="B45" s="2" t="s">
        <v>166</v>
      </c>
      <c r="C45">
        <f t="shared" si="19"/>
        <v>56</v>
      </c>
      <c r="D45" t="str">
        <f>MID(B45,C45,9999)</f>
        <v>02_PersistenceOfVision</v>
      </c>
      <c r="E45">
        <f>IF(COUNTIF($D45,"*.pdf*"),1,0)</f>
        <v>0</v>
      </c>
      <c r="F45">
        <f>IF(COUNTIF($D45,"*.xls*"),1,0)</f>
        <v>0</v>
      </c>
      <c r="G45">
        <f>IF(COUNTIF($D45,"*.md*"),1,0)</f>
        <v>0</v>
      </c>
      <c r="H45">
        <f>IF(0=SUM(E45:G45),1,0)</f>
        <v>1</v>
      </c>
      <c r="J45" t="str">
        <f>IF(E45+F45,MID(D45,1+FIND("/",D45),999),IF(G45&gt;0,SUBSTITUTE(SUBSTITUTE(D45,"/README.md",".html"),"/","_"),SUBSTITUTE(D45,"/","_")&amp;".html"))</f>
        <v>02_PersistenceOfVision.html</v>
      </c>
      <c r="K45" t="str">
        <f t="shared" si="18"/>
        <v xml:space="preserve">    ["https://github.com/Mark-MDO47/ArduinoClass/tree/master/02_PersistenceOfVision", "02_PersistenceOfVision.html"],</v>
      </c>
    </row>
    <row r="46" spans="1:11" x14ac:dyDescent="0.25">
      <c r="A46">
        <f t="shared" si="17"/>
        <v>77</v>
      </c>
      <c r="B46" s="2" t="s">
        <v>218</v>
      </c>
      <c r="C46">
        <f t="shared" si="19"/>
        <v>56</v>
      </c>
      <c r="D46" t="str">
        <f>MID(B46,C46,9999)</f>
        <v>ArduinoCode/HelloWorld</v>
      </c>
      <c r="I46" t="s">
        <v>220</v>
      </c>
      <c r="J46" t="str">
        <f>D46</f>
        <v>ArduinoCode/HelloWorld</v>
      </c>
      <c r="K46" t="str">
        <f t="shared" si="18"/>
        <v xml:space="preserve">    ["https://github.com/Mark-MDO47/ArduinoClass/tree/master/ArduinoCode/HelloWorld", "ArduinoCode/HelloWorld"],</v>
      </c>
    </row>
    <row r="47" spans="1:11" x14ac:dyDescent="0.25">
      <c r="A47">
        <f t="shared" si="17"/>
        <v>77</v>
      </c>
      <c r="B47" t="s">
        <v>266</v>
      </c>
      <c r="J47" t="s">
        <v>202</v>
      </c>
      <c r="K47" t="str">
        <f t="shared" si="18"/>
        <v xml:space="preserve">    ["https://github.com/Mark-MDO47/ArduinoClass/blob/master/04_TheFinale/README.md", "04_TheFinale.html"],</v>
      </c>
    </row>
    <row r="48" spans="1:11" x14ac:dyDescent="0.25">
      <c r="A48">
        <f t="shared" si="17"/>
        <v>76</v>
      </c>
      <c r="B48" s="2" t="s">
        <v>171</v>
      </c>
      <c r="C48">
        <f>FIND("master/",B48)+LEN("master")+1</f>
        <v>56</v>
      </c>
      <c r="D48" t="str">
        <f>MID(B48,C48,9999)</f>
        <v>03_SonarRangeDetector</v>
      </c>
      <c r="E48">
        <f>IF(COUNTIF($D48,"*.pdf*"),1,0)</f>
        <v>0</v>
      </c>
      <c r="F48">
        <f>IF(COUNTIF($D48,"*.xls*"),1,0)</f>
        <v>0</v>
      </c>
      <c r="G48">
        <f>IF(COUNTIF($D48,"*.md*"),1,0)</f>
        <v>0</v>
      </c>
      <c r="H48">
        <f>IF(0=SUM(E48:G48),1,0)</f>
        <v>1</v>
      </c>
      <c r="J48" t="str">
        <f>IF(E48+F48,MID(D48,1+FIND("/",D48),999),IF(G48&gt;0,SUBSTITUTE(SUBSTITUTE(D48,"/README.md",".html"),"/","_"),SUBSTITUTE(D48,"/","_")&amp;".html"))</f>
        <v>03_SonarRangeDetector.html</v>
      </c>
      <c r="K48" t="str">
        <f t="shared" si="18"/>
        <v xml:space="preserve">    ["https://github.com/Mark-MDO47/ArduinoClass/tree/master/03_SonarRangeDetector", "03_SonarRangeDetector.html"],</v>
      </c>
    </row>
    <row r="49" spans="1:11" x14ac:dyDescent="0.25">
      <c r="A49">
        <f t="shared" si="17"/>
        <v>76</v>
      </c>
      <c r="B49" s="2" t="s">
        <v>224</v>
      </c>
      <c r="C49" t="s">
        <v>220</v>
      </c>
      <c r="D49" t="s">
        <v>225</v>
      </c>
      <c r="J49" t="str">
        <f>D49</f>
        <v>ArduinoCode.html</v>
      </c>
      <c r="K49" t="str">
        <f t="shared" si="18"/>
        <v xml:space="preserve">    ["https://github.com/Mark-MDO47/ArduinoClass/tree/master/ArduinoCode/README.md", "ArduinoCode.html"],</v>
      </c>
    </row>
    <row r="50" spans="1:11" x14ac:dyDescent="0.25">
      <c r="A50">
        <f t="shared" si="17"/>
        <v>75</v>
      </c>
      <c r="B50" s="2" t="s">
        <v>164</v>
      </c>
      <c r="C50">
        <f t="shared" ref="C50:C62" si="20">FIND("master/",B50)+LEN("master")+1</f>
        <v>56</v>
      </c>
      <c r="D50" t="str">
        <f t="shared" ref="D50:D61" si="21">MID(B50,C50,9999)</f>
        <v>00_InstallArduinoIDE</v>
      </c>
      <c r="E50">
        <f>IF(COUNTIF($D50,"*.pdf*"),1,0)</f>
        <v>0</v>
      </c>
      <c r="F50">
        <f>IF(COUNTIF($D50,"*.xls*"),1,0)</f>
        <v>0</v>
      </c>
      <c r="G50">
        <f>IF(COUNTIF($D50,"*.md*"),1,0)</f>
        <v>0</v>
      </c>
      <c r="H50">
        <f>IF(0=SUM(E50:G50),1,0)</f>
        <v>1</v>
      </c>
      <c r="J50" t="str">
        <f>IF(E50+F50,MID(D50,1+FIND("/",D50),999),IF(G50&gt;0,SUBSTITUTE(SUBSTITUTE(D50,"/README.md",".html"),"/","_"),SUBSTITUTE(D50,"/","_")&amp;".html"))</f>
        <v>00_InstallArduinoIDE.html</v>
      </c>
      <c r="K50" t="str">
        <f t="shared" si="18"/>
        <v xml:space="preserve">    ["https://github.com/Mark-MDO47/ArduinoClass/tree/master/00_InstallArduinoIDE", "00_InstallArduinoIDE.html"],</v>
      </c>
    </row>
    <row r="51" spans="1:11" x14ac:dyDescent="0.25">
      <c r="A51">
        <f t="shared" si="17"/>
        <v>75</v>
      </c>
      <c r="B51" s="2" t="s">
        <v>205</v>
      </c>
      <c r="C51">
        <f t="shared" si="20"/>
        <v>56</v>
      </c>
      <c r="D51" t="str">
        <f t="shared" si="21"/>
        <v>ArduinoCode/DemoReel</v>
      </c>
      <c r="I51" t="s">
        <v>220</v>
      </c>
      <c r="J51" t="str">
        <f>D51</f>
        <v>ArduinoCode/DemoReel</v>
      </c>
      <c r="K51" t="str">
        <f t="shared" si="18"/>
        <v xml:space="preserve">    ["https://github.com/Mark-MDO47/ArduinoClass/tree/master/ArduinoCode/DemoReel", "ArduinoCode/DemoReel"],</v>
      </c>
    </row>
    <row r="52" spans="1:11" x14ac:dyDescent="0.25">
      <c r="A52">
        <f t="shared" si="17"/>
        <v>75</v>
      </c>
      <c r="B52" s="2" t="s">
        <v>211</v>
      </c>
      <c r="C52">
        <f t="shared" si="20"/>
        <v>56</v>
      </c>
      <c r="D52" t="str">
        <f t="shared" si="21"/>
        <v>ArduinoCode/Sawtooth</v>
      </c>
      <c r="I52" t="s">
        <v>220</v>
      </c>
      <c r="J52" t="str">
        <f>D52</f>
        <v>ArduinoCode/Sawtooth</v>
      </c>
      <c r="K52" t="str">
        <f t="shared" si="18"/>
        <v xml:space="preserve">    ["https://github.com/Mark-MDO47/ArduinoClass/tree/master/ArduinoCode/Sawtooth", "ArduinoCode/Sawtooth"],</v>
      </c>
    </row>
    <row r="53" spans="1:11" x14ac:dyDescent="0.25">
      <c r="A53">
        <f t="shared" si="17"/>
        <v>75</v>
      </c>
      <c r="B53" s="2" t="s">
        <v>213</v>
      </c>
      <c r="C53">
        <f t="shared" si="20"/>
        <v>56</v>
      </c>
      <c r="D53" t="str">
        <f t="shared" si="21"/>
        <v>ArduinoCode/Theremin</v>
      </c>
      <c r="I53" t="s">
        <v>220</v>
      </c>
      <c r="J53" t="str">
        <f>D53</f>
        <v>ArduinoCode/Theremin</v>
      </c>
      <c r="K53" t="str">
        <f t="shared" si="18"/>
        <v xml:space="preserve">    ["https://github.com/Mark-MDO47/ArduinoClass/tree/master/ArduinoCode/Theremin", "ArduinoCode/Theremin"],</v>
      </c>
    </row>
    <row r="54" spans="1:11" x14ac:dyDescent="0.25">
      <c r="A54">
        <f t="shared" si="17"/>
        <v>74</v>
      </c>
      <c r="B54" s="2" t="s">
        <v>176</v>
      </c>
      <c r="C54">
        <f t="shared" si="20"/>
        <v>56</v>
      </c>
      <c r="D54" t="str">
        <f t="shared" si="21"/>
        <v>99_Resources/Sounds</v>
      </c>
      <c r="E54">
        <f>IF(COUNTIF($D54,"*.pdf*"),1,0)</f>
        <v>0</v>
      </c>
      <c r="F54">
        <f>IF(COUNTIF($D54,"*.xls*"),1,0)</f>
        <v>0</v>
      </c>
      <c r="G54">
        <f>IF(COUNTIF($D54,"*.md*"),1,0)</f>
        <v>0</v>
      </c>
      <c r="H54">
        <f>IF(0=SUM(E54:G54),1,0)</f>
        <v>1</v>
      </c>
      <c r="J54" t="str">
        <f>IF(E54+F54,MID(D54,1+FIND("/",D54),999),IF(G54&gt;0,SUBSTITUTE(SUBSTITUTE(D54,"/README.md",".html"),"/","_"),SUBSTITUTE(D54,"/","_")&amp;".html"))</f>
        <v>99_Resources_Sounds.html</v>
      </c>
      <c r="K54" t="str">
        <f t="shared" si="18"/>
        <v xml:space="preserve">    ["https://github.com/Mark-MDO47/ArduinoClass/tree/master/99_Resources/Sounds", "99_Resources_Sounds.html"],</v>
      </c>
    </row>
    <row r="55" spans="1:11" x14ac:dyDescent="0.25">
      <c r="A55">
        <f t="shared" si="17"/>
        <v>73</v>
      </c>
      <c r="B55" s="2" t="s">
        <v>175</v>
      </c>
      <c r="C55">
        <f t="shared" si="20"/>
        <v>56</v>
      </c>
      <c r="D55" t="str">
        <f t="shared" si="21"/>
        <v>99_Resources/KiCad</v>
      </c>
      <c r="E55">
        <f>IF(COUNTIF($D55,"*.pdf*"),1,0)</f>
        <v>0</v>
      </c>
      <c r="F55">
        <f>IF(COUNTIF($D55,"*.xls*"),1,0)</f>
        <v>0</v>
      </c>
      <c r="G55">
        <f>IF(COUNTIF($D55,"*.md*"),1,0)</f>
        <v>0</v>
      </c>
      <c r="H55">
        <f>IF(0=SUM(E55:G55),1,0)</f>
        <v>1</v>
      </c>
      <c r="J55" t="str">
        <f>IF(E55+F55,MID(D55,1+FIND("/",D55),999),IF(G55&gt;0,SUBSTITUTE(SUBSTITUTE(D55,"/README.md",".html"),"/","_"),SUBSTITUTE(D55,"/","_")&amp;".html"))</f>
        <v>99_Resources_KiCad.html</v>
      </c>
      <c r="K55" t="str">
        <f t="shared" si="18"/>
        <v xml:space="preserve">    ["https://github.com/Mark-MDO47/ArduinoClass/tree/master/99_Resources/KiCad", "99_Resources_KiCad.html"],</v>
      </c>
    </row>
    <row r="56" spans="1:11" x14ac:dyDescent="0.25">
      <c r="A56">
        <f t="shared" si="17"/>
        <v>72</v>
      </c>
      <c r="B56" s="2" t="s">
        <v>204</v>
      </c>
      <c r="C56">
        <f t="shared" si="20"/>
        <v>56</v>
      </c>
      <c r="D56" t="str">
        <f t="shared" si="21"/>
        <v>ArduinoCode/Blink</v>
      </c>
      <c r="I56" t="s">
        <v>220</v>
      </c>
      <c r="J56" t="str">
        <f>D56</f>
        <v>ArduinoCode/Blink</v>
      </c>
      <c r="K56" t="str">
        <f t="shared" si="18"/>
        <v xml:space="preserve">    ["https://github.com/Mark-MDO47/ArduinoClass/tree/master/ArduinoCode/Blink", "ArduinoCode/Blink"],</v>
      </c>
    </row>
    <row r="57" spans="1:11" x14ac:dyDescent="0.25">
      <c r="A57">
        <f t="shared" si="17"/>
        <v>71</v>
      </c>
      <c r="B57" s="2" t="s">
        <v>210</v>
      </c>
      <c r="C57">
        <f t="shared" si="20"/>
        <v>56</v>
      </c>
      <c r="D57" t="str">
        <f t="shared" si="21"/>
        <v>ArduinoCode/Oval</v>
      </c>
      <c r="I57" t="s">
        <v>220</v>
      </c>
      <c r="J57" t="str">
        <f>D57</f>
        <v>ArduinoCode/Oval</v>
      </c>
      <c r="K57" t="str">
        <f t="shared" si="18"/>
        <v xml:space="preserve">    ["https://github.com/Mark-MDO47/ArduinoClass/tree/master/ArduinoCode/Oval", "ArduinoCode/Oval"],</v>
      </c>
    </row>
    <row r="58" spans="1:11" x14ac:dyDescent="0.25">
      <c r="A58">
        <f t="shared" si="17"/>
        <v>70</v>
      </c>
      <c r="B58" s="2" t="s">
        <v>173</v>
      </c>
      <c r="C58">
        <f t="shared" si="20"/>
        <v>56</v>
      </c>
      <c r="D58" t="str">
        <f t="shared" si="21"/>
        <v>05_ThatIsNotAll</v>
      </c>
      <c r="E58">
        <f>IF(COUNTIF($D58,"*.pdf*"),1,0)</f>
        <v>0</v>
      </c>
      <c r="F58">
        <f>IF(COUNTIF($D58,"*.xls*"),1,0)</f>
        <v>0</v>
      </c>
      <c r="G58">
        <f>IF(COUNTIF($D58,"*.md*"),1,0)</f>
        <v>0</v>
      </c>
      <c r="H58">
        <f>IF(0=SUM(E58:G58),1,0)</f>
        <v>1</v>
      </c>
      <c r="J58" t="str">
        <f>IF(E58+F58,MID(D58,1+FIND("/",D58),999),IF(G58&gt;0,SUBSTITUTE(SUBSTITUTE(D58,"/README.md",".html"),"/","_"),SUBSTITUTE(D58,"/","_")&amp;".html"))</f>
        <v>05_ThatIsNotAll.html</v>
      </c>
      <c r="K58" t="str">
        <f t="shared" si="18"/>
        <v xml:space="preserve">    ["https://github.com/Mark-MDO47/ArduinoClass/tree/master/05_ThatIsNotAll", "05_ThatIsNotAll.html"],</v>
      </c>
    </row>
    <row r="59" spans="1:11" x14ac:dyDescent="0.25">
      <c r="A59">
        <f t="shared" si="17"/>
        <v>69</v>
      </c>
      <c r="B59" s="2" t="s">
        <v>165</v>
      </c>
      <c r="C59">
        <f t="shared" si="20"/>
        <v>56</v>
      </c>
      <c r="D59" t="str">
        <f t="shared" si="21"/>
        <v>01_BlinkingLED</v>
      </c>
      <c r="E59">
        <f>IF(COUNTIF($D59,"*.pdf*"),1,0)</f>
        <v>0</v>
      </c>
      <c r="F59">
        <f>IF(COUNTIF($D59,"*.xls*"),1,0)</f>
        <v>0</v>
      </c>
      <c r="G59">
        <f>IF(COUNTIF($D59,"*.md*"),1,0)</f>
        <v>0</v>
      </c>
      <c r="H59">
        <f>IF(0=SUM(E59:G59),1,0)</f>
        <v>1</v>
      </c>
      <c r="J59" t="str">
        <f>IF(E59+F59,MID(D59,1+FIND("/",D59),999),IF(G59&gt;0,SUBSTITUTE(SUBSTITUTE(D59,"/README.md",".html"),"/","_"),SUBSTITUTE(D59,"/","_")&amp;".html"))</f>
        <v>01_BlinkingLED.html</v>
      </c>
      <c r="K59" t="str">
        <f t="shared" si="18"/>
        <v xml:space="preserve">    ["https://github.com/Mark-MDO47/ArduinoClass/tree/master/01_BlinkingLED", "01_BlinkingLED.html"],</v>
      </c>
    </row>
    <row r="60" spans="1:11" x14ac:dyDescent="0.25">
      <c r="A60">
        <f t="shared" si="17"/>
        <v>67</v>
      </c>
      <c r="B60" s="2" t="s">
        <v>172</v>
      </c>
      <c r="C60">
        <f t="shared" si="20"/>
        <v>56</v>
      </c>
      <c r="D60" t="str">
        <f t="shared" si="21"/>
        <v>04_TheFinale</v>
      </c>
      <c r="E60">
        <f>IF(COUNTIF($D60,"*.pdf*"),1,0)</f>
        <v>0</v>
      </c>
      <c r="F60">
        <f>IF(COUNTIF($D60,"*.xls*"),1,0)</f>
        <v>0</v>
      </c>
      <c r="G60">
        <f>IF(COUNTIF($D60,"*.md*"),1,0)</f>
        <v>0</v>
      </c>
      <c r="H60">
        <f>IF(0=SUM(E60:G60),1,0)</f>
        <v>1</v>
      </c>
      <c r="J60" t="str">
        <f>IF(E60+F60,MID(D60,1+FIND("/",D60),999),IF(G60&gt;0,SUBSTITUTE(SUBSTITUTE(D60,"/README.md",".html"),"/","_"),SUBSTITUTE(D60,"/","_")&amp;".html"))</f>
        <v>04_TheFinale.html</v>
      </c>
      <c r="K60" t="str">
        <f t="shared" si="18"/>
        <v xml:space="preserve">    ["https://github.com/Mark-MDO47/ArduinoClass/tree/master/04_TheFinale", "04_TheFinale.html"],</v>
      </c>
    </row>
    <row r="61" spans="1:11" x14ac:dyDescent="0.25">
      <c r="A61">
        <f t="shared" si="17"/>
        <v>67</v>
      </c>
      <c r="B61" s="2" t="s">
        <v>174</v>
      </c>
      <c r="C61">
        <f t="shared" si="20"/>
        <v>56</v>
      </c>
      <c r="D61" t="str">
        <f t="shared" si="21"/>
        <v>99_Resources</v>
      </c>
      <c r="E61">
        <f>IF(COUNTIF($D61,"*.pdf*"),1,0)</f>
        <v>0</v>
      </c>
      <c r="F61">
        <f>IF(COUNTIF($D61,"*.xls*"),1,0)</f>
        <v>0</v>
      </c>
      <c r="G61">
        <f>IF(COUNTIF($D61,"*.md*"),1,0)</f>
        <v>0</v>
      </c>
      <c r="H61">
        <f>IF(0=SUM(E61:G61),1,0)</f>
        <v>1</v>
      </c>
      <c r="J61" t="str">
        <f>IF(E61+F61,MID(D61,1+FIND("/",D61),999),IF(G61&gt;0,SUBSTITUTE(SUBSTITUTE(D61,"/README.md",".html"),"/","_"),SUBSTITUTE(D61,"/","_")&amp;".html"))</f>
        <v>99_Resources.html</v>
      </c>
      <c r="K61" t="str">
        <f t="shared" si="18"/>
        <v xml:space="preserve">    ["https://github.com/Mark-MDO47/ArduinoClass/tree/master/99_Resources", "99_Resources.html"],</v>
      </c>
    </row>
    <row r="62" spans="1:11" x14ac:dyDescent="0.25">
      <c r="A62">
        <f t="shared" si="17"/>
        <v>66</v>
      </c>
      <c r="B62" s="2" t="s">
        <v>222</v>
      </c>
      <c r="C62">
        <f t="shared" si="20"/>
        <v>56</v>
      </c>
      <c r="D62" t="s">
        <v>223</v>
      </c>
      <c r="J62" t="str">
        <f>D62</f>
        <v>ArduinoCode</v>
      </c>
      <c r="K62" t="str">
        <f t="shared" si="18"/>
        <v xml:space="preserve">    ["https://github.com/Mark-MDO47/ArduinoClass/tree/master/ArduinoCode", "ArduinoCode"],</v>
      </c>
    </row>
    <row r="63" spans="1:11" x14ac:dyDescent="0.25">
      <c r="A63">
        <f t="shared" si="17"/>
        <v>54</v>
      </c>
      <c r="B63" s="2" t="s">
        <v>219</v>
      </c>
      <c r="C63" t="s">
        <v>220</v>
      </c>
      <c r="J63" t="s">
        <v>221</v>
      </c>
      <c r="K63" t="str">
        <f t="shared" si="18"/>
        <v xml:space="preserve">    ["https://github.com/Mark-MDO47/ArduinoClass/tree/master", "_index.html"],</v>
      </c>
    </row>
    <row r="64" spans="1:11" x14ac:dyDescent="0.25">
      <c r="A64">
        <f t="shared" si="17"/>
        <v>38</v>
      </c>
      <c r="B64" s="1" t="s">
        <v>247</v>
      </c>
      <c r="C64" t="s">
        <v>220</v>
      </c>
      <c r="D64" t="s">
        <v>248</v>
      </c>
      <c r="J64" t="str">
        <f t="shared" ref="J64:J72" si="22">"YouTube/"&amp;D64</f>
        <v>YouTube/01_blink_button_2023-04-20.mp4</v>
      </c>
      <c r="K64" t="str">
        <f t="shared" si="18"/>
        <v xml:space="preserve">    ["https://youtube.com/shorts/qGxECSMQtAQ", "YouTube/01_blink_button_2023-04-20.mp4"],</v>
      </c>
    </row>
    <row r="65" spans="1:11" x14ac:dyDescent="0.25">
      <c r="A65">
        <f t="shared" si="17"/>
        <v>28</v>
      </c>
      <c r="B65" t="s">
        <v>245</v>
      </c>
      <c r="C65" t="s">
        <v>220</v>
      </c>
      <c r="D65" t="s">
        <v>246</v>
      </c>
      <c r="J65" t="str">
        <f t="shared" si="22"/>
        <v>YouTube/01_blink_extLED_setup_2023-04-28.mp4</v>
      </c>
      <c r="K65" t="str">
        <f t="shared" si="18"/>
        <v xml:space="preserve">    ["https://youtu.be/c5UH3J40uWE", "YouTube/01_blink_extLED_setup_2023-04-28.mp4"],</v>
      </c>
    </row>
    <row r="66" spans="1:11" x14ac:dyDescent="0.25">
      <c r="A66">
        <f t="shared" ref="A66:A97" si="23">LEN(B66)</f>
        <v>28</v>
      </c>
      <c r="B66" t="s">
        <v>249</v>
      </c>
      <c r="C66" t="s">
        <v>220</v>
      </c>
      <c r="D66" t="s">
        <v>250</v>
      </c>
      <c r="J66" t="str">
        <f t="shared" si="22"/>
        <v>YouTube/02A_fastled_blink_2023-04-28.mp4</v>
      </c>
      <c r="K66" t="str">
        <f t="shared" ref="K66:K97" si="24">"    ["""&amp;B66&amp;""", """&amp;J66&amp;"""],"</f>
        <v xml:space="preserve">    ["https://youtu.be/cnjk-xBvyEo", "YouTube/02A_fastled_blink_2023-04-28.mp4"],</v>
      </c>
    </row>
    <row r="67" spans="1:11" x14ac:dyDescent="0.25">
      <c r="A67">
        <f t="shared" si="23"/>
        <v>28</v>
      </c>
      <c r="B67" t="s">
        <v>251</v>
      </c>
      <c r="C67" t="s">
        <v>220</v>
      </c>
      <c r="D67" t="s">
        <v>252</v>
      </c>
      <c r="J67" t="str">
        <f t="shared" si="22"/>
        <v>YouTube/02B_sawtooth_2023-04-20.mp4</v>
      </c>
      <c r="K67" t="str">
        <f t="shared" si="24"/>
        <v xml:space="preserve">    ["https://youtu.be/UdA5ehl802k", "YouTube/02B_sawtooth_2023-04-20.mp4"],</v>
      </c>
    </row>
    <row r="68" spans="1:11" x14ac:dyDescent="0.25">
      <c r="A68">
        <f t="shared" si="23"/>
        <v>28</v>
      </c>
      <c r="B68" t="s">
        <v>253</v>
      </c>
      <c r="C68" t="s">
        <v>220</v>
      </c>
      <c r="D68" t="s">
        <v>254</v>
      </c>
      <c r="J68" t="str">
        <f t="shared" si="22"/>
        <v>YouTube/02C_oval_button_2023-04-29.mp4</v>
      </c>
      <c r="K68" t="str">
        <f t="shared" si="24"/>
        <v xml:space="preserve">    ["https://youtu.be/I-3vgafNRE8", "YouTube/02C_oval_button_2023-04-29.mp4"],</v>
      </c>
    </row>
    <row r="69" spans="1:11" x14ac:dyDescent="0.25">
      <c r="A69">
        <f t="shared" si="23"/>
        <v>28</v>
      </c>
      <c r="B69" t="s">
        <v>255</v>
      </c>
      <c r="C69" t="s">
        <v>220</v>
      </c>
      <c r="D69" t="s">
        <v>256</v>
      </c>
      <c r="J69" t="str">
        <f t="shared" si="22"/>
        <v>YouTube/02D_sinelon_2023-04-29.mp4</v>
      </c>
      <c r="K69" t="str">
        <f t="shared" si="24"/>
        <v xml:space="preserve">    ["https://youtu.be/sXV3qn8dh8o", "YouTube/02D_sinelon_2023-04-29.mp4"],</v>
      </c>
    </row>
    <row r="70" spans="1:11" x14ac:dyDescent="0.25">
      <c r="A70">
        <f t="shared" si="23"/>
        <v>28</v>
      </c>
      <c r="B70" t="s">
        <v>257</v>
      </c>
      <c r="C70" t="s">
        <v>220</v>
      </c>
      <c r="D70" t="s">
        <v>258</v>
      </c>
      <c r="J70" t="str">
        <f t="shared" si="22"/>
        <v>YouTube/03_Theremin_final_2023-04-29.mp4</v>
      </c>
      <c r="K70" t="str">
        <f t="shared" si="24"/>
        <v xml:space="preserve">    ["https://youtu.be/0KehSIJmKcs", "YouTube/03_Theremin_final_2023-04-29.mp4"],</v>
      </c>
    </row>
    <row r="71" spans="1:11" x14ac:dyDescent="0.25">
      <c r="A71">
        <f t="shared" si="23"/>
        <v>28</v>
      </c>
      <c r="B71" t="s">
        <v>259</v>
      </c>
      <c r="C71" t="s">
        <v>220</v>
      </c>
      <c r="D71" t="s">
        <v>260</v>
      </c>
      <c r="J71" t="str">
        <f t="shared" si="22"/>
        <v>YouTube/04_ThereminSound_final_2023-04-29.mp4</v>
      </c>
      <c r="K71" t="str">
        <f t="shared" si="24"/>
        <v xml:space="preserve">    ["https://youtu.be/G7ARC0xHXRg", "YouTube/04_ThereminSound_final_2023-04-29.mp4"],</v>
      </c>
    </row>
    <row r="72" spans="1:11" x14ac:dyDescent="0.25">
      <c r="A72">
        <f t="shared" si="23"/>
        <v>28</v>
      </c>
      <c r="B72" t="s">
        <v>261</v>
      </c>
      <c r="C72" t="s">
        <v>220</v>
      </c>
      <c r="D72" t="s">
        <v>262</v>
      </c>
      <c r="J72" t="str">
        <f t="shared" si="22"/>
        <v>YouTube/04_VoiceCommands_and_VC_DemoReel_02.mp4</v>
      </c>
      <c r="K72" t="str">
        <f t="shared" si="24"/>
        <v xml:space="preserve">    ["https://youtu.be/M8Xc4aVh5Hc", "YouTube/04_VoiceCommands_and_VC_DemoReel_02.mp4"],</v>
      </c>
    </row>
    <row r="82" spans="2:10" x14ac:dyDescent="0.25">
      <c r="B82" s="2"/>
    </row>
    <row r="83" spans="2:10" x14ac:dyDescent="0.25">
      <c r="B83" s="2"/>
    </row>
    <row r="85" spans="2:10" x14ac:dyDescent="0.25">
      <c r="J85" t="s">
        <v>197</v>
      </c>
    </row>
    <row r="86" spans="2:10" x14ac:dyDescent="0.25">
      <c r="J86" t="s">
        <v>184</v>
      </c>
    </row>
    <row r="87" spans="2:10" x14ac:dyDescent="0.25">
      <c r="J87" t="s">
        <v>185</v>
      </c>
    </row>
    <row r="88" spans="2:10" x14ac:dyDescent="0.25">
      <c r="J88" t="s">
        <v>201</v>
      </c>
    </row>
    <row r="89" spans="2:10" x14ac:dyDescent="0.25">
      <c r="J89" t="s">
        <v>195</v>
      </c>
    </row>
    <row r="90" spans="2:10" x14ac:dyDescent="0.25">
      <c r="J90" t="s">
        <v>186</v>
      </c>
    </row>
    <row r="91" spans="2:10" x14ac:dyDescent="0.25">
      <c r="J91" t="s">
        <v>190</v>
      </c>
    </row>
    <row r="92" spans="2:10" x14ac:dyDescent="0.25">
      <c r="J92" t="s">
        <v>191</v>
      </c>
    </row>
    <row r="93" spans="2:10" x14ac:dyDescent="0.25">
      <c r="J93" t="s">
        <v>192</v>
      </c>
    </row>
    <row r="94" spans="2:10" x14ac:dyDescent="0.25">
      <c r="J94" t="s">
        <v>193</v>
      </c>
    </row>
    <row r="95" spans="2:10" x14ac:dyDescent="0.25">
      <c r="J95" t="s">
        <v>182</v>
      </c>
    </row>
    <row r="96" spans="2:10" x14ac:dyDescent="0.25">
      <c r="J96" t="s">
        <v>196</v>
      </c>
    </row>
    <row r="97" spans="10:10" x14ac:dyDescent="0.25">
      <c r="J97" t="s">
        <v>187</v>
      </c>
    </row>
    <row r="98" spans="10:10" x14ac:dyDescent="0.25">
      <c r="J98" t="s">
        <v>181</v>
      </c>
    </row>
    <row r="99" spans="10:10" x14ac:dyDescent="0.25">
      <c r="J99" t="s">
        <v>202</v>
      </c>
    </row>
    <row r="100" spans="10:10" x14ac:dyDescent="0.25">
      <c r="J100" t="s">
        <v>183</v>
      </c>
    </row>
    <row r="101" spans="10:10" x14ac:dyDescent="0.25">
      <c r="J101" t="s">
        <v>188</v>
      </c>
    </row>
    <row r="102" spans="10:10" x14ac:dyDescent="0.25">
      <c r="J102" t="s">
        <v>200</v>
      </c>
    </row>
    <row r="103" spans="10:10" x14ac:dyDescent="0.25">
      <c r="J103" t="s">
        <v>194</v>
      </c>
    </row>
    <row r="104" spans="10:10" x14ac:dyDescent="0.25">
      <c r="J104" t="s">
        <v>199</v>
      </c>
    </row>
    <row r="105" spans="10:10" x14ac:dyDescent="0.25">
      <c r="J105" t="s">
        <v>198</v>
      </c>
    </row>
    <row r="106" spans="10:10" x14ac:dyDescent="0.25">
      <c r="J106" t="s">
        <v>189</v>
      </c>
    </row>
  </sheetData>
  <autoFilter ref="A1:K59" xr:uid="{9C540BD1-6218-4126-83E7-AFCE5D23BAAF}"/>
  <sortState xmlns:xlrd2="http://schemas.microsoft.com/office/spreadsheetml/2017/richdata2" ref="A2:K72">
    <sortCondition descending="1" ref="A2:A72"/>
  </sortState>
  <hyperlinks>
    <hyperlink ref="B54" r:id="rId1" xr:uid="{EB67CE3E-1E20-49CF-B57E-A0AF5AE40E6E}"/>
    <hyperlink ref="B62" r:id="rId2" xr:uid="{8B47E7AD-D542-4FFF-AE7B-26337C515F0D}"/>
    <hyperlink ref="B49" r:id="rId3" xr:uid="{41D65414-9954-4D0F-A9F3-817162AA9DDA}"/>
    <hyperlink ref="B64" r:id="rId4" xr:uid="{39FA7108-7901-4714-B768-69CEFE730CB4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9D85-F7DF-497F-82BB-6973E3751EF7}">
  <dimension ref="A1:M139"/>
  <sheetViews>
    <sheetView topLeftCell="C1" workbookViewId="0">
      <selection activeCell="C112" sqref="C112:C119"/>
    </sheetView>
  </sheetViews>
  <sheetFormatPr defaultRowHeight="15" x14ac:dyDescent="0.25"/>
  <cols>
    <col min="1" max="1" width="65.28515625" bestFit="1" customWidth="1"/>
    <col min="2" max="2" width="140.85546875" bestFit="1" customWidth="1"/>
    <col min="3" max="3" width="161.42578125" bestFit="1" customWidth="1"/>
    <col min="4" max="4" width="161.42578125" customWidth="1"/>
    <col min="5" max="5" width="142.42578125" bestFit="1" customWidth="1"/>
    <col min="6" max="11" width="18.85546875" customWidth="1"/>
  </cols>
  <sheetData>
    <row r="1" spans="1:13" x14ac:dyDescent="0.25">
      <c r="E1" t="s">
        <v>132</v>
      </c>
      <c r="L1" t="s">
        <v>7</v>
      </c>
      <c r="M1" t="s">
        <v>10</v>
      </c>
    </row>
    <row r="2" spans="1:13" x14ac:dyDescent="0.25">
      <c r="L2" t="s">
        <v>8</v>
      </c>
      <c r="M2" t="s">
        <v>11</v>
      </c>
    </row>
    <row r="3" spans="1:13" x14ac:dyDescent="0.25">
      <c r="L3" t="s">
        <v>9</v>
      </c>
      <c r="M3" t="s">
        <v>12</v>
      </c>
    </row>
    <row r="4" spans="1:13" x14ac:dyDescent="0.25">
      <c r="A4" t="s">
        <v>0</v>
      </c>
      <c r="B4" s="1" t="s">
        <v>16</v>
      </c>
      <c r="C4" t="str">
        <f>"grep -l '"&amp;B4&amp;"' `findn "&amp;"""*.md""`"</f>
        <v>grep -l 'https://lh3.googleusercontent.com/p/AF1QipNOe-jdALOFjO_PwiTpwXQfhZ7P1iPFawCwV-7A=s680-w680-h510' `findn "*.md"`</v>
      </c>
      <c r="E4" s="1" t="str">
        <f t="shared" ref="E4:E13" si="0">E$1&amp;A4</f>
        <v>https://github.com/Mark-MDO47/ArduinoClass/blob/master/99_Resources/Images/2021-10-07_Library_from_googleusercontent.com.jpg</v>
      </c>
    </row>
    <row r="5" spans="1:13" x14ac:dyDescent="0.25">
      <c r="A5" t="s">
        <v>133</v>
      </c>
      <c r="B5" t="s">
        <v>17</v>
      </c>
      <c r="C5" t="str">
        <f t="shared" ref="C5:C13" si="1">"grep -l '"&amp;B5&amp;"' `findn "&amp;"""*.md""`"</f>
        <v>grep -l 'https://media.digikey.com/photos/Bourns%20Photos/4610X%20SERIES.jpg' `findn "*.md"`</v>
      </c>
      <c r="E5" s="1" t="str">
        <f t="shared" si="0"/>
        <v>https://github.com/Mark-MDO47/ArduinoClass/blob/master/99_Resources/Images/4610X_SERIES_from_digikey.com.jpg</v>
      </c>
    </row>
    <row r="6" spans="1:13" x14ac:dyDescent="0.25">
      <c r="A6" t="s">
        <v>13</v>
      </c>
      <c r="B6" s="1" t="s">
        <v>18</v>
      </c>
      <c r="C6" t="str">
        <f t="shared" si="1"/>
        <v>grep -l 'https://www.circuitstoday.com/wp-content/uploads/2018/02/Arduino-Nano-Pinout.jpg' `findn "*.md"`</v>
      </c>
      <c r="E6" s="1" t="str">
        <f t="shared" si="0"/>
        <v>https://github.com/Mark-MDO47/ArduinoClass/blob/master/99_Resources/Images/Arduino-Nano-Pinout_from_circuitstoday.com.png</v>
      </c>
    </row>
    <row r="7" spans="1:13" x14ac:dyDescent="0.25">
      <c r="A7" t="s">
        <v>1</v>
      </c>
      <c r="B7" t="s">
        <v>19</v>
      </c>
      <c r="C7" t="str">
        <f t="shared" si="1"/>
        <v>grep -l 'https://protosupplies.com/wp-content/uploads/2018/12/Breadboard-Contacts-Back-Side-2.jpg' `findn "*.md"`</v>
      </c>
      <c r="E7" s="1" t="str">
        <f t="shared" si="0"/>
        <v>https://github.com/Mark-MDO47/ArduinoClass/blob/master/99_Resources/Images/Breadboard-Contacts-Back-Side-2_from_protosupplies.com.jpg</v>
      </c>
    </row>
    <row r="8" spans="1:13" x14ac:dyDescent="0.25">
      <c r="A8" t="s">
        <v>2</v>
      </c>
      <c r="B8" t="s">
        <v>20</v>
      </c>
      <c r="C8" t="str">
        <f t="shared" si="1"/>
        <v>grep -l 'https://protosupplies.com/wp-content/uploads/2018/12/Breadboard-Details.jpg' `findn "*.md"`</v>
      </c>
      <c r="E8" s="1" t="str">
        <f t="shared" si="0"/>
        <v>https://github.com/Mark-MDO47/ArduinoClass/blob/master/99_Resources/Images/Breadboard-Details_from_protosupplies.com.jpg</v>
      </c>
    </row>
    <row r="9" spans="1:13" x14ac:dyDescent="0.25">
      <c r="A9" t="s">
        <v>14</v>
      </c>
      <c r="B9" t="s">
        <v>21</v>
      </c>
      <c r="C9" t="str">
        <f t="shared" si="1"/>
        <v>grep -l 'https://howtomechatronics.com/wp-content/uploads/2015/10/I2C-Communication-How-It-Works.png' `findn "*.md"`</v>
      </c>
      <c r="E9" s="1" t="str">
        <f t="shared" si="0"/>
        <v>https://github.com/Mark-MDO47/ArduinoClass/blob/master/99_Resources/Images/I2C-Communication-How-It-Works_from_howtomechatronics.com.png</v>
      </c>
    </row>
    <row r="10" spans="1:13" x14ac:dyDescent="0.25">
      <c r="A10" t="s">
        <v>3</v>
      </c>
      <c r="B10" s="1" t="s">
        <v>22</v>
      </c>
      <c r="C10" t="str">
        <f t="shared" si="1"/>
        <v>grep -l 'https://pxt.azureedge.net/blob/2ebeedcf4108aa2a5ecc9b8b232cbb5960b2dfb6/static/cp/learn/pins-tutorial/devices/led-connection.jpg' `findn "*.md"`</v>
      </c>
      <c r="E10" s="1" t="str">
        <f t="shared" si="0"/>
        <v>https://github.com/Mark-MDO47/ArduinoClass/blob/master/99_Resources/Images/led-connection_from_adafruit.com_azureedge.net.jpg</v>
      </c>
    </row>
    <row r="11" spans="1:13" x14ac:dyDescent="0.25">
      <c r="A11" t="s">
        <v>4</v>
      </c>
      <c r="B11" t="s">
        <v>23</v>
      </c>
      <c r="C11" t="str">
        <f t="shared" si="1"/>
        <v>grep -l 'https://pxt.azureedge.net/blob/03fec9ac9dbaee9f745ae2beda43fc15119c1c20/static/cp/learn/pins-tutorial/devices/led-polarity.jpg' `findn "*.md"`</v>
      </c>
      <c r="E11" s="1" t="str">
        <f t="shared" si="0"/>
        <v>https://github.com/Mark-MDO47/ArduinoClass/blob/master/99_Resources/Images/led-polarity_from_adafruit.com_azureedge.net.jpg</v>
      </c>
    </row>
    <row r="12" spans="1:13" x14ac:dyDescent="0.25">
      <c r="A12" t="s">
        <v>5</v>
      </c>
      <c r="B12" t="s">
        <v>24</v>
      </c>
      <c r="C12" t="str">
        <f t="shared" si="1"/>
        <v>grep -l 'https://dfimg.dfrobot.com/store/cache3/data/SEN0539/SEN0539-EN-1.jpg' `findn "*.md"`</v>
      </c>
      <c r="E12" s="1" t="str">
        <f t="shared" si="0"/>
        <v>https://github.com/Mark-MDO47/ArduinoClass/blob/master/99_Resources/Images/SEN0539-EN-1_from_dfrobot.com.jpg</v>
      </c>
    </row>
    <row r="13" spans="1:13" x14ac:dyDescent="0.25">
      <c r="A13" t="s">
        <v>6</v>
      </c>
      <c r="B13" t="s">
        <v>25</v>
      </c>
      <c r="C13" t="str">
        <f t="shared" si="1"/>
        <v>grep -l 'https://upload.wikimedia.org/wikipedia/commons/thumb/1/11/Theramin-Alexandra-Stepanoff-1930.jpg/220px-Theramin-Alexandra-Stepanoff-1930.jpg' `findn "*.md"`</v>
      </c>
      <c r="E13" s="1" t="str">
        <f t="shared" si="0"/>
        <v>https://github.com/Mark-MDO47/ArduinoClass/blob/master/99_Resources/Images/Theramin-Alexandra-Stepanoff-1930_from_wikimedia.org.jpg</v>
      </c>
    </row>
    <row r="14" spans="1:13" x14ac:dyDescent="0.25">
      <c r="A14" t="s">
        <v>15</v>
      </c>
      <c r="B14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  <row r="45" spans="2:2" x14ac:dyDescent="0.25">
      <c r="B45" t="s">
        <v>45</v>
      </c>
    </row>
    <row r="46" spans="2:2" x14ac:dyDescent="0.25">
      <c r="B46" t="s">
        <v>46</v>
      </c>
    </row>
    <row r="47" spans="2:2" x14ac:dyDescent="0.25">
      <c r="B47" t="s">
        <v>47</v>
      </c>
    </row>
    <row r="48" spans="2:2" x14ac:dyDescent="0.25">
      <c r="B48" t="s">
        <v>48</v>
      </c>
    </row>
    <row r="49" spans="2:2" x14ac:dyDescent="0.25">
      <c r="B49" t="s">
        <v>49</v>
      </c>
    </row>
    <row r="50" spans="2:2" x14ac:dyDescent="0.25">
      <c r="B50" t="s">
        <v>50</v>
      </c>
    </row>
    <row r="51" spans="2:2" x14ac:dyDescent="0.25">
      <c r="B51" t="s">
        <v>51</v>
      </c>
    </row>
    <row r="52" spans="2:2" x14ac:dyDescent="0.25">
      <c r="B52" t="s">
        <v>52</v>
      </c>
    </row>
    <row r="53" spans="2:2" x14ac:dyDescent="0.25">
      <c r="B53" t="s">
        <v>53</v>
      </c>
    </row>
    <row r="54" spans="2:2" x14ac:dyDescent="0.25">
      <c r="B54" t="s">
        <v>54</v>
      </c>
    </row>
    <row r="55" spans="2:2" x14ac:dyDescent="0.25">
      <c r="B55" t="s">
        <v>55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0" spans="2:2" x14ac:dyDescent="0.25">
      <c r="B60" t="s">
        <v>60</v>
      </c>
    </row>
    <row r="61" spans="2:2" x14ac:dyDescent="0.25">
      <c r="B61" t="s">
        <v>61</v>
      </c>
    </row>
    <row r="62" spans="2:2" x14ac:dyDescent="0.25">
      <c r="B62" t="s">
        <v>62</v>
      </c>
    </row>
    <row r="63" spans="2:2" x14ac:dyDescent="0.25">
      <c r="B63" t="s">
        <v>63</v>
      </c>
    </row>
    <row r="64" spans="2:2" x14ac:dyDescent="0.25">
      <c r="B64" t="s">
        <v>64</v>
      </c>
    </row>
    <row r="65" spans="2:2" x14ac:dyDescent="0.25">
      <c r="B65" t="s">
        <v>65</v>
      </c>
    </row>
    <row r="66" spans="2:2" x14ac:dyDescent="0.25">
      <c r="B66" t="s">
        <v>66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78</v>
      </c>
    </row>
    <row r="79" spans="2:2" x14ac:dyDescent="0.25">
      <c r="B79" t="s">
        <v>79</v>
      </c>
    </row>
    <row r="80" spans="2:2" x14ac:dyDescent="0.25">
      <c r="B80" t="s">
        <v>80</v>
      </c>
    </row>
    <row r="81" spans="2:2" x14ac:dyDescent="0.25">
      <c r="B81" t="s">
        <v>81</v>
      </c>
    </row>
    <row r="82" spans="2:2" x14ac:dyDescent="0.25">
      <c r="B82" t="s">
        <v>82</v>
      </c>
    </row>
    <row r="83" spans="2:2" x14ac:dyDescent="0.25">
      <c r="B83" t="s">
        <v>83</v>
      </c>
    </row>
    <row r="84" spans="2:2" x14ac:dyDescent="0.25">
      <c r="B84" t="s">
        <v>84</v>
      </c>
    </row>
    <row r="85" spans="2:2" x14ac:dyDescent="0.25">
      <c r="B85" t="s">
        <v>85</v>
      </c>
    </row>
    <row r="86" spans="2:2" x14ac:dyDescent="0.25">
      <c r="B86" t="s">
        <v>86</v>
      </c>
    </row>
    <row r="87" spans="2:2" x14ac:dyDescent="0.25">
      <c r="B87" t="s">
        <v>87</v>
      </c>
    </row>
    <row r="88" spans="2:2" x14ac:dyDescent="0.25">
      <c r="B88" t="s">
        <v>88</v>
      </c>
    </row>
    <row r="89" spans="2:2" x14ac:dyDescent="0.25">
      <c r="B89" t="s">
        <v>89</v>
      </c>
    </row>
    <row r="90" spans="2:2" x14ac:dyDescent="0.25">
      <c r="B90" t="s">
        <v>90</v>
      </c>
    </row>
    <row r="91" spans="2:2" x14ac:dyDescent="0.25">
      <c r="B91" t="s">
        <v>91</v>
      </c>
    </row>
    <row r="92" spans="2:2" x14ac:dyDescent="0.25">
      <c r="B92" t="s">
        <v>92</v>
      </c>
    </row>
    <row r="93" spans="2:2" x14ac:dyDescent="0.25">
      <c r="B93" t="s">
        <v>93</v>
      </c>
    </row>
    <row r="94" spans="2:2" x14ac:dyDescent="0.25">
      <c r="B94" t="s">
        <v>94</v>
      </c>
    </row>
    <row r="95" spans="2:2" x14ac:dyDescent="0.25">
      <c r="B95" t="s">
        <v>95</v>
      </c>
    </row>
    <row r="96" spans="2:2" x14ac:dyDescent="0.25">
      <c r="B96" t="s">
        <v>96</v>
      </c>
    </row>
    <row r="97" spans="2:5" x14ac:dyDescent="0.25">
      <c r="B97" t="s">
        <v>97</v>
      </c>
    </row>
    <row r="98" spans="2:5" x14ac:dyDescent="0.25">
      <c r="B98" t="s">
        <v>98</v>
      </c>
    </row>
    <row r="99" spans="2:5" x14ac:dyDescent="0.25">
      <c r="B99" t="s">
        <v>99</v>
      </c>
    </row>
    <row r="100" spans="2:5" x14ac:dyDescent="0.25">
      <c r="B100" t="s">
        <v>100</v>
      </c>
    </row>
    <row r="101" spans="2:5" x14ac:dyDescent="0.25">
      <c r="B101" t="s">
        <v>101</v>
      </c>
    </row>
    <row r="102" spans="2:5" x14ac:dyDescent="0.25">
      <c r="B102" t="s">
        <v>102</v>
      </c>
    </row>
    <row r="103" spans="2:5" x14ac:dyDescent="0.25">
      <c r="B103" t="s">
        <v>103</v>
      </c>
    </row>
    <row r="104" spans="2:5" x14ac:dyDescent="0.25">
      <c r="B104" t="s">
        <v>104</v>
      </c>
    </row>
    <row r="105" spans="2:5" x14ac:dyDescent="0.25">
      <c r="B105" t="s">
        <v>105</v>
      </c>
    </row>
    <row r="106" spans="2:5" x14ac:dyDescent="0.25">
      <c r="B106" t="s">
        <v>106</v>
      </c>
    </row>
    <row r="107" spans="2:5" x14ac:dyDescent="0.25">
      <c r="B107" t="s">
        <v>107</v>
      </c>
    </row>
    <row r="108" spans="2:5" x14ac:dyDescent="0.25">
      <c r="B108" t="s">
        <v>108</v>
      </c>
    </row>
    <row r="109" spans="2:5" x14ac:dyDescent="0.25">
      <c r="B109" t="s">
        <v>109</v>
      </c>
    </row>
    <row r="110" spans="2:5" x14ac:dyDescent="0.25">
      <c r="B110" s="1" t="s">
        <v>110</v>
      </c>
    </row>
    <row r="111" spans="2:5" x14ac:dyDescent="0.25">
      <c r="B111" t="s">
        <v>111</v>
      </c>
    </row>
    <row r="112" spans="2:5" x14ac:dyDescent="0.25">
      <c r="B112" t="s">
        <v>112</v>
      </c>
      <c r="C112" t="str">
        <f t="shared" ref="C112:C119" si="2">"grep -l '"&amp;B112&amp;"' `findn "&amp;"""*.md""`"</f>
        <v>grep -l 'https://github.com/Mark-MDO47/BluetoothAudioTransmitter_KCX_BT_EMITTER/raw/master/images/KCX_BT_Board_IMG_1351.png' `findn "*.md"`</v>
      </c>
      <c r="D112" s="1" t="s">
        <v>142</v>
      </c>
      <c r="E112" t="s">
        <v>134</v>
      </c>
    </row>
    <row r="113" spans="2:5" x14ac:dyDescent="0.25">
      <c r="B113" t="s">
        <v>113</v>
      </c>
      <c r="C113" t="str">
        <f t="shared" si="2"/>
        <v>grep -l 'https://github.com/Mark-MDO47/FPGA_RBG_2_RBGW/blob/master/images/CascadeLED_SerialProtocol_arch.png' `findn "*.md"`</v>
      </c>
      <c r="D113" s="1" t="s">
        <v>143</v>
      </c>
      <c r="E113" t="s">
        <v>135</v>
      </c>
    </row>
    <row r="114" spans="2:5" x14ac:dyDescent="0.25">
      <c r="B114" t="s">
        <v>114</v>
      </c>
      <c r="C114" t="str">
        <f t="shared" si="2"/>
        <v>grep -l 'https://github.com/Mark-MDO47/FPGA_RBG_2_RBGW/blob/master/images/WS2812B_RGB_SerialProtocol.png' `findn "*.md"`</v>
      </c>
      <c r="D114" s="1" t="s">
        <v>144</v>
      </c>
      <c r="E114" t="s">
        <v>136</v>
      </c>
    </row>
    <row r="115" spans="2:5" x14ac:dyDescent="0.25">
      <c r="B115" t="s">
        <v>115</v>
      </c>
      <c r="C115" t="str">
        <f t="shared" si="2"/>
        <v>grep -l 'https://github.com/Mark-MDO47/GraduationCap2017/blob/master/Buttons/images/61yw6SpuXEL._SL1001_.jpg' `findn "*.md"`</v>
      </c>
      <c r="D115" s="1" t="s">
        <v>145</v>
      </c>
      <c r="E115" t="s">
        <v>137</v>
      </c>
    </row>
    <row r="116" spans="2:5" x14ac:dyDescent="0.25">
      <c r="B116" t="s">
        <v>116</v>
      </c>
      <c r="C116" t="str">
        <f t="shared" si="2"/>
        <v>grep -l 'https://github.com/Mark-MDO47/GraduationCap2017/blob/master/imagesFinal/IMG_09516_all.png' `findn "*.md"`</v>
      </c>
      <c r="D116" s="1" t="s">
        <v>146</v>
      </c>
      <c r="E116" t="s">
        <v>138</v>
      </c>
    </row>
    <row r="117" spans="2:5" x14ac:dyDescent="0.25">
      <c r="B117" t="s">
        <v>117</v>
      </c>
      <c r="C117" t="str">
        <f t="shared" si="2"/>
        <v>grep -l 'https://github.com/Mark-MDO47/KnowHow_ParkTheCar/blob/master/images/IMG07763_closed.png' `findn "*.md"`</v>
      </c>
      <c r="D117" s="1" t="s">
        <v>147</v>
      </c>
      <c r="E117" t="s">
        <v>139</v>
      </c>
    </row>
    <row r="118" spans="2:5" x14ac:dyDescent="0.25">
      <c r="B118" t="s">
        <v>118</v>
      </c>
      <c r="C118" t="str">
        <f t="shared" si="2"/>
        <v>grep -l 'https://github.com/Mark-MDO47/RubberBandGun/blob/master/3D_model/OrangeTop_854_641.jpg' `findn "*.md"`</v>
      </c>
      <c r="D118" s="1" t="s">
        <v>148</v>
      </c>
      <c r="E118" t="s">
        <v>140</v>
      </c>
    </row>
    <row r="119" spans="2:5" x14ac:dyDescent="0.25">
      <c r="B119" t="s">
        <v>119</v>
      </c>
      <c r="C119" t="str">
        <f t="shared" si="2"/>
        <v>grep -l 'https://github.com/Mark-MDO47/RubberBandGun/raw/master/PartsInfo/YX5200_MP3player.png' `findn "*.md"`</v>
      </c>
      <c r="D119" s="1" t="s">
        <v>149</v>
      </c>
      <c r="E119" t="s">
        <v>141</v>
      </c>
    </row>
    <row r="129" spans="1:5" x14ac:dyDescent="0.25">
      <c r="A129" t="s">
        <v>120</v>
      </c>
      <c r="B129" t="s">
        <v>24</v>
      </c>
    </row>
    <row r="130" spans="1:5" x14ac:dyDescent="0.25">
      <c r="A130" t="s">
        <v>121</v>
      </c>
      <c r="B130" t="s">
        <v>21</v>
      </c>
    </row>
    <row r="131" spans="1:5" x14ac:dyDescent="0.25">
      <c r="A131" t="s">
        <v>122</v>
      </c>
      <c r="B131" t="s">
        <v>16</v>
      </c>
    </row>
    <row r="132" spans="1:5" x14ac:dyDescent="0.25">
      <c r="A132" t="s">
        <v>124</v>
      </c>
      <c r="B132" s="1" t="s">
        <v>123</v>
      </c>
      <c r="E132" s="1"/>
    </row>
    <row r="133" spans="1:5" x14ac:dyDescent="0.25">
      <c r="A133" t="s">
        <v>125</v>
      </c>
      <c r="B133" t="s">
        <v>19</v>
      </c>
    </row>
    <row r="134" spans="1:5" x14ac:dyDescent="0.25">
      <c r="A134" t="s">
        <v>126</v>
      </c>
      <c r="B134" t="s">
        <v>20</v>
      </c>
    </row>
    <row r="135" spans="1:5" x14ac:dyDescent="0.25">
      <c r="A135" t="s">
        <v>127</v>
      </c>
      <c r="B135" t="s">
        <v>23</v>
      </c>
    </row>
    <row r="136" spans="1:5" x14ac:dyDescent="0.25">
      <c r="A136" t="s">
        <v>128</v>
      </c>
      <c r="B136" t="s">
        <v>22</v>
      </c>
    </row>
    <row r="137" spans="1:5" x14ac:dyDescent="0.25">
      <c r="A137" t="s">
        <v>129</v>
      </c>
      <c r="B137" s="1" t="s">
        <v>25</v>
      </c>
      <c r="E137" s="1"/>
    </row>
    <row r="138" spans="1:5" x14ac:dyDescent="0.25">
      <c r="A138" t="s">
        <v>130</v>
      </c>
      <c r="B138" s="1" t="s">
        <v>18</v>
      </c>
      <c r="E138" s="1"/>
    </row>
    <row r="139" spans="1:5" x14ac:dyDescent="0.25">
      <c r="A139" t="s">
        <v>131</v>
      </c>
      <c r="B139" t="s">
        <v>26</v>
      </c>
    </row>
  </sheetData>
  <hyperlinks>
    <hyperlink ref="B132" r:id="rId1" xr:uid="{D7C8A598-5BCB-40A3-AED5-670CA312AD8E}"/>
    <hyperlink ref="B137" r:id="rId2" xr:uid="{3763FC69-3E7A-4A61-9E17-3A2477AEDC39}"/>
    <hyperlink ref="B138" r:id="rId3" xr:uid="{957C61BA-2764-49AB-BCEE-C548F7495162}"/>
    <hyperlink ref="B4" r:id="rId4" xr:uid="{3D38F2F2-746E-476C-B33F-48858AA58DDC}"/>
    <hyperlink ref="B6" r:id="rId5" xr:uid="{58FE5EB4-62BA-458E-85E1-1020B3C8ACD6}"/>
    <hyperlink ref="B10" r:id="rId6" xr:uid="{77615382-D127-4B3E-ADAC-5FBED968E650}"/>
    <hyperlink ref="B110" r:id="rId7" xr:uid="{32F60D79-325E-4690-B032-1CFF16062FE5}"/>
    <hyperlink ref="D112" r:id="rId8" xr:uid="{046D508D-C441-439B-AA39-B48981202586}"/>
    <hyperlink ref="D113" r:id="rId9" xr:uid="{E8882C1B-5466-4A7F-9BFE-A06555CA4B88}"/>
    <hyperlink ref="D114" r:id="rId10" xr:uid="{6654CB07-325B-426E-9356-FE044D74754A}"/>
    <hyperlink ref="D119" r:id="rId11" xr:uid="{6E29D16C-AA63-44DF-97ED-79BF02E8D89A}"/>
    <hyperlink ref="D115" r:id="rId12" xr:uid="{B1AC1CA9-8590-4A19-8F00-97E964A3B8FE}"/>
    <hyperlink ref="D116" r:id="rId13" xr:uid="{31471F13-6002-4E79-B994-2D6A6AF31E86}"/>
    <hyperlink ref="D118" r:id="rId14" xr:uid="{90157C5F-336B-45C7-9F96-A9295A42EFA9}"/>
    <hyperlink ref="D117" r:id="rId15" xr:uid="{9A89D5FF-6C92-4EAC-BC47-90AB7C461748}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AD21-0F7B-4758-92D6-6CB5F17FACC1}">
  <dimension ref="A2:D10"/>
  <sheetViews>
    <sheetView workbookViewId="0">
      <selection activeCell="A12" sqref="A12"/>
    </sheetView>
  </sheetViews>
  <sheetFormatPr defaultRowHeight="15" x14ac:dyDescent="0.25"/>
  <cols>
    <col min="1" max="1" width="40.85546875" bestFit="1" customWidth="1"/>
    <col min="2" max="2" width="45.42578125" bestFit="1" customWidth="1"/>
  </cols>
  <sheetData>
    <row r="2" spans="1:4" x14ac:dyDescent="0.25">
      <c r="A2" t="s">
        <v>245</v>
      </c>
      <c r="B2" t="s">
        <v>246</v>
      </c>
      <c r="D2" t="str">
        <f>A2</f>
        <v>https://youtu.be/c5UH3J40uWE</v>
      </c>
    </row>
    <row r="3" spans="1:4" x14ac:dyDescent="0.25">
      <c r="A3" t="s">
        <v>247</v>
      </c>
      <c r="B3" t="s">
        <v>248</v>
      </c>
      <c r="D3" t="str">
        <f>D2&amp;"\|"&amp;A3</f>
        <v>https://youtu.be/c5UH3J40uWE\|https://youtube.com/shorts/qGxECSMQtAQ</v>
      </c>
    </row>
    <row r="4" spans="1:4" x14ac:dyDescent="0.25">
      <c r="A4" t="s">
        <v>249</v>
      </c>
      <c r="B4" t="s">
        <v>250</v>
      </c>
      <c r="D4" t="str">
        <f t="shared" ref="D4:D10" si="0">D3&amp;"\|"&amp;A4</f>
        <v>https://youtu.be/c5UH3J40uWE\|https://youtube.com/shorts/qGxECSMQtAQ\|https://youtu.be/cnjk-xBvyEo</v>
      </c>
    </row>
    <row r="5" spans="1:4" x14ac:dyDescent="0.25">
      <c r="A5" t="s">
        <v>251</v>
      </c>
      <c r="B5" t="s">
        <v>252</v>
      </c>
      <c r="D5" t="str">
        <f t="shared" si="0"/>
        <v>https://youtu.be/c5UH3J40uWE\|https://youtube.com/shorts/qGxECSMQtAQ\|https://youtu.be/cnjk-xBvyEo\|https://youtu.be/UdA5ehl802k</v>
      </c>
    </row>
    <row r="6" spans="1:4" x14ac:dyDescent="0.25">
      <c r="A6" t="s">
        <v>253</v>
      </c>
      <c r="B6" t="s">
        <v>254</v>
      </c>
      <c r="D6" t="str">
        <f t="shared" si="0"/>
        <v>https://youtu.be/c5UH3J40uWE\|https://youtube.com/shorts/qGxECSMQtAQ\|https://youtu.be/cnjk-xBvyEo\|https://youtu.be/UdA5ehl802k\|https://youtu.be/I-3vgafNRE8</v>
      </c>
    </row>
    <row r="7" spans="1:4" x14ac:dyDescent="0.25">
      <c r="A7" t="s">
        <v>255</v>
      </c>
      <c r="B7" t="s">
        <v>256</v>
      </c>
      <c r="D7" t="str">
        <f t="shared" si="0"/>
        <v>https://youtu.be/c5UH3J40uWE\|https://youtube.com/shorts/qGxECSMQtAQ\|https://youtu.be/cnjk-xBvyEo\|https://youtu.be/UdA5ehl802k\|https://youtu.be/I-3vgafNRE8\|https://youtu.be/sXV3qn8dh8o</v>
      </c>
    </row>
    <row r="8" spans="1:4" x14ac:dyDescent="0.25">
      <c r="A8" t="s">
        <v>257</v>
      </c>
      <c r="B8" t="s">
        <v>258</v>
      </c>
      <c r="D8" t="str">
        <f t="shared" si="0"/>
        <v>https://youtu.be/c5UH3J40uWE\|https://youtube.com/shorts/qGxECSMQtAQ\|https://youtu.be/cnjk-xBvyEo\|https://youtu.be/UdA5ehl802k\|https://youtu.be/I-3vgafNRE8\|https://youtu.be/sXV3qn8dh8o\|https://youtu.be/0KehSIJmKcs</v>
      </c>
    </row>
    <row r="9" spans="1:4" x14ac:dyDescent="0.25">
      <c r="A9" t="s">
        <v>259</v>
      </c>
      <c r="B9" t="s">
        <v>260</v>
      </c>
      <c r="D9" t="str">
        <f t="shared" si="0"/>
        <v>https://youtu.be/c5UH3J40uWE\|https://youtube.com/shorts/qGxECSMQtAQ\|https://youtu.be/cnjk-xBvyEo\|https://youtu.be/UdA5ehl802k\|https://youtu.be/I-3vgafNRE8\|https://youtu.be/sXV3qn8dh8o\|https://youtu.be/0KehSIJmKcs\|https://youtu.be/G7ARC0xHXRg</v>
      </c>
    </row>
    <row r="10" spans="1:4" x14ac:dyDescent="0.25">
      <c r="A10" t="s">
        <v>261</v>
      </c>
      <c r="B10" t="s">
        <v>262</v>
      </c>
      <c r="D10" t="str">
        <f t="shared" si="0"/>
        <v>https://youtu.be/c5UH3J40uWE\|https://youtube.com/shorts/qGxECSMQtAQ\|https://youtu.be/cnjk-xBvyEo\|https://youtu.be/UdA5ehl802k\|https://youtu.be/I-3vgafNRE8\|https://youtu.be/sXV3qn8dh8o\|https://youtu.be/0KehSIJmKcs\|https://youtu.be/G7ARC0xHXRg\|https://youtu.be/M8Xc4aVh5Hc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0541-A209-4C66-8ADB-AB8FD7A1A45E}">
  <dimension ref="A2:K39"/>
  <sheetViews>
    <sheetView tabSelected="1" topLeftCell="D19" workbookViewId="0">
      <selection activeCell="J41" sqref="J41"/>
    </sheetView>
  </sheetViews>
  <sheetFormatPr defaultRowHeight="15" x14ac:dyDescent="0.25"/>
  <cols>
    <col min="2" max="2" width="130.140625" bestFit="1" customWidth="1"/>
    <col min="4" max="4" width="58.42578125" bestFit="1" customWidth="1"/>
    <col min="10" max="10" width="54" bestFit="1" customWidth="1"/>
  </cols>
  <sheetData>
    <row r="2" spans="1:11" x14ac:dyDescent="0.25">
      <c r="A2" t="s">
        <v>270</v>
      </c>
      <c r="B2" t="s">
        <v>239</v>
      </c>
      <c r="C2" t="s">
        <v>240</v>
      </c>
      <c r="D2" t="s">
        <v>241</v>
      </c>
      <c r="E2" t="s">
        <v>308</v>
      </c>
      <c r="F2" t="s">
        <v>179</v>
      </c>
      <c r="G2" t="s">
        <v>178</v>
      </c>
      <c r="H2" t="s">
        <v>180</v>
      </c>
      <c r="I2" t="s">
        <v>242</v>
      </c>
      <c r="J2" t="s">
        <v>243</v>
      </c>
      <c r="K2" t="s">
        <v>244</v>
      </c>
    </row>
    <row r="3" spans="1:11" x14ac:dyDescent="0.25">
      <c r="A3">
        <f>LEN(B3)</f>
        <v>125</v>
      </c>
      <c r="B3" s="3" t="s">
        <v>271</v>
      </c>
      <c r="C3">
        <f>FIND("master/",B3)+LEN("master")+1</f>
        <v>60</v>
      </c>
      <c r="D3" t="str">
        <f>MID(B3,C3,9999)</f>
        <v>99_Resources/Images/Arduino-Nano-Pinout_from_circuitstoday.com.png</v>
      </c>
      <c r="E3">
        <f>COUNTIF($D3,"*.png*")+COUNTIF($D3,"*.jpg*")+COUNTIF($D3,"*.pdf*")</f>
        <v>1</v>
      </c>
      <c r="F3">
        <f>IF(COUNTIF($D3,"*.xls*"),1,0)</f>
        <v>0</v>
      </c>
      <c r="G3">
        <f>IF(COUNTIF($D3,"*.md*"),1,0)</f>
        <v>0</v>
      </c>
      <c r="H3">
        <f>IF(0=SUM(E3:G3),1,0)</f>
        <v>0</v>
      </c>
      <c r="J3" t="str">
        <f>IF(E3+F3,MID(D3,1+FIND("/",D3),999),IF(G3&gt;0,SUBSTITUTE(SUBSTITUTE(D3,"/README.md",".html"),"/","_"),SUBSTITUTE(D3,"/","_")&amp;".html"))</f>
        <v>Images/Arduino-Nano-Pinout_from_circuitstoday.com.png</v>
      </c>
      <c r="K3" t="str">
        <f>"    ["""&amp;B3&amp;""", """&amp;J3&amp;"""],"</f>
        <v xml:space="preserve">    ["https://github.com/Mark-MDO47/CforArduinoClass/blob/master/99_Resources/Images/Arduino-Nano-Pinout_from_circuitstoday.com.png", "Images/Arduino-Nano-Pinout_from_circuitstoday.com.png"],</v>
      </c>
    </row>
    <row r="4" spans="1:11" x14ac:dyDescent="0.25">
      <c r="A4">
        <f>LEN(B4)</f>
        <v>115</v>
      </c>
      <c r="B4" s="3" t="s">
        <v>272</v>
      </c>
      <c r="C4">
        <f>FIND("master/",B4)+LEN("master")+1</f>
        <v>60</v>
      </c>
      <c r="D4" t="str">
        <f>MID(B4,C4,9999)</f>
        <v>02_LetsGetTalking/README.md#ascii-characters-and-strings</v>
      </c>
      <c r="E4">
        <f>COUNTIF($D4,"*.png*")+COUNTIF($D4,"*.jpg*")+COUNTIF($D4,"*.pdf*")</f>
        <v>0</v>
      </c>
      <c r="F4">
        <f>IF(COUNTIF($D4,"*.xls*"),1,0)</f>
        <v>0</v>
      </c>
      <c r="G4">
        <f>IF(COUNTIF($D4,"*.md*"),1,0)</f>
        <v>1</v>
      </c>
      <c r="H4">
        <f>IF(0=SUM(E4:G4),1,0)</f>
        <v>0</v>
      </c>
      <c r="J4" t="str">
        <f>IF(E4+F4,MID(D4,1+FIND("/",D4),999),IF(G4&gt;0,SUBSTITUTE(SUBSTITUTE(D4,"/README.md",".html"),"/","_"),SUBSTITUTE(D4,"/","_")&amp;".html"))</f>
        <v>02_LetsGetTalking.html#ascii-characters-and-strings</v>
      </c>
      <c r="K4" t="str">
        <f t="shared" ref="K4:K39" si="0">"    ["""&amp;B4&amp;""", """&amp;J4&amp;"""],"</f>
        <v xml:space="preserve">    ["https://github.com/Mark-MDO47/CforArduinoClass/blob/master/02_LetsGetTalking/README.md#ascii-characters-and-strings", "02_LetsGetTalking.html#ascii-characters-and-strings"],</v>
      </c>
    </row>
    <row r="5" spans="1:11" x14ac:dyDescent="0.25">
      <c r="A5">
        <f>LEN(B5)</f>
        <v>114</v>
      </c>
      <c r="B5" s="3" t="s">
        <v>273</v>
      </c>
      <c r="C5">
        <f t="shared" ref="C5:C39" si="1">FIND("master/",B5)+LEN("master")+1</f>
        <v>60</v>
      </c>
      <c r="D5" t="str">
        <f t="shared" ref="D5:D39" si="2">MID(B5,C5,9999)</f>
        <v>99_Resources/Images/Config_USB_SerialMonitor_screen.png</v>
      </c>
      <c r="E5">
        <f t="shared" ref="E5:E39" si="3">COUNTIF($D5,"*.png*")+COUNTIF($D5,"*.jpg*")+COUNTIF($D5,"*.pdf*")</f>
        <v>1</v>
      </c>
      <c r="F5">
        <f t="shared" ref="F5:F39" si="4">IF(COUNTIF($D5,"*.xls*"),1,0)</f>
        <v>0</v>
      </c>
      <c r="G5">
        <f t="shared" ref="G5:G39" si="5">IF(COUNTIF($D5,"*.md*"),1,0)</f>
        <v>0</v>
      </c>
      <c r="H5">
        <f t="shared" ref="H5:H39" si="6">IF(0=SUM(E5:G5),1,0)</f>
        <v>0</v>
      </c>
      <c r="J5" t="str">
        <f t="shared" ref="J5:J39" si="7">IF(E5+F5,MID(D5,1+FIND("/",D5),999),IF(G5&gt;0,SUBSTITUTE(SUBSTITUTE(D5,"/README.md",".html"),"/","_"),SUBSTITUTE(D5,"/","_")&amp;".html"))</f>
        <v>Images/Config_USB_SerialMonitor_screen.png</v>
      </c>
      <c r="K5" t="str">
        <f t="shared" si="0"/>
        <v xml:space="preserve">    ["https://github.com/Mark-MDO47/CforArduinoClass/blob/master/99_Resources/Images/Config_USB_SerialMonitor_screen.png", "Images/Config_USB_SerialMonitor_screen.png"],</v>
      </c>
    </row>
    <row r="6" spans="1:11" x14ac:dyDescent="0.25">
      <c r="A6">
        <f>LEN(B6)</f>
        <v>111</v>
      </c>
      <c r="B6" s="3" t="s">
        <v>274</v>
      </c>
      <c r="C6">
        <f t="shared" si="1"/>
        <v>60</v>
      </c>
      <c r="D6" t="str">
        <f t="shared" si="2"/>
        <v>99_Resources/Images/03_SerMon_DO_DEBUG_INPUT_run.png</v>
      </c>
      <c r="E6">
        <f t="shared" si="3"/>
        <v>1</v>
      </c>
      <c r="F6">
        <f t="shared" si="4"/>
        <v>0</v>
      </c>
      <c r="G6">
        <f t="shared" si="5"/>
        <v>0</v>
      </c>
      <c r="H6">
        <f t="shared" si="6"/>
        <v>0</v>
      </c>
      <c r="J6" t="str">
        <f t="shared" si="7"/>
        <v>Images/03_SerMon_DO_DEBUG_INPUT_run.png</v>
      </c>
      <c r="K6" t="str">
        <f t="shared" si="0"/>
        <v xml:space="preserve">    ["https://github.com/Mark-MDO47/CforArduinoClass/blob/master/99_Resources/Images/03_SerMon_DO_DEBUG_INPUT_run.png", "Images/03_SerMon_DO_DEBUG_INPUT_run.png"],</v>
      </c>
    </row>
    <row r="7" spans="1:11" x14ac:dyDescent="0.25">
      <c r="A7">
        <f>LEN(B7)</f>
        <v>110</v>
      </c>
      <c r="B7" s="3" t="s">
        <v>275</v>
      </c>
      <c r="C7">
        <f t="shared" si="1"/>
        <v>60</v>
      </c>
      <c r="D7" t="str">
        <f t="shared" si="2"/>
        <v>99_Resources/Images/01_BlinkingLED_part_A_setup.png</v>
      </c>
      <c r="E7">
        <f t="shared" si="3"/>
        <v>1</v>
      </c>
      <c r="F7">
        <f t="shared" si="4"/>
        <v>0</v>
      </c>
      <c r="G7">
        <f t="shared" si="5"/>
        <v>0</v>
      </c>
      <c r="H7">
        <f t="shared" si="6"/>
        <v>0</v>
      </c>
      <c r="J7" t="str">
        <f t="shared" si="7"/>
        <v>Images/01_BlinkingLED_part_A_setup.png</v>
      </c>
      <c r="K7" t="str">
        <f t="shared" si="0"/>
        <v xml:space="preserve">    ["https://github.com/Mark-MDO47/CforArduinoClass/blob/master/99_Resources/Images/01_BlinkingLED_part_A_setup.png", "Images/01_BlinkingLED_part_A_setup.png"],</v>
      </c>
    </row>
    <row r="8" spans="1:11" x14ac:dyDescent="0.25">
      <c r="A8">
        <f>LEN(B8)</f>
        <v>110</v>
      </c>
      <c r="B8" s="3" t="s">
        <v>276</v>
      </c>
      <c r="C8">
        <f t="shared" si="1"/>
        <v>60</v>
      </c>
      <c r="D8" t="str">
        <f t="shared" si="2"/>
        <v>ArduinoCode/02_LetsGetTalking/02_LetsGetTalking.ino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1</v>
      </c>
      <c r="J8" t="str">
        <f t="shared" si="7"/>
        <v>ArduinoCode_02_LetsGetTalking_02_LetsGetTalking.ino.html</v>
      </c>
      <c r="K8" t="str">
        <f t="shared" si="0"/>
        <v xml:space="preserve">    ["https://github.com/Mark-MDO47/CforArduinoClass/blob/master/ArduinoCode/02_LetsGetTalking/02_LetsGetTalking.ino", "ArduinoCode_02_LetsGetTalking_02_LetsGetTalking.ino.html"],</v>
      </c>
    </row>
    <row r="9" spans="1:11" x14ac:dyDescent="0.25">
      <c r="A9">
        <f>LEN(B9)</f>
        <v>107</v>
      </c>
      <c r="B9" s="3" t="s">
        <v>277</v>
      </c>
      <c r="C9">
        <f t="shared" si="1"/>
        <v>60</v>
      </c>
      <c r="D9" t="str">
        <f t="shared" si="2"/>
        <v>99_Resources/Images/Config_USB_SerialMonitor.png</v>
      </c>
      <c r="E9">
        <f t="shared" si="3"/>
        <v>1</v>
      </c>
      <c r="F9">
        <f t="shared" si="4"/>
        <v>0</v>
      </c>
      <c r="G9">
        <f t="shared" si="5"/>
        <v>0</v>
      </c>
      <c r="H9">
        <f t="shared" si="6"/>
        <v>0</v>
      </c>
      <c r="J9" t="str">
        <f t="shared" si="7"/>
        <v>Images/Config_USB_SerialMonitor.png</v>
      </c>
      <c r="K9" t="str">
        <f t="shared" si="0"/>
        <v xml:space="preserve">    ["https://github.com/Mark-MDO47/CforArduinoClass/blob/master/99_Resources/Images/Config_USB_SerialMonitor.png", "Images/Config_USB_SerialMonitor.png"],</v>
      </c>
    </row>
    <row r="10" spans="1:11" x14ac:dyDescent="0.25">
      <c r="A10">
        <f>LEN(B10)</f>
        <v>105</v>
      </c>
      <c r="B10" s="3" t="s">
        <v>278</v>
      </c>
      <c r="C10">
        <f t="shared" si="1"/>
        <v>60</v>
      </c>
      <c r="D10" t="str">
        <f t="shared" si="2"/>
        <v>99_Resources/Images/03_SerMon_DO_DEBUG_run.png</v>
      </c>
      <c r="E10">
        <f t="shared" si="3"/>
        <v>1</v>
      </c>
      <c r="F10">
        <f t="shared" si="4"/>
        <v>0</v>
      </c>
      <c r="G10">
        <f t="shared" si="5"/>
        <v>0</v>
      </c>
      <c r="H10">
        <f t="shared" si="6"/>
        <v>0</v>
      </c>
      <c r="J10" t="str">
        <f t="shared" si="7"/>
        <v>Images/03_SerMon_DO_DEBUG_run.png</v>
      </c>
      <c r="K10" t="str">
        <f t="shared" si="0"/>
        <v xml:space="preserve">    ["https://github.com/Mark-MDO47/CforArduinoClass/blob/master/99_Resources/Images/03_SerMon_DO_DEBUG_run.png", "Images/03_SerMon_DO_DEBUG_run.png"],</v>
      </c>
    </row>
    <row r="11" spans="1:11" x14ac:dyDescent="0.25">
      <c r="A11">
        <f>LEN(B11)</f>
        <v>103</v>
      </c>
      <c r="B11" s="3" t="s">
        <v>279</v>
      </c>
      <c r="C11">
        <f t="shared" si="1"/>
        <v>60</v>
      </c>
      <c r="D11" t="str">
        <f t="shared" si="2"/>
        <v>99_Resources/Images/02_SerMon_setup_only.png</v>
      </c>
      <c r="E11">
        <f t="shared" si="3"/>
        <v>1</v>
      </c>
      <c r="F11">
        <f t="shared" si="4"/>
        <v>0</v>
      </c>
      <c r="G11">
        <f t="shared" si="5"/>
        <v>0</v>
      </c>
      <c r="H11">
        <f t="shared" si="6"/>
        <v>0</v>
      </c>
      <c r="J11" t="str">
        <f t="shared" si="7"/>
        <v>Images/02_SerMon_setup_only.png</v>
      </c>
      <c r="K11" t="str">
        <f t="shared" si="0"/>
        <v xml:space="preserve">    ["https://github.com/Mark-MDO47/CforArduinoClass/blob/master/99_Resources/Images/02_SerMon_setup_only.png", "Images/02_SerMon_setup_only.png"],</v>
      </c>
    </row>
    <row r="12" spans="1:11" x14ac:dyDescent="0.25">
      <c r="A12">
        <f>LEN(B12)</f>
        <v>100</v>
      </c>
      <c r="B12" s="3" t="s">
        <v>280</v>
      </c>
      <c r="C12">
        <f t="shared" si="1"/>
        <v>60</v>
      </c>
      <c r="D12" t="str">
        <f t="shared" si="2"/>
        <v>99_Resources/Images/IDE_CompileAndRun.png</v>
      </c>
      <c r="E12">
        <f t="shared" si="3"/>
        <v>1</v>
      </c>
      <c r="F12">
        <f t="shared" si="4"/>
        <v>0</v>
      </c>
      <c r="G12">
        <f t="shared" si="5"/>
        <v>0</v>
      </c>
      <c r="H12">
        <f t="shared" si="6"/>
        <v>0</v>
      </c>
      <c r="J12" t="str">
        <f t="shared" si="7"/>
        <v>Images/IDE_CompileAndRun.png</v>
      </c>
      <c r="K12" t="str">
        <f t="shared" si="0"/>
        <v xml:space="preserve">    ["https://github.com/Mark-MDO47/CforArduinoClass/blob/master/99_Resources/Images/IDE_CompileAndRun.png", "Images/IDE_CompileAndRun.png"],</v>
      </c>
    </row>
    <row r="13" spans="1:11" x14ac:dyDescent="0.25">
      <c r="A13">
        <f>LEN(B13)</f>
        <v>100</v>
      </c>
      <c r="B13" s="3" t="s">
        <v>281</v>
      </c>
      <c r="C13">
        <f t="shared" si="1"/>
        <v>60</v>
      </c>
      <c r="D13" t="str">
        <f t="shared" si="2"/>
        <v>ArduinoCode/03_YakityYak/03_YakityYak.ino</v>
      </c>
      <c r="E13">
        <f t="shared" si="3"/>
        <v>0</v>
      </c>
      <c r="F13">
        <f t="shared" si="4"/>
        <v>0</v>
      </c>
      <c r="G13">
        <f t="shared" si="5"/>
        <v>0</v>
      </c>
      <c r="H13">
        <f t="shared" si="6"/>
        <v>1</v>
      </c>
      <c r="J13" t="str">
        <f t="shared" si="7"/>
        <v>ArduinoCode_03_YakityYak_03_YakityYak.ino.html</v>
      </c>
      <c r="K13" t="str">
        <f t="shared" si="0"/>
        <v xml:space="preserve">    ["https://github.com/Mark-MDO47/CforArduinoClass/blob/master/ArduinoCode/03_YakityYak/03_YakityYak.ino", "ArduinoCode_03_YakityYak_03_YakityYak.ino.html"],</v>
      </c>
    </row>
    <row r="14" spans="1:11" x14ac:dyDescent="0.25">
      <c r="A14">
        <f>LEN(B14)</f>
        <v>98</v>
      </c>
      <c r="B14" s="3" t="s">
        <v>282</v>
      </c>
      <c r="C14">
        <f t="shared" si="1"/>
        <v>60</v>
      </c>
      <c r="D14" t="str">
        <f t="shared" si="2"/>
        <v>ArduinoCode/02_LetsGetTalking/README.md</v>
      </c>
      <c r="E14">
        <f t="shared" si="3"/>
        <v>0</v>
      </c>
      <c r="F14">
        <f t="shared" si="4"/>
        <v>0</v>
      </c>
      <c r="G14">
        <f t="shared" si="5"/>
        <v>1</v>
      </c>
      <c r="H14">
        <f t="shared" si="6"/>
        <v>0</v>
      </c>
      <c r="J14" t="str">
        <f t="shared" si="7"/>
        <v>ArduinoCode_02_LetsGetTalking.html</v>
      </c>
      <c r="K14" t="str">
        <f t="shared" si="0"/>
        <v xml:space="preserve">    ["https://github.com/Mark-MDO47/CforArduinoClass/blob/master/ArduinoCode/02_LetsGetTalking/README.md", "ArduinoCode_02_LetsGetTalking.html"],</v>
      </c>
    </row>
    <row r="15" spans="1:11" x14ac:dyDescent="0.25">
      <c r="A15">
        <f>LEN(B15)</f>
        <v>97</v>
      </c>
      <c r="B15" s="3" t="s">
        <v>283</v>
      </c>
      <c r="C15">
        <f t="shared" si="1"/>
        <v>59</v>
      </c>
      <c r="D15" t="str">
        <f t="shared" si="2"/>
        <v>ArduinoCode/02_LetsGetTalking/README.md</v>
      </c>
      <c r="E15">
        <f t="shared" si="3"/>
        <v>0</v>
      </c>
      <c r="F15">
        <f t="shared" si="4"/>
        <v>0</v>
      </c>
      <c r="G15">
        <f t="shared" si="5"/>
        <v>1</v>
      </c>
      <c r="H15">
        <f t="shared" si="6"/>
        <v>0</v>
      </c>
      <c r="J15" t="str">
        <f t="shared" si="7"/>
        <v>ArduinoCode_02_LetsGetTalking.html</v>
      </c>
      <c r="K15" t="str">
        <f t="shared" si="0"/>
        <v xml:space="preserve">    ["https://github.com/Mark-MDO47/CforArduinoClass/raw/master/ArduinoCode/02_LetsGetTalking/README.md", "ArduinoCode_02_LetsGetTalking.html"],</v>
      </c>
    </row>
    <row r="16" spans="1:11" x14ac:dyDescent="0.25">
      <c r="A16">
        <f>LEN(B16)</f>
        <v>96</v>
      </c>
      <c r="B16" s="3" t="s">
        <v>284</v>
      </c>
      <c r="C16">
        <f t="shared" si="1"/>
        <v>60</v>
      </c>
      <c r="D16" t="str">
        <f t="shared" si="2"/>
        <v>99_Resources/Images/02_SerMon_run.png</v>
      </c>
      <c r="E16">
        <f t="shared" si="3"/>
        <v>1</v>
      </c>
      <c r="F16">
        <f t="shared" si="4"/>
        <v>0</v>
      </c>
      <c r="G16">
        <f t="shared" si="5"/>
        <v>0</v>
      </c>
      <c r="H16">
        <f t="shared" si="6"/>
        <v>0</v>
      </c>
      <c r="J16" t="str">
        <f t="shared" si="7"/>
        <v>Images/02_SerMon_run.png</v>
      </c>
      <c r="K16" t="str">
        <f t="shared" si="0"/>
        <v xml:space="preserve">    ["https://github.com/Mark-MDO47/CforArduinoClass/blob/master/99_Resources/Images/02_SerMon_run.png", "Images/02_SerMon_run.png"],</v>
      </c>
    </row>
    <row r="17" spans="1:11" x14ac:dyDescent="0.25">
      <c r="A17">
        <f>LEN(B17)</f>
        <v>96</v>
      </c>
      <c r="B17" s="3" t="s">
        <v>285</v>
      </c>
      <c r="C17">
        <f t="shared" si="1"/>
        <v>60</v>
      </c>
      <c r="D17" t="str">
        <f t="shared" si="2"/>
        <v>99_Resources/Images/03_SerMon_run.png</v>
      </c>
      <c r="E17">
        <f t="shared" si="3"/>
        <v>1</v>
      </c>
      <c r="F17">
        <f t="shared" si="4"/>
        <v>0</v>
      </c>
      <c r="G17">
        <f t="shared" si="5"/>
        <v>0</v>
      </c>
      <c r="H17">
        <f t="shared" si="6"/>
        <v>0</v>
      </c>
      <c r="J17" t="str">
        <f t="shared" si="7"/>
        <v>Images/03_SerMon_run.png</v>
      </c>
      <c r="K17" t="str">
        <f t="shared" si="0"/>
        <v xml:space="preserve">    ["https://github.com/Mark-MDO47/CforArduinoClass/blob/master/99_Resources/Images/03_SerMon_run.png", "Images/03_SerMon_run.png"],</v>
      </c>
    </row>
    <row r="18" spans="1:11" x14ac:dyDescent="0.25">
      <c r="A18">
        <f>LEN(B18)</f>
        <v>96</v>
      </c>
      <c r="B18" s="3" t="s">
        <v>286</v>
      </c>
      <c r="C18">
        <f t="shared" si="1"/>
        <v>60</v>
      </c>
      <c r="D18" t="str">
        <f t="shared" si="2"/>
        <v>99_Resources/Images/IDE_LoadBlink.png</v>
      </c>
      <c r="E18">
        <f t="shared" si="3"/>
        <v>1</v>
      </c>
      <c r="F18">
        <f t="shared" si="4"/>
        <v>0</v>
      </c>
      <c r="G18">
        <f t="shared" si="5"/>
        <v>0</v>
      </c>
      <c r="H18">
        <f t="shared" si="6"/>
        <v>0</v>
      </c>
      <c r="J18" t="str">
        <f t="shared" si="7"/>
        <v>Images/IDE_LoadBlink.png</v>
      </c>
      <c r="K18" t="str">
        <f t="shared" si="0"/>
        <v xml:space="preserve">    ["https://github.com/Mark-MDO47/CforArduinoClass/blob/master/99_Resources/Images/IDE_LoadBlink.png", "Images/IDE_LoadBlink.png"],</v>
      </c>
    </row>
    <row r="19" spans="1:11" x14ac:dyDescent="0.25">
      <c r="A19">
        <f>LEN(B19)</f>
        <v>94</v>
      </c>
      <c r="B19" s="3" t="s">
        <v>287</v>
      </c>
      <c r="C19">
        <f t="shared" si="1"/>
        <v>60</v>
      </c>
      <c r="D19" t="str">
        <f t="shared" si="2"/>
        <v>README.md#some-resources-on-the-web</v>
      </c>
      <c r="E19">
        <f t="shared" si="3"/>
        <v>0</v>
      </c>
      <c r="F19">
        <f t="shared" si="4"/>
        <v>0</v>
      </c>
      <c r="G19">
        <f t="shared" si="5"/>
        <v>1</v>
      </c>
      <c r="H19">
        <f t="shared" si="6"/>
        <v>0</v>
      </c>
      <c r="J19" t="str">
        <f t="shared" si="7"/>
        <v>README.md#some-resources-on-the-web</v>
      </c>
      <c r="K19" t="str">
        <f t="shared" si="0"/>
        <v xml:space="preserve">    ["https://github.com/Mark-MDO47/CforArduinoClass/blob/master/README.md#some-resources-on-the-web", "README.md#some-resources-on-the-web"],</v>
      </c>
    </row>
    <row r="20" spans="1:11" x14ac:dyDescent="0.25">
      <c r="A20">
        <f>LEN(B20)</f>
        <v>93</v>
      </c>
      <c r="B20" s="3" t="s">
        <v>288</v>
      </c>
      <c r="C20">
        <f t="shared" si="1"/>
        <v>60</v>
      </c>
      <c r="D20" t="str">
        <f t="shared" si="2"/>
        <v>ArduinoCode/03_YakityYak/README.md</v>
      </c>
      <c r="E20">
        <f t="shared" si="3"/>
        <v>0</v>
      </c>
      <c r="F20">
        <f t="shared" si="4"/>
        <v>0</v>
      </c>
      <c r="G20">
        <f t="shared" si="5"/>
        <v>1</v>
      </c>
      <c r="H20">
        <f t="shared" si="6"/>
        <v>0</v>
      </c>
      <c r="J20" t="str">
        <f t="shared" si="7"/>
        <v>ArduinoCode_03_YakityYak.html</v>
      </c>
      <c r="K20" t="str">
        <f t="shared" si="0"/>
        <v xml:space="preserve">    ["https://github.com/Mark-MDO47/CforArduinoClass/blob/master/ArduinoCode/03_YakityYak/README.md", "ArduinoCode_03_YakityYak.html"],</v>
      </c>
    </row>
    <row r="21" spans="1:11" x14ac:dyDescent="0.25">
      <c r="A21">
        <f>LEN(B21)</f>
        <v>92</v>
      </c>
      <c r="B21" s="3" t="s">
        <v>289</v>
      </c>
      <c r="C21">
        <f t="shared" si="1"/>
        <v>60</v>
      </c>
      <c r="D21" t="str">
        <f t="shared" si="2"/>
        <v>99_Resources/Images/ConfigUSB.png</v>
      </c>
      <c r="E21">
        <f t="shared" si="3"/>
        <v>1</v>
      </c>
      <c r="F21">
        <f t="shared" si="4"/>
        <v>0</v>
      </c>
      <c r="G21">
        <f t="shared" si="5"/>
        <v>0</v>
      </c>
      <c r="H21">
        <f t="shared" si="6"/>
        <v>0</v>
      </c>
      <c r="J21" t="str">
        <f t="shared" si="7"/>
        <v>Images/ConfigUSB.png</v>
      </c>
      <c r="K21" t="str">
        <f t="shared" si="0"/>
        <v xml:space="preserve">    ["https://github.com/Mark-MDO47/CforArduinoClass/blob/master/99_Resources/Images/ConfigUSB.png", "Images/ConfigUSB.png"],</v>
      </c>
    </row>
    <row r="22" spans="1:11" x14ac:dyDescent="0.25">
      <c r="A22">
        <f>LEN(B22)</f>
        <v>92</v>
      </c>
      <c r="B22" s="3" t="s">
        <v>290</v>
      </c>
      <c r="C22">
        <f t="shared" si="1"/>
        <v>60</v>
      </c>
      <c r="D22" t="str">
        <f t="shared" si="2"/>
        <v>99_Resources/Images/IDE_Blink.png</v>
      </c>
      <c r="E22">
        <f t="shared" si="3"/>
        <v>1</v>
      </c>
      <c r="F22">
        <f t="shared" si="4"/>
        <v>0</v>
      </c>
      <c r="G22">
        <f t="shared" si="5"/>
        <v>0</v>
      </c>
      <c r="H22">
        <f t="shared" si="6"/>
        <v>0</v>
      </c>
      <c r="J22" t="str">
        <f t="shared" si="7"/>
        <v>Images/IDE_Blink.png</v>
      </c>
      <c r="K22" t="str">
        <f t="shared" si="0"/>
        <v xml:space="preserve">    ["https://github.com/Mark-MDO47/CforArduinoClass/blob/master/99_Resources/Images/IDE_Blink.png", "Images/IDE_Blink.png"],</v>
      </c>
    </row>
    <row r="23" spans="1:11" x14ac:dyDescent="0.25">
      <c r="A23">
        <f>LEN(B23)</f>
        <v>92</v>
      </c>
      <c r="B23" s="3" t="s">
        <v>291</v>
      </c>
      <c r="C23">
        <f t="shared" si="1"/>
        <v>59</v>
      </c>
      <c r="D23" t="str">
        <f t="shared" si="2"/>
        <v>ArduinoCode/03_YakityYak/README.md</v>
      </c>
      <c r="E23">
        <f t="shared" si="3"/>
        <v>0</v>
      </c>
      <c r="F23">
        <f t="shared" si="4"/>
        <v>0</v>
      </c>
      <c r="G23">
        <f t="shared" si="5"/>
        <v>1</v>
      </c>
      <c r="H23">
        <f t="shared" si="6"/>
        <v>0</v>
      </c>
      <c r="J23" t="str">
        <f t="shared" si="7"/>
        <v>ArduinoCode_03_YakityYak.html</v>
      </c>
      <c r="K23" t="str">
        <f t="shared" si="0"/>
        <v xml:space="preserve">    ["https://github.com/Mark-MDO47/CforArduinoClass/raw/master/ArduinoCode/03_YakityYak/README.md", "ArduinoCode_03_YakityYak.html"],</v>
      </c>
    </row>
    <row r="24" spans="1:11" x14ac:dyDescent="0.25">
      <c r="A24">
        <f>LEN(B24)</f>
        <v>89</v>
      </c>
      <c r="B24" s="3" t="s">
        <v>292</v>
      </c>
      <c r="C24">
        <f t="shared" si="1"/>
        <v>60</v>
      </c>
      <c r="D24" t="str">
        <f t="shared" si="2"/>
        <v>ArduinoCode/01_Blink/README.md</v>
      </c>
      <c r="E24">
        <f t="shared" si="3"/>
        <v>0</v>
      </c>
      <c r="F24">
        <f t="shared" si="4"/>
        <v>0</v>
      </c>
      <c r="G24">
        <f t="shared" si="5"/>
        <v>1</v>
      </c>
      <c r="H24">
        <f t="shared" si="6"/>
        <v>0</v>
      </c>
      <c r="J24" t="str">
        <f t="shared" si="7"/>
        <v>ArduinoCode_01_Blink.html</v>
      </c>
      <c r="K24" t="str">
        <f t="shared" si="0"/>
        <v xml:space="preserve">    ["https://github.com/Mark-MDO47/CforArduinoClass/blob/master/ArduinoCode/01_Blink/README.md", "ArduinoCode_01_Blink.html"],</v>
      </c>
    </row>
    <row r="25" spans="1:11" x14ac:dyDescent="0.25">
      <c r="A25">
        <f>LEN(B25)</f>
        <v>88</v>
      </c>
      <c r="B25" s="3" t="s">
        <v>293</v>
      </c>
      <c r="C25">
        <f t="shared" si="1"/>
        <v>59</v>
      </c>
      <c r="D25" t="str">
        <f t="shared" si="2"/>
        <v>00_InstallArduinoIDE/README.md</v>
      </c>
      <c r="E25">
        <f t="shared" si="3"/>
        <v>0</v>
      </c>
      <c r="F25">
        <f t="shared" si="4"/>
        <v>0</v>
      </c>
      <c r="G25">
        <f t="shared" si="5"/>
        <v>1</v>
      </c>
      <c r="H25">
        <f t="shared" si="6"/>
        <v>0</v>
      </c>
      <c r="J25" t="str">
        <f t="shared" si="7"/>
        <v>00_InstallArduinoIDE.html</v>
      </c>
      <c r="K25" t="str">
        <f t="shared" si="0"/>
        <v xml:space="preserve">    ["https://github.com/Mark-MDO47/CforArduinoClass/raw/master/00_InstallArduinoIDE/README.md", "00_InstallArduinoIDE.html"],</v>
      </c>
    </row>
    <row r="26" spans="1:11" x14ac:dyDescent="0.25">
      <c r="A26">
        <f>LEN(B26)</f>
        <v>88</v>
      </c>
      <c r="B26" s="3" t="s">
        <v>294</v>
      </c>
      <c r="C26">
        <f t="shared" si="1"/>
        <v>59</v>
      </c>
      <c r="D26" t="str">
        <f t="shared" si="2"/>
        <v>ArduinoCode/01_Blink/README.md</v>
      </c>
      <c r="E26">
        <f t="shared" si="3"/>
        <v>0</v>
      </c>
      <c r="F26">
        <f t="shared" si="4"/>
        <v>0</v>
      </c>
      <c r="G26">
        <f t="shared" si="5"/>
        <v>1</v>
      </c>
      <c r="H26">
        <f t="shared" si="6"/>
        <v>0</v>
      </c>
      <c r="J26" t="str">
        <f t="shared" si="7"/>
        <v>ArduinoCode_01_Blink.html</v>
      </c>
      <c r="K26" t="str">
        <f t="shared" si="0"/>
        <v xml:space="preserve">    ["https://github.com/Mark-MDO47/CforArduinoClass/raw/master/ArduinoCode/01_Blink/README.md", "ArduinoCode_01_Blink.html"],</v>
      </c>
    </row>
    <row r="27" spans="1:11" x14ac:dyDescent="0.25">
      <c r="A27">
        <f>LEN(B27)</f>
        <v>85</v>
      </c>
      <c r="B27" s="3" t="s">
        <v>295</v>
      </c>
      <c r="C27">
        <f t="shared" si="1"/>
        <v>59</v>
      </c>
      <c r="D27" t="str">
        <f t="shared" si="2"/>
        <v>02_LetsGetTalking/README.md</v>
      </c>
      <c r="E27">
        <f t="shared" si="3"/>
        <v>0</v>
      </c>
      <c r="F27">
        <f t="shared" si="4"/>
        <v>0</v>
      </c>
      <c r="G27">
        <f t="shared" si="5"/>
        <v>1</v>
      </c>
      <c r="H27">
        <f t="shared" si="6"/>
        <v>0</v>
      </c>
      <c r="J27" t="str">
        <f t="shared" si="7"/>
        <v>02_LetsGetTalking.html</v>
      </c>
      <c r="K27" t="str">
        <f t="shared" si="0"/>
        <v xml:space="preserve">    ["https://github.com/Mark-MDO47/CforArduinoClass/raw/master/02_LetsGetTalking/README.md", "02_LetsGetTalking.html"],</v>
      </c>
    </row>
    <row r="28" spans="1:11" x14ac:dyDescent="0.25">
      <c r="A28">
        <f>LEN(B28)</f>
        <v>82</v>
      </c>
      <c r="B28" s="3" t="s">
        <v>296</v>
      </c>
      <c r="C28">
        <f t="shared" si="1"/>
        <v>59</v>
      </c>
      <c r="D28" t="str">
        <f t="shared" si="2"/>
        <v>01_BlinkingLED/README.md</v>
      </c>
      <c r="E28">
        <f t="shared" si="3"/>
        <v>0</v>
      </c>
      <c r="F28">
        <f t="shared" si="4"/>
        <v>0</v>
      </c>
      <c r="G28">
        <f t="shared" si="5"/>
        <v>1</v>
      </c>
      <c r="H28">
        <f t="shared" si="6"/>
        <v>0</v>
      </c>
      <c r="J28" t="str">
        <f t="shared" si="7"/>
        <v>01_BlinkingLED.html</v>
      </c>
      <c r="K28" t="str">
        <f t="shared" si="0"/>
        <v xml:space="preserve">    ["https://github.com/Mark-MDO47/CforArduinoClass/raw/master/01_BlinkingLED/README.md", "01_BlinkingLED.html"],</v>
      </c>
    </row>
    <row r="29" spans="1:11" x14ac:dyDescent="0.25">
      <c r="A29">
        <f>LEN(B29)</f>
        <v>80</v>
      </c>
      <c r="B29" s="3" t="s">
        <v>297</v>
      </c>
      <c r="C29">
        <f t="shared" si="1"/>
        <v>59</v>
      </c>
      <c r="D29" t="str">
        <f t="shared" si="2"/>
        <v>03_YakityYak/README.md</v>
      </c>
      <c r="E29">
        <f t="shared" si="3"/>
        <v>0</v>
      </c>
      <c r="F29">
        <f t="shared" si="4"/>
        <v>0</v>
      </c>
      <c r="G29">
        <f t="shared" si="5"/>
        <v>1</v>
      </c>
      <c r="H29">
        <f t="shared" si="6"/>
        <v>0</v>
      </c>
      <c r="J29" t="str">
        <f t="shared" si="7"/>
        <v>03_YakityYak.html</v>
      </c>
      <c r="K29" t="str">
        <f t="shared" si="0"/>
        <v xml:space="preserve">    ["https://github.com/Mark-MDO47/CforArduinoClass/raw/master/03_YakityYak/README.md", "03_YakityYak.html"],</v>
      </c>
    </row>
    <row r="30" spans="1:11" x14ac:dyDescent="0.25">
      <c r="A30">
        <f>LEN(B30)</f>
        <v>79</v>
      </c>
      <c r="B30" s="3" t="s">
        <v>298</v>
      </c>
      <c r="C30">
        <f t="shared" si="1"/>
        <v>59</v>
      </c>
      <c r="D30" t="str">
        <f t="shared" si="2"/>
        <v>ArduinoCode/README.md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0</v>
      </c>
      <c r="J30" t="str">
        <f t="shared" si="7"/>
        <v>ArduinoCode.html</v>
      </c>
      <c r="K30" t="str">
        <f t="shared" si="0"/>
        <v xml:space="preserve">    ["https://github.com/Mark-MDO47/CforArduinoClass/raw/master/ArduinoCode/README.md", "ArduinoCode.html"],</v>
      </c>
    </row>
    <row r="31" spans="1:11" x14ac:dyDescent="0.25">
      <c r="A31">
        <f>LEN(B31)</f>
        <v>79</v>
      </c>
      <c r="B31" s="3" t="s">
        <v>299</v>
      </c>
      <c r="C31">
        <f t="shared" si="1"/>
        <v>60</v>
      </c>
      <c r="D31" t="str">
        <f t="shared" si="2"/>
        <v>00_InstallArduinoIDE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1</v>
      </c>
      <c r="J31" t="str">
        <f t="shared" si="7"/>
        <v>00_InstallArduinoIDE.html</v>
      </c>
      <c r="K31" t="str">
        <f t="shared" si="0"/>
        <v xml:space="preserve">    ["https://github.com/Mark-MDO47/CforArduinoClass/tree/master/00_InstallArduinoIDE", "00_InstallArduinoIDE.html"],</v>
      </c>
    </row>
    <row r="32" spans="1:11" x14ac:dyDescent="0.25">
      <c r="A32">
        <f>LEN(B32)</f>
        <v>76</v>
      </c>
      <c r="B32" s="3" t="s">
        <v>300</v>
      </c>
      <c r="C32">
        <f t="shared" si="1"/>
        <v>60</v>
      </c>
      <c r="D32" t="str">
        <f t="shared" si="2"/>
        <v>02_LetsGetTalking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6"/>
        <v>1</v>
      </c>
      <c r="J32" t="str">
        <f t="shared" si="7"/>
        <v>02_LetsGetTalking.html</v>
      </c>
      <c r="K32" t="str">
        <f t="shared" si="0"/>
        <v xml:space="preserve">    ["https://github.com/Mark-MDO47/CforArduinoClass/tree/master/02_LetsGetTalking", "02_LetsGetTalking.html"],</v>
      </c>
    </row>
    <row r="33" spans="1:11" x14ac:dyDescent="0.25">
      <c r="A33">
        <f>LEN(B33)</f>
        <v>73</v>
      </c>
      <c r="B33" s="3" t="s">
        <v>301</v>
      </c>
      <c r="C33">
        <f t="shared" si="1"/>
        <v>60</v>
      </c>
      <c r="D33" t="str">
        <f t="shared" si="2"/>
        <v>01_BlinkingLED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1</v>
      </c>
      <c r="J33" t="str">
        <f t="shared" si="7"/>
        <v>01_BlinkingLED.html</v>
      </c>
      <c r="K33" t="str">
        <f t="shared" si="0"/>
        <v xml:space="preserve">    ["https://github.com/Mark-MDO47/CforArduinoClass/tree/master/01_BlinkingLED", "01_BlinkingLED.html"],</v>
      </c>
    </row>
    <row r="34" spans="1:11" x14ac:dyDescent="0.25">
      <c r="A34">
        <f>LEN(B34)</f>
        <v>71</v>
      </c>
      <c r="B34" s="3" t="s">
        <v>302</v>
      </c>
      <c r="C34">
        <f t="shared" si="1"/>
        <v>60</v>
      </c>
      <c r="D34" t="str">
        <f t="shared" si="2"/>
        <v>03_YakityYak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1</v>
      </c>
      <c r="J34" t="str">
        <f t="shared" si="7"/>
        <v>03_YakityYak.html</v>
      </c>
      <c r="K34" t="str">
        <f t="shared" si="0"/>
        <v xml:space="preserve">    ["https://github.com/Mark-MDO47/CforArduinoClass/tree/master/03_YakityYak", "03_YakityYak.html"],</v>
      </c>
    </row>
    <row r="35" spans="1:11" x14ac:dyDescent="0.25">
      <c r="A35">
        <f>LEN(B35)</f>
        <v>70</v>
      </c>
      <c r="B35" s="3" t="s">
        <v>303</v>
      </c>
      <c r="C35">
        <f t="shared" si="1"/>
        <v>60</v>
      </c>
      <c r="D35" t="str">
        <f t="shared" si="2"/>
        <v>ArduinoCode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1</v>
      </c>
      <c r="J35" t="str">
        <f t="shared" si="7"/>
        <v>ArduinoCode.html</v>
      </c>
      <c r="K35" t="str">
        <f t="shared" si="0"/>
        <v xml:space="preserve">    ["https://github.com/Mark-MDO47/CforArduinoClass/tree/master/ArduinoCode", "ArduinoCode.html"],</v>
      </c>
    </row>
    <row r="36" spans="1:11" x14ac:dyDescent="0.25">
      <c r="A36">
        <f>LEN(B36)</f>
        <v>68</v>
      </c>
      <c r="B36" s="3" t="s">
        <v>304</v>
      </c>
      <c r="C36">
        <f t="shared" si="1"/>
        <v>60</v>
      </c>
      <c r="D36" t="str">
        <f t="shared" si="2"/>
        <v>README.md</v>
      </c>
      <c r="E36">
        <f t="shared" si="3"/>
        <v>0</v>
      </c>
      <c r="F36">
        <f t="shared" si="4"/>
        <v>0</v>
      </c>
      <c r="G36">
        <f t="shared" si="5"/>
        <v>1</v>
      </c>
      <c r="H36">
        <f t="shared" si="6"/>
        <v>0</v>
      </c>
      <c r="J36" s="4" t="s">
        <v>221</v>
      </c>
      <c r="K36" t="str">
        <f t="shared" si="0"/>
        <v xml:space="preserve">    ["https://github.com/Mark-MDO47/CforArduinoClass/blob/master/README.md", "_index.html"],</v>
      </c>
    </row>
    <row r="37" spans="1:11" x14ac:dyDescent="0.25">
      <c r="A37">
        <f>LEN(B37)</f>
        <v>67</v>
      </c>
      <c r="B37" s="3" t="s">
        <v>305</v>
      </c>
      <c r="C37">
        <f t="shared" si="1"/>
        <v>59</v>
      </c>
      <c r="D37" t="str">
        <f t="shared" si="2"/>
        <v>README.md</v>
      </c>
      <c r="E37">
        <f t="shared" si="3"/>
        <v>0</v>
      </c>
      <c r="F37">
        <f t="shared" si="4"/>
        <v>0</v>
      </c>
      <c r="G37">
        <f t="shared" si="5"/>
        <v>1</v>
      </c>
      <c r="H37">
        <f t="shared" si="6"/>
        <v>0</v>
      </c>
      <c r="J37" s="4" t="s">
        <v>221</v>
      </c>
      <c r="K37" t="str">
        <f t="shared" si="0"/>
        <v xml:space="preserve">    ["https://github.com/Mark-MDO47/CforArduinoClass/raw/master/README.md", "_index.html"],</v>
      </c>
    </row>
    <row r="38" spans="1:11" x14ac:dyDescent="0.25">
      <c r="A38">
        <f>LEN(B38)</f>
        <v>58</v>
      </c>
      <c r="B38" s="1" t="s">
        <v>306</v>
      </c>
      <c r="C38" t="e">
        <f t="shared" si="1"/>
        <v>#VALUE!</v>
      </c>
      <c r="D38" t="e">
        <f t="shared" si="2"/>
        <v>#VALUE!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1</v>
      </c>
      <c r="J38" s="4" t="s">
        <v>221</v>
      </c>
      <c r="K38" t="str">
        <f t="shared" si="0"/>
        <v xml:space="preserve">    ["https://github.com/Mark-MDO47/CforArduinoClass/tree/master", "_index.html"],</v>
      </c>
    </row>
    <row r="39" spans="1:11" x14ac:dyDescent="0.25">
      <c r="A39">
        <f>LEN(B39)</f>
        <v>46</v>
      </c>
      <c r="B39" s="1" t="s">
        <v>307</v>
      </c>
      <c r="C39" t="e">
        <f t="shared" si="1"/>
        <v>#VALUE!</v>
      </c>
      <c r="D39" t="e">
        <f t="shared" si="2"/>
        <v>#VALUE!</v>
      </c>
      <c r="E39">
        <f t="shared" si="3"/>
        <v>0</v>
      </c>
      <c r="F39">
        <f t="shared" si="4"/>
        <v>0</v>
      </c>
      <c r="G39">
        <f t="shared" si="5"/>
        <v>0</v>
      </c>
      <c r="H39">
        <f t="shared" si="6"/>
        <v>1</v>
      </c>
      <c r="J39" s="4" t="s">
        <v>221</v>
      </c>
      <c r="K39" t="str">
        <f t="shared" si="0"/>
        <v xml:space="preserve">    ["https://github.com/Mark-MDO47/CforArduinoClass", "_index.html"],</v>
      </c>
    </row>
  </sheetData>
  <hyperlinks>
    <hyperlink ref="B38" r:id="rId1" xr:uid="{79CE2A96-0584-4CAD-8E78-0EA8BEE8845A}"/>
    <hyperlink ref="B39" r:id="rId2" xr:uid="{C5459398-9BDC-4B0E-9D81-49D417C3A08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ArduinoClass</vt:lpstr>
      <vt:lpstr>ArdClPrep1</vt:lpstr>
      <vt:lpstr>YouTube</vt:lpstr>
      <vt:lpstr>CforArdCl</vt:lpstr>
      <vt:lpstr>img_ext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2023-08-12T21:45:49Z</dcterms:created>
  <dcterms:modified xsi:type="dcterms:W3CDTF">2023-10-12T22:20:58Z</dcterms:modified>
</cp:coreProperties>
</file>