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A9FC9F6E-6E72-4D33-9BF2-52472154A508}" xr6:coauthVersionLast="47" xr6:coauthVersionMax="47" xr10:uidLastSave="{00000000-0000-0000-0000-000000000000}"/>
  <bookViews>
    <workbookView xWindow="-120" yWindow="-120" windowWidth="38640" windowHeight="21390" activeTab="1" xr2:uid="{8ED520A1-9624-40EB-A0BD-451A4B57B1C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Sheet2!$A$1:$K$59</definedName>
    <definedName name="img_ext">Sheet1!$L$1:$M$3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J67" i="2"/>
  <c r="K67" i="2" s="1"/>
  <c r="J66" i="2"/>
  <c r="J65" i="2"/>
  <c r="K65" i="2" s="1"/>
  <c r="J64" i="2"/>
  <c r="J63" i="2"/>
  <c r="J62" i="2"/>
  <c r="K62" i="2" s="1"/>
  <c r="J61" i="2"/>
  <c r="K61" i="2" s="1"/>
  <c r="J60" i="2"/>
  <c r="K60" i="2" s="1"/>
  <c r="A68" i="2"/>
  <c r="A67" i="2"/>
  <c r="A66" i="2"/>
  <c r="A65" i="2"/>
  <c r="A64" i="2"/>
  <c r="A63" i="2"/>
  <c r="A62" i="2"/>
  <c r="A60" i="2"/>
  <c r="A61" i="2"/>
  <c r="K68" i="2"/>
  <c r="K66" i="2"/>
  <c r="K64" i="2"/>
  <c r="K63" i="2"/>
  <c r="D5" i="3"/>
  <c r="D6" i="3" s="1"/>
  <c r="D7" i="3" s="1"/>
  <c r="D8" i="3" s="1"/>
  <c r="D9" i="3" s="1"/>
  <c r="D10" i="3" s="1"/>
  <c r="D4" i="3"/>
  <c r="D3" i="3"/>
  <c r="D2" i="3"/>
  <c r="C40" i="2"/>
  <c r="D40" i="2" s="1"/>
  <c r="J40" i="2" s="1"/>
  <c r="K40" i="2" s="1"/>
  <c r="C32" i="2"/>
  <c r="D32" i="2" s="1"/>
  <c r="J32" i="2" s="1"/>
  <c r="K32" i="2" s="1"/>
  <c r="C36" i="2"/>
  <c r="D36" i="2" s="1"/>
  <c r="J36" i="2" s="1"/>
  <c r="K36" i="2" s="1"/>
  <c r="C49" i="2"/>
  <c r="D49" i="2" s="1"/>
  <c r="J49" i="2" s="1"/>
  <c r="K49" i="2" s="1"/>
  <c r="C47" i="2"/>
  <c r="D47" i="2" s="1"/>
  <c r="J47" i="2" s="1"/>
  <c r="K47" i="2" s="1"/>
  <c r="C34" i="2"/>
  <c r="D34" i="2" s="1"/>
  <c r="J34" i="2" s="1"/>
  <c r="K34" i="2" s="1"/>
  <c r="C31" i="2"/>
  <c r="D31" i="2" s="1"/>
  <c r="J31" i="2" s="1"/>
  <c r="K31" i="2" s="1"/>
  <c r="C43" i="2"/>
  <c r="D43" i="2" s="1"/>
  <c r="J43" i="2" s="1"/>
  <c r="K43" i="2" s="1"/>
  <c r="C53" i="2"/>
  <c r="D53" i="2" s="1"/>
  <c r="J53" i="2" s="1"/>
  <c r="K53" i="2" s="1"/>
  <c r="C48" i="2"/>
  <c r="D48" i="2" s="1"/>
  <c r="J48" i="2" s="1"/>
  <c r="K48" i="2" s="1"/>
  <c r="C37" i="2"/>
  <c r="D37" i="2" s="1"/>
  <c r="J37" i="2" s="1"/>
  <c r="K37" i="2" s="1"/>
  <c r="C52" i="2"/>
  <c r="D52" i="2" s="1"/>
  <c r="J52" i="2" s="1"/>
  <c r="K52" i="2" s="1"/>
  <c r="A40" i="2"/>
  <c r="A32" i="2"/>
  <c r="A36" i="2"/>
  <c r="A49" i="2"/>
  <c r="A47" i="2"/>
  <c r="A34" i="2"/>
  <c r="A31" i="2"/>
  <c r="A43" i="2"/>
  <c r="A53" i="2"/>
  <c r="A48" i="2"/>
  <c r="A37" i="2"/>
  <c r="A52" i="2"/>
  <c r="C20" i="2"/>
  <c r="D20" i="2" s="1"/>
  <c r="G20" i="2" s="1"/>
  <c r="C16" i="2"/>
  <c r="D16" i="2" s="1"/>
  <c r="G16" i="2" s="1"/>
  <c r="C18" i="2"/>
  <c r="D18" i="2" s="1"/>
  <c r="G18" i="2" s="1"/>
  <c r="C25" i="2"/>
  <c r="D25" i="2" s="1"/>
  <c r="G25" i="2" s="1"/>
  <c r="C22" i="2"/>
  <c r="D22" i="2" s="1"/>
  <c r="G22" i="2" s="1"/>
  <c r="C17" i="2"/>
  <c r="D17" i="2" s="1"/>
  <c r="G17" i="2" s="1"/>
  <c r="C15" i="2"/>
  <c r="D15" i="2" s="1"/>
  <c r="G15" i="2" s="1"/>
  <c r="C21" i="2"/>
  <c r="D21" i="2" s="1"/>
  <c r="G21" i="2" s="1"/>
  <c r="C35" i="2"/>
  <c r="D35" i="2" s="1"/>
  <c r="G35" i="2" s="1"/>
  <c r="C24" i="2"/>
  <c r="D24" i="2" s="1"/>
  <c r="G24" i="2" s="1"/>
  <c r="C19" i="2"/>
  <c r="D19" i="2" s="1"/>
  <c r="G19" i="2" s="1"/>
  <c r="C33" i="2"/>
  <c r="D33" i="2" s="1"/>
  <c r="A20" i="2"/>
  <c r="A16" i="2"/>
  <c r="A18" i="2"/>
  <c r="A25" i="2"/>
  <c r="A22" i="2"/>
  <c r="A17" i="2"/>
  <c r="A15" i="2"/>
  <c r="A21" i="2"/>
  <c r="A35" i="2"/>
  <c r="A24" i="2"/>
  <c r="A19" i="2"/>
  <c r="A33" i="2"/>
  <c r="J45" i="2"/>
  <c r="K45" i="2" s="1"/>
  <c r="A45" i="2"/>
  <c r="C58" i="2"/>
  <c r="J58" i="2" s="1"/>
  <c r="K58" i="2" s="1"/>
  <c r="A58" i="2"/>
  <c r="K59" i="2"/>
  <c r="A59" i="2"/>
  <c r="A26" i="2"/>
  <c r="A39" i="2"/>
  <c r="A38" i="2"/>
  <c r="A23" i="2"/>
  <c r="C39" i="2"/>
  <c r="D39" i="2" s="1"/>
  <c r="J39" i="2" s="1"/>
  <c r="K39" i="2" s="1"/>
  <c r="C38" i="2"/>
  <c r="D38" i="2" s="1"/>
  <c r="J38" i="2" s="1"/>
  <c r="K38" i="2" s="1"/>
  <c r="C26" i="2"/>
  <c r="D26" i="2" s="1"/>
  <c r="J26" i="2" s="1"/>
  <c r="C23" i="2"/>
  <c r="D23" i="2" s="1"/>
  <c r="J23" i="2" s="1"/>
  <c r="K23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E9" i="2" s="1"/>
  <c r="C10" i="2"/>
  <c r="D10" i="2" s="1"/>
  <c r="C11" i="2"/>
  <c r="D11" i="2" s="1"/>
  <c r="G11" i="2" s="1"/>
  <c r="C12" i="2"/>
  <c r="D12" i="2" s="1"/>
  <c r="G12" i="2" s="1"/>
  <c r="C13" i="2"/>
  <c r="D13" i="2" s="1"/>
  <c r="E13" i="2" s="1"/>
  <c r="C14" i="2"/>
  <c r="D14" i="2" s="1"/>
  <c r="G14" i="2" s="1"/>
  <c r="C27" i="2"/>
  <c r="D27" i="2" s="1"/>
  <c r="G27" i="2" s="1"/>
  <c r="C28" i="2"/>
  <c r="D28" i="2" s="1"/>
  <c r="G28" i="2" s="1"/>
  <c r="C29" i="2"/>
  <c r="D29" i="2" s="1"/>
  <c r="E29" i="2" s="1"/>
  <c r="C30" i="2"/>
  <c r="D30" i="2" s="1"/>
  <c r="E30" i="2" s="1"/>
  <c r="C41" i="2"/>
  <c r="D41" i="2" s="1"/>
  <c r="G41" i="2" s="1"/>
  <c r="C42" i="2"/>
  <c r="D42" i="2" s="1"/>
  <c r="G42" i="2" s="1"/>
  <c r="C44" i="2"/>
  <c r="D44" i="2" s="1"/>
  <c r="C46" i="2"/>
  <c r="D46" i="2" s="1"/>
  <c r="G46" i="2" s="1"/>
  <c r="C50" i="2"/>
  <c r="D50" i="2" s="1"/>
  <c r="F50" i="2" s="1"/>
  <c r="C51" i="2"/>
  <c r="D51" i="2" s="1"/>
  <c r="G51" i="2" s="1"/>
  <c r="C54" i="2"/>
  <c r="D54" i="2" s="1"/>
  <c r="F54" i="2" s="1"/>
  <c r="C55" i="2"/>
  <c r="D55" i="2" s="1"/>
  <c r="C56" i="2"/>
  <c r="D56" i="2" s="1"/>
  <c r="G56" i="2" s="1"/>
  <c r="C57" i="2"/>
  <c r="D57" i="2" s="1"/>
  <c r="G57" i="2" s="1"/>
  <c r="C2" i="2"/>
  <c r="D2" i="2" s="1"/>
  <c r="E2" i="2" s="1"/>
  <c r="A6" i="2"/>
  <c r="A7" i="2"/>
  <c r="A3" i="2"/>
  <c r="A8" i="2"/>
  <c r="A2" i="2"/>
  <c r="A4" i="2"/>
  <c r="A9" i="2"/>
  <c r="A10" i="2"/>
  <c r="A11" i="2"/>
  <c r="A12" i="2"/>
  <c r="A13" i="2"/>
  <c r="A14" i="2"/>
  <c r="A41" i="2"/>
  <c r="A46" i="2"/>
  <c r="A55" i="2"/>
  <c r="A42" i="2"/>
  <c r="A27" i="2"/>
  <c r="A28" i="2"/>
  <c r="A29" i="2"/>
  <c r="A30" i="2"/>
  <c r="A44" i="2"/>
  <c r="A56" i="2"/>
  <c r="A54" i="2"/>
  <c r="A57" i="2"/>
  <c r="A51" i="2"/>
  <c r="A50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K26" i="2" l="1"/>
  <c r="E19" i="2"/>
  <c r="E24" i="2"/>
  <c r="E35" i="2"/>
  <c r="E21" i="2"/>
  <c r="E15" i="2"/>
  <c r="E17" i="2"/>
  <c r="E22" i="2"/>
  <c r="E25" i="2"/>
  <c r="E18" i="2"/>
  <c r="E16" i="2"/>
  <c r="E20" i="2"/>
  <c r="F19" i="2"/>
  <c r="F24" i="2"/>
  <c r="F35" i="2"/>
  <c r="F21" i="2"/>
  <c r="F15" i="2"/>
  <c r="F17" i="2"/>
  <c r="F22" i="2"/>
  <c r="F25" i="2"/>
  <c r="F18" i="2"/>
  <c r="F16" i="2"/>
  <c r="F20" i="2"/>
  <c r="G33" i="2"/>
  <c r="F33" i="2"/>
  <c r="E33" i="2"/>
  <c r="E11" i="2"/>
  <c r="E56" i="2"/>
  <c r="E41" i="2"/>
  <c r="F9" i="2"/>
  <c r="J9" i="2" s="1"/>
  <c r="K9" i="2" s="1"/>
  <c r="F13" i="2"/>
  <c r="F29" i="2"/>
  <c r="G54" i="2"/>
  <c r="E3" i="2"/>
  <c r="F44" i="2"/>
  <c r="E44" i="2"/>
  <c r="G44" i="2"/>
  <c r="E5" i="2"/>
  <c r="F5" i="2"/>
  <c r="G5" i="2"/>
  <c r="E10" i="2"/>
  <c r="G10" i="2"/>
  <c r="F10" i="2"/>
  <c r="E55" i="2"/>
  <c r="G55" i="2"/>
  <c r="F55" i="2"/>
  <c r="E4" i="2"/>
  <c r="E12" i="2"/>
  <c r="E42" i="2"/>
  <c r="E57" i="2"/>
  <c r="G9" i="2"/>
  <c r="G13" i="2"/>
  <c r="G29" i="2"/>
  <c r="F14" i="2"/>
  <c r="F30" i="2"/>
  <c r="F46" i="2"/>
  <c r="F6" i="2"/>
  <c r="E6" i="2"/>
  <c r="E14" i="2"/>
  <c r="E46" i="2"/>
  <c r="G2" i="2"/>
  <c r="G30" i="2"/>
  <c r="F56" i="2"/>
  <c r="F2" i="2"/>
  <c r="E7" i="2"/>
  <c r="E27" i="2"/>
  <c r="E50" i="2"/>
  <c r="F3" i="2"/>
  <c r="F7" i="2"/>
  <c r="F11" i="2"/>
  <c r="F27" i="2"/>
  <c r="F41" i="2"/>
  <c r="G50" i="2"/>
  <c r="E8" i="2"/>
  <c r="E28" i="2"/>
  <c r="E51" i="2"/>
  <c r="F51" i="2"/>
  <c r="F57" i="2"/>
  <c r="E54" i="2"/>
  <c r="F4" i="2"/>
  <c r="F8" i="2"/>
  <c r="F12" i="2"/>
  <c r="F28" i="2"/>
  <c r="F42" i="2"/>
  <c r="H41" i="2" l="1"/>
  <c r="H56" i="2"/>
  <c r="H2" i="2"/>
  <c r="J25" i="2"/>
  <c r="K25" i="2" s="1"/>
  <c r="H25" i="2"/>
  <c r="J17" i="2"/>
  <c r="K17" i="2" s="1"/>
  <c r="H17" i="2"/>
  <c r="J15" i="2"/>
  <c r="K15" i="2" s="1"/>
  <c r="H15" i="2"/>
  <c r="J21" i="2"/>
  <c r="K21" i="2" s="1"/>
  <c r="H21" i="2"/>
  <c r="J22" i="2"/>
  <c r="K22" i="2" s="1"/>
  <c r="H22" i="2"/>
  <c r="J20" i="2"/>
  <c r="K20" i="2" s="1"/>
  <c r="H20" i="2"/>
  <c r="J35" i="2"/>
  <c r="K35" i="2" s="1"/>
  <c r="H35" i="2"/>
  <c r="J16" i="2"/>
  <c r="K16" i="2" s="1"/>
  <c r="H16" i="2"/>
  <c r="J24" i="2"/>
  <c r="K24" i="2" s="1"/>
  <c r="H24" i="2"/>
  <c r="J18" i="2"/>
  <c r="K18" i="2" s="1"/>
  <c r="H18" i="2"/>
  <c r="J19" i="2"/>
  <c r="K19" i="2" s="1"/>
  <c r="H19" i="2"/>
  <c r="J33" i="2"/>
  <c r="K33" i="2" s="1"/>
  <c r="H33" i="2"/>
  <c r="J3" i="2"/>
  <c r="K3" i="2" s="1"/>
  <c r="H50" i="2"/>
  <c r="H3" i="2"/>
  <c r="J13" i="2"/>
  <c r="K13" i="2" s="1"/>
  <c r="J29" i="2"/>
  <c r="K29" i="2" s="1"/>
  <c r="J11" i="2"/>
  <c r="K11" i="2" s="1"/>
  <c r="H29" i="2"/>
  <c r="H30" i="2"/>
  <c r="H13" i="2"/>
  <c r="H9" i="2"/>
  <c r="J42" i="2"/>
  <c r="K42" i="2" s="1"/>
  <c r="H42" i="2"/>
  <c r="J12" i="2"/>
  <c r="K12" i="2" s="1"/>
  <c r="H12" i="2"/>
  <c r="J30" i="2"/>
  <c r="K30" i="2" s="1"/>
  <c r="H10" i="2"/>
  <c r="J10" i="2"/>
  <c r="K10" i="2" s="1"/>
  <c r="J44" i="2"/>
  <c r="K44" i="2" s="1"/>
  <c r="H44" i="2"/>
  <c r="J51" i="2"/>
  <c r="K51" i="2" s="1"/>
  <c r="H51" i="2"/>
  <c r="J46" i="2"/>
  <c r="K46" i="2" s="1"/>
  <c r="H46" i="2"/>
  <c r="J4" i="2"/>
  <c r="K4" i="2" s="1"/>
  <c r="H4" i="2"/>
  <c r="J2" i="2"/>
  <c r="K2" i="2" s="1"/>
  <c r="J41" i="2"/>
  <c r="K41" i="2" s="1"/>
  <c r="J54" i="2"/>
  <c r="K54" i="2" s="1"/>
  <c r="H54" i="2"/>
  <c r="J57" i="2"/>
  <c r="K57" i="2" s="1"/>
  <c r="H57" i="2"/>
  <c r="J28" i="2"/>
  <c r="K28" i="2" s="1"/>
  <c r="H28" i="2"/>
  <c r="J50" i="2"/>
  <c r="K50" i="2" s="1"/>
  <c r="J14" i="2"/>
  <c r="K14" i="2" s="1"/>
  <c r="H14" i="2"/>
  <c r="J56" i="2"/>
  <c r="K56" i="2" s="1"/>
  <c r="H11" i="2"/>
  <c r="J8" i="2"/>
  <c r="K8" i="2" s="1"/>
  <c r="H8" i="2"/>
  <c r="J27" i="2"/>
  <c r="K27" i="2" s="1"/>
  <c r="H27" i="2"/>
  <c r="J6" i="2"/>
  <c r="K6" i="2" s="1"/>
  <c r="H6" i="2"/>
  <c r="J5" i="2"/>
  <c r="K5" i="2" s="1"/>
  <c r="H5" i="2"/>
  <c r="J7" i="2"/>
  <c r="K7" i="2" s="1"/>
  <c r="H7" i="2"/>
  <c r="H55" i="2"/>
  <c r="J55" i="2"/>
  <c r="K55" i="2" s="1"/>
</calcChain>
</file>

<file path=xl/sharedStrings.xml><?xml version="1.0" encoding="utf-8"?>
<sst xmlns="http://schemas.openxmlformats.org/spreadsheetml/2006/main" count="314" uniqueCount="263">
  <si>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</si>
  <si>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</si>
  <si>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</si>
  <si>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</si>
  <si>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</si>
  <si>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</si>
  <si>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</si>
  <si>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</si>
  <si>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</si>
  <si>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</si>
  <si>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</si>
  <si>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</si>
  <si>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</si>
  <si>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</si>
  <si>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</si>
  <si>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</si>
  <si>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</si>
  <si>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</si>
  <si>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</si>
  <si>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</si>
  <si>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</si>
  <si>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</si>
  <si>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</si>
  <si>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</si>
  <si>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</si>
  <si>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</si>
  <si>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</si>
  <si>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</si>
  <si>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</si>
  <si>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</si>
  <si>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</si>
  <si>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</si>
  <si>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</si>
  <si>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</si>
  <si>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</si>
  <si>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</si>
  <si>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</si>
  <si>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</si>
  <si>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</si>
  <si>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</si>
  <si>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</si>
  <si>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</si>
  <si>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</si>
  <si>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</si>
  <si>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</si>
  <si>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</si>
  <si>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</si>
  <si>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</si>
  <si>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</si>
  <si>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</si>
  <si>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</si>
  <si>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</si>
  <si>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</si>
  <si>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</si>
  <si>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</si>
  <si>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</si>
  <si>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</si>
  <si>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</si>
  <si>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</si>
  <si>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</si>
  <si>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</si>
  <si>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</si>
  <si>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</si>
  <si>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</si>
  <si>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</si>
  <si>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</si>
  <si>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</si>
  <si>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</si>
  <si>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</si>
  <si>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</si>
  <si>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</si>
  <si>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</si>
  <si>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</si>
  <si>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</si>
  <si>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</si>
  <si>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</si>
  <si>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</si>
  <si>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</si>
  <si>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</si>
  <si>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</si>
  <si>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</si>
  <si>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</si>
  <si>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</si>
  <si>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</si>
  <si>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</si>
  <si>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</si>
  <si>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</si>
  <si>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</si>
  <si>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</si>
  <si>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</si>
  <si>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</si>
  <si>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</si>
  <si>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</si>
  <si>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</si>
  <si>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</si>
  <si>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</si>
  <si>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</si>
  <si>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</si>
  <si>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</si>
  <si>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</si>
  <si>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</si>
  <si>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</si>
  <si>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</si>
  <si>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</si>
  <si>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</si>
  <si>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</si>
  <si>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</si>
  <si>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</si>
  <si>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</si>
  <si>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</si>
  <si>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</si>
  <si>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</si>
  <si>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</si>
  <si>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</si>
  <si>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</si>
  <si>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</si>
  <si>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</si>
  <si>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</si>
  <si>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</si>
  <si>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</si>
  <si>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</si>
  <si>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</si>
  <si>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</si>
  <si>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</si>
  <si>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</si>
  <si>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</si>
  <si>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</si>
  <si>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</si>
  <si>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</si>
  <si>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</si>
  <si>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</si>
  <si>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</si>
  <si>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</si>
  <si>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</si>
  <si>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</si>
  <si>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</si>
  <si>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</si>
  <si>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</si>
  <si>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</si>
  <si>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</si>
  <si>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</si>
  <si>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</si>
  <si>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</si>
  <si>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</si>
  <si>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</si>
  <si>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</si>
  <si>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</si>
  <si>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</si>
  <si>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</si>
  <si>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</si>
  <si>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</si>
  <si>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</si>
  <si>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</si>
  <si>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</si>
  <si>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</si>
  <si>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</si>
  <si>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</si>
  <si>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</si>
  <si>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</si>
  <si>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</si>
  <si>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</si>
  <si>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</si>
  <si>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</si>
  <si>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</si>
  <si>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</si>
  <si>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</si>
  <si>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</si>
  <si>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</si>
  <si>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</si>
  <si>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</si>
  <si>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</si>
  <si>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</si>
  <si>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</si>
  <si>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</si>
  <si>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</si>
  <si>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</si>
  <si>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</si>
  <si>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</si>
  <si>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</si>
  <si>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</si>
  <si>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</si>
  <si>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</si>
  <si>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</si>
  <si>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</si>
  <si>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</si>
  <si>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</si>
  <si>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</si>
  <si>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</si>
  <si>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</si>
  <si>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</si>
  <si>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</si>
  <si>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</si>
  <si>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</si>
  <si>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</si>
  <si>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</si>
  <si>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</si>
  <si>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</si>
  <si>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</si>
  <si>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</si>
  <si>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</si>
  <si>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</si>
  <si>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</si>
  <si>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</si>
  <si>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</si>
  <si>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</si>
  <si>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</si>
  <si>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</si>
  <si>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</si>
  <si>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</si>
  <si>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</si>
  <si>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</si>
  <si>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</si>
  <si>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</si>
  <si>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</si>
  <si>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</si>
  <si>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</si>
  <si>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</si>
  <si>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</si>
  <si>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</si>
  <si>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</si>
  <si>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</si>
  <si>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</si>
  <si>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</si>
  <si>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</si>
  <si>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</si>
  <si>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</si>
  <si>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</si>
  <si>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</si>
  <si>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</si>
  <si>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</si>
  <si>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</si>
  <si>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</si>
  <si>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</si>
  <si>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</si>
  <si>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</si>
  <si>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</si>
  <si>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</si>
  <si>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</si>
  <si>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</si>
  <si>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</si>
  <si>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</si>
  <si>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</si>
  <si>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</si>
  <si>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</si>
  <si>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</si>
  <si>
    <t>https://youtu.be/c5UH3J40uWE</t>
  </si>
  <si>
    <t>01_blink_extLED_setup_2023-04-28.mp4</t>
  </si>
  <si>
    <t>https://youtube.com/shorts/qGxECSMQtAQ</t>
  </si>
  <si>
    <t>01_blink_button_2023-04-20.mp4</t>
  </si>
  <si>
    <t>https://youtu.be/cnjk-xBvyEo</t>
  </si>
  <si>
    <t>02A_fastled_blink_2023-04-28.mp4</t>
  </si>
  <si>
    <t>https://youtu.be/UdA5ehl802k</t>
  </si>
  <si>
    <t>02B_sawtooth_2023-04-20.mp4</t>
  </si>
  <si>
    <t>https://youtu.be/I-3vgafNRE8</t>
  </si>
  <si>
    <t>02C_oval_button_2023-04-29.mp4</t>
  </si>
  <si>
    <t>https://youtu.be/sXV3qn8dh8o</t>
  </si>
  <si>
    <t>02D_sinelon_2023-04-29.mp4</t>
  </si>
  <si>
    <t>https://youtu.be/0KehSIJmKcs</t>
  </si>
  <si>
    <t>03_Theremin_final_2023-04-29.mp4</t>
  </si>
  <si>
    <t>https://youtu.be/G7ARC0xHXRg</t>
  </si>
  <si>
    <t>04_ThereminSound_final_2023-04-29.mp4</t>
  </si>
  <si>
    <t>https://youtu.be/M8Xc4aVh5Hc</t>
  </si>
  <si>
    <t>04_VoiceCommands_and_VC_DemoReel_02.mp4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</si>
</sst>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1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102"/>
  <sheetViews>
    <sheetView tabSelected="1" topLeftCell="A16" workbookViewId="0">
      <selection activeCell="B69" sqref="B69:D69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54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 t="shared" ref="A2:A33" si="0">LEN(B2)</f>
        <v>111</v>
      </c>
      <c r="B2" s="2" t="s">
        <v>155</v>
      </c>
      <c r="C2">
        <f t="shared" ref="C2:C44" si="1">FIND("master/",B2)+LEN("master")+1</f>
        <v>56</v>
      </c>
      <c r="D2" t="str">
        <f t="shared" ref="D2:D22" si="2">MID(B2,C2,9999)</f>
        <v>03_SonarRangeDetector/03_SonarRangeDetector_ExtraFun.pdf</v>
      </c>
      <c r="E2">
        <f t="shared" ref="E2:E22" si="3">IF(COUNTIF($D2,"*.pdf*"),1,0)</f>
        <v>1</v>
      </c>
      <c r="F2">
        <f t="shared" ref="F2:F22" si="4">IF(COUNTIF($D2,"*.xls*"),1,0)</f>
        <v>0</v>
      </c>
      <c r="G2">
        <f t="shared" ref="G2:G22" si="5">IF(COUNTIF($D2,"*.md*"),1,0)</f>
        <v>0</v>
      </c>
      <c r="H2">
        <f t="shared" ref="H2:H22" si="6">IF(0=SUM(E2:G2),1,0)</f>
        <v>0</v>
      </c>
      <c r="J2" t="str">
        <f t="shared" ref="J2:J22" si="7">IF(E2+F2,MID(D2,1+FIND("/",D2),999),IF(G2&gt;0,SUBSTITUTE(SUBSTITUTE(D2,"/README.md",".html"),"/","_"),SUBSTITUTE(D2,"/","_")&amp;".html"))</f>
        <v>03_SonarRangeDetector_ExtraFun.pdf</v>
      </c>
      <c r="K2" t="str">
        <f t="shared" ref="K2:K33" si="8"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 t="shared" si="0"/>
        <v>110</v>
      </c>
      <c r="B3" s="2" t="s">
        <v>153</v>
      </c>
      <c r="C3">
        <f t="shared" si="1"/>
        <v>56</v>
      </c>
      <c r="D3" t="str">
        <f t="shared" si="2"/>
        <v>02_PersistenceOfVision/02_PersistenceOfVision_stick.pdf</v>
      </c>
      <c r="E3">
        <f t="shared" si="3"/>
        <v>1</v>
      </c>
      <c r="F3">
        <f t="shared" si="4"/>
        <v>0</v>
      </c>
      <c r="G3">
        <f t="shared" si="5"/>
        <v>0</v>
      </c>
      <c r="H3">
        <f t="shared" si="6"/>
        <v>0</v>
      </c>
      <c r="J3" t="str">
        <f t="shared" si="7"/>
        <v>02_PersistenceOfVision_stick.pdf</v>
      </c>
      <c r="K3" t="str">
        <f t="shared" si="8"/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 t="shared" si="0"/>
        <v>109</v>
      </c>
      <c r="B4" s="2" t="s">
        <v>156</v>
      </c>
      <c r="C4">
        <f t="shared" si="1"/>
        <v>56</v>
      </c>
      <c r="D4" t="str">
        <f t="shared" si="2"/>
        <v>04_TheFinale/04_TheFinale_DemoReelVoiceCommand_I2C.pdf</v>
      </c>
      <c r="E4">
        <f t="shared" si="3"/>
        <v>1</v>
      </c>
      <c r="F4">
        <f t="shared" si="4"/>
        <v>0</v>
      </c>
      <c r="G4">
        <f t="shared" si="5"/>
        <v>0</v>
      </c>
      <c r="H4">
        <f t="shared" si="6"/>
        <v>0</v>
      </c>
      <c r="J4" t="str">
        <f t="shared" si="7"/>
        <v>04_TheFinale_DemoReelVoiceCommand_I2C.pdf</v>
      </c>
      <c r="K4" t="str">
        <f t="shared" si="8"/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 t="shared" si="0"/>
        <v>106</v>
      </c>
      <c r="B5" s="2" t="s">
        <v>150</v>
      </c>
      <c r="C5">
        <f t="shared" si="1"/>
        <v>56</v>
      </c>
      <c r="D5" t="str">
        <f t="shared" si="2"/>
        <v>01_BlinkingLED/01_Blinking_LED_part_A_Schematic.pdf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J5" t="str">
        <f t="shared" si="7"/>
        <v>01_Blinking_LED_part_A_Schematic.pdf</v>
      </c>
      <c r="K5" t="str">
        <f t="shared" si="8"/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 t="shared" si="0"/>
        <v>106</v>
      </c>
      <c r="B6" s="2" t="s">
        <v>151</v>
      </c>
      <c r="C6">
        <f t="shared" si="1"/>
        <v>56</v>
      </c>
      <c r="D6" t="str">
        <f t="shared" si="2"/>
        <v>01_BlinkingLED/01_Blinking_LED_part_B_Schematic.pdf</v>
      </c>
      <c r="E6">
        <f t="shared" si="3"/>
        <v>1</v>
      </c>
      <c r="F6">
        <f t="shared" si="4"/>
        <v>0</v>
      </c>
      <c r="G6">
        <f t="shared" si="5"/>
        <v>0</v>
      </c>
      <c r="H6">
        <f t="shared" si="6"/>
        <v>0</v>
      </c>
      <c r="J6" t="str">
        <f t="shared" si="7"/>
        <v>01_Blinking_LED_part_B_Schematic.pdf</v>
      </c>
      <c r="K6" t="str">
        <f t="shared" si="8"/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 t="shared" si="0"/>
        <v>104</v>
      </c>
      <c r="B7" s="2" t="s">
        <v>152</v>
      </c>
      <c r="C7">
        <f t="shared" si="1"/>
        <v>56</v>
      </c>
      <c r="D7" t="str">
        <f t="shared" si="2"/>
        <v>02_PersistenceOfVision/02_PersistenceOfVision.pdf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J7" t="str">
        <f t="shared" si="7"/>
        <v>02_PersistenceOfVision.pdf</v>
      </c>
      <c r="K7" t="str">
        <f t="shared" si="8"/>
        <v xml:space="preserve">    ["https://github.com/Mark-MDO47/ArduinoClass/blob/master/02_PersistenceOfVision/02_PersistenceOfVision.pdf", "02_PersistenceOfVision.pdf"],</v>
      </c>
    </row>
    <row r="8" spans="1:11" x14ac:dyDescent="0.25">
      <c r="A8">
        <f t="shared" si="0"/>
        <v>102</v>
      </c>
      <c r="B8" s="2" t="s">
        <v>154</v>
      </c>
      <c r="C8">
        <f t="shared" si="1"/>
        <v>56</v>
      </c>
      <c r="D8" t="str">
        <f t="shared" si="2"/>
        <v>03_SonarRangeDetector/03_SonarRangeDetector.pdf</v>
      </c>
      <c r="E8">
        <f t="shared" si="3"/>
        <v>1</v>
      </c>
      <c r="F8">
        <f t="shared" si="4"/>
        <v>0</v>
      </c>
      <c r="G8">
        <f t="shared" si="5"/>
        <v>0</v>
      </c>
      <c r="H8">
        <f t="shared" si="6"/>
        <v>0</v>
      </c>
      <c r="J8" t="str">
        <f t="shared" si="7"/>
        <v>03_SonarRangeDetector.pdf</v>
      </c>
      <c r="K8" t="str">
        <f t="shared" si="8"/>
        <v xml:space="preserve">    ["https://github.com/Mark-MDO47/ArduinoClass/blob/master/03_SonarRangeDetector/03_SonarRangeDetector.pdf", "03_SonarRangeDetector.pdf"],</v>
      </c>
    </row>
    <row r="9" spans="1:11" x14ac:dyDescent="0.25">
      <c r="A9">
        <f t="shared" si="0"/>
        <v>98</v>
      </c>
      <c r="B9" s="2" t="s">
        <v>157</v>
      </c>
      <c r="C9">
        <f t="shared" si="1"/>
        <v>56</v>
      </c>
      <c r="D9" t="str">
        <f t="shared" si="2"/>
        <v>04_TheFinale/04_TheFinale_ThereminSound.pdf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J9" t="str">
        <f t="shared" si="7"/>
        <v>04_TheFinale_ThereminSound.pdf</v>
      </c>
      <c r="K9" t="str">
        <f t="shared" si="8"/>
        <v xml:space="preserve">    ["https://github.com/Mark-MDO47/ArduinoClass/blob/master/04_TheFinale/04_TheFinale_ThereminSound.pdf", "04_TheFinale_ThereminSound.pdf"],</v>
      </c>
    </row>
    <row r="10" spans="1:11" x14ac:dyDescent="0.25">
      <c r="A10">
        <f t="shared" si="0"/>
        <v>96</v>
      </c>
      <c r="B10" s="2" t="s">
        <v>158</v>
      </c>
      <c r="C10">
        <f t="shared" si="1"/>
        <v>56</v>
      </c>
      <c r="D10" t="str">
        <f t="shared" si="2"/>
        <v>02_PersistenceOfVision/Pattern_Calcs.xlsx</v>
      </c>
      <c r="E10">
        <f t="shared" si="3"/>
        <v>0</v>
      </c>
      <c r="F10">
        <f t="shared" si="4"/>
        <v>1</v>
      </c>
      <c r="G10">
        <f t="shared" si="5"/>
        <v>0</v>
      </c>
      <c r="H10">
        <f t="shared" si="6"/>
        <v>0</v>
      </c>
      <c r="J10" t="str">
        <f t="shared" si="7"/>
        <v>Pattern_Calcs.xlsx</v>
      </c>
      <c r="K10" t="str">
        <f t="shared" si="8"/>
        <v xml:space="preserve">    ["https://github.com/Mark-MDO47/ArduinoClass/blob/master/02_PersistenceOfVision/Pattern_Calcs.xlsx", "Pattern_Calcs.xlsx"],</v>
      </c>
    </row>
    <row r="11" spans="1:11" x14ac:dyDescent="0.25">
      <c r="A11">
        <f t="shared" si="0"/>
        <v>94</v>
      </c>
      <c r="B11" s="2" t="s">
        <v>159</v>
      </c>
      <c r="C11">
        <f t="shared" si="1"/>
        <v>56</v>
      </c>
      <c r="D11" t="str">
        <f t="shared" si="2"/>
        <v>02_PersistenceOfVision/Part_A/README.md</v>
      </c>
      <c r="E11">
        <f t="shared" si="3"/>
        <v>0</v>
      </c>
      <c r="F11">
        <f t="shared" si="4"/>
        <v>0</v>
      </c>
      <c r="G11">
        <f t="shared" si="5"/>
        <v>1</v>
      </c>
      <c r="H11">
        <f t="shared" si="6"/>
        <v>0</v>
      </c>
      <c r="J11" t="str">
        <f t="shared" si="7"/>
        <v>02_PersistenceOfVision_Part_A.html</v>
      </c>
      <c r="K11" t="str">
        <f t="shared" si="8"/>
        <v xml:space="preserve">    ["https://github.com/Mark-MDO47/ArduinoClass/blob/master/02_PersistenceOfVision/Part_A/README.md", "02_PersistenceOfVision_Part_A.html"],</v>
      </c>
    </row>
    <row r="12" spans="1:11" x14ac:dyDescent="0.25">
      <c r="A12">
        <f t="shared" si="0"/>
        <v>94</v>
      </c>
      <c r="B12" s="2" t="s">
        <v>160</v>
      </c>
      <c r="C12">
        <f t="shared" si="1"/>
        <v>56</v>
      </c>
      <c r="D12" t="str">
        <f t="shared" si="2"/>
        <v>02_PersistenceOfVision/Part_B/README.md</v>
      </c>
      <c r="E12">
        <f t="shared" si="3"/>
        <v>0</v>
      </c>
      <c r="F12">
        <f t="shared" si="4"/>
        <v>0</v>
      </c>
      <c r="G12">
        <f t="shared" si="5"/>
        <v>1</v>
      </c>
      <c r="H12">
        <f t="shared" si="6"/>
        <v>0</v>
      </c>
      <c r="J12" t="str">
        <f t="shared" si="7"/>
        <v>02_PersistenceOfVision_Part_B.html</v>
      </c>
      <c r="K12" t="str">
        <f t="shared" si="8"/>
        <v xml:space="preserve">    ["https://github.com/Mark-MDO47/ArduinoClass/blob/master/02_PersistenceOfVision/Part_B/README.md", "02_PersistenceOfVision_Part_B.html"],</v>
      </c>
    </row>
    <row r="13" spans="1:11" x14ac:dyDescent="0.25">
      <c r="A13">
        <f t="shared" si="0"/>
        <v>94</v>
      </c>
      <c r="B13" s="2" t="s">
        <v>161</v>
      </c>
      <c r="C13">
        <f t="shared" si="1"/>
        <v>56</v>
      </c>
      <c r="D13" t="str">
        <f t="shared" si="2"/>
        <v>02_PersistenceOfVision/Part_C/README.md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0</v>
      </c>
      <c r="J13" t="str">
        <f t="shared" si="7"/>
        <v>02_PersistenceOfVision_Part_C.html</v>
      </c>
      <c r="K13" t="str">
        <f t="shared" si="8"/>
        <v xml:space="preserve">    ["https://github.com/Mark-MDO47/ArduinoClass/blob/master/02_PersistenceOfVision/Part_C/README.md", "02_PersistenceOfVision_Part_C.html"],</v>
      </c>
    </row>
    <row r="14" spans="1:11" x14ac:dyDescent="0.25">
      <c r="A14">
        <f t="shared" si="0"/>
        <v>94</v>
      </c>
      <c r="B14" s="2" t="s">
        <v>162</v>
      </c>
      <c r="C14">
        <f t="shared" si="1"/>
        <v>56</v>
      </c>
      <c r="D14" t="str">
        <f t="shared" si="2"/>
        <v>02_PersistenceOfVision/Part_D/README.md</v>
      </c>
      <c r="E14">
        <f t="shared" si="3"/>
        <v>0</v>
      </c>
      <c r="F14">
        <f t="shared" si="4"/>
        <v>0</v>
      </c>
      <c r="G14">
        <f t="shared" si="5"/>
        <v>1</v>
      </c>
      <c r="H14">
        <f t="shared" si="6"/>
        <v>0</v>
      </c>
      <c r="J14" t="str">
        <f t="shared" si="7"/>
        <v>02_PersistenceOfVision_Part_D.html</v>
      </c>
      <c r="K14" t="str">
        <f t="shared" si="8"/>
        <v xml:space="preserve">    ["https://github.com/Mark-MDO47/ArduinoClass/blob/master/02_PersistenceOfVision/Part_D/README.md", "02_PersistenceOfVision_Part_D.html"],</v>
      </c>
    </row>
    <row r="15" spans="1:11" x14ac:dyDescent="0.25">
      <c r="A15">
        <f t="shared" si="0"/>
        <v>94</v>
      </c>
      <c r="B15" s="2" t="s">
        <v>231</v>
      </c>
      <c r="C15">
        <f t="shared" si="1"/>
        <v>56</v>
      </c>
      <c r="D15" t="str">
        <f t="shared" si="2"/>
        <v>ArduinoCode/SawtoothRevisited/README.md</v>
      </c>
      <c r="E15">
        <f t="shared" si="3"/>
        <v>0</v>
      </c>
      <c r="F15">
        <f t="shared" si="4"/>
        <v>0</v>
      </c>
      <c r="G15">
        <f t="shared" si="5"/>
        <v>1</v>
      </c>
      <c r="H15">
        <f t="shared" si="6"/>
        <v>0</v>
      </c>
      <c r="J15" t="str">
        <f t="shared" si="7"/>
        <v>ArduinoCode_SawtoothRevisited.html</v>
      </c>
      <c r="K15" t="str">
        <f t="shared" si="8"/>
        <v xml:space="preserve">    ["https://github.com/Mark-MDO47/ArduinoClass/tree/master/ArduinoCode/SawtoothRevisited/README.md", "ArduinoCode_SawtoothRevisited.html"],</v>
      </c>
    </row>
    <row r="16" spans="1:11" x14ac:dyDescent="0.25">
      <c r="A16">
        <f t="shared" si="0"/>
        <v>94</v>
      </c>
      <c r="B16" s="2" t="s">
        <v>236</v>
      </c>
      <c r="C16">
        <f t="shared" si="1"/>
        <v>56</v>
      </c>
      <c r="D16" t="str">
        <f t="shared" si="2"/>
        <v>ArduinoCode/VoiceCommands_I2C/README.md</v>
      </c>
      <c r="E16">
        <f t="shared" si="3"/>
        <v>0</v>
      </c>
      <c r="F16">
        <f t="shared" si="4"/>
        <v>0</v>
      </c>
      <c r="G16">
        <f t="shared" si="5"/>
        <v>1</v>
      </c>
      <c r="H16">
        <f t="shared" si="6"/>
        <v>0</v>
      </c>
      <c r="J16" t="str">
        <f t="shared" si="7"/>
        <v>ArduinoCode_VoiceCommands_I2C.html</v>
      </c>
      <c r="K16" t="str">
        <f t="shared" si="8"/>
        <v xml:space="preserve">    ["https://github.com/Mark-MDO47/ArduinoClass/tree/master/ArduinoCode/VoiceCommands_I2C/README.md", "ArduinoCode_VoiceCommands_I2C.html"],</v>
      </c>
    </row>
    <row r="17" spans="1:11" x14ac:dyDescent="0.25">
      <c r="A17">
        <f t="shared" si="0"/>
        <v>91</v>
      </c>
      <c r="B17" s="2" t="s">
        <v>232</v>
      </c>
      <c r="C17">
        <f t="shared" si="1"/>
        <v>56</v>
      </c>
      <c r="D17" t="str">
        <f t="shared" si="2"/>
        <v>ArduinoCode/AllThePatterns/README.md</v>
      </c>
      <c r="E17">
        <f t="shared" si="3"/>
        <v>0</v>
      </c>
      <c r="F17">
        <f t="shared" si="4"/>
        <v>0</v>
      </c>
      <c r="G17">
        <f t="shared" si="5"/>
        <v>1</v>
      </c>
      <c r="H17">
        <f t="shared" si="6"/>
        <v>0</v>
      </c>
      <c r="J17" t="str">
        <f t="shared" si="7"/>
        <v>ArduinoCode_AllThePatterns.html</v>
      </c>
      <c r="K17" t="str">
        <f t="shared" si="8"/>
        <v xml:space="preserve">    ["https://github.com/Mark-MDO47/ArduinoClass/tree/master/ArduinoCode/AllThePatterns/README.md", "ArduinoCode_AllThePatterns.html"],</v>
      </c>
    </row>
    <row r="18" spans="1:11" x14ac:dyDescent="0.25">
      <c r="A18">
        <f t="shared" si="0"/>
        <v>90</v>
      </c>
      <c r="B18" s="2" t="s">
        <v>235</v>
      </c>
      <c r="C18">
        <f t="shared" si="1"/>
        <v>56</v>
      </c>
      <c r="D18" t="str">
        <f t="shared" si="2"/>
        <v>ArduinoCode/ThereminSound/README.md</v>
      </c>
      <c r="E18">
        <f t="shared" si="3"/>
        <v>0</v>
      </c>
      <c r="F18">
        <f t="shared" si="4"/>
        <v>0</v>
      </c>
      <c r="G18">
        <f t="shared" si="5"/>
        <v>1</v>
      </c>
      <c r="H18">
        <f t="shared" si="6"/>
        <v>0</v>
      </c>
      <c r="J18" t="str">
        <f t="shared" si="7"/>
        <v>ArduinoCode_ThereminSound.html</v>
      </c>
      <c r="K18" t="str">
        <f t="shared" si="8"/>
        <v xml:space="preserve">    ["https://github.com/Mark-MDO47/ArduinoClass/tree/master/ArduinoCode/ThereminSound/README.md", "ArduinoCode_ThereminSound.html"],</v>
      </c>
    </row>
    <row r="19" spans="1:11" x14ac:dyDescent="0.25">
      <c r="A19">
        <f t="shared" si="0"/>
        <v>89</v>
      </c>
      <c r="B19" s="2" t="s">
        <v>227</v>
      </c>
      <c r="C19">
        <f t="shared" si="1"/>
        <v>56</v>
      </c>
      <c r="D19" t="str">
        <f t="shared" si="2"/>
        <v>ArduinoCode/FastLEDBlink/README.md</v>
      </c>
      <c r="E19">
        <f t="shared" si="3"/>
        <v>0</v>
      </c>
      <c r="F19">
        <f t="shared" si="4"/>
        <v>0</v>
      </c>
      <c r="G19">
        <f t="shared" si="5"/>
        <v>1</v>
      </c>
      <c r="H19">
        <f t="shared" si="6"/>
        <v>0</v>
      </c>
      <c r="J19" t="str">
        <f t="shared" si="7"/>
        <v>ArduinoCode_FastLEDBlink.html</v>
      </c>
      <c r="K19" t="str">
        <f t="shared" si="8"/>
        <v xml:space="preserve">    ["https://github.com/Mark-MDO47/ArduinoClass/tree/master/ArduinoCode/FastLEDBlink/README.md", "ArduinoCode_FastLEDBlink.html"],</v>
      </c>
    </row>
    <row r="20" spans="1:11" x14ac:dyDescent="0.25">
      <c r="A20">
        <f t="shared" si="0"/>
        <v>88</v>
      </c>
      <c r="B20" s="2" t="s">
        <v>237</v>
      </c>
      <c r="C20">
        <f t="shared" si="1"/>
        <v>56</v>
      </c>
      <c r="D20" t="str">
        <f t="shared" si="2"/>
        <v>ArduinoCode/VC_DemoReel/README.md</v>
      </c>
      <c r="E20">
        <f t="shared" si="3"/>
        <v>0</v>
      </c>
      <c r="F20">
        <f t="shared" si="4"/>
        <v>0</v>
      </c>
      <c r="G20">
        <f t="shared" si="5"/>
        <v>1</v>
      </c>
      <c r="H20">
        <f t="shared" si="6"/>
        <v>0</v>
      </c>
      <c r="J20" t="str">
        <f t="shared" si="7"/>
        <v>ArduinoCode_VC_DemoReel.html</v>
      </c>
      <c r="K20" t="str">
        <f t="shared" si="8"/>
        <v xml:space="preserve">    ["https://github.com/Mark-MDO47/ArduinoClass/tree/master/ArduinoCode/VC_DemoReel/README.md", "ArduinoCode_VC_DemoReel.html"],</v>
      </c>
    </row>
    <row r="21" spans="1:11" x14ac:dyDescent="0.25">
      <c r="A21">
        <f t="shared" si="0"/>
        <v>87</v>
      </c>
      <c r="B21" s="2" t="s">
        <v>230</v>
      </c>
      <c r="C21">
        <f t="shared" si="1"/>
        <v>56</v>
      </c>
      <c r="D21" t="str">
        <f t="shared" si="2"/>
        <v>ArduinoCode/HelloWorld/README.md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0</v>
      </c>
      <c r="J21" t="str">
        <f t="shared" si="7"/>
        <v>ArduinoCode_HelloWorld.html</v>
      </c>
      <c r="K21" t="str">
        <f t="shared" si="8"/>
        <v xml:space="preserve">    ["https://github.com/Mark-MDO47/ArduinoClass/tree/master/ArduinoCode/HelloWorld/README.md", "ArduinoCode_HelloWorld.html"],</v>
      </c>
    </row>
    <row r="22" spans="1:11" x14ac:dyDescent="0.25">
      <c r="A22">
        <f t="shared" si="0"/>
        <v>85</v>
      </c>
      <c r="B22" s="2" t="s">
        <v>233</v>
      </c>
      <c r="C22">
        <f t="shared" si="1"/>
        <v>56</v>
      </c>
      <c r="D22" t="str">
        <f t="shared" si="2"/>
        <v>ArduinoCode/DemoReel/README.md</v>
      </c>
      <c r="E22">
        <f t="shared" si="3"/>
        <v>0</v>
      </c>
      <c r="F22">
        <f t="shared" si="4"/>
        <v>0</v>
      </c>
      <c r="G22">
        <f t="shared" si="5"/>
        <v>1</v>
      </c>
      <c r="H22">
        <f t="shared" si="6"/>
        <v>0</v>
      </c>
      <c r="J22" t="str">
        <f t="shared" si="7"/>
        <v>ArduinoCode_DemoReel.html</v>
      </c>
      <c r="K22" t="str">
        <f t="shared" si="8"/>
        <v xml:space="preserve">    ["https://github.com/Mark-MDO47/ArduinoClass/tree/master/ArduinoCode/DemoReel/README.md", "ArduinoCode_DemoReel.html"],</v>
      </c>
    </row>
    <row r="23" spans="1:11" x14ac:dyDescent="0.25">
      <c r="A23">
        <f t="shared" si="0"/>
        <v>85</v>
      </c>
      <c r="B23" s="2" t="s">
        <v>207</v>
      </c>
      <c r="C23">
        <f t="shared" si="1"/>
        <v>56</v>
      </c>
      <c r="D23" t="str">
        <f>SUBSTITUTE(MID(B23,C23,9999),"/","_")&amp;".html"</f>
        <v>ArduinoCode_MDO_AllThePatterns.html</v>
      </c>
      <c r="J23" t="str">
        <f>D23</f>
        <v>ArduinoCode_MDO_AllThePatterns.html</v>
      </c>
      <c r="K23" t="str">
        <f t="shared" si="8"/>
        <v xml:space="preserve">    ["https://github.com/Mark-MDO47/ArduinoClass/tree/master/ArduinoCode/MDO_AllThePatterns", "ArduinoCode_MDO_AllThePatterns.html"],</v>
      </c>
    </row>
    <row r="24" spans="1:11" x14ac:dyDescent="0.25">
      <c r="A24">
        <f t="shared" si="0"/>
        <v>85</v>
      </c>
      <c r="B24" s="2" t="s">
        <v>228</v>
      </c>
      <c r="C24">
        <f t="shared" si="1"/>
        <v>56</v>
      </c>
      <c r="D24" t="str">
        <f t="shared" ref="D24:D37" si="9">MID(B24,C24,9999)</f>
        <v>ArduinoCode/Sawtooth/README.md</v>
      </c>
      <c r="E24">
        <f>IF(COUNTIF($D24,"*.pdf*"),1,0)</f>
        <v>0</v>
      </c>
      <c r="F24">
        <f>IF(COUNTIF($D24,"*.xls*"),1,0)</f>
        <v>0</v>
      </c>
      <c r="G24">
        <f>IF(COUNTIF($D24,"*.md*"),1,0)</f>
        <v>1</v>
      </c>
      <c r="H24">
        <f>IF(0=SUM(E24:G24),1,0)</f>
        <v>0</v>
      </c>
      <c r="J24" t="str">
        <f>IF(E24+F24,MID(D24,1+FIND("/",D24),999),IF(G24&gt;0,SUBSTITUTE(SUBSTITUTE(D24,"/README.md",".html"),"/","_"),SUBSTITUTE(D24,"/","_")&amp;".html"))</f>
        <v>ArduinoCode_Sawtooth.html</v>
      </c>
      <c r="K24" t="str">
        <f t="shared" si="8"/>
        <v xml:space="preserve">    ["https://github.com/Mark-MDO47/ArduinoClass/tree/master/ArduinoCode/Sawtooth/README.md", "ArduinoCode_Sawtooth.html"],</v>
      </c>
    </row>
    <row r="25" spans="1:11" x14ac:dyDescent="0.25">
      <c r="A25">
        <f t="shared" si="0"/>
        <v>85</v>
      </c>
      <c r="B25" s="2" t="s">
        <v>234</v>
      </c>
      <c r="C25">
        <f t="shared" si="1"/>
        <v>56</v>
      </c>
      <c r="D25" t="str">
        <f t="shared" si="9"/>
        <v>ArduinoCode/Theremin/README.md</v>
      </c>
      <c r="E25">
        <f>IF(COUNTIF($D25,"*.pdf*"),1,0)</f>
        <v>0</v>
      </c>
      <c r="F25">
        <f>IF(COUNTIF($D25,"*.xls*"),1,0)</f>
        <v>0</v>
      </c>
      <c r="G25">
        <f>IF(COUNTIF($D25,"*.md*"),1,0)</f>
        <v>1</v>
      </c>
      <c r="H25">
        <f>IF(0=SUM(E25:G25),1,0)</f>
        <v>0</v>
      </c>
      <c r="J25" t="str">
        <f>IF(E25+F25,MID(D25,1+FIND("/",D25),999),IF(G25&gt;0,SUBSTITUTE(SUBSTITUTE(D25,"/README.md",".html"),"/","_"),SUBSTITUTE(D25,"/","_")&amp;".html"))</f>
        <v>ArduinoCode_Theremin.html</v>
      </c>
      <c r="K25" t="str">
        <f t="shared" si="8"/>
        <v xml:space="preserve">    ["https://github.com/Mark-MDO47/ArduinoClass/tree/master/ArduinoCode/Theremin/README.md", "ArduinoCode_Theremin.html"],</v>
      </c>
    </row>
    <row r="26" spans="1:11" x14ac:dyDescent="0.25">
      <c r="A26">
        <f t="shared" si="0"/>
        <v>85</v>
      </c>
      <c r="B26" s="2" t="s">
        <v>217</v>
      </c>
      <c r="C26">
        <f t="shared" si="1"/>
        <v>56</v>
      </c>
      <c r="D26" t="str">
        <f t="shared" si="9"/>
        <v>ArduinoCode/VoiceCommands_UART</v>
      </c>
      <c r="I26" t="s">
        <v>220</v>
      </c>
      <c r="J26" t="str">
        <f>D26</f>
        <v>ArduinoCode/VoiceCommands_UART</v>
      </c>
      <c r="K26" t="str">
        <f t="shared" si="8"/>
        <v xml:space="preserve">    ["https://github.com/Mark-MDO47/ArduinoClass/tree/master/ArduinoCode/VoiceCommands_UART", "ArduinoCode/VoiceCommands_UART"],</v>
      </c>
    </row>
    <row r="27" spans="1:11" x14ac:dyDescent="0.25">
      <c r="A27">
        <f t="shared" si="0"/>
        <v>84</v>
      </c>
      <c r="B27" s="2" t="s">
        <v>167</v>
      </c>
      <c r="C27">
        <f t="shared" si="1"/>
        <v>56</v>
      </c>
      <c r="D27" t="str">
        <f t="shared" si="9"/>
        <v>02_PersistenceOfVision/Part_A</v>
      </c>
      <c r="E27">
        <f>IF(COUNTIF($D27,"*.pdf*"),1,0)</f>
        <v>0</v>
      </c>
      <c r="F27">
        <f>IF(COUNTIF($D27,"*.xls*"),1,0)</f>
        <v>0</v>
      </c>
      <c r="G27">
        <f>IF(COUNTIF($D27,"*.md*"),1,0)</f>
        <v>0</v>
      </c>
      <c r="H27">
        <f>IF(0=SUM(E27:G27),1,0)</f>
        <v>1</v>
      </c>
      <c r="J27" t="str">
        <f>IF(E27+F27,MID(D27,1+FIND("/",D27),999),IF(G27&gt;0,SUBSTITUTE(SUBSTITUTE(D27,"/README.md",".html"),"/","_"),SUBSTITUTE(D27,"/","_")&amp;".html"))</f>
        <v>02_PersistenceOfVision_Part_A.html</v>
      </c>
      <c r="K27" t="str">
        <f t="shared" si="8"/>
        <v xml:space="preserve">    ["https://github.com/Mark-MDO47/ArduinoClass/tree/master/02_PersistenceOfVision/Part_A", "02_PersistenceOfVision_Part_A.html"],</v>
      </c>
    </row>
    <row r="28" spans="1:11" x14ac:dyDescent="0.25">
      <c r="A28">
        <f t="shared" si="0"/>
        <v>84</v>
      </c>
      <c r="B28" s="2" t="s">
        <v>168</v>
      </c>
      <c r="C28">
        <f t="shared" si="1"/>
        <v>56</v>
      </c>
      <c r="D28" t="str">
        <f t="shared" si="9"/>
        <v>02_PersistenceOfVision/Part_B</v>
      </c>
      <c r="E28">
        <f>IF(COUNTIF($D28,"*.pdf*"),1,0)</f>
        <v>0</v>
      </c>
      <c r="F28">
        <f>IF(COUNTIF($D28,"*.xls*"),1,0)</f>
        <v>0</v>
      </c>
      <c r="G28">
        <f>IF(COUNTIF($D28,"*.md*"),1,0)</f>
        <v>0</v>
      </c>
      <c r="H28">
        <f>IF(0=SUM(E28:G28),1,0)</f>
        <v>1</v>
      </c>
      <c r="J28" t="str">
        <f>IF(E28+F28,MID(D28,1+FIND("/",D28),999),IF(G28&gt;0,SUBSTITUTE(SUBSTITUTE(D28,"/README.md",".html"),"/","_"),SUBSTITUTE(D28,"/","_")&amp;".html"))</f>
        <v>02_PersistenceOfVision_Part_B.html</v>
      </c>
      <c r="K28" t="str">
        <f t="shared" si="8"/>
        <v xml:space="preserve">    ["https://github.com/Mark-MDO47/ArduinoClass/tree/master/02_PersistenceOfVision/Part_B", "02_PersistenceOfVision_Part_B.html"],</v>
      </c>
    </row>
    <row r="29" spans="1:11" x14ac:dyDescent="0.25">
      <c r="A29">
        <f t="shared" si="0"/>
        <v>84</v>
      </c>
      <c r="B29" s="2" t="s">
        <v>169</v>
      </c>
      <c r="C29">
        <f t="shared" si="1"/>
        <v>56</v>
      </c>
      <c r="D29" t="str">
        <f t="shared" si="9"/>
        <v>02_PersistenceOfVision/Part_C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02_PersistenceOfVision_Part_C.html</v>
      </c>
      <c r="K29" t="str">
        <f t="shared" si="8"/>
        <v xml:space="preserve">    ["https://github.com/Mark-MDO47/ArduinoClass/tree/master/02_PersistenceOfVision/Part_C", "02_PersistenceOfVision_Part_C.html"],</v>
      </c>
    </row>
    <row r="30" spans="1:11" x14ac:dyDescent="0.25">
      <c r="A30">
        <f t="shared" si="0"/>
        <v>84</v>
      </c>
      <c r="B30" s="2" t="s">
        <v>170</v>
      </c>
      <c r="C30">
        <f t="shared" si="1"/>
        <v>56</v>
      </c>
      <c r="D30" t="str">
        <f t="shared" si="9"/>
        <v>02_PersistenceOfVision/Part_D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02_PersistenceOfVision_Part_D.html</v>
      </c>
      <c r="K30" t="str">
        <f t="shared" si="8"/>
        <v xml:space="preserve">    ["https://github.com/Mark-MDO47/ArduinoClass/tree/master/02_PersistenceOfVision/Part_D", "02_PersistenceOfVision_Part_D.html"],</v>
      </c>
    </row>
    <row r="31" spans="1:11" x14ac:dyDescent="0.25">
      <c r="A31">
        <f t="shared" si="0"/>
        <v>84</v>
      </c>
      <c r="B31" s="2" t="s">
        <v>212</v>
      </c>
      <c r="C31">
        <f t="shared" si="1"/>
        <v>56</v>
      </c>
      <c r="D31" t="str">
        <f t="shared" si="9"/>
        <v>ArduinoCode/SawtoothRevisited</v>
      </c>
      <c r="I31" t="s">
        <v>220</v>
      </c>
      <c r="J31" t="str">
        <f>D31</f>
        <v>ArduinoCode/SawtoothRevisited</v>
      </c>
      <c r="K31" t="str">
        <f t="shared" si="8"/>
        <v xml:space="preserve">    ["https://github.com/Mark-MDO47/ArduinoClass/tree/master/ArduinoCode/SawtoothRevisited", "ArduinoCode/SawtoothRevisited"],</v>
      </c>
    </row>
    <row r="32" spans="1:11" x14ac:dyDescent="0.25">
      <c r="A32">
        <f t="shared" si="0"/>
        <v>84</v>
      </c>
      <c r="B32" s="2" t="s">
        <v>216</v>
      </c>
      <c r="C32">
        <f t="shared" si="1"/>
        <v>56</v>
      </c>
      <c r="D32" t="str">
        <f t="shared" si="9"/>
        <v>ArduinoCode/VoiceCommands_I2C</v>
      </c>
      <c r="I32" t="s">
        <v>220</v>
      </c>
      <c r="J32" t="str">
        <f>D32</f>
        <v>ArduinoCode/VoiceCommands_I2C</v>
      </c>
      <c r="K32" t="str">
        <f t="shared" si="8"/>
        <v xml:space="preserve">    ["https://github.com/Mark-MDO47/ArduinoClass/tree/master/ArduinoCode/VoiceCommands_I2C", "ArduinoCode/VoiceCommands_I2C"],</v>
      </c>
    </row>
    <row r="33" spans="1:11" x14ac:dyDescent="0.25">
      <c r="A33">
        <f t="shared" si="0"/>
        <v>82</v>
      </c>
      <c r="B33" s="2" t="s">
        <v>226</v>
      </c>
      <c r="C33">
        <f t="shared" si="1"/>
        <v>56</v>
      </c>
      <c r="D33" t="str">
        <f t="shared" si="9"/>
        <v>ArduinoCode/Blink/README.md</v>
      </c>
      <c r="E33">
        <f>IF(COUNTIF($D33,"*.pdf*"),1,0)</f>
        <v>0</v>
      </c>
      <c r="F33">
        <f>IF(COUNTIF($D33,"*.xls*"),1,0)</f>
        <v>0</v>
      </c>
      <c r="G33">
        <f>IF(COUNTIF($D33,"*.md*"),1,0)</f>
        <v>1</v>
      </c>
      <c r="H33">
        <f>IF(0=SUM(E33:G33),1,0)</f>
        <v>0</v>
      </c>
      <c r="J33" t="str">
        <f>IF(E33+F33,MID(D33,1+FIND("/",D33),999),IF(G33&gt;0,SUBSTITUTE(SUBSTITUTE(D33,"/README.md",".html"),"/","_"),SUBSTITUTE(D33,"/","_")&amp;".html"))</f>
        <v>ArduinoCode_Blink.html</v>
      </c>
      <c r="K33" t="str">
        <f t="shared" si="8"/>
        <v xml:space="preserve">    ["https://github.com/Mark-MDO47/ArduinoClass/tree/master/ArduinoCode/Blink/README.md", "ArduinoCode_Blink.html"],</v>
      </c>
    </row>
    <row r="34" spans="1:11" x14ac:dyDescent="0.25">
      <c r="A34">
        <f t="shared" ref="A34:A59" si="10">LEN(B34)</f>
        <v>81</v>
      </c>
      <c r="B34" s="2" t="s">
        <v>203</v>
      </c>
      <c r="C34">
        <f t="shared" si="1"/>
        <v>56</v>
      </c>
      <c r="D34" t="str">
        <f t="shared" si="9"/>
        <v>ArduinoCode/AllThePatterns</v>
      </c>
      <c r="I34" t="s">
        <v>220</v>
      </c>
      <c r="J34" t="str">
        <f>D34</f>
        <v>ArduinoCode/AllThePatterns</v>
      </c>
      <c r="K34" t="str">
        <f t="shared" ref="K34:K59" si="11">"    ["""&amp;B34&amp;""", """&amp;J34&amp;"""],"</f>
        <v xml:space="preserve">    ["https://github.com/Mark-MDO47/ArduinoClass/tree/master/ArduinoCode/AllThePatterns", "ArduinoCode/AllThePatterns"],</v>
      </c>
    </row>
    <row r="35" spans="1:11" x14ac:dyDescent="0.25">
      <c r="A35">
        <f t="shared" si="10"/>
        <v>81</v>
      </c>
      <c r="B35" s="2" t="s">
        <v>229</v>
      </c>
      <c r="C35">
        <f t="shared" si="1"/>
        <v>56</v>
      </c>
      <c r="D35" t="str">
        <f t="shared" si="9"/>
        <v>ArduinoCode/Oval/README.md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ArduinoCode_Oval.html</v>
      </c>
      <c r="K35" t="str">
        <f t="shared" si="11"/>
        <v xml:space="preserve">    ["https://github.com/Mark-MDO47/ArduinoClass/tree/master/ArduinoCode/Oval/README.md", "ArduinoCode_Oval.html"],</v>
      </c>
    </row>
    <row r="36" spans="1:11" x14ac:dyDescent="0.25">
      <c r="A36">
        <f t="shared" si="10"/>
        <v>80</v>
      </c>
      <c r="B36" s="2" t="s">
        <v>214</v>
      </c>
      <c r="C36">
        <f t="shared" si="1"/>
        <v>56</v>
      </c>
      <c r="D36" t="str">
        <f t="shared" si="9"/>
        <v>ArduinoCode/ThereminSound</v>
      </c>
      <c r="I36" t="s">
        <v>220</v>
      </c>
      <c r="J36" t="str">
        <f>D36</f>
        <v>ArduinoCode/ThereminSound</v>
      </c>
      <c r="K36" t="str">
        <f t="shared" si="11"/>
        <v xml:space="preserve">    ["https://github.com/Mark-MDO47/ArduinoClass/tree/master/ArduinoCode/ThereminSound", "ArduinoCode/ThereminSound"],</v>
      </c>
    </row>
    <row r="37" spans="1:11" x14ac:dyDescent="0.25">
      <c r="A37">
        <f t="shared" si="10"/>
        <v>79</v>
      </c>
      <c r="B37" s="2" t="s">
        <v>206</v>
      </c>
      <c r="C37">
        <f t="shared" si="1"/>
        <v>56</v>
      </c>
      <c r="D37" t="str">
        <f t="shared" si="9"/>
        <v>ArduinoCode/FastLEDBlink</v>
      </c>
      <c r="I37" t="s">
        <v>220</v>
      </c>
      <c r="J37" t="str">
        <f>D37</f>
        <v>ArduinoCode/FastLEDBlink</v>
      </c>
      <c r="K37" t="str">
        <f t="shared" si="11"/>
        <v xml:space="preserve">    ["https://github.com/Mark-MDO47/ArduinoClass/tree/master/ArduinoCode/FastLEDBlink", "ArduinoCode/FastLEDBlink"],</v>
      </c>
    </row>
    <row r="38" spans="1:11" x14ac:dyDescent="0.25">
      <c r="A38">
        <f t="shared" si="10"/>
        <v>79</v>
      </c>
      <c r="B38" s="2" t="s">
        <v>208</v>
      </c>
      <c r="C38">
        <f t="shared" si="1"/>
        <v>56</v>
      </c>
      <c r="D38" t="str">
        <f>SUBSTITUTE(MID(B38,C38,9999),"/","_")&amp;".html"</f>
        <v>ArduinoCode_MDO_DemoReel.html</v>
      </c>
      <c r="J38" t="str">
        <f>D38</f>
        <v>ArduinoCode_MDO_DemoReel.html</v>
      </c>
      <c r="K38" t="str">
        <f t="shared" si="11"/>
        <v xml:space="preserve">    ["https://github.com/Mark-MDO47/ArduinoClass/tree/master/ArduinoCode/MDO_DemoReel", "ArduinoCode_MDO_DemoReel.html"],</v>
      </c>
    </row>
    <row r="39" spans="1:11" x14ac:dyDescent="0.25">
      <c r="A39">
        <f t="shared" si="10"/>
        <v>79</v>
      </c>
      <c r="B39" s="2" t="s">
        <v>209</v>
      </c>
      <c r="C39">
        <f t="shared" si="1"/>
        <v>56</v>
      </c>
      <c r="D39" t="str">
        <f>SUBSTITUTE(MID(B39,C39,9999),"/","_")&amp;".html"</f>
        <v>ArduinoCode_MDO_Theremin.html</v>
      </c>
      <c r="J39" t="str">
        <f>D39</f>
        <v>ArduinoCode_MDO_Theremin.html</v>
      </c>
      <c r="K39" t="str">
        <f t="shared" si="11"/>
        <v xml:space="preserve">    ["https://github.com/Mark-MDO47/ArduinoClass/tree/master/ArduinoCode/MDO_Theremin", "ArduinoCode_MDO_Theremin.html"],</v>
      </c>
    </row>
    <row r="40" spans="1:11" x14ac:dyDescent="0.25">
      <c r="A40">
        <f t="shared" si="10"/>
        <v>78</v>
      </c>
      <c r="B40" s="2" t="s">
        <v>215</v>
      </c>
      <c r="C40">
        <f t="shared" si="1"/>
        <v>56</v>
      </c>
      <c r="D40" t="str">
        <f>MID(B40,C40,9999)</f>
        <v>ArduinoCode/VC_DemoReel</v>
      </c>
      <c r="I40" t="s">
        <v>220</v>
      </c>
      <c r="J40" t="str">
        <f>D40</f>
        <v>ArduinoCode/VC_DemoReel</v>
      </c>
      <c r="K40" t="str">
        <f t="shared" si="11"/>
        <v xml:space="preserve">    ["https://github.com/Mark-MDO47/ArduinoClass/tree/master/ArduinoCode/VC_DemoReel", "ArduinoCode/VC_DemoReel"],</v>
      </c>
    </row>
    <row r="41" spans="1:11" x14ac:dyDescent="0.25">
      <c r="A41">
        <f t="shared" si="10"/>
        <v>77</v>
      </c>
      <c r="B41" s="2" t="s">
        <v>163</v>
      </c>
      <c r="C41">
        <f t="shared" si="1"/>
        <v>56</v>
      </c>
      <c r="D41" t="str">
        <f>MID(B41,C41,9999)</f>
        <v>99_Resources/README.md</v>
      </c>
      <c r="E41">
        <f>IF(COUNTIF($D41,"*.pdf*"),1,0)</f>
        <v>0</v>
      </c>
      <c r="F41">
        <f>IF(COUNTIF($D41,"*.xls*"),1,0)</f>
        <v>0</v>
      </c>
      <c r="G41">
        <f>IF(COUNTIF($D41,"*.md*"),1,0)</f>
        <v>1</v>
      </c>
      <c r="H41">
        <f>IF(0=SUM(E41:G41),1,0)</f>
        <v>0</v>
      </c>
      <c r="J41" t="str">
        <f>IF(E41+F41,MID(D41,1+FIND("/",D41),999),IF(G41&gt;0,SUBSTITUTE(SUBSTITUTE(D41,"/README.md",".html"),"/","_"),SUBSTITUTE(D41,"/","_")&amp;".html"))</f>
        <v>99_Resources.html</v>
      </c>
      <c r="K41" t="str">
        <f t="shared" si="11"/>
        <v xml:space="preserve">    ["https://github.com/Mark-MDO47/ArduinoClass/blob/master/99_Resources/README.md", "99_Resources.html"],</v>
      </c>
    </row>
    <row r="42" spans="1:11" x14ac:dyDescent="0.25">
      <c r="A42">
        <f t="shared" si="10"/>
        <v>77</v>
      </c>
      <c r="B42" s="2" t="s">
        <v>166</v>
      </c>
      <c r="C42">
        <f t="shared" si="1"/>
        <v>56</v>
      </c>
      <c r="D42" t="str">
        <f>MID(B42,C42,9999)</f>
        <v>02_PersistenceOfVision</v>
      </c>
      <c r="E42">
        <f>IF(COUNTIF($D42,"*.pdf*"),1,0)</f>
        <v>0</v>
      </c>
      <c r="F42">
        <f>IF(COUNTIF($D42,"*.xls*"),1,0)</f>
        <v>0</v>
      </c>
      <c r="G42">
        <f>IF(COUNTIF($D42,"*.md*"),1,0)</f>
        <v>0</v>
      </c>
      <c r="H42">
        <f>IF(0=SUM(E42:G42),1,0)</f>
        <v>1</v>
      </c>
      <c r="J42" t="str">
        <f>IF(E42+F42,MID(D42,1+FIND("/",D42),999),IF(G42&gt;0,SUBSTITUTE(SUBSTITUTE(D42,"/README.md",".html"),"/","_"),SUBSTITUTE(D42,"/","_")&amp;".html"))</f>
        <v>02_PersistenceOfVision.html</v>
      </c>
      <c r="K42" t="str">
        <f t="shared" si="11"/>
        <v xml:space="preserve">    ["https://github.com/Mark-MDO47/ArduinoClass/tree/master/02_PersistenceOfVision", "02_PersistenceOfVision.html"],</v>
      </c>
    </row>
    <row r="43" spans="1:11" x14ac:dyDescent="0.25">
      <c r="A43">
        <f t="shared" si="10"/>
        <v>77</v>
      </c>
      <c r="B43" s="2" t="s">
        <v>218</v>
      </c>
      <c r="C43">
        <f t="shared" si="1"/>
        <v>56</v>
      </c>
      <c r="D43" t="str">
        <f>MID(B43,C43,9999)</f>
        <v>ArduinoCode/HelloWorld</v>
      </c>
      <c r="I43" t="s">
        <v>220</v>
      </c>
      <c r="J43" t="str">
        <f>D43</f>
        <v>ArduinoCode/HelloWorld</v>
      </c>
      <c r="K43" t="str">
        <f t="shared" si="11"/>
        <v xml:space="preserve">    ["https://github.com/Mark-MDO47/ArduinoClass/tree/master/ArduinoCode/HelloWorld", "ArduinoCode/HelloWorld"],</v>
      </c>
    </row>
    <row r="44" spans="1:11" x14ac:dyDescent="0.25">
      <c r="A44">
        <f t="shared" si="10"/>
        <v>76</v>
      </c>
      <c r="B44" s="2" t="s">
        <v>171</v>
      </c>
      <c r="C44">
        <f t="shared" si="1"/>
        <v>56</v>
      </c>
      <c r="D44" t="str">
        <f>MID(B44,C44,9999)</f>
        <v>03_SonarRangeDetector</v>
      </c>
      <c r="E44">
        <f>IF(COUNTIF($D44,"*.pdf*"),1,0)</f>
        <v>0</v>
      </c>
      <c r="F44">
        <f>IF(COUNTIF($D44,"*.xls*"),1,0)</f>
        <v>0</v>
      </c>
      <c r="G44">
        <f>IF(COUNTIF($D44,"*.md*"),1,0)</f>
        <v>0</v>
      </c>
      <c r="H44">
        <f>IF(0=SUM(E44:G44),1,0)</f>
        <v>1</v>
      </c>
      <c r="J44" t="str">
        <f>IF(E44+F44,MID(D44,1+FIND("/",D44),999),IF(G44&gt;0,SUBSTITUTE(SUBSTITUTE(D44,"/README.md",".html"),"/","_"),SUBSTITUTE(D44,"/","_")&amp;".html"))</f>
        <v>03_SonarRangeDetector.html</v>
      </c>
      <c r="K44" t="str">
        <f t="shared" si="11"/>
        <v xml:space="preserve">    ["https://github.com/Mark-MDO47/ArduinoClass/tree/master/03_SonarRangeDetector", "03_SonarRangeDetector.html"],</v>
      </c>
    </row>
    <row r="45" spans="1:11" x14ac:dyDescent="0.25">
      <c r="A45">
        <f t="shared" si="10"/>
        <v>76</v>
      </c>
      <c r="B45" s="2" t="s">
        <v>224</v>
      </c>
      <c r="C45" t="s">
        <v>220</v>
      </c>
      <c r="D45" t="s">
        <v>225</v>
      </c>
      <c r="J45" t="str">
        <f>D45</f>
        <v>ArduinoCode.html</v>
      </c>
      <c r="K45" t="str">
        <f t="shared" si="11"/>
        <v xml:space="preserve">    ["https://github.com/Mark-MDO47/ArduinoClass/tree/master/ArduinoCode/README.md", "ArduinoCode.html"],</v>
      </c>
    </row>
    <row r="46" spans="1:11" x14ac:dyDescent="0.25">
      <c r="A46">
        <f t="shared" si="10"/>
        <v>75</v>
      </c>
      <c r="B46" s="2" t="s">
        <v>164</v>
      </c>
      <c r="C46">
        <f t="shared" ref="C46:C58" si="12">FIND("master/",B46)+LEN("master")+1</f>
        <v>56</v>
      </c>
      <c r="D46" t="str">
        <f t="shared" ref="D46:D57" si="13">MID(B46,C46,9999)</f>
        <v>00_InstallArduinoIDE</v>
      </c>
      <c r="E46">
        <f>IF(COUNTIF($D46,"*.pdf*"),1,0)</f>
        <v>0</v>
      </c>
      <c r="F46">
        <f>IF(COUNTIF($D46,"*.xls*"),1,0)</f>
        <v>0</v>
      </c>
      <c r="G46">
        <f>IF(COUNTIF($D46,"*.md*"),1,0)</f>
        <v>0</v>
      </c>
      <c r="H46">
        <f>IF(0=SUM(E46:G46),1,0)</f>
        <v>1</v>
      </c>
      <c r="J46" t="str">
        <f>IF(E46+F46,MID(D46,1+FIND("/",D46),999),IF(G46&gt;0,SUBSTITUTE(SUBSTITUTE(D46,"/README.md",".html"),"/","_"),SUBSTITUTE(D46,"/","_")&amp;".html"))</f>
        <v>00_InstallArduinoIDE.html</v>
      </c>
      <c r="K46" t="str">
        <f t="shared" si="11"/>
        <v xml:space="preserve">    ["https://github.com/Mark-MDO47/ArduinoClass/tree/master/00_InstallArduinoIDE", "00_InstallArduinoIDE.html"],</v>
      </c>
    </row>
    <row r="47" spans="1:11" x14ac:dyDescent="0.25">
      <c r="A47">
        <f t="shared" si="10"/>
        <v>75</v>
      </c>
      <c r="B47" s="2" t="s">
        <v>205</v>
      </c>
      <c r="C47">
        <f t="shared" si="12"/>
        <v>56</v>
      </c>
      <c r="D47" t="str">
        <f t="shared" si="13"/>
        <v>ArduinoCode/DemoReel</v>
      </c>
      <c r="I47" t="s">
        <v>220</v>
      </c>
      <c r="J47" t="str">
        <f>D47</f>
        <v>ArduinoCode/DemoReel</v>
      </c>
      <c r="K47" t="str">
        <f t="shared" si="11"/>
        <v xml:space="preserve">    ["https://github.com/Mark-MDO47/ArduinoClass/tree/master/ArduinoCode/DemoReel", "ArduinoCode/DemoReel"],</v>
      </c>
    </row>
    <row r="48" spans="1:11" x14ac:dyDescent="0.25">
      <c r="A48">
        <f t="shared" si="10"/>
        <v>75</v>
      </c>
      <c r="B48" s="2" t="s">
        <v>211</v>
      </c>
      <c r="C48">
        <f t="shared" si="12"/>
        <v>56</v>
      </c>
      <c r="D48" t="str">
        <f t="shared" si="13"/>
        <v>ArduinoCode/Sawtooth</v>
      </c>
      <c r="I48" t="s">
        <v>220</v>
      </c>
      <c r="J48" t="str">
        <f>D48</f>
        <v>ArduinoCode/Sawtooth</v>
      </c>
      <c r="K48" t="str">
        <f t="shared" si="11"/>
        <v xml:space="preserve">    ["https://github.com/Mark-MDO47/ArduinoClass/tree/master/ArduinoCode/Sawtooth", "ArduinoCode/Sawtooth"],</v>
      </c>
    </row>
    <row r="49" spans="1:11" x14ac:dyDescent="0.25">
      <c r="A49">
        <f t="shared" si="10"/>
        <v>75</v>
      </c>
      <c r="B49" s="2" t="s">
        <v>213</v>
      </c>
      <c r="C49">
        <f t="shared" si="12"/>
        <v>56</v>
      </c>
      <c r="D49" t="str">
        <f t="shared" si="13"/>
        <v>ArduinoCode/Theremin</v>
      </c>
      <c r="I49" t="s">
        <v>220</v>
      </c>
      <c r="J49" t="str">
        <f>D49</f>
        <v>ArduinoCode/Theremin</v>
      </c>
      <c r="K49" t="str">
        <f t="shared" si="11"/>
        <v xml:space="preserve">    ["https://github.com/Mark-MDO47/ArduinoClass/tree/master/ArduinoCode/Theremin", "ArduinoCode/Theremin"],</v>
      </c>
    </row>
    <row r="50" spans="1:11" x14ac:dyDescent="0.25">
      <c r="A50">
        <f t="shared" si="10"/>
        <v>74</v>
      </c>
      <c r="B50" s="2" t="s">
        <v>176</v>
      </c>
      <c r="C50">
        <f t="shared" si="12"/>
        <v>56</v>
      </c>
      <c r="D50" t="str">
        <f t="shared" si="13"/>
        <v>99_Resources/Sounds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99_Resources_Sounds.html</v>
      </c>
      <c r="K50" t="str">
        <f t="shared" si="11"/>
        <v xml:space="preserve">    ["https://github.com/Mark-MDO47/ArduinoClass/tree/master/99_Resources/Sounds", "99_Resources_Sounds.html"],</v>
      </c>
    </row>
    <row r="51" spans="1:11" x14ac:dyDescent="0.25">
      <c r="A51">
        <f t="shared" si="10"/>
        <v>73</v>
      </c>
      <c r="B51" s="2" t="s">
        <v>175</v>
      </c>
      <c r="C51">
        <f t="shared" si="12"/>
        <v>56</v>
      </c>
      <c r="D51" t="str">
        <f t="shared" si="13"/>
        <v>99_Resources/KiCad</v>
      </c>
      <c r="E51">
        <f>IF(COUNTIF($D51,"*.pdf*"),1,0)</f>
        <v>0</v>
      </c>
      <c r="F51">
        <f>IF(COUNTIF($D51,"*.xls*"),1,0)</f>
        <v>0</v>
      </c>
      <c r="G51">
        <f>IF(COUNTIF($D51,"*.md*"),1,0)</f>
        <v>0</v>
      </c>
      <c r="H51">
        <f>IF(0=SUM(E51:G51),1,0)</f>
        <v>1</v>
      </c>
      <c r="J51" t="str">
        <f>IF(E51+F51,MID(D51,1+FIND("/",D51),999),IF(G51&gt;0,SUBSTITUTE(SUBSTITUTE(D51,"/README.md",".html"),"/","_"),SUBSTITUTE(D51,"/","_")&amp;".html"))</f>
        <v>99_Resources_KiCad.html</v>
      </c>
      <c r="K51" t="str">
        <f t="shared" si="11"/>
        <v xml:space="preserve">    ["https://github.com/Mark-MDO47/ArduinoClass/tree/master/99_Resources/KiCad", "99_Resources_KiCad.html"],</v>
      </c>
    </row>
    <row r="52" spans="1:11" x14ac:dyDescent="0.25">
      <c r="A52">
        <f t="shared" si="10"/>
        <v>72</v>
      </c>
      <c r="B52" s="2" t="s">
        <v>204</v>
      </c>
      <c r="C52">
        <f t="shared" si="12"/>
        <v>56</v>
      </c>
      <c r="D52" t="str">
        <f t="shared" si="13"/>
        <v>ArduinoCode/Blink</v>
      </c>
      <c r="I52" t="s">
        <v>220</v>
      </c>
      <c r="J52" t="str">
        <f>D52</f>
        <v>ArduinoCode/Blink</v>
      </c>
      <c r="K52" t="str">
        <f t="shared" si="11"/>
        <v xml:space="preserve">    ["https://github.com/Mark-MDO47/ArduinoClass/tree/master/ArduinoCode/Blink", "ArduinoCode/Blink"],</v>
      </c>
    </row>
    <row r="53" spans="1:11" x14ac:dyDescent="0.25">
      <c r="A53">
        <f t="shared" si="10"/>
        <v>71</v>
      </c>
      <c r="B53" s="2" t="s">
        <v>210</v>
      </c>
      <c r="C53">
        <f t="shared" si="12"/>
        <v>56</v>
      </c>
      <c r="D53" t="str">
        <f t="shared" si="13"/>
        <v>ArduinoCode/Oval</v>
      </c>
      <c r="I53" t="s">
        <v>220</v>
      </c>
      <c r="J53" t="str">
        <f>D53</f>
        <v>ArduinoCode/Oval</v>
      </c>
      <c r="K53" t="str">
        <f t="shared" si="11"/>
        <v xml:space="preserve">    ["https://github.com/Mark-MDO47/ArduinoClass/tree/master/ArduinoCode/Oval", "ArduinoCode/Oval"],</v>
      </c>
    </row>
    <row r="54" spans="1:11" x14ac:dyDescent="0.25">
      <c r="A54">
        <f t="shared" si="10"/>
        <v>70</v>
      </c>
      <c r="B54" s="2" t="s">
        <v>173</v>
      </c>
      <c r="C54">
        <f t="shared" si="12"/>
        <v>56</v>
      </c>
      <c r="D54" t="str">
        <f t="shared" si="13"/>
        <v>05_ThatIsNotAll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05_ThatIsNotAll.html</v>
      </c>
      <c r="K54" t="str">
        <f t="shared" si="11"/>
        <v xml:space="preserve">    ["https://github.com/Mark-MDO47/ArduinoClass/tree/master/05_ThatIsNotAll", "05_ThatIsNotAll.html"],</v>
      </c>
    </row>
    <row r="55" spans="1:11" x14ac:dyDescent="0.25">
      <c r="A55">
        <f t="shared" si="10"/>
        <v>69</v>
      </c>
      <c r="B55" s="2" t="s">
        <v>165</v>
      </c>
      <c r="C55">
        <f t="shared" si="12"/>
        <v>56</v>
      </c>
      <c r="D55" t="str">
        <f t="shared" si="13"/>
        <v>01_BlinkingLED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01_BlinkingLED.html</v>
      </c>
      <c r="K55" t="str">
        <f t="shared" si="11"/>
        <v xml:space="preserve">    ["https://github.com/Mark-MDO47/ArduinoClass/tree/master/01_BlinkingLED", "01_BlinkingLED.html"],</v>
      </c>
    </row>
    <row r="56" spans="1:11" x14ac:dyDescent="0.25">
      <c r="A56">
        <f t="shared" si="10"/>
        <v>67</v>
      </c>
      <c r="B56" s="2" t="s">
        <v>172</v>
      </c>
      <c r="C56">
        <f t="shared" si="12"/>
        <v>56</v>
      </c>
      <c r="D56" t="str">
        <f t="shared" si="13"/>
        <v>04_TheFinale</v>
      </c>
      <c r="E56">
        <f>IF(COUNTIF($D56,"*.pdf*"),1,0)</f>
        <v>0</v>
      </c>
      <c r="F56">
        <f>IF(COUNTIF($D56,"*.xls*"),1,0)</f>
        <v>0</v>
      </c>
      <c r="G56">
        <f>IF(COUNTIF($D56,"*.md*"),1,0)</f>
        <v>0</v>
      </c>
      <c r="H56">
        <f>IF(0=SUM(E56:G56),1,0)</f>
        <v>1</v>
      </c>
      <c r="J56" t="str">
        <f>IF(E56+F56,MID(D56,1+FIND("/",D56),999),IF(G56&gt;0,SUBSTITUTE(SUBSTITUTE(D56,"/README.md",".html"),"/","_"),SUBSTITUTE(D56,"/","_")&amp;".html"))</f>
        <v>04_TheFinale.html</v>
      </c>
      <c r="K56" t="str">
        <f t="shared" si="11"/>
        <v xml:space="preserve">    ["https://github.com/Mark-MDO47/ArduinoClass/tree/master/04_TheFinale", "04_TheFinale.html"],</v>
      </c>
    </row>
    <row r="57" spans="1:11" x14ac:dyDescent="0.25">
      <c r="A57">
        <f t="shared" si="10"/>
        <v>67</v>
      </c>
      <c r="B57" s="2" t="s">
        <v>174</v>
      </c>
      <c r="C57">
        <f t="shared" si="12"/>
        <v>56</v>
      </c>
      <c r="D57" t="str">
        <f t="shared" si="13"/>
        <v>99_Resources</v>
      </c>
      <c r="E57">
        <f>IF(COUNTIF($D57,"*.pdf*"),1,0)</f>
        <v>0</v>
      </c>
      <c r="F57">
        <f>IF(COUNTIF($D57,"*.xls*"),1,0)</f>
        <v>0</v>
      </c>
      <c r="G57">
        <f>IF(COUNTIF($D57,"*.md*"),1,0)</f>
        <v>0</v>
      </c>
      <c r="H57">
        <f>IF(0=SUM(E57:G57),1,0)</f>
        <v>1</v>
      </c>
      <c r="J57" t="str">
        <f>IF(E57+F57,MID(D57,1+FIND("/",D57),999),IF(G57&gt;0,SUBSTITUTE(SUBSTITUTE(D57,"/README.md",".html"),"/","_"),SUBSTITUTE(D57,"/","_")&amp;".html"))</f>
        <v>99_Resources.html</v>
      </c>
      <c r="K57" t="str">
        <f t="shared" si="11"/>
        <v xml:space="preserve">    ["https://github.com/Mark-MDO47/ArduinoClass/tree/master/99_Resources", "99_Resources.html"],</v>
      </c>
    </row>
    <row r="58" spans="1:11" x14ac:dyDescent="0.25">
      <c r="A58">
        <f t="shared" si="10"/>
        <v>66</v>
      </c>
      <c r="B58" s="2" t="s">
        <v>222</v>
      </c>
      <c r="C58">
        <f t="shared" si="12"/>
        <v>56</v>
      </c>
      <c r="D58" t="s">
        <v>223</v>
      </c>
      <c r="J58" t="str">
        <f>D58</f>
        <v>ArduinoCode</v>
      </c>
      <c r="K58" t="str">
        <f t="shared" si="11"/>
        <v xml:space="preserve">    ["https://github.com/Mark-MDO47/ArduinoClass/tree/master/ArduinoCode", "ArduinoCode"],</v>
      </c>
    </row>
    <row r="59" spans="1:11" x14ac:dyDescent="0.25">
      <c r="A59">
        <f t="shared" si="10"/>
        <v>54</v>
      </c>
      <c r="B59" s="2" t="s">
        <v>219</v>
      </c>
      <c r="C59" t="s">
        <v>220</v>
      </c>
      <c r="J59" t="s">
        <v>221</v>
      </c>
      <c r="K59" t="str">
        <f t="shared" si="11"/>
        <v xml:space="preserve">    ["https://github.com/Mark-MDO47/ArduinoClass/tree/master", "_index.html"],</v>
      </c>
    </row>
    <row r="60" spans="1:11" x14ac:dyDescent="0.25">
      <c r="A60">
        <f>LEN(B60)</f>
        <v>38</v>
      </c>
      <c r="B60" t="s">
        <v>247</v>
      </c>
      <c r="C60" t="s">
        <v>220</v>
      </c>
      <c r="D60" t="s">
        <v>248</v>
      </c>
      <c r="J60" t="str">
        <f>"YouTube/"&amp;D60</f>
        <v>YouTube/01_blink_button_2023-04-20.mp4</v>
      </c>
      <c r="K60" t="str">
        <f>"    ["""&amp;B60&amp;""", """&amp;J60&amp;"""],"</f>
        <v xml:space="preserve">    ["https://youtube.com/shorts/qGxECSMQtAQ", "YouTube/01_blink_button_2023-04-20.mp4"],</v>
      </c>
    </row>
    <row r="61" spans="1:11" x14ac:dyDescent="0.25">
      <c r="A61">
        <f>LEN(B61)</f>
        <v>28</v>
      </c>
      <c r="B61" t="s">
        <v>245</v>
      </c>
      <c r="C61" t="s">
        <v>220</v>
      </c>
      <c r="D61" t="s">
        <v>246</v>
      </c>
      <c r="J61" t="str">
        <f t="shared" ref="J61:J68" si="14">"YouTube/"&amp;D61</f>
        <v>YouTube/01_blink_extLED_setup_2023-04-28.mp4</v>
      </c>
      <c r="K61" t="str">
        <f>"    ["""&amp;B61&amp;""", """&amp;J61&amp;"""],"</f>
        <v xml:space="preserve">    ["https://youtu.be/c5UH3J40uWE", "YouTube/01_blink_extLED_setup_2023-04-28.mp4"],</v>
      </c>
    </row>
    <row r="62" spans="1:11" x14ac:dyDescent="0.25">
      <c r="A62">
        <f>LEN(B62)</f>
        <v>28</v>
      </c>
      <c r="B62" t="s">
        <v>249</v>
      </c>
      <c r="C62" t="s">
        <v>220</v>
      </c>
      <c r="D62" t="s">
        <v>250</v>
      </c>
      <c r="J62" t="str">
        <f t="shared" si="14"/>
        <v>YouTube/02A_fastled_blink_2023-04-28.mp4</v>
      </c>
      <c r="K62" t="str">
        <f>"    ["""&amp;B62&amp;""", """&amp;J62&amp;"""],"</f>
        <v xml:space="preserve">    ["https://youtu.be/cnjk-xBvyEo", "YouTube/02A_fastled_blink_2023-04-28.mp4"],</v>
      </c>
    </row>
    <row r="63" spans="1:11" x14ac:dyDescent="0.25">
      <c r="A63">
        <f>LEN(B63)</f>
        <v>28</v>
      </c>
      <c r="B63" t="s">
        <v>251</v>
      </c>
      <c r="C63" t="s">
        <v>220</v>
      </c>
      <c r="D63" t="s">
        <v>252</v>
      </c>
      <c r="J63" t="str">
        <f t="shared" si="14"/>
        <v>YouTube/02B_sawtooth_2023-04-20.mp4</v>
      </c>
      <c r="K63" t="str">
        <f>"    ["""&amp;B63&amp;""", """&amp;J63&amp;"""],"</f>
        <v xml:space="preserve">    ["https://youtu.be/UdA5ehl802k", "YouTube/02B_sawtooth_2023-04-20.mp4"],</v>
      </c>
    </row>
    <row r="64" spans="1:11" x14ac:dyDescent="0.25">
      <c r="A64">
        <f>LEN(B64)</f>
        <v>28</v>
      </c>
      <c r="B64" t="s">
        <v>253</v>
      </c>
      <c r="C64" t="s">
        <v>220</v>
      </c>
      <c r="D64" t="s">
        <v>254</v>
      </c>
      <c r="J64" t="str">
        <f t="shared" si="14"/>
        <v>YouTube/02C_oval_button_2023-04-29.mp4</v>
      </c>
      <c r="K64" t="str">
        <f>"    ["""&amp;B64&amp;""", """&amp;J64&amp;"""],"</f>
        <v xml:space="preserve">    ["https://youtu.be/I-3vgafNRE8", "YouTube/02C_oval_button_2023-04-29.mp4"],</v>
      </c>
    </row>
    <row r="65" spans="1:11" x14ac:dyDescent="0.25">
      <c r="A65">
        <f>LEN(B65)</f>
        <v>28</v>
      </c>
      <c r="B65" t="s">
        <v>255</v>
      </c>
      <c r="C65" t="s">
        <v>220</v>
      </c>
      <c r="D65" t="s">
        <v>256</v>
      </c>
      <c r="J65" t="str">
        <f t="shared" si="14"/>
        <v>YouTube/02D_sinelon_2023-04-29.mp4</v>
      </c>
      <c r="K65" t="str">
        <f>"    ["""&amp;B65&amp;""", """&amp;J65&amp;"""],"</f>
        <v xml:space="preserve">    ["https://youtu.be/sXV3qn8dh8o", "YouTube/02D_sinelon_2023-04-29.mp4"],</v>
      </c>
    </row>
    <row r="66" spans="1:11" x14ac:dyDescent="0.25">
      <c r="A66">
        <f>LEN(B66)</f>
        <v>28</v>
      </c>
      <c r="B66" t="s">
        <v>257</v>
      </c>
      <c r="C66" t="s">
        <v>220</v>
      </c>
      <c r="D66" t="s">
        <v>258</v>
      </c>
      <c r="J66" t="str">
        <f t="shared" si="14"/>
        <v>YouTube/03_Theremin_final_2023-04-29.mp4</v>
      </c>
      <c r="K66" t="str">
        <f>"    ["""&amp;B66&amp;""", """&amp;J66&amp;"""],"</f>
        <v xml:space="preserve">    ["https://youtu.be/0KehSIJmKcs", "YouTube/03_Theremin_final_2023-04-29.mp4"],</v>
      </c>
    </row>
    <row r="67" spans="1:11" x14ac:dyDescent="0.25">
      <c r="A67">
        <f>LEN(B67)</f>
        <v>28</v>
      </c>
      <c r="B67" t="s">
        <v>259</v>
      </c>
      <c r="C67" t="s">
        <v>220</v>
      </c>
      <c r="D67" t="s">
        <v>260</v>
      </c>
      <c r="J67" t="str">
        <f t="shared" si="14"/>
        <v>YouTube/04_ThereminSound_final_2023-04-29.mp4</v>
      </c>
      <c r="K67" t="str">
        <f>"    ["""&amp;B67&amp;""", """&amp;J67&amp;"""],"</f>
        <v xml:space="preserve">    ["https://youtu.be/G7ARC0xHXRg", "YouTube/04_ThereminSound_final_2023-04-29.mp4"],</v>
      </c>
    </row>
    <row r="68" spans="1:11" x14ac:dyDescent="0.25">
      <c r="A68">
        <f>LEN(B68)</f>
        <v>28</v>
      </c>
      <c r="B68" t="s">
        <v>261</v>
      </c>
      <c r="C68" t="s">
        <v>220</v>
      </c>
      <c r="D68" t="s">
        <v>262</v>
      </c>
      <c r="J68" t="str">
        <f t="shared" si="14"/>
        <v>YouTube/04_VoiceCommands_and_VC_DemoReel_02.mp4</v>
      </c>
      <c r="K68" t="str">
        <f>"    ["""&amp;B68&amp;""", """&amp;J68&amp;"""],"</f>
        <v xml:space="preserve">    ["https://youtu.be/M8Xc4aVh5Hc", "YouTube/04_VoiceCommands_and_VC_DemoReel_02.mp4"],</v>
      </c>
    </row>
    <row r="78" spans="1:11" x14ac:dyDescent="0.25">
      <c r="B78" s="2"/>
    </row>
    <row r="79" spans="1:11" x14ac:dyDescent="0.25">
      <c r="B79" s="2"/>
    </row>
    <row r="81" spans="10:10" x14ac:dyDescent="0.25">
      <c r="J81" t="s">
        <v>197</v>
      </c>
    </row>
    <row r="82" spans="10:10" x14ac:dyDescent="0.25">
      <c r="J82" t="s">
        <v>184</v>
      </c>
    </row>
    <row r="83" spans="10:10" x14ac:dyDescent="0.25">
      <c r="J83" t="s">
        <v>185</v>
      </c>
    </row>
    <row r="84" spans="10:10" x14ac:dyDescent="0.25">
      <c r="J84" t="s">
        <v>201</v>
      </c>
    </row>
    <row r="85" spans="10:10" x14ac:dyDescent="0.25">
      <c r="J85" t="s">
        <v>195</v>
      </c>
    </row>
    <row r="86" spans="10:10" x14ac:dyDescent="0.25">
      <c r="J86" t="s">
        <v>186</v>
      </c>
    </row>
    <row r="87" spans="10:10" x14ac:dyDescent="0.25">
      <c r="J87" t="s">
        <v>190</v>
      </c>
    </row>
    <row r="88" spans="10:10" x14ac:dyDescent="0.25">
      <c r="J88" t="s">
        <v>191</v>
      </c>
    </row>
    <row r="89" spans="10:10" x14ac:dyDescent="0.25">
      <c r="J89" t="s">
        <v>192</v>
      </c>
    </row>
    <row r="90" spans="10:10" x14ac:dyDescent="0.25">
      <c r="J90" t="s">
        <v>193</v>
      </c>
    </row>
    <row r="91" spans="10:10" x14ac:dyDescent="0.25">
      <c r="J91" t="s">
        <v>182</v>
      </c>
    </row>
    <row r="92" spans="10:10" x14ac:dyDescent="0.25">
      <c r="J92" t="s">
        <v>196</v>
      </c>
    </row>
    <row r="93" spans="10:10" x14ac:dyDescent="0.25">
      <c r="J93" t="s">
        <v>187</v>
      </c>
    </row>
    <row r="94" spans="10:10" x14ac:dyDescent="0.25">
      <c r="J94" t="s">
        <v>181</v>
      </c>
    </row>
    <row r="95" spans="10:10" x14ac:dyDescent="0.25">
      <c r="J95" t="s">
        <v>202</v>
      </c>
    </row>
    <row r="96" spans="10:10" x14ac:dyDescent="0.25">
      <c r="J96" t="s">
        <v>183</v>
      </c>
    </row>
    <row r="97" spans="10:10" x14ac:dyDescent="0.25">
      <c r="J97" t="s">
        <v>188</v>
      </c>
    </row>
    <row r="98" spans="10:10" x14ac:dyDescent="0.25">
      <c r="J98" t="s">
        <v>200</v>
      </c>
    </row>
    <row r="99" spans="10:10" x14ac:dyDescent="0.25">
      <c r="J99" t="s">
        <v>194</v>
      </c>
    </row>
    <row r="100" spans="10:10" x14ac:dyDescent="0.25">
      <c r="J100" t="s">
        <v>199</v>
      </c>
    </row>
    <row r="101" spans="10:10" x14ac:dyDescent="0.25">
      <c r="J101" t="s">
        <v>198</v>
      </c>
    </row>
    <row r="102" spans="10:10" x14ac:dyDescent="0.25">
      <c r="J102" t="s">
        <v>189</v>
      </c>
    </row>
  </sheetData>
  <autoFilter ref="A1:K59" xr:uid="{9C540BD1-6218-4126-83E7-AFCE5D23BAAF}"/>
  <sortState xmlns:xlrd2="http://schemas.microsoft.com/office/spreadsheetml/2017/richdata2" ref="A60:K68">
    <sortCondition descending="1" ref="A60:A68"/>
  </sortState>
  <hyperlinks>
    <hyperlink ref="B50" r:id="rId1" xr:uid="{EB67CE3E-1E20-49CF-B57E-A0AF5AE40E6E}"/>
    <hyperlink ref="B58" r:id="rId2" xr:uid="{8B47E7AD-D542-4FFF-AE7B-26337C515F0D}"/>
    <hyperlink ref="B45" r:id="rId3" xr:uid="{41D65414-9954-4D0F-A9F3-817162AA9DDA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D21-0F7B-4758-92D6-6CB5F17FACC1}">
  <dimension ref="A2:D10"/>
  <sheetViews>
    <sheetView workbookViewId="0">
      <selection activeCell="A2" sqref="A2:B10"/>
    </sheetView>
  </sheetViews>
  <sheetFormatPr defaultRowHeight="15" x14ac:dyDescent="0.25"/>
  <cols>
    <col min="1" max="1" width="40.85546875" bestFit="1" customWidth="1"/>
    <col min="2" max="2" width="45.42578125" bestFit="1" customWidth="1"/>
  </cols>
  <sheetData>
    <row r="2" spans="1:4" x14ac:dyDescent="0.25">
      <c r="A2" t="s">
        <v>245</v>
      </c>
      <c r="B2" t="s">
        <v>246</v>
      </c>
      <c r="D2" t="str">
        <f>A2</f>
        <v>https://youtu.be/c5UH3J40uWE</v>
      </c>
    </row>
    <row r="3" spans="1:4" x14ac:dyDescent="0.25">
      <c r="A3" t="s">
        <v>247</v>
      </c>
      <c r="B3" t="s">
        <v>248</v>
      </c>
      <c r="D3" t="str">
        <f>D2&amp;"\|"&amp;A3</f>
        <v>https://youtu.be/c5UH3J40uWE\|https://youtube.com/shorts/qGxECSMQtAQ</v>
      </c>
    </row>
    <row r="4" spans="1:4" x14ac:dyDescent="0.25">
      <c r="A4" t="s">
        <v>249</v>
      </c>
      <c r="B4" t="s">
        <v>250</v>
      </c>
      <c r="D4" t="str">
        <f t="shared" ref="D4:D10" si="0">D3&amp;"\|"&amp;A4</f>
        <v>https://youtu.be/c5UH3J40uWE\|https://youtube.com/shorts/qGxECSMQtAQ\|https://youtu.be/cnjk-xBvyEo</v>
      </c>
    </row>
    <row r="5" spans="1:4" x14ac:dyDescent="0.25">
      <c r="A5" t="s">
        <v>251</v>
      </c>
      <c r="B5" t="s">
        <v>252</v>
      </c>
      <c r="D5" t="str">
        <f t="shared" si="0"/>
        <v>https://youtu.be/c5UH3J40uWE\|https://youtube.com/shorts/qGxECSMQtAQ\|https://youtu.be/cnjk-xBvyEo\|https://youtu.be/UdA5ehl802k</v>
      </c>
    </row>
    <row r="6" spans="1:4" x14ac:dyDescent="0.25">
      <c r="A6" t="s">
        <v>253</v>
      </c>
      <c r="B6" t="s">
        <v>254</v>
      </c>
      <c r="D6" t="str">
        <f t="shared" si="0"/>
        <v>https://youtu.be/c5UH3J40uWE\|https://youtube.com/shorts/qGxECSMQtAQ\|https://youtu.be/cnjk-xBvyEo\|https://youtu.be/UdA5ehl802k\|https://youtu.be/I-3vgafNRE8</v>
      </c>
    </row>
    <row r="7" spans="1:4" x14ac:dyDescent="0.25">
      <c r="A7" t="s">
        <v>255</v>
      </c>
      <c r="B7" t="s">
        <v>256</v>
      </c>
      <c r="D7" t="str">
        <f t="shared" si="0"/>
        <v>https://youtu.be/c5UH3J40uWE\|https://youtube.com/shorts/qGxECSMQtAQ\|https://youtu.be/cnjk-xBvyEo\|https://youtu.be/UdA5ehl802k\|https://youtu.be/I-3vgafNRE8\|https://youtu.be/sXV3qn8dh8o</v>
      </c>
    </row>
    <row r="8" spans="1:4" x14ac:dyDescent="0.25">
      <c r="A8" t="s">
        <v>257</v>
      </c>
      <c r="B8" t="s">
        <v>258</v>
      </c>
      <c r="D8" t="str">
        <f t="shared" si="0"/>
        <v>https://youtu.be/c5UH3J40uWE\|https://youtube.com/shorts/qGxECSMQtAQ\|https://youtu.be/cnjk-xBvyEo\|https://youtu.be/UdA5ehl802k\|https://youtu.be/I-3vgafNRE8\|https://youtu.be/sXV3qn8dh8o\|https://youtu.be/0KehSIJmKcs</v>
      </c>
    </row>
    <row r="9" spans="1:4" x14ac:dyDescent="0.25">
      <c r="A9" t="s">
        <v>259</v>
      </c>
      <c r="B9" t="s">
        <v>260</v>
      </c>
      <c r="D9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</v>
      </c>
    </row>
    <row r="10" spans="1:4" x14ac:dyDescent="0.25">
      <c r="A10" t="s">
        <v>261</v>
      </c>
      <c r="B10" t="s">
        <v>262</v>
      </c>
      <c r="D10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https://youtu.be/c5UH3J40uWE\|https://youtube.com/shorts/qGxECSMQtAQ\|https://youtu.be/cnjk-xBvyEo\|https://youtu.be/UdA5ehl802k\|https://youtu.be/I-3vgafNRE8\|https://youtu.be/sXV3qn8dh8o\|https://youtu.be/0KehSIJmKcs\|https://youtu.be/G7ARC0xHXRg\|https://youtu.be/M8Xc4aVh5Hc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2023-08-13T15:31:37Z</dcterms:modified>
</cp:coreProperties>
</file>